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drawings/drawing2.xml" ContentType="application/vnd.openxmlformats-officedocument.drawing+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palletizer downtime\"/>
    </mc:Choice>
  </mc:AlternateContent>
  <xr:revisionPtr revIDLastSave="0" documentId="13_ncr:1_{A0C974A7-83A1-4F90-BE3F-339F39563ED7}" xr6:coauthVersionLast="47" xr6:coauthVersionMax="47" xr10:uidLastSave="{00000000-0000-0000-0000-000000000000}"/>
  <bookViews>
    <workbookView xWindow="-108" yWindow="-108" windowWidth="23256" windowHeight="14016" xr2:uid="{00000000-000D-0000-FFFF-FFFF00000000}"/>
  </bookViews>
  <sheets>
    <sheet name="DashBoard" sheetId="9" r:id="rId1"/>
    <sheet name="Sheet1" sheetId="13" r:id="rId2"/>
    <sheet name="Pivot Table" sheetId="8" r:id="rId3"/>
    <sheet name="Running Hours" sheetId="12" r:id="rId4"/>
    <sheet name="Cleaned Downtime" sheetId="7" r:id="rId5"/>
    <sheet name="Downtime " sheetId="1" r:id="rId6"/>
    <sheet name="Sheet2" sheetId="2" state="hidden" r:id="rId7"/>
  </sheets>
  <definedNames>
    <definedName name="_xlnm._FilterDatabase" localSheetId="5" hidden="1">'Downtime '!$A$1:$R$674</definedName>
    <definedName name="ExternalData_1" localSheetId="4" hidden="1">'Cleaned Downtime'!$A$1:$G$725</definedName>
    <definedName name="ExternalData_2" localSheetId="3" hidden="1">'Running Hours'!$A$1:$C$74</definedName>
    <definedName name="NativeTimeline_Date">#N/A</definedName>
    <definedName name="Slicer_reason_category">#N/A</definedName>
  </definedNames>
  <calcPr calcId="191029"/>
  <pivotCaches>
    <pivotCache cacheId="123" r:id="rId8"/>
    <pivotCache cacheId="127"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727" i="1" l="1"/>
  <c r="I728" i="1"/>
  <c r="I729" i="1"/>
  <c r="I730" i="1"/>
  <c r="I731" i="1"/>
  <c r="I732" i="1"/>
  <c r="I733" i="1"/>
  <c r="I734" i="1"/>
  <c r="I735" i="1"/>
  <c r="I736" i="1"/>
  <c r="I737" i="1"/>
  <c r="I738" i="1"/>
  <c r="I739" i="1"/>
  <c r="I740" i="1"/>
  <c r="I741" i="1"/>
  <c r="I742" i="1"/>
  <c r="I710" i="1"/>
  <c r="I711" i="1"/>
  <c r="I712" i="1"/>
  <c r="I713" i="1"/>
  <c r="I714" i="1"/>
  <c r="I715" i="1"/>
  <c r="I716" i="1"/>
  <c r="I717" i="1"/>
  <c r="I718" i="1"/>
  <c r="I719" i="1"/>
  <c r="I720" i="1"/>
  <c r="I721" i="1"/>
  <c r="I722" i="1"/>
  <c r="I723" i="1"/>
  <c r="I724" i="1"/>
  <c r="I725" i="1"/>
  <c r="I726" i="1"/>
  <c r="I696" i="1"/>
  <c r="I697" i="1"/>
  <c r="I698" i="1"/>
  <c r="I699" i="1"/>
  <c r="I700" i="1"/>
  <c r="I701" i="1"/>
  <c r="I702" i="1"/>
  <c r="I703" i="1"/>
  <c r="I704" i="1"/>
  <c r="I705" i="1"/>
  <c r="I706" i="1"/>
  <c r="I707" i="1"/>
  <c r="I708" i="1"/>
  <c r="I709" i="1"/>
  <c r="I675" i="1"/>
  <c r="I676" i="1"/>
  <c r="I677" i="1"/>
  <c r="I678" i="1"/>
  <c r="I679" i="1"/>
  <c r="I680" i="1"/>
  <c r="I681" i="1"/>
  <c r="I682" i="1"/>
  <c r="I683" i="1"/>
  <c r="I684" i="1"/>
  <c r="I685" i="1"/>
  <c r="I686" i="1"/>
  <c r="I687" i="1"/>
  <c r="I688" i="1"/>
  <c r="I689" i="1"/>
  <c r="I690" i="1"/>
  <c r="I691" i="1"/>
  <c r="I692" i="1"/>
  <c r="I693" i="1"/>
  <c r="I694" i="1"/>
  <c r="I695" i="1"/>
  <c r="I660" i="1"/>
  <c r="I661" i="1"/>
  <c r="I662" i="1"/>
  <c r="I663" i="1"/>
  <c r="I664" i="1"/>
  <c r="I665" i="1"/>
  <c r="I666" i="1"/>
  <c r="I667" i="1"/>
  <c r="I668" i="1"/>
  <c r="I669" i="1"/>
  <c r="I670" i="1"/>
  <c r="I671" i="1"/>
  <c r="I672" i="1"/>
  <c r="I673" i="1"/>
  <c r="I674" i="1"/>
  <c r="I652" i="1"/>
  <c r="I653" i="1"/>
  <c r="I654" i="1"/>
  <c r="I655" i="1"/>
  <c r="I656" i="1"/>
  <c r="I657" i="1"/>
  <c r="I658" i="1"/>
  <c r="I659" i="1"/>
  <c r="I651" i="1"/>
  <c r="I650" i="1"/>
  <c r="I649" i="1"/>
  <c r="I648" i="1"/>
  <c r="I647" i="1"/>
  <c r="E647" i="1"/>
  <c r="I646" i="1"/>
  <c r="E646" i="1"/>
  <c r="I645" i="1"/>
  <c r="E645" i="1"/>
  <c r="I644" i="1"/>
  <c r="E644" i="1"/>
  <c r="I643" i="1"/>
  <c r="E643" i="1"/>
  <c r="I642" i="1"/>
  <c r="E642" i="1"/>
  <c r="I641" i="1"/>
  <c r="E641" i="1"/>
  <c r="I640" i="1"/>
  <c r="E640" i="1"/>
  <c r="I639" i="1"/>
  <c r="E639" i="1"/>
  <c r="I638" i="1"/>
  <c r="E638" i="1"/>
  <c r="I637" i="1"/>
  <c r="E637" i="1"/>
  <c r="I636" i="1"/>
  <c r="E636" i="1"/>
  <c r="I635" i="1"/>
  <c r="E635" i="1"/>
  <c r="I634" i="1"/>
  <c r="E634" i="1"/>
  <c r="I633" i="1"/>
  <c r="E633" i="1"/>
  <c r="I632" i="1"/>
  <c r="E632" i="1"/>
  <c r="I631" i="1"/>
  <c r="E631" i="1"/>
  <c r="I630" i="1"/>
  <c r="E630" i="1"/>
  <c r="I629" i="1"/>
  <c r="E629" i="1"/>
  <c r="I628" i="1"/>
  <c r="E628" i="1"/>
  <c r="I627" i="1"/>
  <c r="E627" i="1"/>
  <c r="I626" i="1"/>
  <c r="E626" i="1"/>
  <c r="I625" i="1"/>
  <c r="E625" i="1"/>
  <c r="I624" i="1"/>
  <c r="E624" i="1"/>
  <c r="I623" i="1"/>
  <c r="E623" i="1"/>
  <c r="I622" i="1"/>
  <c r="E622" i="1"/>
  <c r="I621" i="1"/>
  <c r="E621" i="1"/>
  <c r="I620" i="1"/>
  <c r="E620" i="1"/>
  <c r="I619" i="1"/>
  <c r="E619" i="1"/>
  <c r="I618" i="1"/>
  <c r="E618" i="1"/>
  <c r="I617" i="1"/>
  <c r="E617" i="1"/>
  <c r="I616" i="1"/>
  <c r="E616" i="1"/>
  <c r="I615" i="1"/>
  <c r="E615" i="1"/>
  <c r="I614" i="1"/>
  <c r="E614" i="1"/>
  <c r="I613" i="1"/>
  <c r="E613" i="1"/>
  <c r="I612" i="1"/>
  <c r="E612" i="1"/>
  <c r="I611" i="1"/>
  <c r="E611" i="1"/>
  <c r="I610" i="1"/>
  <c r="E610" i="1"/>
  <c r="I609" i="1"/>
  <c r="E609" i="1"/>
  <c r="I608" i="1"/>
  <c r="E608" i="1"/>
  <c r="I607" i="1"/>
  <c r="E607" i="1"/>
  <c r="M5" i="13"/>
  <c r="M6" i="13"/>
  <c r="M7" i="13"/>
  <c r="M8" i="13"/>
  <c r="M9" i="13"/>
  <c r="M12" i="13"/>
  <c r="M14" i="13"/>
  <c r="M16" i="13"/>
  <c r="M18" i="13"/>
  <c r="M19" i="13"/>
  <c r="M20" i="13"/>
  <c r="M21" i="13"/>
  <c r="M22" i="13"/>
  <c r="M23" i="13"/>
  <c r="M24" i="13"/>
  <c r="M25" i="13"/>
  <c r="E7" i="13"/>
  <c r="F4" i="13"/>
  <c r="G4" i="13" s="1"/>
  <c r="K27" i="13"/>
  <c r="J27" i="13"/>
  <c r="L5" i="13"/>
  <c r="L6" i="13"/>
  <c r="L7" i="13"/>
  <c r="L8" i="13"/>
  <c r="L9" i="13"/>
  <c r="L10" i="13"/>
  <c r="M10" i="13" s="1"/>
  <c r="L11" i="13"/>
  <c r="M11" i="13" s="1"/>
  <c r="L12" i="13"/>
  <c r="L13" i="13"/>
  <c r="M13" i="13" s="1"/>
  <c r="L14" i="13"/>
  <c r="L15" i="13"/>
  <c r="M15" i="13" s="1"/>
  <c r="L16" i="13"/>
  <c r="L17" i="13"/>
  <c r="M17" i="13" s="1"/>
  <c r="G5" i="13"/>
  <c r="L18" i="13"/>
  <c r="L19" i="13"/>
  <c r="L20" i="13"/>
  <c r="L21" i="13"/>
  <c r="L22" i="13"/>
  <c r="L23" i="13"/>
  <c r="L24" i="13"/>
  <c r="L25" i="13"/>
  <c r="L4" i="13"/>
  <c r="M4" i="13" s="1"/>
  <c r="E233" i="1"/>
  <c r="E234" i="1"/>
  <c r="E235" i="1"/>
  <c r="E236" i="1"/>
  <c r="E237" i="1"/>
  <c r="E238" i="1"/>
  <c r="E239" i="1"/>
  <c r="E240" i="1"/>
  <c r="E241" i="1"/>
  <c r="E242" i="1"/>
  <c r="E243" i="1"/>
  <c r="E244" i="1"/>
  <c r="E245" i="1"/>
  <c r="E246" i="1"/>
  <c r="E247" i="1"/>
  <c r="E248" i="1"/>
  <c r="E249" i="1"/>
  <c r="I601" i="1"/>
  <c r="I602" i="1"/>
  <c r="I603" i="1"/>
  <c r="I604" i="1"/>
  <c r="I605" i="1"/>
  <c r="I606" i="1"/>
  <c r="E601" i="1"/>
  <c r="E602" i="1"/>
  <c r="E603" i="1"/>
  <c r="E604" i="1"/>
  <c r="E605" i="1"/>
  <c r="E606" i="1"/>
  <c r="E593" i="1"/>
  <c r="I579" i="1"/>
  <c r="I580" i="1"/>
  <c r="I581" i="1"/>
  <c r="I582" i="1"/>
  <c r="I583" i="1"/>
  <c r="I584" i="1"/>
  <c r="I585" i="1"/>
  <c r="I586" i="1"/>
  <c r="I587" i="1"/>
  <c r="I588" i="1"/>
  <c r="I589" i="1"/>
  <c r="I590" i="1"/>
  <c r="I591" i="1"/>
  <c r="I592" i="1"/>
  <c r="I593" i="1"/>
  <c r="I594" i="1"/>
  <c r="I595" i="1"/>
  <c r="I596" i="1"/>
  <c r="I597" i="1"/>
  <c r="I598" i="1"/>
  <c r="I599" i="1"/>
  <c r="I600" i="1"/>
  <c r="G7" i="13" l="1"/>
  <c r="F7" i="13"/>
  <c r="L27" i="13"/>
  <c r="I565" i="1"/>
  <c r="I566" i="1"/>
  <c r="I567" i="1"/>
  <c r="I568" i="1"/>
  <c r="I569" i="1"/>
  <c r="I570" i="1"/>
  <c r="I571" i="1"/>
  <c r="I572" i="1"/>
  <c r="I573" i="1"/>
  <c r="I574" i="1"/>
  <c r="I575" i="1"/>
  <c r="I576" i="1"/>
  <c r="I577" i="1"/>
  <c r="I578" i="1"/>
  <c r="I7" i="1" l="1"/>
  <c r="G4" i="1" a="1"/>
  <c r="G4" i="1" s="1"/>
  <c r="H4" i="1" s="1"/>
  <c r="G5" i="1" a="1"/>
  <c r="G5" i="1" s="1"/>
  <c r="H5" i="1" s="1"/>
  <c r="G6" i="1" a="1"/>
  <c r="G6" i="1" s="1"/>
  <c r="H6" i="1" s="1"/>
  <c r="G7" i="1" a="1"/>
  <c r="G7" i="1" s="1"/>
  <c r="H7" i="1" s="1"/>
  <c r="G8" i="1" a="1"/>
  <c r="G8" i="1" s="1"/>
  <c r="H8" i="1" s="1"/>
  <c r="G9" i="1" a="1"/>
  <c r="G9" i="1" s="1"/>
  <c r="H9" i="1" s="1"/>
  <c r="G10" i="1" a="1"/>
  <c r="G10" i="1" s="1"/>
  <c r="H10" i="1" s="1"/>
  <c r="G11" i="1" a="1"/>
  <c r="G11" i="1" s="1"/>
  <c r="H11" i="1" s="1"/>
  <c r="G12" i="1" a="1"/>
  <c r="G12" i="1" s="1"/>
  <c r="H12" i="1" s="1"/>
  <c r="G13" i="1" a="1"/>
  <c r="G13" i="1" s="1"/>
  <c r="H13" i="1" s="1"/>
  <c r="G14" i="1" a="1"/>
  <c r="G14" i="1" s="1"/>
  <c r="H14" i="1" s="1"/>
  <c r="G15" i="1" a="1"/>
  <c r="G15" i="1" s="1"/>
  <c r="H15" i="1" s="1"/>
  <c r="G16" i="1" a="1"/>
  <c r="G16" i="1" s="1"/>
  <c r="H16" i="1" s="1"/>
  <c r="G17" i="1" a="1"/>
  <c r="G17" i="1" s="1"/>
  <c r="H17" i="1" s="1"/>
  <c r="G18" i="1" a="1"/>
  <c r="G18" i="1" s="1"/>
  <c r="H18" i="1" s="1"/>
  <c r="G19" i="1" a="1"/>
  <c r="G19" i="1" s="1"/>
  <c r="H19" i="1" s="1"/>
  <c r="G20" i="1" a="1"/>
  <c r="G20" i="1" s="1"/>
  <c r="H20" i="1" s="1"/>
  <c r="G21" i="1" a="1"/>
  <c r="G21" i="1" s="1"/>
  <c r="H21" i="1" s="1"/>
  <c r="G22" i="1" a="1"/>
  <c r="G22" i="1" s="1"/>
  <c r="H22" i="1" s="1"/>
  <c r="G23" i="1" a="1"/>
  <c r="G23" i="1" s="1"/>
  <c r="H23" i="1" s="1"/>
  <c r="G24" i="1" a="1"/>
  <c r="G24" i="1" s="1"/>
  <c r="H24" i="1" s="1"/>
  <c r="G25" i="1" a="1"/>
  <c r="G25" i="1" s="1"/>
  <c r="H25" i="1" s="1"/>
  <c r="G26" i="1" a="1"/>
  <c r="G26" i="1" s="1"/>
  <c r="H26" i="1" s="1"/>
  <c r="G27" i="1" a="1"/>
  <c r="G27" i="1" s="1"/>
  <c r="H27" i="1" s="1"/>
  <c r="G28" i="1" a="1"/>
  <c r="G28" i="1" s="1"/>
  <c r="H28" i="1" s="1"/>
  <c r="G29" i="1" a="1"/>
  <c r="G29" i="1" s="1"/>
  <c r="H29" i="1" s="1"/>
  <c r="G30" i="1" a="1"/>
  <c r="G30" i="1" s="1"/>
  <c r="H30" i="1" s="1"/>
  <c r="G31" i="1" a="1"/>
  <c r="G31" i="1" s="1"/>
  <c r="H31" i="1" s="1"/>
  <c r="G32" i="1" a="1"/>
  <c r="G32" i="1" s="1"/>
  <c r="H32" i="1" s="1"/>
  <c r="H33" i="1"/>
  <c r="G34" i="1" a="1"/>
  <c r="G34" i="1" s="1"/>
  <c r="H34" i="1" s="1"/>
  <c r="G35" i="1" a="1"/>
  <c r="G35" i="1" s="1"/>
  <c r="H35" i="1" s="1"/>
  <c r="G36" i="1" a="1"/>
  <c r="G36" i="1" s="1"/>
  <c r="H36" i="1" s="1"/>
  <c r="G37" i="1" a="1"/>
  <c r="G37" i="1" s="1"/>
  <c r="H37" i="1" s="1"/>
  <c r="G38" i="1" a="1"/>
  <c r="G38" i="1" s="1"/>
  <c r="H38" i="1" s="1"/>
  <c r="G39" i="1" a="1"/>
  <c r="G39" i="1" s="1"/>
  <c r="H39" i="1" s="1"/>
  <c r="G40" i="1" a="1"/>
  <c r="G40" i="1" s="1"/>
  <c r="H40" i="1" s="1"/>
  <c r="G41" i="1" a="1"/>
  <c r="G41" i="1" s="1"/>
  <c r="H41" i="1" s="1"/>
  <c r="G42" i="1" a="1"/>
  <c r="G42" i="1" s="1"/>
  <c r="H42" i="1" s="1"/>
  <c r="G43" i="1" a="1"/>
  <c r="G43" i="1" s="1"/>
  <c r="H43" i="1" s="1"/>
  <c r="G44" i="1" a="1"/>
  <c r="G44" i="1" s="1"/>
  <c r="H44" i="1" s="1"/>
  <c r="G45" i="1" a="1"/>
  <c r="G45" i="1" s="1"/>
  <c r="H45" i="1" s="1"/>
  <c r="G46" i="1" a="1"/>
  <c r="G46" i="1" s="1"/>
  <c r="H46" i="1" s="1"/>
  <c r="G47" i="1" a="1"/>
  <c r="G47" i="1" s="1"/>
  <c r="H47" i="1" s="1"/>
  <c r="G48" i="1" a="1"/>
  <c r="G48" i="1" s="1"/>
  <c r="H48" i="1" s="1"/>
  <c r="G49" i="1" a="1"/>
  <c r="G49" i="1" s="1"/>
  <c r="H49" i="1" s="1"/>
  <c r="G50" i="1" a="1"/>
  <c r="G50" i="1" s="1"/>
  <c r="H50" i="1" s="1"/>
  <c r="G51" i="1" a="1"/>
  <c r="G51" i="1" s="1"/>
  <c r="H51" i="1" s="1"/>
  <c r="G52" i="1" a="1"/>
  <c r="G52" i="1" s="1"/>
  <c r="H52" i="1" s="1"/>
  <c r="G53" i="1" a="1"/>
  <c r="G53" i="1" s="1"/>
  <c r="H53" i="1" s="1"/>
  <c r="G54" i="1" a="1"/>
  <c r="G54" i="1" s="1"/>
  <c r="H54" i="1" s="1"/>
  <c r="G55" i="1" a="1"/>
  <c r="G55" i="1" s="1"/>
  <c r="H55" i="1" s="1"/>
  <c r="G56" i="1" a="1"/>
  <c r="G56" i="1" s="1"/>
  <c r="H56" i="1" s="1"/>
  <c r="H57" i="1"/>
  <c r="G58" i="1" a="1"/>
  <c r="G58" i="1" s="1"/>
  <c r="H58" i="1" s="1"/>
  <c r="G59" i="1" a="1"/>
  <c r="G59" i="1" s="1"/>
  <c r="H59" i="1" s="1"/>
  <c r="G60" i="1" a="1"/>
  <c r="G60" i="1" s="1"/>
  <c r="H60" i="1" s="1"/>
  <c r="G61" i="1" a="1"/>
  <c r="G61" i="1" s="1"/>
  <c r="H61" i="1" s="1"/>
  <c r="G62" i="1" a="1"/>
  <c r="G62" i="1" s="1"/>
  <c r="H62" i="1" s="1"/>
  <c r="G63" i="1" a="1"/>
  <c r="G63" i="1" s="1"/>
  <c r="H63" i="1" s="1"/>
  <c r="G64" i="1" a="1"/>
  <c r="G64" i="1" s="1"/>
  <c r="H64" i="1" s="1"/>
  <c r="G65" i="1" a="1"/>
  <c r="G65" i="1" s="1"/>
  <c r="H65" i="1" s="1"/>
  <c r="G66" i="1" a="1"/>
  <c r="G66" i="1" s="1"/>
  <c r="H66" i="1" s="1"/>
  <c r="G67" i="1" a="1"/>
  <c r="G67" i="1" s="1"/>
  <c r="H67" i="1" s="1"/>
  <c r="G68" i="1" a="1"/>
  <c r="G68" i="1" s="1"/>
  <c r="H68" i="1" s="1"/>
  <c r="G69" i="1" a="1"/>
  <c r="G69" i="1" s="1"/>
  <c r="H69" i="1" s="1"/>
  <c r="G70" i="1" a="1"/>
  <c r="G70" i="1" s="1"/>
  <c r="H70" i="1" s="1"/>
  <c r="G71" i="1" a="1"/>
  <c r="G71" i="1" s="1"/>
  <c r="H71" i="1" s="1"/>
  <c r="G72" i="1" a="1"/>
  <c r="G72" i="1" s="1"/>
  <c r="H72" i="1" s="1"/>
  <c r="G73" i="1" a="1"/>
  <c r="G73" i="1" s="1"/>
  <c r="H73" i="1" s="1"/>
  <c r="G74" i="1" a="1"/>
  <c r="G74" i="1" s="1"/>
  <c r="H74" i="1" s="1"/>
  <c r="G75" i="1" a="1"/>
  <c r="G75" i="1" s="1"/>
  <c r="H75" i="1" s="1"/>
  <c r="G76" i="1" a="1"/>
  <c r="G76" i="1" s="1"/>
  <c r="H76" i="1" s="1"/>
  <c r="G77" i="1" a="1"/>
  <c r="G77" i="1" s="1"/>
  <c r="H77" i="1" s="1"/>
  <c r="G78" i="1" a="1"/>
  <c r="G78" i="1" s="1"/>
  <c r="H78" i="1" s="1"/>
  <c r="G79" i="1" a="1"/>
  <c r="G79" i="1" s="1"/>
  <c r="H79" i="1" s="1"/>
  <c r="G80" i="1" a="1"/>
  <c r="G80" i="1" s="1"/>
  <c r="H80" i="1" s="1"/>
  <c r="G81" i="1" a="1"/>
  <c r="G81" i="1" s="1"/>
  <c r="H81" i="1" s="1"/>
  <c r="G82" i="1" a="1"/>
  <c r="G82" i="1" s="1"/>
  <c r="H82" i="1" s="1"/>
  <c r="G83" i="1" a="1"/>
  <c r="G83" i="1" s="1"/>
  <c r="H83" i="1" s="1"/>
  <c r="G84" i="1" a="1"/>
  <c r="G84" i="1" s="1"/>
  <c r="H84" i="1" s="1"/>
  <c r="G85" i="1" a="1"/>
  <c r="G85" i="1" s="1"/>
  <c r="H85" i="1" s="1"/>
  <c r="G86" i="1" a="1"/>
  <c r="G86" i="1" s="1"/>
  <c r="H86" i="1" s="1"/>
  <c r="G87" i="1" a="1"/>
  <c r="G87" i="1" s="1"/>
  <c r="H87" i="1" s="1"/>
  <c r="G88" i="1" a="1"/>
  <c r="G88" i="1" s="1"/>
  <c r="H88" i="1" s="1"/>
  <c r="G89" i="1" a="1"/>
  <c r="G89" i="1" s="1"/>
  <c r="H89" i="1" s="1"/>
  <c r="G90" i="1" a="1"/>
  <c r="G90" i="1" s="1"/>
  <c r="H90" i="1" s="1"/>
  <c r="G91" i="1" a="1"/>
  <c r="G91" i="1" s="1"/>
  <c r="H91" i="1" s="1"/>
  <c r="G92" i="1" a="1"/>
  <c r="G92" i="1" s="1"/>
  <c r="H92" i="1" s="1"/>
  <c r="G93" i="1" a="1"/>
  <c r="G93" i="1" s="1"/>
  <c r="H93" i="1" s="1"/>
  <c r="G94" i="1" a="1"/>
  <c r="G94" i="1" s="1"/>
  <c r="H94" i="1" s="1"/>
  <c r="G95" i="1" a="1"/>
  <c r="G95" i="1" s="1"/>
  <c r="H95" i="1" s="1"/>
  <c r="G96" i="1" a="1"/>
  <c r="G96" i="1" s="1"/>
  <c r="H96" i="1" s="1"/>
  <c r="G97" i="1" a="1"/>
  <c r="G97" i="1" s="1"/>
  <c r="H97" i="1" s="1"/>
  <c r="G98" i="1" a="1"/>
  <c r="G98" i="1" s="1"/>
  <c r="H98" i="1" s="1"/>
  <c r="G99" i="1" a="1"/>
  <c r="G99" i="1" s="1"/>
  <c r="H99" i="1" s="1"/>
  <c r="G100" i="1" a="1"/>
  <c r="G100" i="1" s="1"/>
  <c r="H100" i="1" s="1"/>
  <c r="G101" i="1" a="1"/>
  <c r="G101" i="1" s="1"/>
  <c r="H101" i="1" s="1"/>
  <c r="G102" i="1" a="1"/>
  <c r="G102" i="1" s="1"/>
  <c r="H102" i="1" s="1"/>
  <c r="G103" i="1" a="1"/>
  <c r="G103" i="1" s="1"/>
  <c r="H103" i="1" s="1"/>
  <c r="G104" i="1" a="1"/>
  <c r="G104" i="1" s="1"/>
  <c r="H104" i="1" s="1"/>
  <c r="G105" i="1" a="1"/>
  <c r="G105" i="1" s="1"/>
  <c r="H105" i="1" s="1"/>
  <c r="G106" i="1" a="1"/>
  <c r="G106" i="1" s="1"/>
  <c r="H106" i="1" s="1"/>
  <c r="G107" i="1" a="1"/>
  <c r="G107" i="1" s="1"/>
  <c r="H107" i="1" s="1"/>
  <c r="G108" i="1" a="1"/>
  <c r="G108" i="1" s="1"/>
  <c r="H108" i="1" s="1"/>
  <c r="G109" i="1" a="1"/>
  <c r="G109" i="1" s="1"/>
  <c r="H109" i="1" s="1"/>
  <c r="G110" i="1" a="1"/>
  <c r="G110" i="1" s="1"/>
  <c r="H110" i="1" s="1"/>
  <c r="G111" i="1" a="1"/>
  <c r="G111" i="1" s="1"/>
  <c r="H111" i="1" s="1"/>
  <c r="G112" i="1" a="1"/>
  <c r="G112" i="1" s="1"/>
  <c r="H112" i="1" s="1"/>
  <c r="G113" i="1" a="1"/>
  <c r="G113" i="1" s="1"/>
  <c r="H113" i="1" s="1"/>
  <c r="G114" i="1" a="1"/>
  <c r="G114" i="1" s="1"/>
  <c r="H114" i="1" s="1"/>
  <c r="G115" i="1" a="1"/>
  <c r="G115" i="1" s="1"/>
  <c r="H115" i="1" s="1"/>
  <c r="G116" i="1" a="1"/>
  <c r="G116" i="1" s="1"/>
  <c r="H116" i="1" s="1"/>
  <c r="G117" i="1" a="1"/>
  <c r="G117" i="1" s="1"/>
  <c r="H117" i="1" s="1"/>
  <c r="G118" i="1" a="1"/>
  <c r="G118" i="1" s="1"/>
  <c r="H118" i="1" s="1"/>
  <c r="G119" i="1" a="1"/>
  <c r="G119" i="1" s="1"/>
  <c r="H119" i="1" s="1"/>
  <c r="G120" i="1" a="1"/>
  <c r="G120" i="1" s="1"/>
  <c r="H120" i="1" s="1"/>
  <c r="G121" i="1" a="1"/>
  <c r="G121" i="1" s="1"/>
  <c r="H121" i="1" s="1"/>
  <c r="G122" i="1" a="1"/>
  <c r="G122" i="1" s="1"/>
  <c r="H122" i="1" s="1"/>
  <c r="H123" i="1"/>
  <c r="H124" i="1"/>
  <c r="G125" i="1" a="1"/>
  <c r="G125" i="1" s="1"/>
  <c r="H125" i="1" s="1"/>
  <c r="G126" i="1" a="1"/>
  <c r="G126" i="1" s="1"/>
  <c r="H126" i="1" s="1"/>
  <c r="G127" i="1" a="1"/>
  <c r="G127" i="1" s="1"/>
  <c r="H127" i="1" s="1"/>
  <c r="G128" i="1" a="1"/>
  <c r="G128" i="1" s="1"/>
  <c r="H128" i="1" s="1"/>
  <c r="G129" i="1" a="1"/>
  <c r="G129" i="1" s="1"/>
  <c r="H129" i="1" s="1"/>
  <c r="G130" i="1" a="1"/>
  <c r="G130" i="1" s="1"/>
  <c r="H130" i="1" s="1"/>
  <c r="G131" i="1" a="1"/>
  <c r="G131" i="1" s="1"/>
  <c r="H131" i="1" s="1"/>
  <c r="G132" i="1" a="1"/>
  <c r="G132" i="1" s="1"/>
  <c r="H132" i="1" s="1"/>
  <c r="G133" i="1" a="1"/>
  <c r="G133" i="1" s="1"/>
  <c r="H133" i="1" s="1"/>
  <c r="H134" i="1"/>
  <c r="H135" i="1"/>
  <c r="G136" i="1" a="1"/>
  <c r="G136" i="1" s="1"/>
  <c r="H136" i="1" s="1"/>
  <c r="H137" i="1"/>
  <c r="G138" i="1" a="1"/>
  <c r="G138" i="1" s="1"/>
  <c r="H138" i="1" s="1"/>
  <c r="H139" i="1"/>
  <c r="G140" i="1" a="1"/>
  <c r="G140" i="1" s="1"/>
  <c r="H140" i="1" s="1"/>
  <c r="G141" i="1" a="1"/>
  <c r="G141" i="1" s="1"/>
  <c r="H141" i="1" s="1"/>
  <c r="G142" i="1" a="1"/>
  <c r="G142" i="1" s="1"/>
  <c r="H142" i="1" s="1"/>
  <c r="G143" i="1" a="1"/>
  <c r="G143" i="1" s="1"/>
  <c r="H143" i="1" s="1"/>
  <c r="G144" i="1" a="1"/>
  <c r="G144" i="1" s="1"/>
  <c r="H144" i="1" s="1"/>
  <c r="G145" i="1" a="1"/>
  <c r="G145" i="1" s="1"/>
  <c r="H145" i="1" s="1"/>
  <c r="G146" i="1" a="1"/>
  <c r="G146" i="1" s="1"/>
  <c r="H146" i="1" s="1"/>
  <c r="G147" i="1" a="1"/>
  <c r="G147" i="1" s="1"/>
  <c r="H147" i="1" s="1"/>
  <c r="G148" i="1" a="1"/>
  <c r="G148" i="1" s="1"/>
  <c r="H148" i="1" s="1"/>
  <c r="G149" i="1" a="1"/>
  <c r="G149" i="1" s="1"/>
  <c r="H149" i="1" s="1"/>
  <c r="G150" i="1" a="1"/>
  <c r="G150" i="1" s="1"/>
  <c r="H150" i="1" s="1"/>
  <c r="G151" i="1" a="1"/>
  <c r="G151" i="1" s="1"/>
  <c r="H151" i="1" s="1"/>
  <c r="G152" i="1" a="1"/>
  <c r="G152" i="1" s="1"/>
  <c r="H152" i="1" s="1"/>
  <c r="G153" i="1" a="1"/>
  <c r="G153" i="1" s="1"/>
  <c r="H153" i="1" s="1"/>
  <c r="G154" i="1" a="1"/>
  <c r="G154" i="1" s="1"/>
  <c r="H154" i="1" s="1"/>
  <c r="G155" i="1" a="1"/>
  <c r="G155" i="1" s="1"/>
  <c r="H155" i="1" s="1"/>
  <c r="G156" i="1" a="1"/>
  <c r="G156" i="1" s="1"/>
  <c r="H156" i="1" s="1"/>
  <c r="G157" i="1" a="1"/>
  <c r="G157" i="1" s="1"/>
  <c r="H157" i="1" s="1"/>
  <c r="G158" i="1" a="1"/>
  <c r="G158" i="1" s="1"/>
  <c r="H158" i="1" s="1"/>
  <c r="G159" i="1" a="1"/>
  <c r="G159" i="1" s="1"/>
  <c r="H159" i="1" s="1"/>
  <c r="G160" i="1" a="1"/>
  <c r="G160" i="1" s="1"/>
  <c r="H160" i="1" s="1"/>
  <c r="G161" i="1" a="1"/>
  <c r="G161" i="1" s="1"/>
  <c r="H161" i="1" s="1"/>
  <c r="G162" i="1" a="1"/>
  <c r="G162" i="1" s="1"/>
  <c r="H162" i="1" s="1"/>
  <c r="G163" i="1" a="1"/>
  <c r="G163" i="1" s="1"/>
  <c r="H163" i="1" s="1"/>
  <c r="G164" i="1" a="1"/>
  <c r="G164" i="1" s="1"/>
  <c r="H164" i="1" s="1"/>
  <c r="G165" i="1" a="1"/>
  <c r="G165" i="1" s="1"/>
  <c r="H165" i="1" s="1"/>
  <c r="G166" i="1" a="1"/>
  <c r="G166" i="1" s="1"/>
  <c r="H166" i="1" s="1"/>
  <c r="G167" i="1" a="1"/>
  <c r="G167" i="1" s="1"/>
  <c r="H167" i="1" s="1"/>
  <c r="G168" i="1" a="1"/>
  <c r="G168" i="1" s="1"/>
  <c r="H168" i="1" s="1"/>
  <c r="G169" i="1" a="1"/>
  <c r="G169" i="1" s="1"/>
  <c r="H169" i="1" s="1"/>
  <c r="G170" i="1" a="1"/>
  <c r="G170" i="1" s="1"/>
  <c r="H170" i="1" s="1"/>
  <c r="G171" i="1" a="1"/>
  <c r="G171" i="1" s="1"/>
  <c r="H171" i="1" s="1"/>
  <c r="G172" i="1" a="1"/>
  <c r="G172" i="1" s="1"/>
  <c r="H172" i="1" s="1"/>
  <c r="G173" i="1" a="1"/>
  <c r="G173" i="1" s="1"/>
  <c r="H173" i="1" s="1"/>
  <c r="G174" i="1" a="1"/>
  <c r="G174" i="1" s="1"/>
  <c r="H174" i="1" s="1"/>
  <c r="G175" i="1" a="1"/>
  <c r="G175" i="1" s="1"/>
  <c r="H175" i="1" s="1"/>
  <c r="G176" i="1" a="1"/>
  <c r="G176" i="1" s="1"/>
  <c r="H176" i="1" s="1"/>
  <c r="G177" i="1" a="1"/>
  <c r="G177" i="1" s="1"/>
  <c r="H177" i="1" s="1"/>
  <c r="G178" i="1" a="1"/>
  <c r="G178" i="1" s="1"/>
  <c r="H178" i="1" s="1"/>
  <c r="G179" i="1" a="1"/>
  <c r="G179" i="1" s="1"/>
  <c r="H179" i="1" s="1"/>
  <c r="G180" i="1" a="1"/>
  <c r="G180" i="1" s="1"/>
  <c r="H180" i="1" s="1"/>
  <c r="G181" i="1" a="1"/>
  <c r="G181" i="1" s="1"/>
  <c r="H181" i="1" s="1"/>
  <c r="G182" i="1" a="1"/>
  <c r="G182" i="1" s="1"/>
  <c r="H182" i="1" s="1"/>
  <c r="G183" i="1" a="1"/>
  <c r="G183" i="1" s="1"/>
  <c r="H183" i="1" s="1"/>
  <c r="G184" i="1" a="1"/>
  <c r="G184" i="1" s="1"/>
  <c r="H184" i="1" s="1"/>
  <c r="G185" i="1" a="1"/>
  <c r="G185" i="1" s="1"/>
  <c r="H185" i="1" s="1"/>
  <c r="G186" i="1" a="1"/>
  <c r="G186" i="1" s="1"/>
  <c r="H186" i="1" s="1"/>
  <c r="G187" i="1" a="1"/>
  <c r="G187" i="1" s="1"/>
  <c r="H187" i="1" s="1"/>
  <c r="G188" i="1" a="1"/>
  <c r="G188" i="1" s="1"/>
  <c r="H188" i="1" s="1"/>
  <c r="G189" i="1" a="1"/>
  <c r="G189" i="1" s="1"/>
  <c r="H189" i="1" s="1"/>
  <c r="G190" i="1" a="1"/>
  <c r="G190" i="1" s="1"/>
  <c r="H190" i="1" s="1"/>
  <c r="G191" i="1" a="1"/>
  <c r="G191" i="1" s="1"/>
  <c r="H191" i="1" s="1"/>
  <c r="G192" i="1" a="1"/>
  <c r="G192" i="1" s="1"/>
  <c r="H192" i="1" s="1"/>
  <c r="G193" i="1" a="1"/>
  <c r="G193" i="1" s="1"/>
  <c r="H193" i="1" s="1"/>
  <c r="G194" i="1" a="1"/>
  <c r="G194" i="1" s="1"/>
  <c r="H194" i="1" s="1"/>
  <c r="G195" i="1" a="1"/>
  <c r="G195" i="1" s="1"/>
  <c r="H195" i="1" s="1"/>
  <c r="G196" i="1" a="1"/>
  <c r="G196" i="1" s="1"/>
  <c r="H196" i="1" s="1"/>
  <c r="G197" i="1" a="1"/>
  <c r="G197" i="1" s="1"/>
  <c r="H197" i="1" s="1"/>
  <c r="G198" i="1" a="1"/>
  <c r="G198" i="1" s="1"/>
  <c r="H198" i="1" s="1"/>
  <c r="G199" i="1" a="1"/>
  <c r="G199" i="1" s="1"/>
  <c r="H199" i="1" s="1"/>
  <c r="G200" i="1" a="1"/>
  <c r="G200" i="1" s="1"/>
  <c r="H200" i="1" s="1"/>
  <c r="G201" i="1" a="1"/>
  <c r="G201" i="1" s="1"/>
  <c r="H201" i="1" s="1"/>
  <c r="G202" i="1" a="1"/>
  <c r="G202" i="1" s="1"/>
  <c r="H202" i="1" s="1"/>
  <c r="G203" i="1" a="1"/>
  <c r="G203" i="1" s="1"/>
  <c r="H203" i="1" s="1"/>
  <c r="G204" i="1" a="1"/>
  <c r="G204" i="1" s="1"/>
  <c r="H204" i="1" s="1"/>
  <c r="G205" i="1" a="1"/>
  <c r="G205" i="1" s="1"/>
  <c r="H205" i="1" s="1"/>
  <c r="G206" i="1" a="1"/>
  <c r="G206" i="1" s="1"/>
  <c r="H206" i="1" s="1"/>
  <c r="G207" i="1" a="1"/>
  <c r="G207" i="1" s="1"/>
  <c r="H207" i="1" s="1"/>
  <c r="G208" i="1" a="1"/>
  <c r="G208" i="1" s="1"/>
  <c r="H208" i="1" s="1"/>
  <c r="G209" i="1" a="1"/>
  <c r="G209" i="1" s="1"/>
  <c r="H209" i="1" s="1"/>
  <c r="G210" i="1" a="1"/>
  <c r="G210" i="1" s="1"/>
  <c r="H210" i="1" s="1"/>
  <c r="G211" i="1" a="1"/>
  <c r="G211" i="1" s="1"/>
  <c r="H211" i="1" s="1"/>
  <c r="G212" i="1" a="1"/>
  <c r="G212" i="1" s="1"/>
  <c r="H212" i="1" s="1"/>
  <c r="G213" i="1" a="1"/>
  <c r="G213" i="1" s="1"/>
  <c r="H213" i="1" s="1"/>
  <c r="G214" i="1" a="1"/>
  <c r="G214" i="1" s="1"/>
  <c r="H214" i="1" s="1"/>
  <c r="G215" i="1" a="1"/>
  <c r="G215" i="1" s="1"/>
  <c r="H215" i="1" s="1"/>
  <c r="G216" i="1" a="1"/>
  <c r="G216" i="1" s="1"/>
  <c r="H216" i="1" s="1"/>
  <c r="G217" i="1" a="1"/>
  <c r="G217" i="1" s="1"/>
  <c r="H217" i="1" s="1"/>
  <c r="G218" i="1" a="1"/>
  <c r="G218" i="1" s="1"/>
  <c r="H218" i="1" s="1"/>
  <c r="G219" i="1" a="1"/>
  <c r="G219" i="1" s="1"/>
  <c r="H219" i="1" s="1"/>
  <c r="G220" i="1" a="1"/>
  <c r="G220" i="1" s="1"/>
  <c r="H220" i="1" s="1"/>
  <c r="G221" i="1" a="1"/>
  <c r="G221" i="1" s="1"/>
  <c r="H221" i="1" s="1"/>
  <c r="G222" i="1" a="1"/>
  <c r="G222" i="1" s="1"/>
  <c r="H222" i="1" s="1"/>
  <c r="G223" i="1" a="1"/>
  <c r="G223" i="1" s="1"/>
  <c r="H223" i="1" s="1"/>
  <c r="G224" i="1" a="1"/>
  <c r="G224" i="1" s="1"/>
  <c r="H224" i="1" s="1"/>
  <c r="G225" i="1" a="1"/>
  <c r="G225" i="1" s="1"/>
  <c r="H225" i="1" s="1"/>
  <c r="G231" i="1" a="1"/>
  <c r="G231" i="1" s="1"/>
  <c r="H231" i="1" s="1"/>
  <c r="G232" i="1" a="1"/>
  <c r="G232" i="1" s="1"/>
  <c r="H232" i="1" s="1"/>
  <c r="G233" i="1" a="1"/>
  <c r="G233" i="1" s="1"/>
  <c r="H233" i="1" s="1"/>
  <c r="G234" i="1" a="1"/>
  <c r="G234" i="1" s="1"/>
  <c r="H234" i="1" s="1"/>
  <c r="G235" i="1" a="1"/>
  <c r="G235" i="1" s="1"/>
  <c r="H235" i="1" s="1"/>
  <c r="G236" i="1" a="1"/>
  <c r="G236" i="1" s="1"/>
  <c r="H236" i="1" s="1"/>
  <c r="G237" i="1" a="1"/>
  <c r="G237" i="1" s="1"/>
  <c r="H237" i="1" s="1"/>
  <c r="G238" i="1" a="1"/>
  <c r="G238" i="1" s="1"/>
  <c r="H238" i="1" s="1"/>
  <c r="G239" i="1" a="1"/>
  <c r="G239" i="1" s="1"/>
  <c r="H239" i="1" s="1"/>
  <c r="G240" i="1" a="1"/>
  <c r="G240" i="1" s="1"/>
  <c r="H240" i="1" s="1"/>
  <c r="G241" i="1" a="1"/>
  <c r="G241" i="1" s="1"/>
  <c r="H241" i="1" s="1"/>
  <c r="G242" i="1" a="1"/>
  <c r="G242" i="1" s="1"/>
  <c r="H242" i="1" s="1"/>
  <c r="G249" i="1" a="1"/>
  <c r="G249" i="1" s="1"/>
  <c r="H249" i="1" s="1"/>
  <c r="G250" i="1" a="1"/>
  <c r="G250" i="1" s="1"/>
  <c r="H250" i="1" s="1"/>
  <c r="G251" i="1" a="1"/>
  <c r="G251" i="1" s="1"/>
  <c r="H251" i="1" s="1"/>
  <c r="G252" i="1" a="1"/>
  <c r="G252" i="1" s="1"/>
  <c r="H252" i="1" s="1"/>
  <c r="G253" i="1" a="1"/>
  <c r="G253" i="1" s="1"/>
  <c r="H253" i="1" s="1"/>
  <c r="G254" i="1" a="1"/>
  <c r="G254" i="1" s="1"/>
  <c r="H254" i="1" s="1"/>
  <c r="G255" i="1" a="1"/>
  <c r="G255" i="1" s="1"/>
  <c r="H255" i="1" s="1"/>
  <c r="G256" i="1" a="1"/>
  <c r="G256" i="1" s="1"/>
  <c r="H256" i="1" s="1"/>
  <c r="G257" i="1" a="1"/>
  <c r="G257" i="1" s="1"/>
  <c r="H257" i="1" s="1"/>
  <c r="G258" i="1" a="1"/>
  <c r="G258" i="1" s="1"/>
  <c r="H258" i="1" s="1"/>
  <c r="G259" i="1" a="1"/>
  <c r="G259" i="1" s="1"/>
  <c r="H259" i="1" s="1"/>
  <c r="G260" i="1" a="1"/>
  <c r="G260" i="1" s="1"/>
  <c r="H260" i="1" s="1"/>
  <c r="G261" i="1" a="1"/>
  <c r="G261" i="1" s="1"/>
  <c r="H261" i="1" s="1"/>
  <c r="G262" i="1" a="1"/>
  <c r="G262" i="1" s="1"/>
  <c r="H262" i="1" s="1"/>
  <c r="G263" i="1" a="1"/>
  <c r="G263" i="1" s="1"/>
  <c r="H263" i="1" s="1"/>
  <c r="G264" i="1" a="1"/>
  <c r="G264" i="1" s="1"/>
  <c r="H264" i="1" s="1"/>
  <c r="G265" i="1" a="1"/>
  <c r="G265" i="1" s="1"/>
  <c r="H265" i="1" s="1"/>
  <c r="G266" i="1" a="1"/>
  <c r="G266" i="1" s="1"/>
  <c r="H266" i="1" s="1"/>
  <c r="G267" i="1" a="1"/>
  <c r="G267" i="1" s="1"/>
  <c r="H267" i="1" s="1"/>
  <c r="G268" i="1" a="1"/>
  <c r="G268" i="1" s="1"/>
  <c r="H268" i="1" s="1"/>
  <c r="G269" i="1" a="1"/>
  <c r="G269" i="1" s="1"/>
  <c r="H269" i="1" s="1"/>
  <c r="G270" i="1" a="1"/>
  <c r="G270" i="1" s="1"/>
  <c r="H270" i="1" s="1"/>
  <c r="G271" i="1" a="1"/>
  <c r="G271" i="1" s="1"/>
  <c r="H271" i="1" s="1"/>
  <c r="G272" i="1" a="1"/>
  <c r="G272" i="1" s="1"/>
  <c r="H272" i="1" s="1"/>
  <c r="G273" i="1" a="1"/>
  <c r="G273" i="1" s="1"/>
  <c r="H273" i="1" s="1"/>
  <c r="G274" i="1" a="1"/>
  <c r="G274" i="1" s="1"/>
  <c r="H274" i="1" s="1"/>
  <c r="G275" i="1" a="1"/>
  <c r="G275" i="1" s="1"/>
  <c r="H275" i="1" s="1"/>
  <c r="G276" i="1" a="1"/>
  <c r="G276" i="1" s="1"/>
  <c r="H276" i="1" s="1"/>
  <c r="G277" i="1" a="1"/>
  <c r="G277" i="1" s="1"/>
  <c r="H277" i="1" s="1"/>
  <c r="G278" i="1" a="1"/>
  <c r="G278" i="1" s="1"/>
  <c r="H278" i="1" s="1"/>
  <c r="G279" i="1" a="1"/>
  <c r="G279" i="1" s="1"/>
  <c r="H279" i="1" s="1"/>
  <c r="G280" i="1" a="1"/>
  <c r="G280" i="1" s="1"/>
  <c r="H280" i="1" s="1"/>
  <c r="G281" i="1" a="1"/>
  <c r="G281" i="1" s="1"/>
  <c r="H281" i="1" s="1"/>
  <c r="G282" i="1" a="1"/>
  <c r="G282" i="1" s="1"/>
  <c r="H282" i="1" s="1"/>
  <c r="G283" i="1" a="1"/>
  <c r="G283" i="1" s="1"/>
  <c r="H283" i="1" s="1"/>
  <c r="G284" i="1" a="1"/>
  <c r="G284" i="1" s="1"/>
  <c r="H284" i="1" s="1"/>
  <c r="G285" i="1" a="1"/>
  <c r="G285" i="1" s="1"/>
  <c r="H285" i="1" s="1"/>
  <c r="G286" i="1" a="1"/>
  <c r="G286" i="1" s="1"/>
  <c r="H286" i="1" s="1"/>
  <c r="G287" i="1" a="1"/>
  <c r="G287" i="1" s="1"/>
  <c r="H287" i="1" s="1"/>
  <c r="G288" i="1" a="1"/>
  <c r="G288" i="1" s="1"/>
  <c r="H288" i="1" s="1"/>
  <c r="G289" i="1" a="1"/>
  <c r="G289" i="1" s="1"/>
  <c r="H289" i="1" s="1"/>
  <c r="G290" i="1" a="1"/>
  <c r="G290" i="1" s="1"/>
  <c r="H290" i="1" s="1"/>
  <c r="G291" i="1" a="1"/>
  <c r="G291" i="1" s="1"/>
  <c r="H291" i="1" s="1"/>
  <c r="G292" i="1" a="1"/>
  <c r="G292" i="1" s="1"/>
  <c r="H292" i="1" s="1"/>
  <c r="G293" i="1" a="1"/>
  <c r="G293" i="1" s="1"/>
  <c r="H293" i="1" s="1"/>
  <c r="G294" i="1" a="1"/>
  <c r="G294" i="1" s="1"/>
  <c r="H294" i="1" s="1"/>
  <c r="G295" i="1" a="1"/>
  <c r="G295" i="1" s="1"/>
  <c r="H295" i="1" s="1"/>
  <c r="G296" i="1" a="1"/>
  <c r="G296" i="1" s="1"/>
  <c r="H296" i="1" s="1"/>
  <c r="G297" i="1" a="1"/>
  <c r="G297" i="1" s="1"/>
  <c r="H297" i="1" s="1"/>
  <c r="G298" i="1" a="1"/>
  <c r="G298" i="1" s="1"/>
  <c r="H298" i="1" s="1"/>
  <c r="G299" i="1" a="1"/>
  <c r="G299" i="1" s="1"/>
  <c r="H299" i="1" s="1"/>
  <c r="G300" i="1" a="1"/>
  <c r="G300" i="1" s="1"/>
  <c r="H300" i="1" s="1"/>
  <c r="G301" i="1" a="1"/>
  <c r="G301" i="1" s="1"/>
  <c r="H301" i="1" s="1"/>
  <c r="G302" i="1" a="1"/>
  <c r="G302" i="1" s="1"/>
  <c r="H302" i="1" s="1"/>
  <c r="G303" i="1" a="1"/>
  <c r="G303" i="1" s="1"/>
  <c r="H303" i="1" s="1"/>
  <c r="G304" i="1" a="1"/>
  <c r="G304" i="1" s="1"/>
  <c r="H304" i="1" s="1"/>
  <c r="G305" i="1" a="1"/>
  <c r="G305" i="1" s="1"/>
  <c r="H305" i="1" s="1"/>
  <c r="G306" i="1" a="1"/>
  <c r="G306" i="1" s="1"/>
  <c r="H306" i="1" s="1"/>
  <c r="G307" i="1" a="1"/>
  <c r="G307" i="1" s="1"/>
  <c r="H307" i="1" s="1"/>
  <c r="G308" i="1" a="1"/>
  <c r="G308" i="1" s="1"/>
  <c r="H308" i="1" s="1"/>
  <c r="G309" i="1" a="1"/>
  <c r="G309" i="1" s="1"/>
  <c r="H309" i="1" s="1"/>
  <c r="G310" i="1" a="1"/>
  <c r="G310" i="1" s="1"/>
  <c r="H310" i="1" s="1"/>
  <c r="G311" i="1" a="1"/>
  <c r="G311" i="1" s="1"/>
  <c r="H311" i="1" s="1"/>
  <c r="G312" i="1" a="1"/>
  <c r="G312" i="1" s="1"/>
  <c r="H312" i="1" s="1"/>
  <c r="G313" i="1" a="1"/>
  <c r="G313" i="1" s="1"/>
  <c r="H313" i="1" s="1"/>
  <c r="G314" i="1" a="1"/>
  <c r="G314" i="1" s="1"/>
  <c r="H314" i="1" s="1"/>
  <c r="G315" i="1" a="1"/>
  <c r="G315" i="1" s="1"/>
  <c r="H315" i="1" s="1"/>
  <c r="G316" i="1" a="1"/>
  <c r="G316" i="1" s="1"/>
  <c r="H316" i="1" s="1"/>
  <c r="G317" i="1" a="1"/>
  <c r="G317" i="1" s="1"/>
  <c r="H317" i="1" s="1"/>
  <c r="G318" i="1" a="1"/>
  <c r="G318" i="1" s="1"/>
  <c r="H318" i="1" s="1"/>
  <c r="G319" i="1" a="1"/>
  <c r="G319" i="1" s="1"/>
  <c r="H319" i="1" s="1"/>
  <c r="G320" i="1" a="1"/>
  <c r="G320" i="1" s="1"/>
  <c r="H320" i="1" s="1"/>
  <c r="G321" i="1" a="1"/>
  <c r="G321" i="1" s="1"/>
  <c r="H321" i="1" s="1"/>
  <c r="G322" i="1" a="1"/>
  <c r="G322" i="1" s="1"/>
  <c r="H322" i="1" s="1"/>
  <c r="G323" i="1" a="1"/>
  <c r="G323" i="1" s="1"/>
  <c r="H323" i="1" s="1"/>
  <c r="G324" i="1" a="1"/>
  <c r="G324" i="1" s="1"/>
  <c r="H324" i="1" s="1"/>
  <c r="G325" i="1" a="1"/>
  <c r="G325" i="1" s="1"/>
  <c r="H325" i="1" s="1"/>
  <c r="G326" i="1" a="1"/>
  <c r="G326" i="1" s="1"/>
  <c r="H326" i="1" s="1"/>
  <c r="G327" i="1" a="1"/>
  <c r="G327" i="1" s="1"/>
  <c r="H327" i="1" s="1"/>
  <c r="G328" i="1" a="1"/>
  <c r="G328" i="1" s="1"/>
  <c r="H328" i="1" s="1"/>
  <c r="G329" i="1" a="1"/>
  <c r="G329" i="1" s="1"/>
  <c r="H329" i="1" s="1"/>
  <c r="G330" i="1" a="1"/>
  <c r="G330" i="1" s="1"/>
  <c r="H330" i="1" s="1"/>
  <c r="G331" i="1" a="1"/>
  <c r="G331" i="1" s="1"/>
  <c r="H331" i="1" s="1"/>
  <c r="G332" i="1" a="1"/>
  <c r="G332" i="1" s="1"/>
  <c r="H332" i="1" s="1"/>
  <c r="G333" i="1" a="1"/>
  <c r="G333" i="1" s="1"/>
  <c r="H333" i="1" s="1"/>
  <c r="G334" i="1" a="1"/>
  <c r="G334" i="1" s="1"/>
  <c r="H334" i="1" s="1"/>
  <c r="G335" i="1" a="1"/>
  <c r="G335" i="1" s="1"/>
  <c r="H335" i="1" s="1"/>
  <c r="G336" i="1" a="1"/>
  <c r="G336" i="1" s="1"/>
  <c r="H336" i="1" s="1"/>
  <c r="G337" i="1" a="1"/>
  <c r="G337" i="1" s="1"/>
  <c r="H337" i="1" s="1"/>
  <c r="G338" i="1" a="1"/>
  <c r="G338" i="1" s="1"/>
  <c r="H338" i="1" s="1"/>
  <c r="G339" i="1" a="1"/>
  <c r="G339" i="1" s="1"/>
  <c r="H339" i="1" s="1"/>
  <c r="G340" i="1" a="1"/>
  <c r="G340" i="1" s="1"/>
  <c r="H340" i="1" s="1"/>
  <c r="G341" i="1" a="1"/>
  <c r="G341" i="1" s="1"/>
  <c r="H341" i="1" s="1"/>
  <c r="G342" i="1" a="1"/>
  <c r="G342" i="1" s="1"/>
  <c r="H342" i="1" s="1"/>
  <c r="G343" i="1" a="1"/>
  <c r="G343" i="1" s="1"/>
  <c r="H343" i="1" s="1"/>
  <c r="G344" i="1" a="1"/>
  <c r="G344" i="1" s="1"/>
  <c r="H344" i="1" s="1"/>
  <c r="G345" i="1" a="1"/>
  <c r="G345" i="1" s="1"/>
  <c r="H345" i="1" s="1"/>
  <c r="G346" i="1" a="1"/>
  <c r="G346" i="1" s="1"/>
  <c r="H346" i="1" s="1"/>
  <c r="G347" i="1" a="1"/>
  <c r="G347" i="1" s="1"/>
  <c r="H347" i="1" s="1"/>
  <c r="G348" i="1" a="1"/>
  <c r="G348" i="1" s="1"/>
  <c r="H348" i="1" s="1"/>
  <c r="G349" i="1" a="1"/>
  <c r="G349" i="1" s="1"/>
  <c r="H349" i="1" s="1"/>
  <c r="G350" i="1" a="1"/>
  <c r="G350" i="1" s="1"/>
  <c r="H350" i="1" s="1"/>
  <c r="G351" i="1" a="1"/>
  <c r="G351" i="1" s="1"/>
  <c r="H351" i="1" s="1"/>
  <c r="G352" i="1" a="1"/>
  <c r="G352" i="1" s="1"/>
  <c r="H352" i="1" s="1"/>
  <c r="G353" i="1" a="1"/>
  <c r="G353" i="1" s="1"/>
  <c r="H353" i="1" s="1"/>
  <c r="G354" i="1" a="1"/>
  <c r="G354" i="1" s="1"/>
  <c r="H354" i="1" s="1"/>
  <c r="G355" i="1" a="1"/>
  <c r="G355" i="1" s="1"/>
  <c r="H355" i="1" s="1"/>
  <c r="G356" i="1" a="1"/>
  <c r="G356" i="1" s="1"/>
  <c r="H356" i="1" s="1"/>
  <c r="G357" i="1" a="1"/>
  <c r="G357" i="1" s="1"/>
  <c r="H357" i="1" s="1"/>
  <c r="G358" i="1" a="1"/>
  <c r="G358" i="1" s="1"/>
  <c r="H358" i="1" s="1"/>
  <c r="G359" i="1" a="1"/>
  <c r="G359" i="1" s="1"/>
  <c r="H359" i="1" s="1"/>
  <c r="G360" i="1" a="1"/>
  <c r="G360" i="1" s="1"/>
  <c r="H360" i="1" s="1"/>
  <c r="G361" i="1" a="1"/>
  <c r="G361" i="1" s="1"/>
  <c r="H361" i="1" s="1"/>
  <c r="G362" i="1" a="1"/>
  <c r="G362" i="1" s="1"/>
  <c r="H362" i="1" s="1"/>
  <c r="G363" i="1" a="1"/>
  <c r="G363" i="1" s="1"/>
  <c r="H363" i="1" s="1"/>
  <c r="G364" i="1" a="1"/>
  <c r="G364" i="1" s="1"/>
  <c r="H364" i="1" s="1"/>
  <c r="G365" i="1" a="1"/>
  <c r="G365" i="1" s="1"/>
  <c r="H365" i="1" s="1"/>
  <c r="G366" i="1" a="1"/>
  <c r="G366" i="1" s="1"/>
  <c r="H366" i="1" s="1"/>
  <c r="G367" i="1" a="1"/>
  <c r="G367" i="1" s="1"/>
  <c r="H367" i="1" s="1"/>
  <c r="G368" i="1" a="1"/>
  <c r="G368" i="1" s="1"/>
  <c r="H368" i="1" s="1"/>
  <c r="G369" i="1" a="1"/>
  <c r="G369" i="1" s="1"/>
  <c r="H369" i="1" s="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 i="1"/>
  <c r="I6" i="1"/>
  <c r="I8" i="1"/>
  <c r="I9" i="1"/>
  <c r="I10" i="1"/>
  <c r="I11" i="1"/>
  <c r="I12" i="1"/>
  <c r="I13" i="1"/>
  <c r="I14" i="1"/>
  <c r="I15" i="1"/>
  <c r="I16" i="1"/>
  <c r="I17" i="1"/>
  <c r="I18" i="1"/>
  <c r="I19" i="1"/>
  <c r="I20" i="1"/>
  <c r="I21" i="1"/>
  <c r="I22" i="1"/>
  <c r="I23" i="1"/>
  <c r="I24" i="1"/>
  <c r="I25" i="1"/>
  <c r="I26" i="1"/>
  <c r="I4" i="1"/>
  <c r="U517" i="1" a="1"/>
  <c r="U517" i="1" s="1"/>
  <c r="E502" i="1" l="1"/>
  <c r="E501" i="1"/>
  <c r="E500" i="1"/>
  <c r="E499" i="1"/>
  <c r="E498" i="1"/>
  <c r="E497" i="1"/>
  <c r="E496" i="1"/>
  <c r="E430" i="1" l="1"/>
  <c r="E429" i="1"/>
  <c r="E428" i="1"/>
  <c r="E427" i="1"/>
  <c r="E426" i="1"/>
  <c r="E425" i="1"/>
  <c r="E424" i="1"/>
  <c r="E423" i="1"/>
  <c r="E422" i="1"/>
  <c r="E421" i="1"/>
  <c r="E420" i="1"/>
  <c r="E419" i="1"/>
  <c r="E418" i="1"/>
  <c r="E417" i="1"/>
  <c r="E416" i="1"/>
  <c r="E415" i="1"/>
  <c r="E414" i="1"/>
  <c r="E413" i="1"/>
  <c r="E412" i="1"/>
  <c r="E411" i="1"/>
  <c r="E410" i="1"/>
  <c r="E409" i="1"/>
  <c r="E408" i="1"/>
  <c r="E407" i="1"/>
  <c r="E406" i="1"/>
  <c r="E405" i="1"/>
  <c r="E404" i="1"/>
  <c r="E403" i="1"/>
  <c r="E402" i="1"/>
  <c r="E401" i="1"/>
  <c r="E400" i="1"/>
  <c r="E399"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O39" i="1"/>
  <c r="P39" i="1"/>
  <c r="Q39" i="1"/>
  <c r="R39" i="1"/>
  <c r="S39" i="1"/>
  <c r="T39" i="1"/>
  <c r="U39" i="1"/>
  <c r="E40" i="1"/>
  <c r="O40" i="1"/>
  <c r="P40" i="1"/>
  <c r="Q40" i="1"/>
  <c r="R40" i="1"/>
  <c r="S40" i="1"/>
  <c r="T40" i="1"/>
  <c r="U40" i="1"/>
  <c r="E41" i="1"/>
  <c r="O41" i="1"/>
  <c r="P41" i="1"/>
  <c r="Q41" i="1"/>
  <c r="R41" i="1"/>
  <c r="S41" i="1"/>
  <c r="T41" i="1"/>
  <c r="U41" i="1"/>
  <c r="E42" i="1"/>
  <c r="O42" i="1"/>
  <c r="P42" i="1"/>
  <c r="Q42" i="1"/>
  <c r="R42" i="1"/>
  <c r="S42" i="1"/>
  <c r="T42" i="1"/>
  <c r="U42" i="1"/>
  <c r="E43" i="1"/>
  <c r="O43" i="1"/>
  <c r="P43" i="1"/>
  <c r="Q43" i="1"/>
  <c r="R43" i="1"/>
  <c r="S43" i="1"/>
  <c r="T43" i="1"/>
  <c r="U43" i="1"/>
  <c r="E44" i="1"/>
  <c r="O44" i="1"/>
  <c r="P44" i="1"/>
  <c r="Q44" i="1"/>
  <c r="R44" i="1"/>
  <c r="S44" i="1"/>
  <c r="T44" i="1"/>
  <c r="U44" i="1"/>
  <c r="E45" i="1"/>
  <c r="O45" i="1"/>
  <c r="P45" i="1"/>
  <c r="Q45" i="1"/>
  <c r="R45" i="1"/>
  <c r="S45" i="1"/>
  <c r="T45" i="1"/>
  <c r="U45" i="1"/>
  <c r="E46" i="1"/>
  <c r="O46" i="1"/>
  <c r="P46" i="1"/>
  <c r="Q46" i="1"/>
  <c r="R46" i="1"/>
  <c r="S46" i="1"/>
  <c r="T46" i="1"/>
  <c r="U46" i="1"/>
  <c r="E47" i="1"/>
  <c r="O47" i="1"/>
  <c r="P47" i="1"/>
  <c r="Q47" i="1"/>
  <c r="R47" i="1"/>
  <c r="S47" i="1"/>
  <c r="T47" i="1"/>
  <c r="U47" i="1"/>
  <c r="E48" i="1"/>
  <c r="O48" i="1"/>
  <c r="P48" i="1"/>
  <c r="Q48" i="1"/>
  <c r="R48" i="1"/>
  <c r="S48" i="1"/>
  <c r="T48" i="1"/>
  <c r="U48" i="1"/>
  <c r="E49" i="1"/>
  <c r="O49" i="1"/>
  <c r="P49" i="1"/>
  <c r="Q49" i="1"/>
  <c r="R49" i="1"/>
  <c r="S49" i="1"/>
  <c r="T49" i="1"/>
  <c r="U49" i="1"/>
  <c r="E50" i="1"/>
  <c r="O50" i="1"/>
  <c r="P50" i="1"/>
  <c r="Q50" i="1"/>
  <c r="R50" i="1"/>
  <c r="S50" i="1"/>
  <c r="T50" i="1"/>
  <c r="U50" i="1"/>
  <c r="E51" i="1"/>
  <c r="O51" i="1"/>
  <c r="P51" i="1"/>
  <c r="Q51" i="1"/>
  <c r="R51" i="1"/>
  <c r="S51" i="1"/>
  <c r="T51" i="1"/>
  <c r="U51" i="1"/>
  <c r="E52" i="1"/>
  <c r="O52" i="1"/>
  <c r="P52" i="1"/>
  <c r="Q52" i="1"/>
  <c r="R52" i="1"/>
  <c r="S52" i="1"/>
  <c r="T52" i="1"/>
  <c r="U52" i="1"/>
  <c r="E53" i="1"/>
  <c r="O53" i="1"/>
  <c r="P53" i="1"/>
  <c r="Q53" i="1"/>
  <c r="R53" i="1"/>
  <c r="S53" i="1"/>
  <c r="T53" i="1"/>
  <c r="U53" i="1"/>
  <c r="E54" i="1"/>
  <c r="O54" i="1"/>
  <c r="P54" i="1"/>
  <c r="Q54" i="1"/>
  <c r="R54" i="1"/>
  <c r="S54" i="1"/>
  <c r="T54" i="1"/>
  <c r="U54" i="1"/>
  <c r="E55" i="1"/>
  <c r="O55" i="1"/>
  <c r="P55" i="1"/>
  <c r="Q55" i="1"/>
  <c r="R55" i="1"/>
  <c r="S55" i="1"/>
  <c r="T55" i="1"/>
  <c r="U55" i="1"/>
  <c r="E56" i="1"/>
  <c r="O56" i="1"/>
  <c r="P56" i="1"/>
  <c r="Q56" i="1"/>
  <c r="R56" i="1"/>
  <c r="S56" i="1"/>
  <c r="T56" i="1"/>
  <c r="U56" i="1"/>
  <c r="E57" i="1"/>
  <c r="O57" i="1"/>
  <c r="P57" i="1"/>
  <c r="Q57" i="1"/>
  <c r="R57" i="1"/>
  <c r="S57" i="1"/>
  <c r="T57" i="1"/>
  <c r="U57" i="1"/>
  <c r="E58" i="1"/>
  <c r="O58" i="1"/>
  <c r="P58" i="1"/>
  <c r="Q58" i="1"/>
  <c r="R58" i="1"/>
  <c r="S58" i="1"/>
  <c r="T58" i="1"/>
  <c r="U58" i="1"/>
  <c r="E59" i="1"/>
  <c r="O59" i="1"/>
  <c r="P59" i="1"/>
  <c r="Q59" i="1"/>
  <c r="R59" i="1"/>
  <c r="S59" i="1"/>
  <c r="T59" i="1"/>
  <c r="U59" i="1"/>
  <c r="E60" i="1"/>
  <c r="O60" i="1"/>
  <c r="P60" i="1"/>
  <c r="Q60" i="1"/>
  <c r="R60" i="1"/>
  <c r="S60" i="1"/>
  <c r="T60" i="1"/>
  <c r="U60" i="1"/>
  <c r="E61" i="1"/>
  <c r="O61" i="1"/>
  <c r="P61" i="1"/>
  <c r="Q61" i="1"/>
  <c r="R61" i="1"/>
  <c r="S61" i="1"/>
  <c r="T61" i="1"/>
  <c r="U61" i="1"/>
  <c r="E62" i="1"/>
  <c r="O62" i="1"/>
  <c r="P62" i="1"/>
  <c r="Q62" i="1"/>
  <c r="R62" i="1"/>
  <c r="S62" i="1"/>
  <c r="T62" i="1"/>
  <c r="U62" i="1"/>
  <c r="E63" i="1"/>
  <c r="O63" i="1"/>
  <c r="P63" i="1"/>
  <c r="Q63" i="1"/>
  <c r="R63" i="1"/>
  <c r="S63" i="1"/>
  <c r="T63" i="1"/>
  <c r="U63" i="1"/>
  <c r="E64" i="1"/>
  <c r="O64" i="1"/>
  <c r="P64" i="1"/>
  <c r="Q64" i="1"/>
  <c r="R64" i="1"/>
  <c r="S64" i="1"/>
  <c r="T64" i="1"/>
  <c r="U64" i="1"/>
  <c r="E65" i="1"/>
  <c r="O65" i="1"/>
  <c r="P65" i="1"/>
  <c r="Q65" i="1"/>
  <c r="R65" i="1"/>
  <c r="S65" i="1"/>
  <c r="T65" i="1"/>
  <c r="U65" i="1"/>
  <c r="E66" i="1"/>
  <c r="O66" i="1"/>
  <c r="P66" i="1"/>
  <c r="Q66" i="1"/>
  <c r="R66" i="1"/>
  <c r="S66" i="1"/>
  <c r="T66" i="1"/>
  <c r="U66" i="1"/>
  <c r="E67" i="1"/>
  <c r="O67" i="1"/>
  <c r="P67" i="1"/>
  <c r="Q67" i="1"/>
  <c r="R67" i="1"/>
  <c r="S67" i="1"/>
  <c r="T67" i="1"/>
  <c r="U67" i="1"/>
  <c r="E68" i="1"/>
  <c r="O68" i="1"/>
  <c r="P68" i="1"/>
  <c r="Q68" i="1"/>
  <c r="R68" i="1"/>
  <c r="S68" i="1"/>
  <c r="T68" i="1"/>
  <c r="U68" i="1"/>
  <c r="E69" i="1"/>
  <c r="O69" i="1"/>
  <c r="P69" i="1"/>
  <c r="Q69" i="1"/>
  <c r="R69" i="1"/>
  <c r="S69" i="1"/>
  <c r="T69" i="1"/>
  <c r="U69" i="1"/>
  <c r="E70" i="1"/>
  <c r="O70" i="1"/>
  <c r="P70" i="1"/>
  <c r="Q70" i="1"/>
  <c r="R70" i="1"/>
  <c r="S70" i="1"/>
  <c r="T70" i="1"/>
  <c r="U70" i="1"/>
  <c r="E71" i="1"/>
  <c r="O71" i="1"/>
  <c r="P71" i="1"/>
  <c r="Q71" i="1"/>
  <c r="R71" i="1"/>
  <c r="S71" i="1"/>
  <c r="T71" i="1"/>
  <c r="U71" i="1"/>
  <c r="E72" i="1"/>
  <c r="O72" i="1"/>
  <c r="P72" i="1"/>
  <c r="Q72" i="1"/>
  <c r="R72" i="1"/>
  <c r="S72" i="1"/>
  <c r="T72" i="1"/>
  <c r="U72" i="1"/>
  <c r="E73" i="1"/>
  <c r="O73" i="1"/>
  <c r="P73" i="1"/>
  <c r="Q73" i="1"/>
  <c r="R73" i="1"/>
  <c r="S73" i="1"/>
  <c r="T73" i="1"/>
  <c r="U73" i="1"/>
  <c r="E74" i="1"/>
  <c r="O74" i="1"/>
  <c r="P74" i="1"/>
  <c r="Q74" i="1"/>
  <c r="R74" i="1"/>
  <c r="S74" i="1"/>
  <c r="T74" i="1"/>
  <c r="U74" i="1"/>
  <c r="E75" i="1"/>
  <c r="O75" i="1"/>
  <c r="P75" i="1"/>
  <c r="Q75" i="1"/>
  <c r="R75" i="1"/>
  <c r="S75" i="1"/>
  <c r="T75" i="1"/>
  <c r="U75" i="1"/>
  <c r="E76" i="1"/>
  <c r="O76" i="1"/>
  <c r="P76" i="1"/>
  <c r="Q76" i="1"/>
  <c r="R76" i="1"/>
  <c r="S76" i="1"/>
  <c r="T76" i="1"/>
  <c r="U76" i="1"/>
  <c r="E77" i="1"/>
  <c r="O77" i="1"/>
  <c r="P77" i="1"/>
  <c r="Q77" i="1"/>
  <c r="R77" i="1"/>
  <c r="S77" i="1"/>
  <c r="T77" i="1"/>
  <c r="U77" i="1"/>
  <c r="E78" i="1"/>
  <c r="O78" i="1"/>
  <c r="P78" i="1"/>
  <c r="Q78" i="1"/>
  <c r="R78" i="1"/>
  <c r="S78" i="1"/>
  <c r="T78" i="1"/>
  <c r="U78" i="1"/>
  <c r="E79" i="1"/>
  <c r="O79" i="1"/>
  <c r="P79" i="1"/>
  <c r="Q79" i="1"/>
  <c r="R79" i="1"/>
  <c r="S79" i="1"/>
  <c r="T79" i="1"/>
  <c r="U79" i="1"/>
  <c r="E80" i="1"/>
  <c r="O80" i="1"/>
  <c r="P80" i="1"/>
  <c r="Q80" i="1"/>
  <c r="R80" i="1"/>
  <c r="S80" i="1"/>
  <c r="T80" i="1"/>
  <c r="U80" i="1"/>
  <c r="E81" i="1"/>
  <c r="O81" i="1"/>
  <c r="P81" i="1"/>
  <c r="Q81" i="1"/>
  <c r="R81" i="1"/>
  <c r="S81" i="1"/>
  <c r="T81" i="1"/>
  <c r="U81" i="1"/>
  <c r="E82" i="1"/>
  <c r="O82" i="1"/>
  <c r="P82" i="1"/>
  <c r="Q82" i="1"/>
  <c r="R82" i="1"/>
  <c r="S82" i="1"/>
  <c r="T82" i="1"/>
  <c r="U82" i="1"/>
  <c r="E83" i="1"/>
  <c r="O83" i="1"/>
  <c r="P83" i="1"/>
  <c r="Q83" i="1"/>
  <c r="R83" i="1"/>
  <c r="S83" i="1"/>
  <c r="T83" i="1"/>
  <c r="U83" i="1"/>
  <c r="E84" i="1"/>
  <c r="O84" i="1"/>
  <c r="P84" i="1"/>
  <c r="Q84" i="1"/>
  <c r="R84" i="1"/>
  <c r="S84" i="1"/>
  <c r="T84" i="1"/>
  <c r="U84" i="1"/>
  <c r="E85" i="1"/>
  <c r="O85" i="1"/>
  <c r="P85" i="1"/>
  <c r="Q85" i="1"/>
  <c r="R85" i="1"/>
  <c r="S85" i="1"/>
  <c r="T85" i="1"/>
  <c r="U85" i="1"/>
  <c r="E86" i="1"/>
  <c r="O86" i="1"/>
  <c r="P86" i="1"/>
  <c r="Q86" i="1"/>
  <c r="R86" i="1"/>
  <c r="S86" i="1"/>
  <c r="T86" i="1"/>
  <c r="U86" i="1"/>
  <c r="E87" i="1"/>
  <c r="O87" i="1"/>
  <c r="P87" i="1"/>
  <c r="Q87" i="1"/>
  <c r="R87" i="1"/>
  <c r="S87" i="1"/>
  <c r="T87" i="1"/>
  <c r="U87" i="1"/>
  <c r="E88" i="1"/>
  <c r="O88" i="1"/>
  <c r="P88" i="1"/>
  <c r="Q88" i="1"/>
  <c r="R88" i="1"/>
  <c r="S88" i="1"/>
  <c r="T88" i="1"/>
  <c r="U88" i="1"/>
  <c r="E89" i="1"/>
  <c r="O89" i="1"/>
  <c r="P89" i="1"/>
  <c r="Q89" i="1"/>
  <c r="R89" i="1"/>
  <c r="S89" i="1"/>
  <c r="T89" i="1"/>
  <c r="U89" i="1"/>
  <c r="E90" i="1"/>
  <c r="O90" i="1"/>
  <c r="P90" i="1"/>
  <c r="Q90" i="1"/>
  <c r="R90" i="1"/>
  <c r="S90" i="1"/>
  <c r="T90" i="1"/>
  <c r="U90" i="1"/>
  <c r="E91" i="1"/>
  <c r="O91" i="1"/>
  <c r="P91" i="1"/>
  <c r="Q91" i="1"/>
  <c r="R91" i="1"/>
  <c r="S91" i="1"/>
  <c r="T91" i="1"/>
  <c r="U91" i="1"/>
  <c r="E92" i="1"/>
  <c r="O92" i="1"/>
  <c r="P92" i="1"/>
  <c r="Q92" i="1"/>
  <c r="R92" i="1"/>
  <c r="S92" i="1"/>
  <c r="T92" i="1"/>
  <c r="U92" i="1"/>
  <c r="E93" i="1"/>
  <c r="O93" i="1"/>
  <c r="P93" i="1"/>
  <c r="Q93" i="1"/>
  <c r="R93" i="1"/>
  <c r="S93" i="1"/>
  <c r="T93" i="1"/>
  <c r="U93" i="1"/>
  <c r="E94" i="1"/>
  <c r="O94" i="1"/>
  <c r="P94" i="1"/>
  <c r="Q94" i="1"/>
  <c r="R94" i="1"/>
  <c r="S94" i="1"/>
  <c r="T94" i="1"/>
  <c r="U94" i="1"/>
  <c r="E95" i="1"/>
  <c r="O95" i="1"/>
  <c r="P95" i="1"/>
  <c r="Q95" i="1"/>
  <c r="R95" i="1"/>
  <c r="S95" i="1"/>
  <c r="T95" i="1"/>
  <c r="U95" i="1"/>
  <c r="E96" i="1"/>
  <c r="O96" i="1"/>
  <c r="P96" i="1"/>
  <c r="Q96" i="1"/>
  <c r="R96" i="1"/>
  <c r="S96" i="1"/>
  <c r="T96" i="1"/>
  <c r="U96" i="1"/>
  <c r="E97" i="1"/>
  <c r="O97" i="1"/>
  <c r="P97" i="1"/>
  <c r="Q97" i="1"/>
  <c r="R97" i="1"/>
  <c r="S97" i="1"/>
  <c r="T97" i="1"/>
  <c r="U97" i="1"/>
  <c r="E98" i="1"/>
  <c r="O98" i="1"/>
  <c r="P98" i="1"/>
  <c r="Q98" i="1"/>
  <c r="R98" i="1"/>
  <c r="S98" i="1"/>
  <c r="T98" i="1"/>
  <c r="U98" i="1"/>
  <c r="E99" i="1"/>
  <c r="O99" i="1"/>
  <c r="P99" i="1"/>
  <c r="Q99" i="1"/>
  <c r="R99" i="1"/>
  <c r="S99" i="1"/>
  <c r="T99" i="1"/>
  <c r="U99" i="1"/>
  <c r="E100" i="1"/>
  <c r="O100" i="1"/>
  <c r="P100" i="1"/>
  <c r="Q100" i="1"/>
  <c r="R100" i="1"/>
  <c r="S100" i="1"/>
  <c r="T100" i="1"/>
  <c r="U100" i="1"/>
  <c r="E101" i="1"/>
  <c r="O101" i="1"/>
  <c r="P101" i="1"/>
  <c r="Q101" i="1"/>
  <c r="R101" i="1"/>
  <c r="S101" i="1"/>
  <c r="T101" i="1"/>
  <c r="U101" i="1"/>
  <c r="E102" i="1"/>
  <c r="O102" i="1"/>
  <c r="P102" i="1"/>
  <c r="Q102" i="1"/>
  <c r="R102" i="1"/>
  <c r="S102" i="1"/>
  <c r="T102" i="1"/>
  <c r="U102" i="1"/>
  <c r="E103" i="1"/>
  <c r="O103" i="1"/>
  <c r="P103" i="1"/>
  <c r="Q103" i="1"/>
  <c r="R103" i="1"/>
  <c r="S103" i="1"/>
  <c r="T103" i="1"/>
  <c r="U103" i="1"/>
  <c r="E104" i="1"/>
  <c r="O104" i="1"/>
  <c r="P104" i="1"/>
  <c r="Q104" i="1"/>
  <c r="R104" i="1"/>
  <c r="S104" i="1"/>
  <c r="T104" i="1"/>
  <c r="U104" i="1"/>
  <c r="E105" i="1"/>
  <c r="O105" i="1"/>
  <c r="P105" i="1"/>
  <c r="Q105" i="1"/>
  <c r="R105" i="1"/>
  <c r="S105" i="1"/>
  <c r="T105" i="1"/>
  <c r="U105" i="1"/>
  <c r="E106" i="1"/>
  <c r="O106" i="1"/>
  <c r="P106" i="1"/>
  <c r="Q106" i="1"/>
  <c r="R106" i="1"/>
  <c r="S106" i="1"/>
  <c r="T106" i="1"/>
  <c r="U106" i="1"/>
  <c r="E107" i="1"/>
  <c r="O107" i="1"/>
  <c r="P107" i="1"/>
  <c r="Q107" i="1"/>
  <c r="R107" i="1"/>
  <c r="S107" i="1"/>
  <c r="T107" i="1"/>
  <c r="U107" i="1"/>
  <c r="E108" i="1"/>
  <c r="O108" i="1"/>
  <c r="P108" i="1"/>
  <c r="Q108" i="1"/>
  <c r="R108" i="1"/>
  <c r="S108" i="1"/>
  <c r="T108" i="1"/>
  <c r="U108" i="1"/>
  <c r="E109" i="1"/>
  <c r="O109" i="1"/>
  <c r="P109" i="1"/>
  <c r="Q109" i="1"/>
  <c r="R109" i="1"/>
  <c r="S109" i="1"/>
  <c r="T109" i="1"/>
  <c r="U109" i="1"/>
  <c r="E110" i="1"/>
  <c r="O110" i="1"/>
  <c r="P110" i="1"/>
  <c r="Q110" i="1"/>
  <c r="R110" i="1"/>
  <c r="S110" i="1"/>
  <c r="T110" i="1"/>
  <c r="U110" i="1"/>
  <c r="E111" i="1"/>
  <c r="O111" i="1"/>
  <c r="P111" i="1"/>
  <c r="Q111" i="1"/>
  <c r="R111" i="1"/>
  <c r="S111" i="1"/>
  <c r="T111" i="1"/>
  <c r="U111" i="1"/>
  <c r="E112" i="1"/>
  <c r="O112" i="1"/>
  <c r="P112" i="1"/>
  <c r="Q112" i="1"/>
  <c r="R112" i="1"/>
  <c r="S112" i="1"/>
  <c r="T112" i="1"/>
  <c r="U112" i="1"/>
  <c r="E113" i="1"/>
  <c r="O113" i="1"/>
  <c r="P113" i="1"/>
  <c r="Q113" i="1"/>
  <c r="R113" i="1"/>
  <c r="S113" i="1"/>
  <c r="T113" i="1"/>
  <c r="U113" i="1"/>
  <c r="E114" i="1"/>
  <c r="O114" i="1"/>
  <c r="P114" i="1"/>
  <c r="Q114" i="1"/>
  <c r="R114" i="1"/>
  <c r="S114" i="1"/>
  <c r="T114" i="1"/>
  <c r="U114" i="1"/>
  <c r="E115" i="1"/>
  <c r="O115" i="1"/>
  <c r="P115" i="1"/>
  <c r="Q115" i="1"/>
  <c r="R115" i="1"/>
  <c r="S115" i="1"/>
  <c r="T115" i="1"/>
  <c r="U115" i="1"/>
  <c r="E116" i="1"/>
  <c r="O116" i="1"/>
  <c r="P116" i="1"/>
  <c r="Q116" i="1"/>
  <c r="R116" i="1"/>
  <c r="S116" i="1"/>
  <c r="T116" i="1"/>
  <c r="U116" i="1"/>
  <c r="E117" i="1"/>
  <c r="O117" i="1"/>
  <c r="P117" i="1"/>
  <c r="Q117" i="1"/>
  <c r="R117" i="1"/>
  <c r="S117" i="1"/>
  <c r="T117" i="1"/>
  <c r="U117" i="1"/>
  <c r="E118" i="1"/>
  <c r="O118" i="1"/>
  <c r="P118" i="1"/>
  <c r="Q118" i="1"/>
  <c r="R118" i="1"/>
  <c r="S118" i="1"/>
  <c r="T118" i="1"/>
  <c r="U118" i="1"/>
  <c r="E119" i="1"/>
  <c r="O119" i="1"/>
  <c r="P119" i="1"/>
  <c r="Q119" i="1"/>
  <c r="R119" i="1"/>
  <c r="S119" i="1"/>
  <c r="T119" i="1"/>
  <c r="U119" i="1"/>
  <c r="E120" i="1"/>
  <c r="O120" i="1"/>
  <c r="P120" i="1"/>
  <c r="Q120" i="1"/>
  <c r="R120" i="1"/>
  <c r="S120" i="1"/>
  <c r="T120" i="1"/>
  <c r="U120" i="1"/>
  <c r="E121" i="1"/>
  <c r="O121" i="1"/>
  <c r="P121" i="1"/>
  <c r="Q121" i="1"/>
  <c r="R121" i="1"/>
  <c r="S121" i="1"/>
  <c r="T121" i="1"/>
  <c r="U121" i="1"/>
  <c r="E122" i="1"/>
  <c r="O122" i="1"/>
  <c r="P122" i="1"/>
  <c r="Q122" i="1"/>
  <c r="R122" i="1"/>
  <c r="S122" i="1"/>
  <c r="T122" i="1"/>
  <c r="U122" i="1"/>
  <c r="E123" i="1"/>
  <c r="O123" i="1"/>
  <c r="P123" i="1"/>
  <c r="Q123" i="1"/>
  <c r="R123" i="1"/>
  <c r="S123" i="1"/>
  <c r="T123" i="1"/>
  <c r="U123" i="1"/>
  <c r="E124" i="1"/>
  <c r="O124" i="1"/>
  <c r="P124" i="1"/>
  <c r="Q124" i="1"/>
  <c r="R124" i="1"/>
  <c r="S124" i="1"/>
  <c r="T124" i="1"/>
  <c r="U124" i="1"/>
  <c r="E125" i="1"/>
  <c r="O125" i="1"/>
  <c r="P125" i="1"/>
  <c r="Q125" i="1"/>
  <c r="R125" i="1"/>
  <c r="S125" i="1"/>
  <c r="T125" i="1"/>
  <c r="U125" i="1"/>
  <c r="E126" i="1"/>
  <c r="O126" i="1"/>
  <c r="P126" i="1"/>
  <c r="Q126" i="1"/>
  <c r="R126" i="1"/>
  <c r="S126" i="1"/>
  <c r="T126" i="1"/>
  <c r="U126" i="1"/>
  <c r="E127" i="1"/>
  <c r="O127" i="1"/>
  <c r="P127" i="1"/>
  <c r="Q127" i="1"/>
  <c r="R127" i="1"/>
  <c r="S127" i="1"/>
  <c r="T127" i="1"/>
  <c r="U127" i="1"/>
  <c r="E128" i="1"/>
  <c r="O128" i="1"/>
  <c r="P128" i="1"/>
  <c r="Q128" i="1"/>
  <c r="R128" i="1"/>
  <c r="S128" i="1"/>
  <c r="T128" i="1"/>
  <c r="U128" i="1"/>
  <c r="E129" i="1"/>
  <c r="O129" i="1"/>
  <c r="P129" i="1"/>
  <c r="Q129" i="1"/>
  <c r="R129" i="1"/>
  <c r="S129" i="1"/>
  <c r="T129" i="1"/>
  <c r="U129" i="1"/>
  <c r="E130" i="1"/>
  <c r="O130" i="1"/>
  <c r="P130" i="1"/>
  <c r="Q130" i="1"/>
  <c r="R130" i="1"/>
  <c r="S130" i="1"/>
  <c r="T130" i="1"/>
  <c r="U130" i="1"/>
  <c r="E131" i="1"/>
  <c r="O131" i="1"/>
  <c r="P131" i="1"/>
  <c r="Q131" i="1"/>
  <c r="R131" i="1"/>
  <c r="S131" i="1"/>
  <c r="T131" i="1"/>
  <c r="U131" i="1"/>
  <c r="E132" i="1"/>
  <c r="O132" i="1"/>
  <c r="P132" i="1"/>
  <c r="Q132" i="1"/>
  <c r="R132" i="1"/>
  <c r="S132" i="1"/>
  <c r="T132" i="1"/>
  <c r="U132" i="1"/>
  <c r="E133" i="1"/>
  <c r="O133" i="1"/>
  <c r="P133" i="1"/>
  <c r="Q133" i="1"/>
  <c r="R133" i="1"/>
  <c r="S133" i="1"/>
  <c r="T133" i="1"/>
  <c r="U133" i="1"/>
  <c r="E134" i="1"/>
  <c r="O134" i="1"/>
  <c r="P134" i="1"/>
  <c r="Q134" i="1"/>
  <c r="R134" i="1"/>
  <c r="S134" i="1"/>
  <c r="T134" i="1"/>
  <c r="U134" i="1"/>
  <c r="E135" i="1"/>
  <c r="O135" i="1"/>
  <c r="P135" i="1"/>
  <c r="Q135" i="1"/>
  <c r="R135" i="1"/>
  <c r="S135" i="1"/>
  <c r="T135" i="1"/>
  <c r="U135" i="1"/>
  <c r="E136" i="1"/>
  <c r="O136" i="1"/>
  <c r="P136" i="1"/>
  <c r="Q136" i="1"/>
  <c r="R136" i="1"/>
  <c r="S136" i="1"/>
  <c r="T136" i="1"/>
  <c r="U136" i="1"/>
  <c r="E137" i="1"/>
  <c r="O137" i="1"/>
  <c r="P137" i="1"/>
  <c r="Q137" i="1"/>
  <c r="R137" i="1"/>
  <c r="S137" i="1"/>
  <c r="T137" i="1"/>
  <c r="U137" i="1"/>
  <c r="E138" i="1"/>
  <c r="O138" i="1"/>
  <c r="P138" i="1"/>
  <c r="Q138" i="1"/>
  <c r="R138" i="1"/>
  <c r="S138" i="1"/>
  <c r="T138" i="1"/>
  <c r="U138" i="1"/>
  <c r="E139" i="1"/>
  <c r="O139" i="1"/>
  <c r="P139" i="1"/>
  <c r="Q139" i="1"/>
  <c r="R139" i="1"/>
  <c r="S139" i="1"/>
  <c r="T139" i="1"/>
  <c r="U139" i="1"/>
  <c r="E140" i="1"/>
  <c r="O140" i="1"/>
  <c r="P140" i="1"/>
  <c r="Q140" i="1"/>
  <c r="R140" i="1"/>
  <c r="S140" i="1"/>
  <c r="T140" i="1"/>
  <c r="U140" i="1"/>
  <c r="E141" i="1"/>
  <c r="O141" i="1"/>
  <c r="P141" i="1"/>
  <c r="Q141" i="1"/>
  <c r="R141" i="1"/>
  <c r="S141" i="1"/>
  <c r="T141" i="1"/>
  <c r="U141" i="1"/>
  <c r="E142" i="1"/>
  <c r="O142" i="1"/>
  <c r="P142" i="1"/>
  <c r="Q142" i="1"/>
  <c r="R142" i="1"/>
  <c r="S142" i="1"/>
  <c r="T142" i="1"/>
  <c r="U142" i="1"/>
  <c r="E143" i="1"/>
  <c r="O143" i="1"/>
  <c r="P143" i="1"/>
  <c r="Q143" i="1"/>
  <c r="R143" i="1"/>
  <c r="S143" i="1"/>
  <c r="T143" i="1"/>
  <c r="U143" i="1"/>
  <c r="E144" i="1"/>
  <c r="O144" i="1"/>
  <c r="P144" i="1"/>
  <c r="Q144" i="1"/>
  <c r="R144" i="1"/>
  <c r="S144" i="1"/>
  <c r="T144" i="1"/>
  <c r="U144" i="1"/>
  <c r="E145" i="1"/>
  <c r="O145" i="1"/>
  <c r="P145" i="1"/>
  <c r="Q145" i="1"/>
  <c r="R145" i="1"/>
  <c r="S145" i="1"/>
  <c r="T145" i="1"/>
  <c r="U145" i="1"/>
  <c r="E146" i="1"/>
  <c r="O146" i="1"/>
  <c r="P146" i="1"/>
  <c r="Q146" i="1"/>
  <c r="R146" i="1"/>
  <c r="S146" i="1"/>
  <c r="T146" i="1"/>
  <c r="U146" i="1"/>
  <c r="E147" i="1"/>
  <c r="O147" i="1"/>
  <c r="P147" i="1"/>
  <c r="Q147" i="1"/>
  <c r="R147" i="1"/>
  <c r="S147" i="1"/>
  <c r="T147" i="1"/>
  <c r="U147" i="1"/>
  <c r="E148" i="1"/>
  <c r="O148" i="1"/>
  <c r="P148" i="1"/>
  <c r="Q148" i="1"/>
  <c r="R148" i="1"/>
  <c r="S148" i="1"/>
  <c r="T148" i="1"/>
  <c r="U148" i="1"/>
  <c r="E149" i="1"/>
  <c r="O149" i="1"/>
  <c r="P149" i="1"/>
  <c r="Q149" i="1"/>
  <c r="R149" i="1"/>
  <c r="S149" i="1"/>
  <c r="T149" i="1"/>
  <c r="U149" i="1"/>
  <c r="E150" i="1"/>
  <c r="O150" i="1"/>
  <c r="P150" i="1"/>
  <c r="Q150" i="1"/>
  <c r="R150" i="1"/>
  <c r="S150" i="1"/>
  <c r="T150" i="1"/>
  <c r="U150" i="1"/>
  <c r="E151" i="1"/>
  <c r="O151" i="1"/>
  <c r="P151" i="1"/>
  <c r="Q151" i="1"/>
  <c r="R151" i="1"/>
  <c r="S151" i="1"/>
  <c r="T151" i="1"/>
  <c r="U151" i="1"/>
  <c r="E152" i="1"/>
  <c r="O152" i="1"/>
  <c r="P152" i="1"/>
  <c r="Q152" i="1"/>
  <c r="R152" i="1"/>
  <c r="S152" i="1"/>
  <c r="T152" i="1"/>
  <c r="U152" i="1"/>
  <c r="E153" i="1"/>
  <c r="O153" i="1"/>
  <c r="P153" i="1"/>
  <c r="Q153" i="1"/>
  <c r="R153" i="1"/>
  <c r="S153" i="1"/>
  <c r="T153" i="1"/>
  <c r="U153" i="1"/>
  <c r="E154" i="1"/>
  <c r="O154" i="1"/>
  <c r="P154" i="1"/>
  <c r="Q154" i="1"/>
  <c r="R154" i="1"/>
  <c r="S154" i="1"/>
  <c r="T154" i="1"/>
  <c r="U154" i="1"/>
  <c r="E155" i="1"/>
  <c r="O155" i="1"/>
  <c r="P155" i="1"/>
  <c r="Q155" i="1"/>
  <c r="R155" i="1"/>
  <c r="S155" i="1"/>
  <c r="T155" i="1"/>
  <c r="U155" i="1"/>
  <c r="E156" i="1"/>
  <c r="O156" i="1"/>
  <c r="P156" i="1"/>
  <c r="Q156" i="1"/>
  <c r="R156" i="1"/>
  <c r="S156" i="1"/>
  <c r="T156" i="1"/>
  <c r="U156" i="1"/>
  <c r="E157" i="1"/>
  <c r="O157" i="1"/>
  <c r="P157" i="1"/>
  <c r="Q157" i="1"/>
  <c r="R157" i="1"/>
  <c r="S157" i="1"/>
  <c r="T157" i="1"/>
  <c r="U157" i="1"/>
  <c r="E158" i="1"/>
  <c r="O158" i="1"/>
  <c r="P158" i="1"/>
  <c r="Q158" i="1"/>
  <c r="R158" i="1"/>
  <c r="S158" i="1"/>
  <c r="T158" i="1"/>
  <c r="U158" i="1"/>
  <c r="E159" i="1"/>
  <c r="O159" i="1"/>
  <c r="P159" i="1"/>
  <c r="Q159" i="1"/>
  <c r="R159" i="1"/>
  <c r="S159" i="1"/>
  <c r="T159" i="1"/>
  <c r="U159" i="1"/>
  <c r="E160" i="1"/>
  <c r="O160" i="1"/>
  <c r="P160" i="1"/>
  <c r="Q160" i="1"/>
  <c r="R160" i="1"/>
  <c r="S160" i="1"/>
  <c r="T160" i="1"/>
  <c r="U160" i="1"/>
  <c r="E161" i="1"/>
  <c r="O161" i="1"/>
  <c r="P161" i="1"/>
  <c r="Q161" i="1"/>
  <c r="R161" i="1"/>
  <c r="S161" i="1"/>
  <c r="T161" i="1"/>
  <c r="U161" i="1"/>
  <c r="E162" i="1"/>
  <c r="O162" i="1"/>
  <c r="P162" i="1"/>
  <c r="Q162" i="1"/>
  <c r="R162" i="1"/>
  <c r="S162" i="1"/>
  <c r="T162" i="1"/>
  <c r="U162" i="1"/>
  <c r="E163" i="1"/>
  <c r="O163" i="1"/>
  <c r="P163" i="1"/>
  <c r="Q163" i="1"/>
  <c r="R163" i="1"/>
  <c r="S163" i="1"/>
  <c r="T163" i="1"/>
  <c r="U163" i="1"/>
  <c r="E164" i="1"/>
  <c r="O164" i="1"/>
  <c r="P164" i="1"/>
  <c r="Q164" i="1"/>
  <c r="R164" i="1"/>
  <c r="S164" i="1"/>
  <c r="T164" i="1"/>
  <c r="U164" i="1"/>
  <c r="E165" i="1"/>
  <c r="O165" i="1"/>
  <c r="P165" i="1"/>
  <c r="Q165" i="1"/>
  <c r="R165" i="1"/>
  <c r="S165" i="1"/>
  <c r="T165" i="1"/>
  <c r="U165" i="1"/>
  <c r="E166" i="1"/>
  <c r="O166" i="1"/>
  <c r="P166" i="1"/>
  <c r="Q166" i="1"/>
  <c r="R166" i="1"/>
  <c r="S166" i="1"/>
  <c r="T166" i="1"/>
  <c r="U166" i="1"/>
  <c r="E167" i="1"/>
  <c r="O167" i="1"/>
  <c r="P167" i="1"/>
  <c r="Q167" i="1"/>
  <c r="R167" i="1"/>
  <c r="S167" i="1"/>
  <c r="T167" i="1"/>
  <c r="U167" i="1"/>
  <c r="E168" i="1"/>
  <c r="O168" i="1"/>
  <c r="P168" i="1"/>
  <c r="Q168" i="1"/>
  <c r="R168" i="1"/>
  <c r="S168" i="1"/>
  <c r="T168" i="1"/>
  <c r="U168" i="1"/>
  <c r="E169" i="1"/>
  <c r="O169" i="1"/>
  <c r="P169" i="1"/>
  <c r="Q169" i="1"/>
  <c r="R169" i="1"/>
  <c r="S169" i="1"/>
  <c r="T169" i="1"/>
  <c r="U169" i="1"/>
  <c r="E170" i="1"/>
  <c r="O170" i="1"/>
  <c r="P170" i="1"/>
  <c r="Q170" i="1"/>
  <c r="R170" i="1"/>
  <c r="S170" i="1"/>
  <c r="T170" i="1"/>
  <c r="U170" i="1"/>
  <c r="E171" i="1"/>
  <c r="O171" i="1"/>
  <c r="P171" i="1"/>
  <c r="Q171" i="1"/>
  <c r="R171" i="1"/>
  <c r="S171" i="1"/>
  <c r="T171" i="1"/>
  <c r="U171" i="1"/>
  <c r="E172" i="1"/>
  <c r="O172" i="1"/>
  <c r="P172" i="1"/>
  <c r="Q172" i="1"/>
  <c r="R172" i="1"/>
  <c r="S172" i="1"/>
  <c r="T172" i="1"/>
  <c r="U172" i="1"/>
  <c r="E173" i="1"/>
  <c r="O173" i="1"/>
  <c r="P173" i="1"/>
  <c r="Q173" i="1"/>
  <c r="R173" i="1"/>
  <c r="S173" i="1"/>
  <c r="T173" i="1"/>
  <c r="U173" i="1"/>
  <c r="E174" i="1"/>
  <c r="O174" i="1"/>
  <c r="P174" i="1"/>
  <c r="Q174" i="1"/>
  <c r="R174" i="1"/>
  <c r="S174" i="1"/>
  <c r="T174" i="1"/>
  <c r="U174" i="1"/>
  <c r="E175" i="1"/>
  <c r="O175" i="1"/>
  <c r="P175" i="1"/>
  <c r="Q175" i="1"/>
  <c r="R175" i="1"/>
  <c r="S175" i="1"/>
  <c r="T175" i="1"/>
  <c r="U175" i="1"/>
  <c r="E176" i="1"/>
  <c r="O176" i="1"/>
  <c r="P176" i="1"/>
  <c r="Q176" i="1"/>
  <c r="R176" i="1"/>
  <c r="S176" i="1"/>
  <c r="T176" i="1"/>
  <c r="U176" i="1"/>
  <c r="E177" i="1"/>
  <c r="O177" i="1"/>
  <c r="P177" i="1"/>
  <c r="Q177" i="1"/>
  <c r="R177" i="1"/>
  <c r="S177" i="1"/>
  <c r="T177" i="1"/>
  <c r="U177" i="1"/>
  <c r="E178" i="1"/>
  <c r="O178" i="1"/>
  <c r="P178" i="1"/>
  <c r="Q178" i="1"/>
  <c r="R178" i="1"/>
  <c r="S178" i="1"/>
  <c r="T178" i="1"/>
  <c r="U178" i="1"/>
  <c r="E179" i="1"/>
  <c r="O179" i="1"/>
  <c r="P179" i="1"/>
  <c r="Q179" i="1"/>
  <c r="R179" i="1"/>
  <c r="S179" i="1"/>
  <c r="T179" i="1"/>
  <c r="U179" i="1"/>
  <c r="E180" i="1"/>
  <c r="O180" i="1"/>
  <c r="P180" i="1"/>
  <c r="Q180" i="1"/>
  <c r="R180" i="1"/>
  <c r="S180" i="1"/>
  <c r="T180" i="1"/>
  <c r="U180" i="1"/>
  <c r="E181" i="1"/>
  <c r="O181" i="1"/>
  <c r="P181" i="1"/>
  <c r="Q181" i="1"/>
  <c r="R181" i="1"/>
  <c r="S181" i="1"/>
  <c r="T181" i="1"/>
  <c r="U181" i="1"/>
  <c r="E182" i="1"/>
  <c r="O182" i="1"/>
  <c r="P182" i="1"/>
  <c r="Q182" i="1"/>
  <c r="R182" i="1"/>
  <c r="S182" i="1"/>
  <c r="T182" i="1"/>
  <c r="U182" i="1"/>
  <c r="E183" i="1"/>
  <c r="O183" i="1"/>
  <c r="P183" i="1"/>
  <c r="Q183" i="1"/>
  <c r="R183" i="1"/>
  <c r="S183" i="1"/>
  <c r="T183" i="1"/>
  <c r="U183" i="1"/>
  <c r="E184" i="1"/>
  <c r="O184" i="1"/>
  <c r="P184" i="1"/>
  <c r="Q184" i="1"/>
  <c r="R184" i="1"/>
  <c r="S184" i="1"/>
  <c r="T184" i="1"/>
  <c r="U184" i="1"/>
  <c r="E185" i="1"/>
  <c r="O185" i="1"/>
  <c r="P185" i="1"/>
  <c r="Q185" i="1"/>
  <c r="R185" i="1"/>
  <c r="S185" i="1"/>
  <c r="T185" i="1"/>
  <c r="U185" i="1"/>
  <c r="E186" i="1"/>
  <c r="O186" i="1"/>
  <c r="P186" i="1"/>
  <c r="Q186" i="1"/>
  <c r="R186" i="1"/>
  <c r="S186" i="1"/>
  <c r="T186" i="1"/>
  <c r="U186" i="1"/>
  <c r="E187" i="1"/>
  <c r="O187" i="1"/>
  <c r="P187" i="1"/>
  <c r="Q187" i="1"/>
  <c r="R187" i="1"/>
  <c r="S187" i="1"/>
  <c r="T187" i="1"/>
  <c r="U187" i="1"/>
  <c r="E188" i="1"/>
  <c r="O188" i="1"/>
  <c r="P188" i="1"/>
  <c r="Q188" i="1"/>
  <c r="R188" i="1"/>
  <c r="S188" i="1"/>
  <c r="T188" i="1"/>
  <c r="U188" i="1"/>
  <c r="E189" i="1"/>
  <c r="O189" i="1"/>
  <c r="P189" i="1"/>
  <c r="Q189" i="1"/>
  <c r="R189" i="1"/>
  <c r="S189" i="1"/>
  <c r="T189" i="1"/>
  <c r="U189" i="1"/>
  <c r="E190" i="1"/>
  <c r="O190" i="1"/>
  <c r="P190" i="1"/>
  <c r="Q190" i="1"/>
  <c r="R190" i="1"/>
  <c r="S190" i="1"/>
  <c r="T190" i="1"/>
  <c r="U190" i="1"/>
  <c r="E191" i="1"/>
  <c r="O191" i="1"/>
  <c r="P191" i="1"/>
  <c r="Q191" i="1"/>
  <c r="R191" i="1"/>
  <c r="S191" i="1"/>
  <c r="T191" i="1"/>
  <c r="U191" i="1"/>
  <c r="E192" i="1"/>
  <c r="O192" i="1"/>
  <c r="P192" i="1"/>
  <c r="Q192" i="1"/>
  <c r="R192" i="1"/>
  <c r="S192" i="1"/>
  <c r="T192" i="1"/>
  <c r="U192" i="1"/>
  <c r="E193" i="1"/>
  <c r="O193" i="1"/>
  <c r="P193" i="1"/>
  <c r="Q193" i="1"/>
  <c r="R193" i="1"/>
  <c r="S193" i="1"/>
  <c r="T193" i="1"/>
  <c r="U193" i="1"/>
  <c r="E194" i="1"/>
  <c r="O194" i="1"/>
  <c r="P194" i="1"/>
  <c r="Q194" i="1"/>
  <c r="R194" i="1"/>
  <c r="S194" i="1"/>
  <c r="T194" i="1"/>
  <c r="U194" i="1"/>
  <c r="E195" i="1"/>
  <c r="O195" i="1"/>
  <c r="P195" i="1"/>
  <c r="Q195" i="1"/>
  <c r="R195" i="1"/>
  <c r="S195" i="1"/>
  <c r="T195" i="1"/>
  <c r="U195" i="1"/>
  <c r="E196" i="1"/>
  <c r="O196" i="1"/>
  <c r="P196" i="1"/>
  <c r="Q196" i="1"/>
  <c r="R196" i="1"/>
  <c r="S196" i="1"/>
  <c r="T196" i="1"/>
  <c r="U196" i="1"/>
  <c r="E197" i="1"/>
  <c r="O197" i="1"/>
  <c r="P197" i="1"/>
  <c r="Q197" i="1"/>
  <c r="R197" i="1"/>
  <c r="S197" i="1"/>
  <c r="T197" i="1"/>
  <c r="U197" i="1"/>
  <c r="E198" i="1"/>
  <c r="O198" i="1"/>
  <c r="P198" i="1"/>
  <c r="Q198" i="1"/>
  <c r="R198" i="1"/>
  <c r="S198" i="1"/>
  <c r="T198" i="1"/>
  <c r="U198" i="1"/>
  <c r="E199" i="1"/>
  <c r="O199" i="1"/>
  <c r="P199" i="1"/>
  <c r="Q199" i="1"/>
  <c r="R199" i="1"/>
  <c r="S199" i="1"/>
  <c r="T199" i="1"/>
  <c r="U199" i="1"/>
  <c r="E200" i="1"/>
  <c r="O200" i="1"/>
  <c r="P200" i="1"/>
  <c r="Q200" i="1"/>
  <c r="R200" i="1"/>
  <c r="S200" i="1"/>
  <c r="T200" i="1"/>
  <c r="U200" i="1"/>
  <c r="E201" i="1"/>
  <c r="O201" i="1"/>
  <c r="P201" i="1"/>
  <c r="Q201" i="1"/>
  <c r="R201" i="1"/>
  <c r="S201" i="1"/>
  <c r="T201" i="1"/>
  <c r="U201" i="1"/>
  <c r="E202" i="1"/>
  <c r="O202" i="1"/>
  <c r="P202" i="1"/>
  <c r="Q202" i="1"/>
  <c r="R202" i="1"/>
  <c r="S202" i="1"/>
  <c r="T202" i="1"/>
  <c r="U202" i="1"/>
  <c r="E203" i="1"/>
  <c r="O203" i="1"/>
  <c r="P203" i="1"/>
  <c r="Q203" i="1"/>
  <c r="R203" i="1"/>
  <c r="S203" i="1"/>
  <c r="T203" i="1"/>
  <c r="U203" i="1"/>
  <c r="E204" i="1"/>
  <c r="O204" i="1"/>
  <c r="P204" i="1"/>
  <c r="Q204" i="1"/>
  <c r="R204" i="1"/>
  <c r="S204" i="1"/>
  <c r="T204" i="1"/>
  <c r="U204" i="1"/>
  <c r="E205" i="1"/>
  <c r="O205" i="1"/>
  <c r="P205" i="1"/>
  <c r="Q205" i="1"/>
  <c r="R205" i="1"/>
  <c r="S205" i="1"/>
  <c r="T205" i="1"/>
  <c r="U205" i="1"/>
  <c r="E206" i="1"/>
  <c r="O206" i="1"/>
  <c r="P206" i="1"/>
  <c r="Q206" i="1"/>
  <c r="R206" i="1"/>
  <c r="S206" i="1"/>
  <c r="T206" i="1"/>
  <c r="U206" i="1"/>
  <c r="E207" i="1"/>
  <c r="O207" i="1"/>
  <c r="P207" i="1"/>
  <c r="Q207" i="1"/>
  <c r="R207" i="1"/>
  <c r="S207" i="1"/>
  <c r="T207" i="1"/>
  <c r="U207" i="1"/>
  <c r="E208" i="1"/>
  <c r="O208" i="1"/>
  <c r="P208" i="1"/>
  <c r="Q208" i="1"/>
  <c r="R208" i="1"/>
  <c r="S208" i="1"/>
  <c r="T208" i="1"/>
  <c r="U208" i="1"/>
  <c r="E209" i="1"/>
  <c r="O209" i="1"/>
  <c r="P209" i="1"/>
  <c r="Q209" i="1"/>
  <c r="R209" i="1"/>
  <c r="S209" i="1"/>
  <c r="T209" i="1"/>
  <c r="U209" i="1"/>
  <c r="E210" i="1"/>
  <c r="O210" i="1"/>
  <c r="P210" i="1"/>
  <c r="Q210" i="1"/>
  <c r="R210" i="1"/>
  <c r="S210" i="1"/>
  <c r="T210" i="1"/>
  <c r="U210" i="1"/>
  <c r="E211" i="1"/>
  <c r="O211" i="1"/>
  <c r="P211" i="1"/>
  <c r="Q211" i="1"/>
  <c r="R211" i="1"/>
  <c r="S211" i="1"/>
  <c r="T211" i="1"/>
  <c r="U211" i="1"/>
  <c r="E212" i="1"/>
  <c r="O212" i="1"/>
  <c r="P212" i="1"/>
  <c r="Q212" i="1"/>
  <c r="R212" i="1"/>
  <c r="S212" i="1"/>
  <c r="T212" i="1"/>
  <c r="U212" i="1"/>
  <c r="E213" i="1"/>
  <c r="O213" i="1"/>
  <c r="P213" i="1"/>
  <c r="Q213" i="1"/>
  <c r="R213" i="1"/>
  <c r="S213" i="1"/>
  <c r="T213" i="1"/>
  <c r="U213" i="1"/>
  <c r="E214" i="1"/>
  <c r="O214" i="1"/>
  <c r="P214" i="1"/>
  <c r="Q214" i="1"/>
  <c r="R214" i="1"/>
  <c r="S214" i="1"/>
  <c r="T214" i="1"/>
  <c r="U214" i="1"/>
  <c r="E215" i="1"/>
  <c r="O215" i="1"/>
  <c r="P215" i="1"/>
  <c r="Q215" i="1"/>
  <c r="R215" i="1"/>
  <c r="S215" i="1"/>
  <c r="T215" i="1"/>
  <c r="U215" i="1"/>
  <c r="E216" i="1"/>
  <c r="O216" i="1"/>
  <c r="P216" i="1"/>
  <c r="Q216" i="1"/>
  <c r="R216" i="1"/>
  <c r="S216" i="1"/>
  <c r="T216" i="1"/>
  <c r="U216" i="1"/>
  <c r="E217" i="1"/>
  <c r="O217" i="1"/>
  <c r="P217" i="1"/>
  <c r="Q217" i="1"/>
  <c r="R217" i="1"/>
  <c r="S217" i="1"/>
  <c r="T217" i="1"/>
  <c r="U217" i="1"/>
  <c r="E218" i="1"/>
  <c r="O218" i="1"/>
  <c r="P218" i="1"/>
  <c r="Q218" i="1"/>
  <c r="R218" i="1"/>
  <c r="S218" i="1"/>
  <c r="T218" i="1"/>
  <c r="U218" i="1"/>
  <c r="E219" i="1"/>
  <c r="O219" i="1"/>
  <c r="P219" i="1"/>
  <c r="Q219" i="1"/>
  <c r="R219" i="1"/>
  <c r="S219" i="1"/>
  <c r="T219" i="1"/>
  <c r="U219" i="1"/>
  <c r="E220" i="1"/>
  <c r="O220" i="1"/>
  <c r="P220" i="1"/>
  <c r="Q220" i="1"/>
  <c r="R220" i="1"/>
  <c r="S220" i="1"/>
  <c r="T220" i="1"/>
  <c r="U220" i="1"/>
  <c r="E221" i="1"/>
  <c r="O221" i="1"/>
  <c r="P221" i="1"/>
  <c r="Q221" i="1"/>
  <c r="R221" i="1"/>
  <c r="S221" i="1"/>
  <c r="T221" i="1"/>
  <c r="U221" i="1"/>
  <c r="E222" i="1"/>
  <c r="O222" i="1"/>
  <c r="P222" i="1"/>
  <c r="Q222" i="1"/>
  <c r="R222" i="1"/>
  <c r="S222" i="1"/>
  <c r="T222" i="1"/>
  <c r="U222" i="1"/>
  <c r="E223" i="1"/>
  <c r="O223" i="1"/>
  <c r="P223" i="1"/>
  <c r="Q223" i="1"/>
  <c r="R223" i="1"/>
  <c r="S223" i="1"/>
  <c r="T223" i="1"/>
  <c r="U223" i="1"/>
  <c r="E224" i="1"/>
  <c r="O224" i="1"/>
  <c r="P224" i="1"/>
  <c r="Q224" i="1"/>
  <c r="R224" i="1"/>
  <c r="S224" i="1"/>
  <c r="T224" i="1"/>
  <c r="U224" i="1"/>
  <c r="E225" i="1"/>
  <c r="O225" i="1"/>
  <c r="P225" i="1"/>
  <c r="Q225" i="1"/>
  <c r="R225" i="1"/>
  <c r="S225" i="1"/>
  <c r="T225" i="1"/>
  <c r="U225" i="1"/>
  <c r="E226" i="1"/>
  <c r="O226" i="1"/>
  <c r="P226" i="1"/>
  <c r="Q226" i="1"/>
  <c r="R226" i="1"/>
  <c r="S226" i="1"/>
  <c r="T226" i="1"/>
  <c r="U226" i="1"/>
  <c r="E227" i="1"/>
  <c r="O227" i="1"/>
  <c r="P227" i="1"/>
  <c r="Q227" i="1"/>
  <c r="R227" i="1"/>
  <c r="S227" i="1"/>
  <c r="T227" i="1"/>
  <c r="U227" i="1"/>
  <c r="E228" i="1"/>
  <c r="O228" i="1"/>
  <c r="P228" i="1"/>
  <c r="Q228" i="1"/>
  <c r="R228" i="1"/>
  <c r="S228" i="1"/>
  <c r="T228" i="1"/>
  <c r="U228" i="1"/>
  <c r="E229" i="1"/>
  <c r="O229" i="1"/>
  <c r="P229" i="1"/>
  <c r="Q229" i="1"/>
  <c r="R229" i="1"/>
  <c r="S229" i="1"/>
  <c r="T229" i="1"/>
  <c r="U229" i="1"/>
  <c r="E230" i="1"/>
  <c r="O230" i="1"/>
  <c r="P230" i="1"/>
  <c r="Q230" i="1"/>
  <c r="R230" i="1"/>
  <c r="S230" i="1"/>
  <c r="T230" i="1"/>
  <c r="U230" i="1"/>
  <c r="E231" i="1"/>
  <c r="O231" i="1"/>
  <c r="P231" i="1"/>
  <c r="Q231" i="1"/>
  <c r="R231" i="1"/>
  <c r="S231" i="1"/>
  <c r="T231" i="1"/>
  <c r="U231" i="1"/>
  <c r="E232" i="1"/>
  <c r="O232" i="1"/>
  <c r="P232" i="1"/>
  <c r="Q232" i="1"/>
  <c r="R232" i="1"/>
  <c r="S232" i="1"/>
  <c r="T232" i="1"/>
  <c r="U232" i="1"/>
  <c r="O233" i="1"/>
  <c r="P233" i="1"/>
  <c r="Q233" i="1"/>
  <c r="R233" i="1"/>
  <c r="S233" i="1"/>
  <c r="T233" i="1"/>
  <c r="U233" i="1"/>
  <c r="O234" i="1"/>
  <c r="P234" i="1"/>
  <c r="Q234" i="1"/>
  <c r="R234" i="1"/>
  <c r="S234" i="1"/>
  <c r="T234" i="1"/>
  <c r="U234" i="1"/>
  <c r="O235" i="1"/>
  <c r="P235" i="1"/>
  <c r="Q235" i="1"/>
  <c r="R235" i="1"/>
  <c r="S235" i="1"/>
  <c r="T235" i="1"/>
  <c r="U235" i="1"/>
  <c r="O236" i="1"/>
  <c r="P236" i="1"/>
  <c r="Q236" i="1"/>
  <c r="R236" i="1"/>
  <c r="S236" i="1"/>
  <c r="T236" i="1"/>
  <c r="U236" i="1"/>
  <c r="O237" i="1"/>
  <c r="P237" i="1"/>
  <c r="Q237" i="1"/>
  <c r="R237" i="1"/>
  <c r="S237" i="1"/>
  <c r="T237" i="1"/>
  <c r="U237" i="1"/>
  <c r="O238" i="1"/>
  <c r="P238" i="1"/>
  <c r="Q238" i="1"/>
  <c r="R238" i="1"/>
  <c r="S238" i="1"/>
  <c r="T238" i="1"/>
  <c r="U238" i="1"/>
  <c r="O239" i="1"/>
  <c r="P239" i="1"/>
  <c r="Q239" i="1"/>
  <c r="R239" i="1"/>
  <c r="S239" i="1"/>
  <c r="T239" i="1"/>
  <c r="U239" i="1"/>
  <c r="O240" i="1"/>
  <c r="P240" i="1"/>
  <c r="Q240" i="1"/>
  <c r="R240" i="1"/>
  <c r="S240" i="1"/>
  <c r="T240" i="1"/>
  <c r="U240" i="1"/>
  <c r="O241" i="1"/>
  <c r="P241" i="1"/>
  <c r="Q241" i="1"/>
  <c r="R241" i="1"/>
  <c r="S241" i="1"/>
  <c r="T241" i="1"/>
  <c r="U241" i="1"/>
  <c r="O242" i="1"/>
  <c r="P242" i="1"/>
  <c r="Q242" i="1"/>
  <c r="R242" i="1"/>
  <c r="S242" i="1"/>
  <c r="T242" i="1"/>
  <c r="U242" i="1"/>
  <c r="O243" i="1"/>
  <c r="P243" i="1"/>
  <c r="Q243" i="1"/>
  <c r="R243" i="1"/>
  <c r="S243" i="1"/>
  <c r="T243" i="1"/>
  <c r="U243" i="1"/>
  <c r="O244" i="1"/>
  <c r="P244" i="1"/>
  <c r="Q244" i="1"/>
  <c r="R244" i="1"/>
  <c r="S244" i="1"/>
  <c r="T244" i="1"/>
  <c r="U244" i="1"/>
  <c r="O245" i="1"/>
  <c r="P245" i="1"/>
  <c r="Q245" i="1"/>
  <c r="R245" i="1"/>
  <c r="S245" i="1"/>
  <c r="T245" i="1"/>
  <c r="U245" i="1"/>
  <c r="O246" i="1"/>
  <c r="P246" i="1"/>
  <c r="Q246" i="1"/>
  <c r="R246" i="1"/>
  <c r="S246" i="1"/>
  <c r="T246" i="1"/>
  <c r="U246" i="1"/>
  <c r="O247" i="1"/>
  <c r="P247" i="1"/>
  <c r="Q247" i="1"/>
  <c r="R247" i="1"/>
  <c r="S247" i="1"/>
  <c r="T247" i="1"/>
  <c r="U247" i="1"/>
  <c r="O248" i="1"/>
  <c r="P248" i="1"/>
  <c r="Q248" i="1"/>
  <c r="R248" i="1"/>
  <c r="S248" i="1"/>
  <c r="T248" i="1"/>
  <c r="U248" i="1"/>
  <c r="O249" i="1"/>
  <c r="P249" i="1"/>
  <c r="Q249" i="1"/>
  <c r="R249" i="1"/>
  <c r="S249" i="1"/>
  <c r="T249" i="1"/>
  <c r="U249" i="1"/>
  <c r="E250" i="1"/>
  <c r="O250" i="1"/>
  <c r="P250" i="1"/>
  <c r="Q250" i="1"/>
  <c r="R250" i="1"/>
  <c r="S250" i="1"/>
  <c r="T250" i="1"/>
  <c r="U250" i="1"/>
  <c r="E251" i="1"/>
  <c r="O251" i="1"/>
  <c r="P251" i="1"/>
  <c r="Q251" i="1"/>
  <c r="R251" i="1"/>
  <c r="S251" i="1"/>
  <c r="T251" i="1"/>
  <c r="U251" i="1"/>
  <c r="E252" i="1"/>
  <c r="O252" i="1"/>
  <c r="P252" i="1"/>
  <c r="Q252" i="1"/>
  <c r="R252" i="1"/>
  <c r="S252" i="1"/>
  <c r="T252" i="1"/>
  <c r="U252" i="1"/>
  <c r="E253" i="1"/>
  <c r="O253" i="1"/>
  <c r="P253" i="1"/>
  <c r="Q253" i="1"/>
  <c r="R253" i="1"/>
  <c r="S253" i="1"/>
  <c r="T253" i="1"/>
  <c r="U253" i="1"/>
  <c r="E254" i="1"/>
  <c r="O254" i="1"/>
  <c r="P254" i="1"/>
  <c r="Q254" i="1"/>
  <c r="R254" i="1"/>
  <c r="S254" i="1"/>
  <c r="T254" i="1"/>
  <c r="U254" i="1"/>
  <c r="E255" i="1"/>
  <c r="O255" i="1"/>
  <c r="P255" i="1"/>
  <c r="Q255" i="1"/>
  <c r="R255" i="1"/>
  <c r="S255" i="1"/>
  <c r="T255" i="1"/>
  <c r="U255" i="1"/>
  <c r="E256" i="1"/>
  <c r="O256" i="1"/>
  <c r="P256" i="1"/>
  <c r="Q256" i="1"/>
  <c r="R256" i="1"/>
  <c r="S256" i="1"/>
  <c r="T256" i="1"/>
  <c r="U256" i="1"/>
  <c r="E257" i="1"/>
  <c r="O257" i="1"/>
  <c r="P257" i="1"/>
  <c r="Q257" i="1"/>
  <c r="R257" i="1"/>
  <c r="S257" i="1"/>
  <c r="T257" i="1"/>
  <c r="U257" i="1"/>
  <c r="E258" i="1"/>
  <c r="O258" i="1"/>
  <c r="P258" i="1"/>
  <c r="Q258" i="1"/>
  <c r="R258" i="1"/>
  <c r="S258" i="1"/>
  <c r="T258" i="1"/>
  <c r="U258" i="1"/>
  <c r="E259" i="1"/>
  <c r="O259" i="1"/>
  <c r="P259" i="1"/>
  <c r="Q259" i="1"/>
  <c r="R259" i="1"/>
  <c r="S259" i="1"/>
  <c r="T259" i="1"/>
  <c r="U259" i="1"/>
  <c r="E260" i="1"/>
  <c r="O260" i="1"/>
  <c r="P260" i="1"/>
  <c r="Q260" i="1"/>
  <c r="R260" i="1"/>
  <c r="S260" i="1"/>
  <c r="T260" i="1"/>
  <c r="U260" i="1"/>
  <c r="E261" i="1"/>
  <c r="O261" i="1"/>
  <c r="P261" i="1"/>
  <c r="Q261" i="1"/>
  <c r="R261" i="1"/>
  <c r="S261" i="1"/>
  <c r="T261" i="1"/>
  <c r="U261" i="1"/>
  <c r="E262" i="1"/>
  <c r="O262" i="1"/>
  <c r="P262" i="1"/>
  <c r="Q262" i="1"/>
  <c r="R262" i="1"/>
  <c r="S262" i="1"/>
  <c r="T262" i="1"/>
  <c r="U262" i="1"/>
  <c r="E263" i="1"/>
  <c r="O263" i="1"/>
  <c r="P263" i="1"/>
  <c r="Q263" i="1"/>
  <c r="R263" i="1"/>
  <c r="S263" i="1"/>
  <c r="T263" i="1"/>
  <c r="U263" i="1"/>
  <c r="E264" i="1"/>
  <c r="O264" i="1"/>
  <c r="P264" i="1"/>
  <c r="Q264" i="1"/>
  <c r="R264" i="1"/>
  <c r="S264" i="1"/>
  <c r="T264" i="1"/>
  <c r="U264" i="1"/>
  <c r="E265" i="1"/>
  <c r="O265" i="1"/>
  <c r="P265" i="1"/>
  <c r="Q265" i="1"/>
  <c r="R265" i="1"/>
  <c r="S265" i="1"/>
  <c r="T265" i="1"/>
  <c r="U265" i="1"/>
  <c r="E266" i="1"/>
  <c r="O266" i="1"/>
  <c r="P266" i="1"/>
  <c r="Q266" i="1"/>
  <c r="R266" i="1"/>
  <c r="S266" i="1"/>
  <c r="T266" i="1"/>
  <c r="U266" i="1"/>
  <c r="E267" i="1"/>
  <c r="O267" i="1"/>
  <c r="P267" i="1"/>
  <c r="Q267" i="1"/>
  <c r="R267" i="1"/>
  <c r="S267" i="1"/>
  <c r="T267" i="1"/>
  <c r="U267" i="1"/>
  <c r="E268" i="1"/>
  <c r="O268" i="1"/>
  <c r="P268" i="1"/>
  <c r="Q268" i="1"/>
  <c r="R268" i="1"/>
  <c r="S268" i="1"/>
  <c r="T268" i="1"/>
  <c r="U268" i="1"/>
  <c r="E269" i="1"/>
  <c r="O269" i="1"/>
  <c r="P269" i="1"/>
  <c r="Q269" i="1"/>
  <c r="R269" i="1"/>
  <c r="S269" i="1"/>
  <c r="T269" i="1"/>
  <c r="U269" i="1"/>
  <c r="E270" i="1"/>
  <c r="O270" i="1"/>
  <c r="P270" i="1"/>
  <c r="Q270" i="1"/>
  <c r="R270" i="1"/>
  <c r="S270" i="1"/>
  <c r="T270" i="1"/>
  <c r="U270" i="1"/>
  <c r="E271" i="1"/>
  <c r="O271" i="1"/>
  <c r="P271" i="1"/>
  <c r="Q271" i="1"/>
  <c r="R271" i="1"/>
  <c r="S271" i="1"/>
  <c r="T271" i="1"/>
  <c r="U271" i="1"/>
  <c r="E272" i="1"/>
  <c r="O272" i="1"/>
  <c r="P272" i="1"/>
  <c r="Q272" i="1"/>
  <c r="R272" i="1"/>
  <c r="S272" i="1"/>
  <c r="T272" i="1"/>
  <c r="U272" i="1"/>
  <c r="E273" i="1"/>
  <c r="O273" i="1"/>
  <c r="P273" i="1"/>
  <c r="Q273" i="1"/>
  <c r="R273" i="1"/>
  <c r="S273" i="1"/>
  <c r="T273" i="1"/>
  <c r="U273" i="1"/>
  <c r="E274" i="1"/>
  <c r="O274" i="1"/>
  <c r="P274" i="1"/>
  <c r="Q274" i="1"/>
  <c r="R274" i="1"/>
  <c r="S274" i="1"/>
  <c r="T274" i="1"/>
  <c r="U274" i="1"/>
  <c r="E275" i="1"/>
  <c r="O275" i="1"/>
  <c r="P275" i="1"/>
  <c r="Q275" i="1"/>
  <c r="R275" i="1"/>
  <c r="S275" i="1"/>
  <c r="T275" i="1"/>
  <c r="U275" i="1"/>
  <c r="E276" i="1"/>
  <c r="O276" i="1"/>
  <c r="P276" i="1"/>
  <c r="Q276" i="1"/>
  <c r="R276" i="1"/>
  <c r="S276" i="1"/>
  <c r="T276" i="1"/>
  <c r="U276" i="1"/>
  <c r="E277" i="1"/>
  <c r="O277" i="1"/>
  <c r="P277" i="1"/>
  <c r="Q277" i="1"/>
  <c r="R277" i="1"/>
  <c r="S277" i="1"/>
  <c r="T277" i="1"/>
  <c r="U277" i="1"/>
  <c r="E278" i="1"/>
  <c r="O278" i="1"/>
  <c r="P278" i="1"/>
  <c r="Q278" i="1"/>
  <c r="R278" i="1"/>
  <c r="S278" i="1"/>
  <c r="T278" i="1"/>
  <c r="U278" i="1"/>
  <c r="E279" i="1"/>
  <c r="O279" i="1"/>
  <c r="P279" i="1"/>
  <c r="Q279" i="1"/>
  <c r="R279" i="1"/>
  <c r="S279" i="1"/>
  <c r="T279" i="1"/>
  <c r="U279" i="1"/>
  <c r="E280" i="1"/>
  <c r="O280" i="1"/>
  <c r="P280" i="1"/>
  <c r="Q280" i="1"/>
  <c r="R280" i="1"/>
  <c r="S280" i="1"/>
  <c r="T280" i="1"/>
  <c r="U280" i="1"/>
  <c r="E281" i="1"/>
  <c r="O281" i="1"/>
  <c r="P281" i="1"/>
  <c r="Q281" i="1"/>
  <c r="R281" i="1"/>
  <c r="S281" i="1"/>
  <c r="T281" i="1"/>
  <c r="U281" i="1"/>
  <c r="E282" i="1"/>
  <c r="O282" i="1"/>
  <c r="P282" i="1"/>
  <c r="Q282" i="1"/>
  <c r="R282" i="1"/>
  <c r="S282" i="1"/>
  <c r="T282" i="1"/>
  <c r="U282" i="1"/>
  <c r="E283" i="1"/>
  <c r="O283" i="1"/>
  <c r="P283" i="1"/>
  <c r="Q283" i="1"/>
  <c r="R283" i="1"/>
  <c r="S283" i="1"/>
  <c r="T283" i="1"/>
  <c r="U283" i="1"/>
  <c r="E284" i="1"/>
  <c r="O284" i="1"/>
  <c r="P284" i="1"/>
  <c r="Q284" i="1"/>
  <c r="R284" i="1"/>
  <c r="S284" i="1"/>
  <c r="T284" i="1"/>
  <c r="U284" i="1"/>
  <c r="E285" i="1"/>
  <c r="O285" i="1"/>
  <c r="P285" i="1"/>
  <c r="Q285" i="1"/>
  <c r="R285" i="1"/>
  <c r="S285" i="1"/>
  <c r="T285" i="1"/>
  <c r="U285" i="1"/>
  <c r="E286" i="1"/>
  <c r="O286" i="1"/>
  <c r="P286" i="1"/>
  <c r="Q286" i="1"/>
  <c r="R286" i="1"/>
  <c r="S286" i="1"/>
  <c r="T286" i="1"/>
  <c r="U286" i="1"/>
  <c r="E287" i="1"/>
  <c r="O287" i="1"/>
  <c r="P287" i="1"/>
  <c r="Q287" i="1"/>
  <c r="R287" i="1"/>
  <c r="S287" i="1"/>
  <c r="T287" i="1"/>
  <c r="U287" i="1"/>
  <c r="E288" i="1"/>
  <c r="O288" i="1"/>
  <c r="P288" i="1"/>
  <c r="Q288" i="1"/>
  <c r="R288" i="1"/>
  <c r="S288" i="1"/>
  <c r="T288" i="1"/>
  <c r="U288" i="1"/>
  <c r="E289" i="1"/>
  <c r="O289" i="1"/>
  <c r="P289" i="1"/>
  <c r="Q289" i="1"/>
  <c r="R289" i="1"/>
  <c r="S289" i="1"/>
  <c r="T289" i="1"/>
  <c r="U289" i="1"/>
  <c r="E290" i="1"/>
  <c r="O290" i="1"/>
  <c r="P290" i="1"/>
  <c r="Q290" i="1"/>
  <c r="R290" i="1"/>
  <c r="S290" i="1"/>
  <c r="T290" i="1"/>
  <c r="U290" i="1"/>
  <c r="E291" i="1"/>
  <c r="O291" i="1"/>
  <c r="P291" i="1"/>
  <c r="Q291" i="1"/>
  <c r="R291" i="1"/>
  <c r="S291" i="1"/>
  <c r="T291" i="1"/>
  <c r="U291" i="1"/>
  <c r="E292" i="1"/>
  <c r="O292" i="1"/>
  <c r="P292" i="1"/>
  <c r="Q292" i="1"/>
  <c r="R292" i="1"/>
  <c r="S292" i="1"/>
  <c r="T292" i="1"/>
  <c r="U292" i="1"/>
  <c r="E293" i="1"/>
  <c r="O293" i="1"/>
  <c r="P293" i="1"/>
  <c r="Q293" i="1"/>
  <c r="R293" i="1"/>
  <c r="S293" i="1"/>
  <c r="T293" i="1"/>
  <c r="U293" i="1"/>
  <c r="E294" i="1"/>
  <c r="O294" i="1"/>
  <c r="P294" i="1"/>
  <c r="Q294" i="1"/>
  <c r="R294" i="1"/>
  <c r="S294" i="1"/>
  <c r="T294" i="1"/>
  <c r="U294" i="1"/>
  <c r="E295" i="1"/>
  <c r="O295" i="1"/>
  <c r="P295" i="1"/>
  <c r="Q295" i="1"/>
  <c r="R295" i="1"/>
  <c r="S295" i="1"/>
  <c r="T295" i="1"/>
  <c r="U295" i="1"/>
  <c r="E296" i="1"/>
  <c r="O296" i="1"/>
  <c r="P296" i="1"/>
  <c r="Q296" i="1"/>
  <c r="R296" i="1"/>
  <c r="S296" i="1"/>
  <c r="T296" i="1"/>
  <c r="U296" i="1"/>
  <c r="E297" i="1"/>
  <c r="O297" i="1"/>
  <c r="P297" i="1"/>
  <c r="Q297" i="1"/>
  <c r="R297" i="1"/>
  <c r="S297" i="1"/>
  <c r="T297" i="1"/>
  <c r="U297" i="1"/>
  <c r="E298" i="1"/>
  <c r="O298" i="1"/>
  <c r="P298" i="1"/>
  <c r="Q298" i="1"/>
  <c r="R298" i="1"/>
  <c r="S298" i="1"/>
  <c r="T298" i="1"/>
  <c r="U298" i="1"/>
  <c r="E299" i="1"/>
  <c r="O299" i="1"/>
  <c r="P299" i="1"/>
  <c r="Q299" i="1"/>
  <c r="R299" i="1"/>
  <c r="S299" i="1"/>
  <c r="T299" i="1"/>
  <c r="U299" i="1"/>
  <c r="E300" i="1"/>
  <c r="O300" i="1"/>
  <c r="P300" i="1"/>
  <c r="Q300" i="1"/>
  <c r="R300" i="1"/>
  <c r="S300" i="1"/>
  <c r="T300" i="1"/>
  <c r="U300" i="1"/>
  <c r="E301" i="1"/>
  <c r="O301" i="1"/>
  <c r="P301" i="1"/>
  <c r="Q301" i="1"/>
  <c r="R301" i="1"/>
  <c r="S301" i="1"/>
  <c r="T301" i="1"/>
  <c r="U301" i="1"/>
  <c r="E302" i="1"/>
  <c r="O302" i="1"/>
  <c r="P302" i="1"/>
  <c r="Q302" i="1"/>
  <c r="R302" i="1"/>
  <c r="S302" i="1"/>
  <c r="T302" i="1"/>
  <c r="U302" i="1"/>
  <c r="E303" i="1"/>
  <c r="O303" i="1"/>
  <c r="P303" i="1"/>
  <c r="Q303" i="1"/>
  <c r="R303" i="1"/>
  <c r="S303" i="1"/>
  <c r="T303" i="1"/>
  <c r="U303" i="1"/>
  <c r="E304" i="1"/>
  <c r="O304" i="1"/>
  <c r="P304" i="1"/>
  <c r="Q304" i="1"/>
  <c r="R304" i="1"/>
  <c r="S304" i="1"/>
  <c r="T304" i="1"/>
  <c r="U304" i="1"/>
  <c r="E305" i="1"/>
  <c r="O305" i="1"/>
  <c r="P305" i="1"/>
  <c r="Q305" i="1"/>
  <c r="R305" i="1"/>
  <c r="S305" i="1"/>
  <c r="T305" i="1"/>
  <c r="U305" i="1"/>
  <c r="E306" i="1"/>
  <c r="O306" i="1"/>
  <c r="P306" i="1"/>
  <c r="Q306" i="1"/>
  <c r="R306" i="1"/>
  <c r="S306" i="1"/>
  <c r="T306" i="1"/>
  <c r="U306" i="1"/>
  <c r="E307" i="1"/>
  <c r="O307" i="1"/>
  <c r="P307" i="1"/>
  <c r="Q307" i="1"/>
  <c r="R307" i="1"/>
  <c r="S307" i="1"/>
  <c r="T307" i="1"/>
  <c r="U307" i="1"/>
  <c r="E308" i="1"/>
  <c r="O308" i="1"/>
  <c r="P308" i="1"/>
  <c r="Q308" i="1"/>
  <c r="R308" i="1"/>
  <c r="S308" i="1"/>
  <c r="T308" i="1"/>
  <c r="U308" i="1"/>
  <c r="E309" i="1"/>
  <c r="O309" i="1"/>
  <c r="P309" i="1"/>
  <c r="Q309" i="1"/>
  <c r="R309" i="1"/>
  <c r="S309" i="1"/>
  <c r="T309" i="1"/>
  <c r="U309" i="1"/>
  <c r="E310" i="1"/>
  <c r="O310" i="1"/>
  <c r="P310" i="1"/>
  <c r="Q310" i="1"/>
  <c r="R310" i="1"/>
  <c r="S310" i="1"/>
  <c r="T310" i="1"/>
  <c r="U310" i="1"/>
  <c r="E311" i="1"/>
  <c r="O311" i="1"/>
  <c r="P311" i="1"/>
  <c r="Q311" i="1"/>
  <c r="R311" i="1"/>
  <c r="S311" i="1"/>
  <c r="T311" i="1"/>
  <c r="U311" i="1"/>
  <c r="E312" i="1"/>
  <c r="O312" i="1"/>
  <c r="P312" i="1"/>
  <c r="Q312" i="1"/>
  <c r="R312" i="1"/>
  <c r="S312" i="1"/>
  <c r="T312" i="1"/>
  <c r="U312" i="1"/>
  <c r="E313" i="1"/>
  <c r="O313" i="1"/>
  <c r="P313" i="1"/>
  <c r="Q313" i="1"/>
  <c r="R313" i="1"/>
  <c r="S313" i="1"/>
  <c r="T313" i="1"/>
  <c r="U313" i="1"/>
  <c r="E314" i="1"/>
  <c r="O314" i="1"/>
  <c r="P314" i="1"/>
  <c r="Q314" i="1"/>
  <c r="R314" i="1"/>
  <c r="S314" i="1"/>
  <c r="T314" i="1"/>
  <c r="U314" i="1"/>
  <c r="E315" i="1"/>
  <c r="O315" i="1"/>
  <c r="P315" i="1"/>
  <c r="Q315" i="1"/>
  <c r="R315" i="1"/>
  <c r="S315" i="1"/>
  <c r="T315" i="1"/>
  <c r="U315" i="1"/>
  <c r="E316" i="1"/>
  <c r="O316" i="1"/>
  <c r="P316" i="1"/>
  <c r="Q316" i="1"/>
  <c r="R316" i="1"/>
  <c r="S316" i="1"/>
  <c r="T316" i="1"/>
  <c r="U316" i="1"/>
  <c r="E317" i="1"/>
  <c r="O317" i="1"/>
  <c r="P317" i="1"/>
  <c r="Q317" i="1"/>
  <c r="R317" i="1"/>
  <c r="S317" i="1"/>
  <c r="T317" i="1"/>
  <c r="U317" i="1"/>
  <c r="E318" i="1"/>
  <c r="O318" i="1"/>
  <c r="P318" i="1"/>
  <c r="Q318" i="1"/>
  <c r="R318" i="1"/>
  <c r="S318" i="1"/>
  <c r="T318" i="1"/>
  <c r="U318" i="1"/>
  <c r="E319" i="1"/>
  <c r="O319" i="1"/>
  <c r="P319" i="1"/>
  <c r="Q319" i="1"/>
  <c r="R319" i="1"/>
  <c r="S319" i="1"/>
  <c r="T319" i="1"/>
  <c r="U319" i="1"/>
  <c r="E320" i="1"/>
  <c r="O320" i="1"/>
  <c r="P320" i="1"/>
  <c r="Q320" i="1"/>
  <c r="R320" i="1"/>
  <c r="S320" i="1"/>
  <c r="T320" i="1"/>
  <c r="U320" i="1"/>
  <c r="E321" i="1"/>
  <c r="O321" i="1"/>
  <c r="P321" i="1"/>
  <c r="Q321" i="1"/>
  <c r="R321" i="1"/>
  <c r="S321" i="1"/>
  <c r="T321" i="1"/>
  <c r="U321" i="1"/>
  <c r="E322" i="1"/>
  <c r="O322" i="1"/>
  <c r="P322" i="1"/>
  <c r="Q322" i="1"/>
  <c r="R322" i="1"/>
  <c r="S322" i="1"/>
  <c r="T322" i="1"/>
  <c r="U322" i="1"/>
  <c r="E323" i="1"/>
  <c r="O323" i="1"/>
  <c r="P323" i="1"/>
  <c r="Q323" i="1"/>
  <c r="R323" i="1"/>
  <c r="S323" i="1"/>
  <c r="T323" i="1"/>
  <c r="U323" i="1"/>
  <c r="E324" i="1"/>
  <c r="O324" i="1"/>
  <c r="P324" i="1"/>
  <c r="Q324" i="1"/>
  <c r="R324" i="1"/>
  <c r="S324" i="1"/>
  <c r="T324" i="1"/>
  <c r="U324" i="1"/>
  <c r="O325" i="1"/>
  <c r="P325" i="1"/>
  <c r="Q325" i="1"/>
  <c r="R325" i="1"/>
  <c r="S325" i="1"/>
  <c r="T325" i="1"/>
  <c r="U325" i="1"/>
  <c r="O326" i="1"/>
  <c r="P326" i="1"/>
  <c r="Q326" i="1"/>
  <c r="R326" i="1"/>
  <c r="S326" i="1"/>
  <c r="T326" i="1"/>
  <c r="U326" i="1"/>
  <c r="E327" i="1"/>
  <c r="O327" i="1"/>
  <c r="P327" i="1"/>
  <c r="Q327" i="1"/>
  <c r="R327" i="1"/>
  <c r="S327" i="1"/>
  <c r="T327" i="1"/>
  <c r="U327" i="1"/>
  <c r="E328" i="1"/>
  <c r="O328" i="1"/>
  <c r="P328" i="1"/>
  <c r="Q328" i="1"/>
  <c r="R328" i="1"/>
  <c r="S328" i="1"/>
  <c r="T328" i="1"/>
  <c r="U328" i="1"/>
  <c r="E329" i="1"/>
  <c r="O329" i="1"/>
  <c r="P329" i="1"/>
  <c r="Q329" i="1"/>
  <c r="R329" i="1"/>
  <c r="S329" i="1"/>
  <c r="T329" i="1"/>
  <c r="U329" i="1"/>
  <c r="E330" i="1"/>
  <c r="O330" i="1"/>
  <c r="P330" i="1"/>
  <c r="Q330" i="1"/>
  <c r="R330" i="1"/>
  <c r="S330" i="1"/>
  <c r="T330" i="1"/>
  <c r="U330" i="1"/>
  <c r="E331" i="1"/>
  <c r="O331" i="1"/>
  <c r="P331" i="1"/>
  <c r="Q331" i="1"/>
  <c r="R331" i="1"/>
  <c r="S331" i="1"/>
  <c r="T331" i="1"/>
  <c r="U331" i="1"/>
  <c r="E332" i="1"/>
  <c r="O332" i="1"/>
  <c r="P332" i="1"/>
  <c r="Q332" i="1"/>
  <c r="R332" i="1"/>
  <c r="S332" i="1"/>
  <c r="T332" i="1"/>
  <c r="U332" i="1"/>
  <c r="E333" i="1"/>
  <c r="O333" i="1"/>
  <c r="P333" i="1"/>
  <c r="Q333" i="1"/>
  <c r="R333" i="1"/>
  <c r="S333" i="1"/>
  <c r="T333" i="1"/>
  <c r="U333" i="1"/>
  <c r="E334" i="1"/>
  <c r="O334" i="1"/>
  <c r="P334" i="1"/>
  <c r="Q334" i="1"/>
  <c r="R334" i="1"/>
  <c r="S334" i="1"/>
  <c r="T334" i="1"/>
  <c r="U334" i="1"/>
  <c r="O335" i="1"/>
  <c r="P335" i="1"/>
  <c r="Q335" i="1"/>
  <c r="R335" i="1"/>
  <c r="S335" i="1"/>
  <c r="T335" i="1"/>
  <c r="U335" i="1"/>
  <c r="E336" i="1"/>
  <c r="O336" i="1"/>
  <c r="P336" i="1"/>
  <c r="Q336" i="1"/>
  <c r="R336" i="1"/>
  <c r="S336" i="1"/>
  <c r="T336" i="1"/>
  <c r="U336" i="1"/>
  <c r="E337" i="1"/>
  <c r="O337" i="1"/>
  <c r="P337" i="1"/>
  <c r="Q337" i="1"/>
  <c r="R337" i="1"/>
  <c r="S337" i="1"/>
  <c r="T337" i="1"/>
  <c r="U337" i="1"/>
  <c r="E338" i="1"/>
  <c r="O338" i="1"/>
  <c r="P338" i="1"/>
  <c r="Q338" i="1"/>
  <c r="R338" i="1"/>
  <c r="S338" i="1"/>
  <c r="T338" i="1"/>
  <c r="U338" i="1"/>
  <c r="E339" i="1"/>
  <c r="O339" i="1"/>
  <c r="P339" i="1"/>
  <c r="Q339" i="1"/>
  <c r="R339" i="1"/>
  <c r="S339" i="1"/>
  <c r="T339" i="1"/>
  <c r="U339" i="1"/>
  <c r="O340" i="1"/>
  <c r="P340" i="1"/>
  <c r="Q340" i="1"/>
  <c r="R340" i="1"/>
  <c r="S340" i="1"/>
  <c r="T340" i="1"/>
  <c r="U340" i="1"/>
  <c r="E341" i="1"/>
  <c r="O341" i="1"/>
  <c r="P341" i="1"/>
  <c r="Q341" i="1"/>
  <c r="R341" i="1"/>
  <c r="S341" i="1"/>
  <c r="T341" i="1"/>
  <c r="U341" i="1"/>
  <c r="O342" i="1"/>
  <c r="P342" i="1"/>
  <c r="Q342" i="1"/>
  <c r="R342" i="1"/>
  <c r="S342" i="1"/>
  <c r="T342" i="1"/>
  <c r="U342" i="1"/>
  <c r="E343" i="1"/>
  <c r="O343" i="1"/>
  <c r="P343" i="1"/>
  <c r="Q343" i="1"/>
  <c r="R343" i="1"/>
  <c r="S343" i="1"/>
  <c r="T343" i="1"/>
  <c r="U343" i="1"/>
  <c r="E344" i="1"/>
  <c r="O344" i="1"/>
  <c r="P344" i="1"/>
  <c r="Q344" i="1"/>
  <c r="R344" i="1"/>
  <c r="S344" i="1"/>
  <c r="T344" i="1"/>
  <c r="U344" i="1"/>
  <c r="E345" i="1"/>
  <c r="O345" i="1"/>
  <c r="P345" i="1"/>
  <c r="Q345" i="1"/>
  <c r="R345" i="1"/>
  <c r="S345" i="1"/>
  <c r="T345" i="1"/>
  <c r="U345" i="1"/>
  <c r="E346" i="1"/>
  <c r="O346" i="1"/>
  <c r="P346" i="1"/>
  <c r="Q346" i="1"/>
  <c r="R346" i="1"/>
  <c r="S346" i="1"/>
  <c r="T346" i="1"/>
  <c r="U346" i="1"/>
  <c r="E347" i="1"/>
  <c r="O347" i="1"/>
  <c r="P347" i="1"/>
  <c r="Q347" i="1"/>
  <c r="R347" i="1"/>
  <c r="S347" i="1"/>
  <c r="T347" i="1"/>
  <c r="U347" i="1"/>
  <c r="E348" i="1"/>
  <c r="O348" i="1"/>
  <c r="P348" i="1"/>
  <c r="Q348" i="1"/>
  <c r="R348" i="1"/>
  <c r="S348" i="1"/>
  <c r="T348" i="1"/>
  <c r="U348" i="1"/>
  <c r="E349" i="1"/>
  <c r="O349" i="1"/>
  <c r="P349" i="1"/>
  <c r="Q349" i="1"/>
  <c r="R349" i="1"/>
  <c r="S349" i="1"/>
  <c r="T349" i="1"/>
  <c r="U349" i="1"/>
  <c r="E350" i="1"/>
  <c r="O350" i="1"/>
  <c r="P350" i="1"/>
  <c r="Q350" i="1"/>
  <c r="R350" i="1"/>
  <c r="S350" i="1"/>
  <c r="T350" i="1"/>
  <c r="U350" i="1"/>
  <c r="O351" i="1"/>
  <c r="P351" i="1"/>
  <c r="Q351" i="1"/>
  <c r="R351" i="1"/>
  <c r="S351" i="1"/>
  <c r="T351" i="1"/>
  <c r="U351" i="1"/>
  <c r="O352" i="1"/>
  <c r="P352" i="1"/>
  <c r="Q352" i="1"/>
  <c r="R352" i="1"/>
  <c r="S352" i="1"/>
  <c r="T352" i="1"/>
  <c r="U352" i="1"/>
  <c r="E353" i="1"/>
  <c r="O353" i="1"/>
  <c r="P353" i="1"/>
  <c r="Q353" i="1"/>
  <c r="R353" i="1"/>
  <c r="S353" i="1"/>
  <c r="T353" i="1"/>
  <c r="U353" i="1"/>
  <c r="E354" i="1"/>
  <c r="O354" i="1"/>
  <c r="P354" i="1"/>
  <c r="Q354" i="1"/>
  <c r="R354" i="1"/>
  <c r="S354" i="1"/>
  <c r="T354" i="1"/>
  <c r="U354" i="1"/>
  <c r="E355" i="1"/>
  <c r="O355" i="1"/>
  <c r="P355" i="1"/>
  <c r="Q355" i="1"/>
  <c r="R355" i="1"/>
  <c r="S355" i="1"/>
  <c r="T355" i="1"/>
  <c r="U355" i="1"/>
  <c r="E356" i="1"/>
  <c r="O356" i="1"/>
  <c r="P356" i="1"/>
  <c r="Q356" i="1"/>
  <c r="R356" i="1"/>
  <c r="S356" i="1"/>
  <c r="T356" i="1"/>
  <c r="U356" i="1"/>
  <c r="E357" i="1"/>
  <c r="O357" i="1"/>
  <c r="P357" i="1"/>
  <c r="Q357" i="1"/>
  <c r="R357" i="1"/>
  <c r="S357" i="1"/>
  <c r="T357" i="1"/>
  <c r="U357" i="1"/>
  <c r="E358" i="1"/>
  <c r="O358" i="1"/>
  <c r="P358" i="1"/>
  <c r="Q358" i="1"/>
  <c r="R358" i="1"/>
  <c r="S358" i="1"/>
  <c r="T358" i="1"/>
  <c r="U358" i="1"/>
  <c r="E359" i="1"/>
  <c r="O359" i="1"/>
  <c r="P359" i="1"/>
  <c r="Q359" i="1"/>
  <c r="R359" i="1"/>
  <c r="S359" i="1"/>
  <c r="T359" i="1"/>
  <c r="U359" i="1"/>
  <c r="E360" i="1"/>
  <c r="O360" i="1"/>
  <c r="P360" i="1"/>
  <c r="Q360" i="1"/>
  <c r="R360" i="1"/>
  <c r="S360" i="1"/>
  <c r="T360" i="1"/>
  <c r="U360" i="1"/>
  <c r="E361" i="1"/>
  <c r="O361" i="1"/>
  <c r="P361" i="1"/>
  <c r="Q361" i="1"/>
  <c r="R361" i="1"/>
  <c r="S361" i="1"/>
  <c r="T361" i="1"/>
  <c r="U361" i="1"/>
  <c r="E362" i="1"/>
  <c r="O362" i="1"/>
  <c r="P362" i="1"/>
  <c r="Q362" i="1"/>
  <c r="R362" i="1"/>
  <c r="S362" i="1"/>
  <c r="T362" i="1"/>
  <c r="U362" i="1"/>
  <c r="E363" i="1"/>
  <c r="O363" i="1"/>
  <c r="P363" i="1"/>
  <c r="Q363" i="1"/>
  <c r="R363" i="1"/>
  <c r="S363" i="1"/>
  <c r="T363" i="1"/>
  <c r="U363" i="1"/>
  <c r="E364" i="1"/>
  <c r="O364" i="1"/>
  <c r="P364" i="1"/>
  <c r="Q364" i="1"/>
  <c r="R364" i="1"/>
  <c r="S364" i="1"/>
  <c r="T364" i="1"/>
  <c r="U364" i="1"/>
  <c r="E365" i="1"/>
  <c r="O365" i="1"/>
  <c r="P365" i="1"/>
  <c r="Q365" i="1"/>
  <c r="R365" i="1"/>
  <c r="S365" i="1"/>
  <c r="T365" i="1"/>
  <c r="U365" i="1"/>
  <c r="E366" i="1"/>
  <c r="O366" i="1"/>
  <c r="P366" i="1"/>
  <c r="Q366" i="1"/>
  <c r="R366" i="1"/>
  <c r="S366" i="1"/>
  <c r="T366" i="1"/>
  <c r="U366" i="1"/>
  <c r="E367" i="1"/>
  <c r="O367" i="1"/>
  <c r="P367" i="1"/>
  <c r="Q367" i="1"/>
  <c r="R367" i="1"/>
  <c r="S367" i="1"/>
  <c r="T367" i="1"/>
  <c r="U367" i="1"/>
  <c r="E368" i="1"/>
  <c r="O368" i="1"/>
  <c r="P368" i="1"/>
  <c r="Q368" i="1"/>
  <c r="R368" i="1"/>
  <c r="S368" i="1"/>
  <c r="T368" i="1"/>
  <c r="U368" i="1"/>
  <c r="E369" i="1"/>
  <c r="O369" i="1"/>
  <c r="P369" i="1"/>
  <c r="Q369" i="1"/>
  <c r="R369" i="1"/>
  <c r="S369" i="1"/>
  <c r="T369" i="1"/>
  <c r="U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4" i="1"/>
  <c r="E595" i="1"/>
  <c r="E596" i="1"/>
  <c r="E597" i="1"/>
  <c r="E598" i="1"/>
  <c r="E599" i="1"/>
  <c r="E600" i="1"/>
  <c r="P10" i="1" l="1"/>
  <c r="Q36" i="1"/>
  <c r="Q16" i="1"/>
  <c r="R11" i="1"/>
  <c r="V90" i="1"/>
  <c r="V104" i="1"/>
  <c r="V291" i="1"/>
  <c r="V250" i="1"/>
  <c r="V306" i="1"/>
  <c r="V201" i="1"/>
  <c r="V313" i="1"/>
  <c r="V351" i="1"/>
  <c r="V239" i="1"/>
  <c r="V261" i="1"/>
  <c r="V359" i="1"/>
  <c r="V358" i="1"/>
  <c r="V298" i="1"/>
  <c r="V175" i="1"/>
  <c r="V168" i="1"/>
  <c r="V122" i="1"/>
  <c r="V366" i="1"/>
  <c r="V303" i="1"/>
  <c r="V229" i="1"/>
  <c r="V179" i="1"/>
  <c r="V217" i="1"/>
  <c r="V183" i="1"/>
  <c r="V190" i="1"/>
  <c r="V319" i="1"/>
  <c r="V152" i="1"/>
  <c r="V74" i="1"/>
  <c r="V172" i="1"/>
  <c r="V131" i="1"/>
  <c r="V360" i="1"/>
  <c r="V342" i="1"/>
  <c r="V91" i="1"/>
  <c r="V87" i="1"/>
  <c r="V40" i="1"/>
  <c r="V118" i="1"/>
  <c r="V339" i="1"/>
  <c r="V228" i="1"/>
  <c r="V212" i="1"/>
  <c r="V198" i="1"/>
  <c r="V191" i="1"/>
  <c r="V47" i="1"/>
  <c r="V275" i="1"/>
  <c r="V256" i="1"/>
  <c r="V155" i="1"/>
  <c r="V320" i="1"/>
  <c r="V305" i="1"/>
  <c r="V134" i="1"/>
  <c r="V141" i="1"/>
  <c r="V222" i="1"/>
  <c r="V187" i="1"/>
  <c r="V345" i="1"/>
  <c r="V173" i="1"/>
  <c r="V258" i="1"/>
  <c r="V184" i="1"/>
  <c r="V132" i="1"/>
  <c r="V64" i="1"/>
  <c r="V352" i="1"/>
  <c r="V176" i="1"/>
  <c r="V349" i="1"/>
  <c r="V215" i="1"/>
  <c r="V346" i="1"/>
  <c r="V335" i="1"/>
  <c r="V285" i="1"/>
  <c r="V127" i="1"/>
  <c r="V312" i="1"/>
  <c r="V365" i="1"/>
  <c r="V274" i="1"/>
  <c r="V268" i="1"/>
  <c r="V255" i="1"/>
  <c r="V234" i="1"/>
  <c r="V109" i="1"/>
  <c r="V295" i="1"/>
  <c r="V246" i="1"/>
  <c r="V120" i="1"/>
  <c r="V95" i="1"/>
  <c r="V113" i="1"/>
  <c r="V328" i="1"/>
  <c r="V318" i="1"/>
  <c r="V314" i="1"/>
  <c r="V296" i="1"/>
  <c r="V99" i="1"/>
  <c r="V332" i="1"/>
  <c r="V311" i="1"/>
  <c r="V307" i="1"/>
  <c r="V272" i="1"/>
  <c r="V266" i="1"/>
  <c r="V151" i="1"/>
  <c r="V148" i="1"/>
  <c r="V144" i="1"/>
  <c r="V350" i="1"/>
  <c r="V329" i="1"/>
  <c r="V156" i="1"/>
  <c r="V121" i="1"/>
  <c r="V279" i="1"/>
  <c r="V128" i="1"/>
  <c r="V273" i="1"/>
  <c r="V286" i="1"/>
  <c r="V203" i="1"/>
  <c r="V161" i="1"/>
  <c r="V147" i="1"/>
  <c r="V125" i="1"/>
  <c r="V89" i="1"/>
  <c r="V336" i="1"/>
  <c r="V149" i="1"/>
  <c r="V142" i="1"/>
  <c r="V354" i="1"/>
  <c r="V330" i="1"/>
  <c r="V283" i="1"/>
  <c r="V220" i="1"/>
  <c r="V158" i="1"/>
  <c r="V79" i="1"/>
  <c r="V277" i="1"/>
  <c r="V270" i="1"/>
  <c r="V253" i="1"/>
  <c r="V363" i="1"/>
  <c r="V340" i="1"/>
  <c r="V309" i="1"/>
  <c r="V294" i="1"/>
  <c r="V267" i="1"/>
  <c r="V254" i="1"/>
  <c r="V242" i="1"/>
  <c r="V230" i="1"/>
  <c r="V193" i="1"/>
  <c r="V136" i="1"/>
  <c r="V119" i="1"/>
  <c r="V115" i="1"/>
  <c r="V111" i="1"/>
  <c r="V100" i="1"/>
  <c r="V76" i="1"/>
  <c r="V62" i="1"/>
  <c r="V361" i="1"/>
  <c r="V163" i="1"/>
  <c r="V300" i="1"/>
  <c r="V289" i="1"/>
  <c r="V177" i="1"/>
  <c r="V124" i="1"/>
  <c r="V323" i="1"/>
  <c r="V297" i="1"/>
  <c r="V282" i="1"/>
  <c r="V231" i="1"/>
  <c r="V210" i="1"/>
  <c r="V362" i="1"/>
  <c r="V316" i="1"/>
  <c r="V301" i="1"/>
  <c r="V260" i="1"/>
  <c r="V189" i="1"/>
  <c r="V221" i="1"/>
  <c r="V331" i="1"/>
  <c r="V317" i="1"/>
  <c r="V264" i="1"/>
  <c r="V232" i="1"/>
  <c r="V224" i="1"/>
  <c r="V204" i="1"/>
  <c r="V200" i="1"/>
  <c r="V194" i="1"/>
  <c r="V186" i="1"/>
  <c r="V171" i="1"/>
  <c r="V164" i="1"/>
  <c r="V130" i="1"/>
  <c r="V69" i="1"/>
  <c r="V49" i="1"/>
  <c r="V42" i="1"/>
  <c r="V357" i="1"/>
  <c r="V315" i="1"/>
  <c r="V263" i="1"/>
  <c r="V219" i="1"/>
  <c r="V71" i="1"/>
  <c r="V238" i="1"/>
  <c r="V135" i="1"/>
  <c r="V48" i="1"/>
  <c r="V41" i="1"/>
  <c r="V308" i="1"/>
  <c r="V343" i="1"/>
  <c r="V82" i="1"/>
  <c r="V337" i="1"/>
  <c r="V299" i="1"/>
  <c r="V290" i="1"/>
  <c r="V213" i="1"/>
  <c r="V96" i="1"/>
  <c r="V65" i="1"/>
  <c r="V355" i="1"/>
  <c r="V280" i="1"/>
  <c r="V327" i="1"/>
  <c r="V367" i="1"/>
  <c r="V356" i="1"/>
  <c r="V348" i="1"/>
  <c r="V344" i="1"/>
  <c r="V333" i="1"/>
  <c r="V302" i="1"/>
  <c r="V287" i="1"/>
  <c r="V271" i="1"/>
  <c r="V211" i="1"/>
  <c r="V208" i="1"/>
  <c r="V197" i="1"/>
  <c r="V169" i="1"/>
  <c r="V154" i="1"/>
  <c r="V140" i="1"/>
  <c r="V112" i="1"/>
  <c r="V108" i="1"/>
  <c r="V105" i="1"/>
  <c r="V83" i="1"/>
  <c r="V80" i="1"/>
  <c r="V56" i="1"/>
  <c r="V39" i="1"/>
  <c r="V202" i="1"/>
  <c r="V166" i="1"/>
  <c r="V369" i="1"/>
  <c r="V235" i="1"/>
  <c r="V207" i="1"/>
  <c r="V196" i="1"/>
  <c r="V138" i="1"/>
  <c r="V110" i="1"/>
  <c r="V249" i="1"/>
  <c r="V241" i="1"/>
  <c r="V226" i="1"/>
  <c r="V170" i="1"/>
  <c r="V293" i="1"/>
  <c r="V276" i="1"/>
  <c r="V114" i="1"/>
  <c r="V347" i="1"/>
  <c r="V182" i="1"/>
  <c r="V334" i="1"/>
  <c r="V324" i="1"/>
  <c r="V257" i="1"/>
  <c r="V341" i="1"/>
  <c r="V338" i="1"/>
  <c r="V321" i="1"/>
  <c r="V310" i="1"/>
  <c r="V245" i="1"/>
  <c r="V236" i="1"/>
  <c r="V218" i="1"/>
  <c r="V214" i="1"/>
  <c r="V205" i="1"/>
  <c r="V116" i="1"/>
  <c r="V101" i="1"/>
  <c r="V97" i="1"/>
  <c r="V81" i="1"/>
  <c r="V60" i="1"/>
  <c r="V326" i="1"/>
  <c r="V325" i="1"/>
  <c r="V292" i="1"/>
  <c r="V284" i="1"/>
  <c r="V248" i="1"/>
  <c r="V225" i="1"/>
  <c r="V162" i="1"/>
  <c r="V70" i="1"/>
  <c r="V67" i="1"/>
  <c r="V269" i="1"/>
  <c r="V265" i="1"/>
  <c r="V159" i="1"/>
  <c r="V145" i="1"/>
  <c r="V106" i="1"/>
  <c r="V98" i="1"/>
  <c r="V94" i="1"/>
  <c r="V88" i="1"/>
  <c r="V54" i="1"/>
  <c r="V304" i="1"/>
  <c r="V368" i="1"/>
  <c r="V364" i="1"/>
  <c r="V353" i="1"/>
  <c r="V322" i="1"/>
  <c r="V288" i="1"/>
  <c r="V281" i="1"/>
  <c r="V278" i="1"/>
  <c r="V262" i="1"/>
  <c r="V251" i="1"/>
  <c r="V243" i="1"/>
  <c r="V237" i="1"/>
  <c r="V180" i="1"/>
  <c r="V165" i="1"/>
  <c r="V102" i="1"/>
  <c r="O27" i="1"/>
  <c r="P27" i="1"/>
  <c r="Q27" i="1"/>
  <c r="R27" i="1"/>
  <c r="S27" i="1"/>
  <c r="T27" i="1"/>
  <c r="U27" i="1"/>
  <c r="S38" i="1"/>
  <c r="T38" i="1"/>
  <c r="O38" i="1"/>
  <c r="P38" i="1"/>
  <c r="Q38" i="1"/>
  <c r="R38" i="1"/>
  <c r="U38" i="1"/>
  <c r="O21" i="1"/>
  <c r="P21" i="1"/>
  <c r="Q21" i="1"/>
  <c r="R21" i="1"/>
  <c r="S21" i="1"/>
  <c r="T21" i="1"/>
  <c r="U21" i="1"/>
  <c r="S18" i="1"/>
  <c r="T18" i="1"/>
  <c r="O18" i="1"/>
  <c r="P18" i="1"/>
  <c r="Q18" i="1"/>
  <c r="R18" i="1"/>
  <c r="U18" i="1"/>
  <c r="Q17" i="1"/>
  <c r="R17" i="1"/>
  <c r="T17" i="1"/>
  <c r="U17" i="1"/>
  <c r="O17" i="1"/>
  <c r="P17" i="1"/>
  <c r="S17" i="1"/>
  <c r="Q37" i="1"/>
  <c r="R37" i="1"/>
  <c r="T37" i="1"/>
  <c r="U37" i="1"/>
  <c r="O37" i="1"/>
  <c r="P37" i="1"/>
  <c r="S37" i="1"/>
  <c r="O22" i="1"/>
  <c r="P15" i="1"/>
  <c r="Q15" i="1"/>
  <c r="R15" i="1"/>
  <c r="S15" i="1"/>
  <c r="T15" i="1"/>
  <c r="U15" i="1"/>
  <c r="O15" i="1"/>
  <c r="P35" i="1"/>
  <c r="Q35" i="1"/>
  <c r="R35" i="1"/>
  <c r="S35" i="1"/>
  <c r="T35" i="1"/>
  <c r="U35" i="1"/>
  <c r="O35" i="1"/>
  <c r="S25" i="1"/>
  <c r="T25" i="1"/>
  <c r="O25" i="1"/>
  <c r="P25" i="1"/>
  <c r="Q25" i="1"/>
  <c r="R25" i="1"/>
  <c r="U25" i="1"/>
  <c r="O23" i="1"/>
  <c r="P23" i="1"/>
  <c r="R23" i="1"/>
  <c r="S23" i="1"/>
  <c r="T23" i="1"/>
  <c r="U23" i="1"/>
  <c r="Q23" i="1"/>
  <c r="O33" i="1"/>
  <c r="P33" i="1"/>
  <c r="Q33" i="1"/>
  <c r="R33" i="1"/>
  <c r="S33" i="1"/>
  <c r="T33" i="1"/>
  <c r="U33" i="1"/>
  <c r="P31" i="1"/>
  <c r="S31" i="1"/>
  <c r="U12" i="1"/>
  <c r="O12" i="1"/>
  <c r="P12" i="1"/>
  <c r="Q12" i="1"/>
  <c r="R12" i="1"/>
  <c r="S12" i="1"/>
  <c r="T12" i="1"/>
  <c r="O28" i="1"/>
  <c r="P28" i="1"/>
  <c r="Q28" i="1"/>
  <c r="R28" i="1"/>
  <c r="S28" i="1"/>
  <c r="T28" i="1"/>
  <c r="U28" i="1"/>
  <c r="S32" i="1"/>
  <c r="T32" i="1"/>
  <c r="O32" i="1"/>
  <c r="P32" i="1"/>
  <c r="Q32" i="1"/>
  <c r="R32" i="1"/>
  <c r="U32" i="1"/>
  <c r="O30" i="1"/>
  <c r="P30" i="1"/>
  <c r="R30" i="1"/>
  <c r="S30" i="1"/>
  <c r="T30" i="1"/>
  <c r="U30" i="1"/>
  <c r="Q30" i="1"/>
  <c r="O34" i="1"/>
  <c r="P34" i="1"/>
  <c r="Q34" i="1"/>
  <c r="R34" i="1"/>
  <c r="S34" i="1"/>
  <c r="T34" i="1"/>
  <c r="U34" i="1"/>
  <c r="Q24" i="1"/>
  <c r="R24" i="1"/>
  <c r="T24" i="1"/>
  <c r="U24" i="1"/>
  <c r="O24" i="1"/>
  <c r="P24" i="1"/>
  <c r="S24" i="1"/>
  <c r="V252" i="1"/>
  <c r="V92" i="1"/>
  <c r="V68" i="1"/>
  <c r="Q10" i="1"/>
  <c r="V160" i="1"/>
  <c r="V247" i="1"/>
  <c r="P29" i="1"/>
  <c r="Q29" i="1"/>
  <c r="R29" i="1"/>
  <c r="S29" i="1"/>
  <c r="T29" i="1"/>
  <c r="U29" i="1"/>
  <c r="V192" i="1"/>
  <c r="V181" i="1"/>
  <c r="U19" i="1"/>
  <c r="O19" i="1"/>
  <c r="P19" i="1"/>
  <c r="Q19" i="1"/>
  <c r="R19" i="1"/>
  <c r="S19" i="1"/>
  <c r="V143" i="1"/>
  <c r="V129" i="1"/>
  <c r="V84" i="1"/>
  <c r="V72" i="1"/>
  <c r="V61" i="1"/>
  <c r="V57" i="1"/>
  <c r="V53" i="1"/>
  <c r="V50" i="1"/>
  <c r="V46" i="1"/>
  <c r="V43" i="1"/>
  <c r="V259" i="1"/>
  <c r="V107" i="1"/>
  <c r="V93" i="1"/>
  <c r="T19" i="1"/>
  <c r="U11" i="1"/>
  <c r="U26" i="1"/>
  <c r="O26" i="1"/>
  <c r="P26" i="1"/>
  <c r="Q26" i="1"/>
  <c r="R26" i="1"/>
  <c r="S26" i="1"/>
  <c r="V199" i="1"/>
  <c r="V188" i="1"/>
  <c r="V150" i="1"/>
  <c r="V139" i="1"/>
  <c r="V85" i="1"/>
  <c r="V77" i="1"/>
  <c r="V58" i="1"/>
  <c r="V51" i="1"/>
  <c r="V44" i="1"/>
  <c r="Q31" i="1"/>
  <c r="R31" i="1"/>
  <c r="T31" i="1"/>
  <c r="U31" i="1"/>
  <c r="O31" i="1"/>
  <c r="V233" i="1"/>
  <c r="V117" i="1"/>
  <c r="V103" i="1"/>
  <c r="V73" i="1"/>
  <c r="T26" i="1"/>
  <c r="V216" i="1"/>
  <c r="V178" i="1"/>
  <c r="V167" i="1"/>
  <c r="V126" i="1"/>
  <c r="V55" i="1"/>
  <c r="O7" i="1"/>
  <c r="P7" i="1"/>
  <c r="Q7" i="1"/>
  <c r="R7" i="1"/>
  <c r="S7" i="1"/>
  <c r="T7" i="1"/>
  <c r="U7" i="1"/>
  <c r="O14" i="1"/>
  <c r="P14" i="1"/>
  <c r="Q14" i="1"/>
  <c r="R14" i="1"/>
  <c r="S14" i="1"/>
  <c r="T14" i="1"/>
  <c r="U14" i="1"/>
  <c r="V66" i="1"/>
  <c r="V206" i="1"/>
  <c r="V195" i="1"/>
  <c r="V157" i="1"/>
  <c r="V146" i="1"/>
  <c r="V86" i="1"/>
  <c r="V78" i="1"/>
  <c r="V63" i="1"/>
  <c r="O8" i="1"/>
  <c r="P8" i="1"/>
  <c r="Q8" i="1"/>
  <c r="R8" i="1"/>
  <c r="S8" i="1"/>
  <c r="T8" i="1"/>
  <c r="U8" i="1"/>
  <c r="S10" i="1"/>
  <c r="V240" i="1"/>
  <c r="V123" i="1"/>
  <c r="V59" i="1"/>
  <c r="V52" i="1"/>
  <c r="V45" i="1"/>
  <c r="V223" i="1"/>
  <c r="V185" i="1"/>
  <c r="V174" i="1"/>
  <c r="V133" i="1"/>
  <c r="O13" i="1"/>
  <c r="O29" i="1"/>
  <c r="V209" i="1"/>
  <c r="O36" i="1"/>
  <c r="P36" i="1"/>
  <c r="R36" i="1"/>
  <c r="S36" i="1"/>
  <c r="T36" i="1"/>
  <c r="U36" i="1"/>
  <c r="V244" i="1"/>
  <c r="V227" i="1"/>
  <c r="V137" i="1"/>
  <c r="V75" i="1"/>
  <c r="U5" i="1"/>
  <c r="O5" i="1"/>
  <c r="P5" i="1"/>
  <c r="Q5" i="1"/>
  <c r="R5" i="1"/>
  <c r="S5" i="1"/>
  <c r="T5" i="1"/>
  <c r="P22" i="1"/>
  <c r="Q22" i="1"/>
  <c r="R22" i="1"/>
  <c r="S22" i="1"/>
  <c r="T22" i="1"/>
  <c r="U22" i="1"/>
  <c r="O20" i="1"/>
  <c r="P20" i="1"/>
  <c r="Q20" i="1"/>
  <c r="R20" i="1"/>
  <c r="S20" i="1"/>
  <c r="T20" i="1"/>
  <c r="U20" i="1"/>
  <c r="V153" i="1"/>
  <c r="O16" i="1"/>
  <c r="P16" i="1"/>
  <c r="R16" i="1"/>
  <c r="S16" i="1"/>
  <c r="T16" i="1"/>
  <c r="U16" i="1"/>
  <c r="S11" i="1"/>
  <c r="T11" i="1"/>
  <c r="O11" i="1"/>
  <c r="P11" i="1"/>
  <c r="Q11" i="1"/>
  <c r="O9" i="1"/>
  <c r="P9" i="1"/>
  <c r="R9" i="1"/>
  <c r="S9" i="1"/>
  <c r="T9" i="1"/>
  <c r="U9" i="1"/>
  <c r="O6" i="1"/>
  <c r="P6" i="1"/>
  <c r="Q6" i="1"/>
  <c r="R6" i="1"/>
  <c r="S6" i="1"/>
  <c r="T6" i="1"/>
  <c r="U6" i="1"/>
  <c r="Q9" i="1"/>
  <c r="U13" i="1"/>
  <c r="O10" i="1"/>
  <c r="T13" i="1"/>
  <c r="S13" i="1"/>
  <c r="R13" i="1"/>
  <c r="Q13" i="1"/>
  <c r="P13" i="1"/>
  <c r="U10" i="1"/>
  <c r="T10" i="1"/>
  <c r="R10" i="1"/>
  <c r="S9" i="2"/>
  <c r="U18" i="2"/>
  <c r="Q23" i="2"/>
  <c r="V19" i="1" l="1"/>
  <c r="V6" i="1"/>
  <c r="V37" i="1"/>
  <c r="V10" i="1"/>
  <c r="V36" i="1"/>
  <c r="V12" i="1"/>
  <c r="V9" i="1"/>
  <c r="V20" i="1"/>
  <c r="V8" i="1"/>
  <c r="V14" i="1"/>
  <c r="V32" i="1"/>
  <c r="V18" i="1"/>
  <c r="V38" i="1"/>
  <c r="V16" i="1"/>
  <c r="V31" i="1"/>
  <c r="V23" i="1"/>
  <c r="V34" i="1"/>
  <c r="V24" i="1"/>
  <c r="V15" i="1"/>
  <c r="V17" i="1"/>
  <c r="V29" i="1"/>
  <c r="V30" i="1"/>
  <c r="V28" i="1"/>
  <c r="V25" i="1"/>
  <c r="V11" i="1"/>
  <c r="V5" i="1"/>
  <c r="V13" i="1"/>
  <c r="V33" i="1"/>
  <c r="V7" i="1"/>
  <c r="V26" i="1"/>
  <c r="V35" i="1"/>
  <c r="V22" i="1"/>
  <c r="V21" i="1"/>
  <c r="V27"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339631D-2B29-402F-8ECC-AC5DB493591A}" keepAlive="1" name="Query - Downtime" description="Connection to the 'Downtime' query in the workbook." type="5" refreshedVersion="8" saveData="1">
    <dbPr connection="Provider=Microsoft.Mashup.OleDb.1;Data Source=$Workbook$;Location=Downtime;Extended Properties=&quot;&quot;" command="SELECT * FROM [Downtime]"/>
  </connection>
  <connection id="2" xr16:uid="{79F98A14-A146-4130-8EE2-AC3B88BF6F79}" keepAlive="1" name="Query - Downtime (2)" description="Connection to the 'Downtime (2)' query in the workbook." type="5" refreshedVersion="8" saveData="1">
    <dbPr connection="Provider=Microsoft.Mashup.OleDb.1;Data Source=$Workbook$;Location=&quot;Downtime (2)&quot;;Extended Properties=&quot;&quot;" command="SELECT * FROM [Downtime (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<sst xmlns="http://schemas.openxmlformats.org/spreadsheetml/2006/main" count="2628" uniqueCount="183">
  <si>
    <t xml:space="preserve">From </t>
  </si>
  <si>
    <t>to</t>
  </si>
  <si>
    <t xml:space="preserve">Duration </t>
  </si>
  <si>
    <t xml:space="preserve">cleaning </t>
  </si>
  <si>
    <t xml:space="preserve">sling dimension </t>
  </si>
  <si>
    <t>100*105*105</t>
  </si>
  <si>
    <t xml:space="preserve">empty </t>
  </si>
  <si>
    <t xml:space="preserve">filled </t>
  </si>
  <si>
    <t>18/2/2025</t>
  </si>
  <si>
    <t xml:space="preserve">full </t>
  </si>
  <si>
    <t>break</t>
  </si>
  <si>
    <t>reason</t>
  </si>
  <si>
    <t xml:space="preserve">waiting packer operation </t>
  </si>
  <si>
    <t xml:space="preserve"> forklift repair </t>
  </si>
  <si>
    <t xml:space="preserve">Bags breakge </t>
  </si>
  <si>
    <t xml:space="preserve">Cement airslide leakage </t>
  </si>
  <si>
    <t>19/2/2025</t>
  </si>
  <si>
    <t>20/2/2025</t>
  </si>
  <si>
    <t>21/2/2025</t>
  </si>
  <si>
    <t>22/2/2025</t>
  </si>
  <si>
    <t xml:space="preserve">shift change </t>
  </si>
  <si>
    <t xml:space="preserve">no slings </t>
  </si>
  <si>
    <t>23/2/2026</t>
  </si>
  <si>
    <t>Air press. Drop</t>
  </si>
  <si>
    <t>machine</t>
  </si>
  <si>
    <t>packer</t>
  </si>
  <si>
    <t>Packer</t>
  </si>
  <si>
    <t>Palletizer</t>
  </si>
  <si>
    <t>Date</t>
  </si>
  <si>
    <t>total</t>
  </si>
  <si>
    <t xml:space="preserve">Packer belts blockage </t>
  </si>
  <si>
    <t xml:space="preserve">Palletizer belts blockage </t>
  </si>
  <si>
    <t xml:space="preserve">Palletizer cleaning </t>
  </si>
  <si>
    <t xml:space="preserve">Palletizer bad arrangement and blockage </t>
  </si>
  <si>
    <t xml:space="preserve">Packer machine spouts cleaning </t>
  </si>
  <si>
    <t xml:space="preserve">Palletizer belt blockage </t>
  </si>
  <si>
    <t xml:space="preserve">Palletizer Empty pallets blockage </t>
  </si>
  <si>
    <t xml:space="preserve">Packer Belt chain repair </t>
  </si>
  <si>
    <t xml:space="preserve">Palletizer Dirve 017 elect. Fault </t>
  </si>
  <si>
    <t>Packer machine spouts repair</t>
  </si>
  <si>
    <t xml:space="preserve">Packer machine repair  </t>
  </si>
  <si>
    <t xml:space="preserve">Palletizer Trap chain repair </t>
  </si>
  <si>
    <t xml:space="preserve">Packer Machine printer repair </t>
  </si>
  <si>
    <t xml:space="preserve">Palletizer Electrical fault </t>
  </si>
  <si>
    <t>Palletizer Pusher adjustment</t>
  </si>
  <si>
    <t xml:space="preserve">Packer machine filter repair </t>
  </si>
  <si>
    <t xml:space="preserve">Palletizer Dirve 012 elect. Fault </t>
  </si>
  <si>
    <t xml:space="preserve">Palletizer Bags breakge </t>
  </si>
  <si>
    <t>Palletizer Roller belt failure</t>
  </si>
  <si>
    <t>Palletizer belt wheel repair</t>
  </si>
  <si>
    <t xml:space="preserve">Packer piston repair </t>
  </si>
  <si>
    <t xml:space="preserve">Packer belt repair </t>
  </si>
  <si>
    <t xml:space="preserve">Packer cleaning </t>
  </si>
  <si>
    <t xml:space="preserve">Packer belts  blockage </t>
  </si>
  <si>
    <t xml:space="preserve">Packer trap blockage </t>
  </si>
  <si>
    <t xml:space="preserve">Packer weighing belt chain cut </t>
  </si>
  <si>
    <t xml:space="preserve">Packer trap proximity repair </t>
  </si>
  <si>
    <t xml:space="preserve">Palletizer pusher blockage </t>
  </si>
  <si>
    <t xml:space="preserve">palletizer pusher brocken shaft </t>
  </si>
  <si>
    <t xml:space="preserve">Packer weights adjustment </t>
  </si>
  <si>
    <t xml:space="preserve">Palletizer sensors cleaning </t>
  </si>
  <si>
    <t xml:space="preserve">Pray time </t>
  </si>
  <si>
    <t xml:space="preserve">Palletizer Roller belt chain tension </t>
  </si>
  <si>
    <t xml:space="preserve">Palletizer diverting belt sensor failure </t>
  </si>
  <si>
    <t xml:space="preserve">Palletizer pusher broken shaft </t>
  </si>
  <si>
    <t xml:space="preserve">Silo gates leakage </t>
  </si>
  <si>
    <t>Iftar</t>
  </si>
  <si>
    <t xml:space="preserve">laborer shortage </t>
  </si>
  <si>
    <t xml:space="preserve">Packer machine spouts adjustment </t>
  </si>
  <si>
    <t xml:space="preserve">Packer weighing belt repair </t>
  </si>
  <si>
    <t xml:space="preserve">Palletizer elevator fault </t>
  </si>
  <si>
    <t>D035 Not ready</t>
  </si>
  <si>
    <t>SILO 3 PM , ln#1 bags</t>
  </si>
  <si>
    <t>Row Labels</t>
  </si>
  <si>
    <t>Grand Total</t>
  </si>
  <si>
    <t>Palletizer cleaning</t>
  </si>
  <si>
    <t>Palletizer bad arrangement and blockage</t>
  </si>
  <si>
    <t>shift change</t>
  </si>
  <si>
    <t>Palletizer belt blockage</t>
  </si>
  <si>
    <t>Palletizer Empty pallets blockage</t>
  </si>
  <si>
    <t>Packer Belt chain repair</t>
  </si>
  <si>
    <t>waiting packer operation</t>
  </si>
  <si>
    <t>Packer machine repair</t>
  </si>
  <si>
    <t>forklift repair</t>
  </si>
  <si>
    <t>Palletizer Trap chain repair</t>
  </si>
  <si>
    <t>full</t>
  </si>
  <si>
    <t>Packer Machine printer repair</t>
  </si>
  <si>
    <t>Palletizer Electrical fault</t>
  </si>
  <si>
    <t>Packer machine filter repair</t>
  </si>
  <si>
    <t>Palletizer Dirve 012 elect. Fault</t>
  </si>
  <si>
    <t>Bags breakge</t>
  </si>
  <si>
    <t>Cement airslide leakage</t>
  </si>
  <si>
    <t>Packer belt repair</t>
  </si>
  <si>
    <t>Packer piston repair</t>
  </si>
  <si>
    <t>Packer cleaning</t>
  </si>
  <si>
    <t>Packer trap blockage</t>
  </si>
  <si>
    <t>Packer weighing belt chain cut</t>
  </si>
  <si>
    <t>Packer trap proximity repair</t>
  </si>
  <si>
    <t>Palletizer pusher blockage</t>
  </si>
  <si>
    <t>Packer weights adjustment</t>
  </si>
  <si>
    <t>Palletizer sensors cleaning</t>
  </si>
  <si>
    <t>Pray time</t>
  </si>
  <si>
    <t>Palletizer Roller belt chain tension</t>
  </si>
  <si>
    <t>Palletizer diverting belt sensor failure</t>
  </si>
  <si>
    <t>Silo gates leakage</t>
  </si>
  <si>
    <t>Packer machine spouts adjustment</t>
  </si>
  <si>
    <t>Packer weighing belt repair</t>
  </si>
  <si>
    <t>Palletizer pusher broken shaft</t>
  </si>
  <si>
    <t>Palletizer elevator fault</t>
  </si>
  <si>
    <t>Palletizer Bags breakge</t>
  </si>
  <si>
    <t>laborer shortage</t>
  </si>
  <si>
    <t>Count of reason</t>
  </si>
  <si>
    <t>Duration in Hrs</t>
  </si>
  <si>
    <t>Sum of Duration in Hrs</t>
  </si>
  <si>
    <t>Packer machine spouts cleaning</t>
  </si>
  <si>
    <t>reason category</t>
  </si>
  <si>
    <t xml:space="preserve">Palletizer stoppage </t>
  </si>
  <si>
    <t xml:space="preserve">Palletizer adjust Palletizer </t>
  </si>
  <si>
    <t>Palletizer belt adjustment</t>
  </si>
  <si>
    <t>palletizer</t>
  </si>
  <si>
    <t>forklift</t>
  </si>
  <si>
    <t>other</t>
  </si>
  <si>
    <t>Count of reason category</t>
  </si>
  <si>
    <t>Packer belt blockage</t>
  </si>
  <si>
    <t>Packer NO</t>
  </si>
  <si>
    <t>Description</t>
  </si>
  <si>
    <t>P3</t>
  </si>
  <si>
    <t>change dram</t>
  </si>
  <si>
    <t>spout 4&amp;5</t>
  </si>
  <si>
    <t xml:space="preserve">leakage from bags </t>
  </si>
  <si>
    <t xml:space="preserve">pallet fallen </t>
  </si>
  <si>
    <t>7 t</t>
  </si>
  <si>
    <t>6-Apr</t>
  </si>
  <si>
    <t>7-Apr</t>
  </si>
  <si>
    <t>8-Apr</t>
  </si>
  <si>
    <t>9-Apr</t>
  </si>
  <si>
    <t>10-Apr</t>
  </si>
  <si>
    <t>11-Apr</t>
  </si>
  <si>
    <t>12-Apr</t>
  </si>
  <si>
    <t>13-Apr</t>
  </si>
  <si>
    <t>14-Apr</t>
  </si>
  <si>
    <t>Running Hours Per Day</t>
  </si>
  <si>
    <t>Sum of Running Hours Per Day</t>
  </si>
  <si>
    <t>no slings</t>
  </si>
  <si>
    <t>Stoppage Hours Per Day</t>
  </si>
  <si>
    <t>Column Labels</t>
  </si>
  <si>
    <t>6 to 9 april</t>
  </si>
  <si>
    <t>10 to 13 april</t>
  </si>
  <si>
    <t>difference</t>
  </si>
  <si>
    <t>SUM</t>
  </si>
  <si>
    <t>difference %</t>
  </si>
  <si>
    <t>Downtime Hours For Non-Circumestantial Reasons</t>
  </si>
  <si>
    <t>Reason</t>
  </si>
  <si>
    <t>Downtime Hours For Circumestantial Reasons</t>
  </si>
  <si>
    <t>15-Apr</t>
  </si>
  <si>
    <t>16-Apr</t>
  </si>
  <si>
    <t>17-Apr</t>
  </si>
  <si>
    <t>18-Apr</t>
  </si>
  <si>
    <t>19-Apr</t>
  </si>
  <si>
    <t>20-Apr</t>
  </si>
  <si>
    <t xml:space="preserve">worker late </t>
  </si>
  <si>
    <t>21-Apr</t>
  </si>
  <si>
    <t>Roller Chain Retightening</t>
  </si>
  <si>
    <t>Printer Cleaning Cycle</t>
  </si>
  <si>
    <t xml:space="preserve">Palletizer adjust pallitizer </t>
  </si>
  <si>
    <t>D016 not 017</t>
  </si>
  <si>
    <t>Cross belt conveyor blockage</t>
  </si>
  <si>
    <t>Cutted Bags</t>
  </si>
  <si>
    <t>pallet fall down under elevator</t>
  </si>
  <si>
    <t>Bags breakage</t>
  </si>
  <si>
    <t>May</t>
  </si>
  <si>
    <t>1-May</t>
  </si>
  <si>
    <t>2-May</t>
  </si>
  <si>
    <t>3-May</t>
  </si>
  <si>
    <t>4-May</t>
  </si>
  <si>
    <t>5-May</t>
  </si>
  <si>
    <t>Adjusting Packers Builts For Palletizer</t>
  </si>
  <si>
    <t>Palletizer Drive 016 elect. Fault</t>
  </si>
  <si>
    <t>Palletizer Drive 012 elect. Fault</t>
  </si>
  <si>
    <t>6-May</t>
  </si>
  <si>
    <t>7-May</t>
  </si>
  <si>
    <t>8-May</t>
  </si>
  <si>
    <t>9-May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</si>
</sst>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4" x14ac:knownFonts="1">
    <font>
      <sz val="11"/>
      <color theme="1"/>
      <name val="Calibri"/>
      <family val="2"/>
      <scheme val="minor"/>
    </font>
    <font>
      <sz val="8"/>
      <name val="Calibri"/>
      <family val="2"/>
      <scheme val="minor"/>
    </font>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6" tint="0.59999389629810485"/>
        <bgColor indexed="64"/>
      </patternFill>
    </fill>
    <fill>
      <patternFill patternType="solid">
        <fgColor theme="0" tint="-0.249977111117893"/>
        <bgColor indexed="64"/>
      </patternFill>
    </fill>
    <fill>
      <patternFill patternType="solid">
        <fgColor rgb="FFFFFF00"/>
        <bgColor indexed="64"/>
      </patternFill>
    </fill>
    <fill>
      <patternFill patternType="solid">
        <fgColor rgb="FFFF0000"/>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2">
    <xf numFmtId="0" fontId="0" fillId="0" borderId="0"/>
    <xf numFmtId="9" fontId="2" fillId="0" borderId="0" applyFont="0" applyFill="0" applyBorder="0" applyAlignment="0" applyProtection="0"/>
  </cellStyleXfs>
  <cellXfs count="72">
    <xf numFmtId="0" fontId="0" fillId="0" borderId="0" xfId="0"/>
    <xf numFmtId="14" fontId="0" fillId="0" borderId="1" xfId="0" applyNumberFormat="1" applyBorder="1"/>
    <xf numFmtId="0" fontId="0" fillId="0" borderId="1" xfId="0" applyBorder="1" applyAlignment="1">
      <alignment horizontal="center"/>
    </xf>
    <xf numFmtId="0" fontId="0" fillId="0" borderId="1" xfId="0" applyBorder="1"/>
    <xf numFmtId="20" fontId="0" fillId="0" borderId="1" xfId="0" applyNumberFormat="1" applyBorder="1" applyAlignment="1">
      <alignment horizontal="center"/>
    </xf>
    <xf numFmtId="0" fontId="0" fillId="2" borderId="0" xfId="0" applyFill="1"/>
    <xf numFmtId="20" fontId="0" fillId="2" borderId="0" xfId="0" applyNumberFormat="1" applyFill="1"/>
    <xf numFmtId="0" fontId="0" fillId="0" borderId="0" xfId="0" applyAlignment="1">
      <alignment horizontal="center" vertical="center"/>
    </xf>
    <xf numFmtId="14" fontId="0" fillId="0" borderId="0" xfId="0" applyNumberFormat="1" applyAlignment="1">
      <alignment horizontal="center" vertical="center"/>
    </xf>
    <xf numFmtId="1" fontId="0" fillId="0" borderId="0" xfId="0" applyNumberFormat="1" applyAlignment="1">
      <alignment horizontal="center" vertical="center"/>
    </xf>
    <xf numFmtId="20" fontId="0" fillId="0" borderId="0" xfId="0" applyNumberFormat="1"/>
    <xf numFmtId="15" fontId="0" fillId="3" borderId="1" xfId="0" applyNumberFormat="1" applyFill="1" applyBorder="1" applyAlignment="1">
      <alignment vertical="center"/>
    </xf>
    <xf numFmtId="1" fontId="0" fillId="5" borderId="0" xfId="0" applyNumberFormat="1" applyFill="1" applyAlignment="1">
      <alignment horizontal="center" vertical="center"/>
    </xf>
    <xf numFmtId="0" fontId="0" fillId="0" borderId="1" xfId="0" applyBorder="1" applyAlignment="1">
      <alignment horizontal="center" vertical="center"/>
    </xf>
    <xf numFmtId="0" fontId="0" fillId="5" borderId="1" xfId="0" applyFill="1" applyBorder="1" applyAlignment="1">
      <alignment horizontal="center" vertical="center"/>
    </xf>
    <xf numFmtId="0" fontId="0" fillId="0" borderId="0" xfId="0" pivotButton="1"/>
    <xf numFmtId="0" fontId="0" fillId="0" borderId="0" xfId="0" applyAlignment="1">
      <alignment horizontal="left"/>
    </xf>
    <xf numFmtId="14" fontId="0" fillId="0" borderId="0" xfId="0" applyNumberFormat="1"/>
    <xf numFmtId="22" fontId="0" fillId="0" borderId="0" xfId="0" applyNumberFormat="1"/>
    <xf numFmtId="164" fontId="0" fillId="0" borderId="0" xfId="0" applyNumberFormat="1"/>
    <xf numFmtId="9" fontId="0" fillId="0" borderId="0" xfId="0" applyNumberFormat="1"/>
    <xf numFmtId="15" fontId="0" fillId="0" borderId="0" xfId="0" applyNumberFormat="1" applyAlignment="1">
      <alignment horizontal="center" vertical="center"/>
    </xf>
    <xf numFmtId="20" fontId="0" fillId="0" borderId="0" xfId="0" applyNumberFormat="1" applyAlignment="1">
      <alignment horizontal="center" vertical="center"/>
    </xf>
    <xf numFmtId="0" fontId="0" fillId="0" borderId="0" xfId="0">
      <extLst>
        <ext xmlns:xfpb="http://schemas.microsoft.com/office/spreadsheetml/2022/featurepropertybag" uri="{C7286773-470A-42A8-94C5-96B5CB345126}">
          <xfpb:xfComplement i="0"/>
        </ext>
      </extLst>
    </xf>
    <xf numFmtId="0" fontId="0" fillId="6" borderId="0" xfId="0" applyFill="1" applyAlignment="1">
      <alignment horizontal="center" vertical="center"/>
    </xf>
    <xf numFmtId="0" fontId="0" fillId="5" borderId="0" xfId="0" applyFill="1" applyAlignment="1">
      <alignment horizontal="center" vertical="center"/>
    </xf>
    <xf numFmtId="0" fontId="0" fillId="0" borderId="2" xfId="0" applyBorder="1" applyAlignment="1">
      <alignment horizontal="center" vertical="center"/>
    </xf>
    <xf numFmtId="0" fontId="0" fillId="4" borderId="3" xfId="0"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horizontal="center"/>
    </xf>
    <xf numFmtId="20" fontId="0" fillId="0" borderId="6" xfId="0" applyNumberFormat="1" applyBorder="1" applyAlignment="1">
      <alignment horizontal="center"/>
    </xf>
    <xf numFmtId="0" fontId="0" fillId="0" borderId="6" xfId="0" applyBorder="1" applyAlignment="1">
      <alignment horizontal="center"/>
    </xf>
    <xf numFmtId="15" fontId="0" fillId="3" borderId="1" xfId="0" applyNumberFormat="1" applyFill="1" applyBorder="1" applyAlignment="1">
      <alignment horizontal="center" vertical="center"/>
    </xf>
    <xf numFmtId="20" fontId="0" fillId="0" borderId="1" xfId="0" applyNumberFormat="1" applyBorder="1"/>
    <xf numFmtId="20" fontId="0" fillId="0" borderId="1" xfId="0" applyNumberFormat="1" applyBorder="1" applyAlignment="1">
      <alignment horizontal="center" vertical="center"/>
    </xf>
    <xf numFmtId="15" fontId="0" fillId="0" borderId="1" xfId="0" applyNumberFormat="1" applyBorder="1" applyAlignment="1">
      <alignment horizontal="center" vertical="center"/>
    </xf>
    <xf numFmtId="0" fontId="0" fillId="0" borderId="7" xfId="0" applyBorder="1" applyAlignment="1">
      <alignment horizontal="center"/>
    </xf>
    <xf numFmtId="0" fontId="0" fillId="0" borderId="7" xfId="0" applyBorder="1"/>
    <xf numFmtId="0" fontId="0" fillId="4" borderId="1" xfId="0" applyFill="1" applyBorder="1" applyAlignment="1">
      <alignment horizontal="center"/>
    </xf>
    <xf numFmtId="0" fontId="0" fillId="4" borderId="1"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8" xfId="0" applyBorder="1"/>
    <xf numFmtId="0" fontId="0" fillId="0" borderId="17" xfId="0" applyBorder="1"/>
    <xf numFmtId="0" fontId="0" fillId="0" borderId="19" xfId="0" applyBorder="1" applyAlignment="1">
      <alignment horizontal="left"/>
    </xf>
    <xf numFmtId="0" fontId="0" fillId="0" borderId="20" xfId="0" applyBorder="1"/>
    <xf numFmtId="0" fontId="0" fillId="0" borderId="21" xfId="0" applyBorder="1"/>
    <xf numFmtId="0" fontId="3" fillId="0" borderId="1" xfId="0" applyFont="1" applyBorder="1"/>
    <xf numFmtId="0" fontId="3" fillId="0" borderId="22" xfId="0" applyFont="1" applyBorder="1"/>
    <xf numFmtId="0" fontId="0" fillId="0" borderId="22" xfId="0" applyBorder="1" applyAlignment="1">
      <alignment horizontal="left"/>
    </xf>
    <xf numFmtId="0" fontId="0" fillId="0" borderId="23" xfId="0" applyBorder="1"/>
    <xf numFmtId="0" fontId="3" fillId="0" borderId="24" xfId="0" applyFont="1" applyBorder="1"/>
    <xf numFmtId="0" fontId="3" fillId="0" borderId="6" xfId="0" applyFont="1" applyBorder="1"/>
    <xf numFmtId="0" fontId="3" fillId="0" borderId="25" xfId="0" applyFont="1" applyBorder="1"/>
    <xf numFmtId="9" fontId="0" fillId="0" borderId="23" xfId="1" applyFont="1" applyBorder="1"/>
    <xf numFmtId="9" fontId="3" fillId="0" borderId="23" xfId="1" applyFont="1" applyBorder="1"/>
    <xf numFmtId="15" fontId="0" fillId="0" borderId="0" xfId="0" applyNumberFormat="1"/>
    <xf numFmtId="0" fontId="0" fillId="0" borderId="0" xfId="0" applyAlignment="1">
      <alignment horizontal="center"/>
    </xf>
    <xf numFmtId="0" fontId="3" fillId="0" borderId="26" xfId="0" applyFont="1" applyBorder="1" applyAlignment="1">
      <alignment horizontal="center"/>
    </xf>
    <xf numFmtId="0" fontId="3" fillId="0" borderId="27" xfId="0" applyFont="1" applyBorder="1" applyAlignment="1">
      <alignment horizontal="center"/>
    </xf>
    <xf numFmtId="0" fontId="3" fillId="0" borderId="28" xfId="0" applyFont="1" applyBorder="1" applyAlignment="1">
      <alignment horizontal="center"/>
    </xf>
    <xf numFmtId="0" fontId="3" fillId="0" borderId="29" xfId="0" applyFont="1" applyBorder="1" applyAlignment="1">
      <alignment horizontal="center"/>
    </xf>
    <xf numFmtId="0" fontId="3" fillId="0" borderId="30" xfId="0" applyFont="1" applyBorder="1" applyAlignment="1">
      <alignment horizontal="center"/>
    </xf>
    <xf numFmtId="0" fontId="3" fillId="0" borderId="31" xfId="0" applyFont="1" applyBorder="1" applyAlignment="1">
      <alignment horizontal="center"/>
    </xf>
    <xf numFmtId="0" fontId="0" fillId="0" borderId="0" xfId="0" applyNumberFormat="1"/>
  </cellXfs>
  <cellStyles count="2">
    <cellStyle name="Normal" xfId="0" builtinId="0"/>
    <cellStyle name="Percent" xfId="1" builtinId="5"/>
  </cellStyles>
  <dxfs count="19">
    <dxf>
      <numFmt numFmtId="13" formatCode="0%"/>
    </dxf>
    <dxf>
      <numFmt numFmtId="13" formatCode="0%"/>
    </dxf>
    <dxf>
      <numFmt numFmtId="13" formatCode="0%"/>
    </dxf>
    <dxf>
      <numFmt numFmtId="13" formatCode="0%"/>
    </dxf>
    <dxf>
      <numFmt numFmtId="13" formatCode="0%"/>
    </dxf>
    <dxf>
      <numFmt numFmtId="13" formatCode="0%"/>
    </dxf>
    <dxf>
      <numFmt numFmtId="0" formatCode="General"/>
    </dxf>
    <dxf>
      <numFmt numFmtId="0" formatCode="General"/>
    </dxf>
    <dxf>
      <numFmt numFmtId="27" formatCode="m/d/yyyy\ h:mm"/>
    </dxf>
    <dxf>
      <numFmt numFmtId="164" formatCode="[$-F400]h:mm:ss\ AM/PM"/>
    </dxf>
    <dxf>
      <numFmt numFmtId="164" formatCode="[$-F400]h:mm:ss\ AM/PM"/>
    </dxf>
    <dxf>
      <numFmt numFmtId="19" formatCode="m/d/yyyy"/>
    </dxf>
    <dxf>
      <numFmt numFmtId="19" formatCode="m/d/yyyy"/>
    </dxf>
    <dxf>
      <numFmt numFmtId="13" formatCode="0%"/>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numFmt numFmtId="1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22/11/relationships/FeaturePropertyBag" Target="featurePropertyBag/featurePropertyBag.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1/relationships/timelineCache" Target="timelineCaches/timeline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[palletizer downtime.xlsx]Pivot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Hours per reason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Table'!$E$3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Table'!$D$4:$D$14</c:f>
              <c:strCache>
                <c:ptCount val="10"/>
                <c:pt idx="0">
                  <c:v>Packer trap proximity repair</c:v>
                </c:pt>
                <c:pt idx="1">
                  <c:v>Palletizer bad arrangement and blockage</c:v>
                </c:pt>
                <c:pt idx="2">
                  <c:v>Palletizer Pusher adjustment</c:v>
                </c:pt>
                <c:pt idx="3">
                  <c:v>forklift repair</c:v>
                </c:pt>
                <c:pt idx="4">
                  <c:v>Air press. Drop</c:v>
                </c:pt>
                <c:pt idx="5">
                  <c:v>Packer belt blockage</c:v>
                </c:pt>
                <c:pt idx="6">
                  <c:v>Palletizer belt blockage</c:v>
                </c:pt>
                <c:pt idx="7">
                  <c:v>break</c:v>
                </c:pt>
                <c:pt idx="8">
                  <c:v>shift change</c:v>
                </c:pt>
                <c:pt idx="9">
                  <c:v>full</c:v>
                </c:pt>
              </c:strCache>
            </c:strRef>
          </c:cat>
          <c:val>
            <c:numRef>
              <c:f>'Pivot Table'!$E$4:$E$14</c:f>
              <c:numCache>
                <c:formatCode>General</c:formatCode>
                <c:ptCount val="10"/>
                <c:pt idx="0">
                  <c:v>1.33</c:v>
                </c:pt>
                <c:pt idx="1">
                  <c:v>1.5</c:v>
                </c:pt>
                <c:pt idx="2">
                  <c:v>1.5</c:v>
                </c:pt>
                <c:pt idx="3">
                  <c:v>1.67</c:v>
                </c:pt>
                <c:pt idx="4">
                  <c:v>2</c:v>
                </c:pt>
                <c:pt idx="5">
                  <c:v>2.75</c:v>
                </c:pt>
                <c:pt idx="6">
                  <c:v>4.09</c:v>
                </c:pt>
                <c:pt idx="7">
                  <c:v>6</c:v>
                </c:pt>
                <c:pt idx="8">
                  <c:v>7</c:v>
                </c:pt>
                <c:pt idx="9">
                  <c:v>13.5</c:v>
                </c:pt>
              </c:numCache>
            </c:numRef>
          </c:val>
          <c:extLst>
            <c:ext xmlns:c16="http://schemas.microsoft.com/office/drawing/2014/chart" uri="{C3380CC4-5D6E-409C-BE32-E72D297353CC}">
              <c16:uniqueId val="{00000000-2119-4528-9C2D-48DAC08CC78B}"/>
            </c:ext>
          </c:extLst>
        </c:ser>
        <c:dLbls>
          <c:dLblPos val="outEnd"/>
          <c:showLegendKey val="0"/>
          <c:showVal val="1"/>
          <c:showCatName val="0"/>
          <c:showSerName val="0"/>
          <c:showPercent val="0"/>
          <c:showBubbleSize val="0"/>
        </c:dLbls>
        <c:gapWidth val="182"/>
        <c:axId val="1320758144"/>
        <c:axId val="1320776864"/>
      </c:barChart>
      <c:catAx>
        <c:axId val="13207581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0776864"/>
        <c:crosses val="autoZero"/>
        <c:auto val="1"/>
        <c:lblAlgn val="ctr"/>
        <c:lblOffset val="100"/>
        <c:noMultiLvlLbl val="0"/>
      </c:catAx>
      <c:valAx>
        <c:axId val="13207768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0758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[palletizer downtime.xlsx]Pivot Table!PivotTable2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Frequency Of Reasons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Table'!$B$18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Table'!$A$19:$A$33</c:f>
              <c:strCache>
                <c:ptCount val="14"/>
                <c:pt idx="0">
                  <c:v>Packer machine spouts adjustment</c:v>
                </c:pt>
                <c:pt idx="1">
                  <c:v>Packer trap proximity repair</c:v>
                </c:pt>
                <c:pt idx="2">
                  <c:v>Air press. Drop</c:v>
                </c:pt>
                <c:pt idx="3">
                  <c:v>Packer Machine printer repair</c:v>
                </c:pt>
                <c:pt idx="4">
                  <c:v>D035 Not ready</c:v>
                </c:pt>
                <c:pt idx="5">
                  <c:v>Palletizer belt adjustment</c:v>
                </c:pt>
                <c:pt idx="6">
                  <c:v>forklift repair</c:v>
                </c:pt>
                <c:pt idx="7">
                  <c:v>Packer weights adjustment</c:v>
                </c:pt>
                <c:pt idx="8">
                  <c:v>full</c:v>
                </c:pt>
                <c:pt idx="9">
                  <c:v>Palletizer bad arrangement and blockage</c:v>
                </c:pt>
                <c:pt idx="10">
                  <c:v>Packer belt blockage</c:v>
                </c:pt>
                <c:pt idx="11">
                  <c:v>break</c:v>
                </c:pt>
                <c:pt idx="12">
                  <c:v>shift change</c:v>
                </c:pt>
                <c:pt idx="13">
                  <c:v>Palletizer belt blockage</c:v>
                </c:pt>
              </c:strCache>
            </c:strRef>
          </c:cat>
          <c:val>
            <c:numRef>
              <c:f>'Pivot Table'!$B$19:$B$33</c:f>
              <c:numCache>
                <c:formatCode>0%</c:formatCode>
                <c:ptCount val="14"/>
                <c:pt idx="0">
                  <c:v>3.7735849056603772E-2</c:v>
                </c:pt>
                <c:pt idx="1">
                  <c:v>3.7735849056603772E-2</c:v>
                </c:pt>
                <c:pt idx="2">
                  <c:v>3.7735849056603772E-2</c:v>
                </c:pt>
                <c:pt idx="3">
                  <c:v>3.7735849056603772E-2</c:v>
                </c:pt>
                <c:pt idx="4">
                  <c:v>3.7735849056603772E-2</c:v>
                </c:pt>
                <c:pt idx="5">
                  <c:v>3.7735849056603772E-2</c:v>
                </c:pt>
                <c:pt idx="6">
                  <c:v>5.6603773584905662E-2</c:v>
                </c:pt>
                <c:pt idx="7">
                  <c:v>5.6603773584905662E-2</c:v>
                </c:pt>
                <c:pt idx="8">
                  <c:v>5.6603773584905662E-2</c:v>
                </c:pt>
                <c:pt idx="9">
                  <c:v>5.6603773584905662E-2</c:v>
                </c:pt>
                <c:pt idx="10">
                  <c:v>7.5471698113207544E-2</c:v>
                </c:pt>
                <c:pt idx="11">
                  <c:v>0.11320754716981132</c:v>
                </c:pt>
                <c:pt idx="12">
                  <c:v>0.15094339622641509</c:v>
                </c:pt>
                <c:pt idx="13">
                  <c:v>0.20754716981132076</c:v>
                </c:pt>
              </c:numCache>
            </c:numRef>
          </c:val>
          <c:extLst>
            <c:ext xmlns:c16="http://schemas.microsoft.com/office/drawing/2014/chart" uri="{C3380CC4-5D6E-409C-BE32-E72D297353CC}">
              <c16:uniqueId val="{00000000-F59F-42DD-9FFE-B3DD24832AB9}"/>
            </c:ext>
          </c:extLst>
        </c:ser>
        <c:dLbls>
          <c:dLblPos val="outEnd"/>
          <c:showLegendKey val="0"/>
          <c:showVal val="1"/>
          <c:showCatName val="0"/>
          <c:showSerName val="0"/>
          <c:showPercent val="0"/>
          <c:showBubbleSize val="0"/>
        </c:dLbls>
        <c:gapWidth val="182"/>
        <c:axId val="1538700160"/>
        <c:axId val="1538682400"/>
      </c:barChart>
      <c:catAx>
        <c:axId val="15387001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8682400"/>
        <c:crosses val="autoZero"/>
        <c:auto val="1"/>
        <c:lblAlgn val="ctr"/>
        <c:lblOffset val="100"/>
        <c:noMultiLvlLbl val="0"/>
      </c:catAx>
      <c:valAx>
        <c:axId val="153868240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8700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[palletizer downtime.xlsx]Pivot Table!PivotTable7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frequency</a:t>
            </a:r>
            <a:r>
              <a:rPr lang="en-US" baseline="0"/>
              <a:t> of reasons downtime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s>
    <c:plotArea>
      <c:layout/>
      <c:pieChart>
        <c:varyColors val="1"/>
        <c:ser>
          <c:idx val="0"/>
          <c:order val="0"/>
          <c:tx>
            <c:strRef>
              <c:f>'Pivot Table'!$I$3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2DD-4DCF-8C6B-CCF6E10DC52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2DD-4DCF-8C6B-CCF6E10DC52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2DD-4DCF-8C6B-CCF6E10DC52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2DD-4DCF-8C6B-CCF6E10DC52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2DD-4DCF-8C6B-CCF6E10DC52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C53F-474E-AED5-24D7DDF37AC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Table'!$H$4:$H$9</c:f>
              <c:strCache>
                <c:ptCount val="5"/>
                <c:pt idx="0">
                  <c:v>break</c:v>
                </c:pt>
                <c:pt idx="1">
                  <c:v>forklift</c:v>
                </c:pt>
                <c:pt idx="2">
                  <c:v>other</c:v>
                </c:pt>
                <c:pt idx="3">
                  <c:v>packer</c:v>
                </c:pt>
                <c:pt idx="4">
                  <c:v>palletizer</c:v>
                </c:pt>
              </c:strCache>
            </c:strRef>
          </c:cat>
          <c:val>
            <c:numRef>
              <c:f>'Pivot Table'!$I$4:$I$9</c:f>
              <c:numCache>
                <c:formatCode>General</c:formatCode>
                <c:ptCount val="5"/>
                <c:pt idx="0">
                  <c:v>14</c:v>
                </c:pt>
                <c:pt idx="1">
                  <c:v>3</c:v>
                </c:pt>
                <c:pt idx="2">
                  <c:v>9</c:v>
                </c:pt>
                <c:pt idx="3">
                  <c:v>16</c:v>
                </c:pt>
                <c:pt idx="4">
                  <c:v>23</c:v>
                </c:pt>
              </c:numCache>
            </c:numRef>
          </c:val>
          <c:extLst>
            <c:ext xmlns:c16="http://schemas.microsoft.com/office/drawing/2014/chart" uri="{C3380CC4-5D6E-409C-BE32-E72D297353CC}">
              <c16:uniqueId val="{0000000A-62DD-4DCF-8C6B-CCF6E10DC523}"/>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0</xdr:col>
      <xdr:colOff>7620</xdr:colOff>
      <xdr:row>7</xdr:row>
      <xdr:rowOff>129540</xdr:rowOff>
    </xdr:from>
    <xdr:to>
      <xdr:col>10</xdr:col>
      <xdr:colOff>426720</xdr:colOff>
      <xdr:row>22</xdr:row>
      <xdr:rowOff>129540</xdr:rowOff>
    </xdr:to>
    <xdr:graphicFrame macro="">
      <xdr:nvGraphicFramePr>
        <xdr:cNvPr id="2" name="Chart 1">
          <a:extLst>
            <a:ext uri="{FF2B5EF4-FFF2-40B4-BE49-F238E27FC236}">
              <a16:creationId xmlns:a16="http://schemas.microsoft.com/office/drawing/2014/main" id="{60C343AC-822F-4786-8513-888DC2DE08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22</xdr:row>
      <xdr:rowOff>129541</xdr:rowOff>
    </xdr:from>
    <xdr:to>
      <xdr:col>10</xdr:col>
      <xdr:colOff>420077</xdr:colOff>
      <xdr:row>43</xdr:row>
      <xdr:rowOff>119743</xdr:rowOff>
    </xdr:to>
    <xdr:graphicFrame macro="">
      <xdr:nvGraphicFramePr>
        <xdr:cNvPr id="3" name="Chart 2">
          <a:extLst>
            <a:ext uri="{FF2B5EF4-FFF2-40B4-BE49-F238E27FC236}">
              <a16:creationId xmlns:a16="http://schemas.microsoft.com/office/drawing/2014/main" id="{EBC236C8-07E5-4BEF-AB79-4902E199CA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0</xdr:row>
      <xdr:rowOff>0</xdr:rowOff>
    </xdr:from>
    <xdr:to>
      <xdr:col>23</xdr:col>
      <xdr:colOff>37457</xdr:colOff>
      <xdr:row>7</xdr:row>
      <xdr:rowOff>149921</xdr:rowOff>
    </xdr:to>
    <xdr:sp macro="" textlink="">
      <xdr:nvSpPr>
        <xdr:cNvPr id="4" name="Rectangle 3">
          <a:extLst>
            <a:ext uri="{FF2B5EF4-FFF2-40B4-BE49-F238E27FC236}">
              <a16:creationId xmlns:a16="http://schemas.microsoft.com/office/drawing/2014/main" id="{BD7D754D-A37E-4F2E-960D-8FFCAD8732A6}"/>
            </a:ext>
          </a:extLst>
        </xdr:cNvPr>
        <xdr:cNvSpPr/>
      </xdr:nvSpPr>
      <xdr:spPr>
        <a:xfrm>
          <a:off x="0" y="0"/>
          <a:ext cx="14058257" cy="1430081"/>
        </a:xfrm>
        <a:prstGeom prst="rect">
          <a:avLst/>
        </a:prstGeom>
        <a:solidFill>
          <a:schemeClr val="accent5"/>
        </a:solidFill>
        <a:ln>
          <a:solidFill>
            <a:srgbClr val="0070C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endParaRPr lang="en-US" sz="1100"/>
        </a:p>
      </xdr:txBody>
    </xdr:sp>
    <xdr:clientData/>
  </xdr:twoCellAnchor>
  <xdr:twoCellAnchor editAs="oneCell">
    <xdr:from>
      <xdr:col>0</xdr:col>
      <xdr:colOff>22860</xdr:colOff>
      <xdr:row>0</xdr:row>
      <xdr:rowOff>38100</xdr:rowOff>
    </xdr:from>
    <xdr:to>
      <xdr:col>5</xdr:col>
      <xdr:colOff>217859</xdr:colOff>
      <xdr:row>7</xdr:row>
      <xdr:rowOff>12761</xdr:rowOff>
    </xdr:to>
    <xdr:pic>
      <xdr:nvPicPr>
        <xdr:cNvPr id="5" name="Picture 4">
          <a:extLst>
            <a:ext uri="{FF2B5EF4-FFF2-40B4-BE49-F238E27FC236}">
              <a16:creationId xmlns:a16="http://schemas.microsoft.com/office/drawing/2014/main" id="{51F28924-4506-47B1-BCD1-A1D0D13CE572}"/>
            </a:ext>
          </a:extLst>
        </xdr:cNvPr>
        <xdr:cNvPicPr>
          <a:picLocks noChangeAspect="1"/>
        </xdr:cNvPicPr>
      </xdr:nvPicPr>
      <xdr:blipFill>
        <a:blip xmlns:r="http://schemas.openxmlformats.org/officeDocument/2006/relationships" r:embed="rId3"/>
        <a:stretch>
          <a:fillRect/>
        </a:stretch>
      </xdr:blipFill>
      <xdr:spPr>
        <a:xfrm>
          <a:off x="22860" y="38100"/>
          <a:ext cx="3242999" cy="1254821"/>
        </a:xfrm>
        <a:prstGeom prst="rect">
          <a:avLst/>
        </a:prstGeom>
      </xdr:spPr>
    </xdr:pic>
    <xdr:clientData/>
  </xdr:twoCellAnchor>
  <xdr:twoCellAnchor>
    <xdr:from>
      <xdr:col>7</xdr:col>
      <xdr:colOff>388620</xdr:colOff>
      <xdr:row>2</xdr:row>
      <xdr:rowOff>22860</xdr:rowOff>
    </xdr:from>
    <xdr:to>
      <xdr:col>15</xdr:col>
      <xdr:colOff>411480</xdr:colOff>
      <xdr:row>4</xdr:row>
      <xdr:rowOff>70049</xdr:rowOff>
    </xdr:to>
    <xdr:sp macro="" textlink="">
      <xdr:nvSpPr>
        <xdr:cNvPr id="6" name="Rectangle 5">
          <a:extLst>
            <a:ext uri="{FF2B5EF4-FFF2-40B4-BE49-F238E27FC236}">
              <a16:creationId xmlns:a16="http://schemas.microsoft.com/office/drawing/2014/main" id="{F4699D31-4A38-4FEB-AE0E-0B89DF2E7E36}"/>
            </a:ext>
          </a:extLst>
        </xdr:cNvPr>
        <xdr:cNvSpPr/>
      </xdr:nvSpPr>
      <xdr:spPr>
        <a:xfrm>
          <a:off x="4655820" y="388620"/>
          <a:ext cx="4899660" cy="412949"/>
        </a:xfrm>
        <a:prstGeom prst="rect">
          <a:avLst/>
        </a:prstGeom>
        <a:solidFill>
          <a:schemeClr val="accent5"/>
        </a:solidFill>
        <a:ln>
          <a:solidFill>
            <a:schemeClr val="accent5"/>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2800">
              <a:solidFill>
                <a:schemeClr val="bg1"/>
              </a:solidFill>
            </a:rPr>
            <a:t>Palletizer</a:t>
          </a:r>
          <a:r>
            <a:rPr lang="en-US" sz="2800" baseline="0">
              <a:solidFill>
                <a:schemeClr val="bg1"/>
              </a:solidFill>
            </a:rPr>
            <a:t> Downtime Dashboard</a:t>
          </a:r>
          <a:endParaRPr lang="en-US" sz="2800">
            <a:solidFill>
              <a:schemeClr val="bg1"/>
            </a:solidFill>
          </a:endParaRPr>
        </a:p>
      </xdr:txBody>
    </xdr:sp>
    <xdr:clientData/>
  </xdr:twoCellAnchor>
  <xdr:twoCellAnchor editAs="oneCell">
    <xdr:from>
      <xdr:col>15</xdr:col>
      <xdr:colOff>327660</xdr:colOff>
      <xdr:row>0</xdr:row>
      <xdr:rowOff>0</xdr:rowOff>
    </xdr:from>
    <xdr:to>
      <xdr:col>23</xdr:col>
      <xdr:colOff>45720</xdr:colOff>
      <xdr:row>8</xdr:row>
      <xdr:rowOff>0</xdr:rowOff>
    </xdr:to>
    <mc:AlternateContent xmlns:mc="http://schemas.openxmlformats.org/markup-compatibility/2006" xmlns:tsle="http://schemas.microsoft.com/office/drawing/2012/timeslicer">
      <mc:Choice Requires="tsle">
        <xdr:graphicFrame macro="">
          <xdr:nvGraphicFramePr>
            <xdr:cNvPr id="7" name="Date">
              <a:extLst>
                <a:ext uri="{FF2B5EF4-FFF2-40B4-BE49-F238E27FC236}">
                  <a16:creationId xmlns:a16="http://schemas.microsoft.com/office/drawing/2014/main" id="{2588C2D6-3909-CCE8-4464-1DD46D839134}"/>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9471660" y="0"/>
              <a:ext cx="4594860" cy="146304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10</xdr:col>
      <xdr:colOff>439615</xdr:colOff>
      <xdr:row>7</xdr:row>
      <xdr:rowOff>158846</xdr:rowOff>
    </xdr:from>
    <xdr:to>
      <xdr:col>21</xdr:col>
      <xdr:colOff>268263</xdr:colOff>
      <xdr:row>22</xdr:row>
      <xdr:rowOff>136769</xdr:rowOff>
    </xdr:to>
    <xdr:graphicFrame macro="">
      <xdr:nvGraphicFramePr>
        <xdr:cNvPr id="8" name="Chart 7">
          <a:extLst>
            <a:ext uri="{FF2B5EF4-FFF2-40B4-BE49-F238E27FC236}">
              <a16:creationId xmlns:a16="http://schemas.microsoft.com/office/drawing/2014/main" id="{C6C6EF87-FEDD-4376-992D-79FA89A3C9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21</xdr:col>
      <xdr:colOff>114300</xdr:colOff>
      <xdr:row>7</xdr:row>
      <xdr:rowOff>167641</xdr:rowOff>
    </xdr:from>
    <xdr:to>
      <xdr:col>24</xdr:col>
      <xdr:colOff>114300</xdr:colOff>
      <xdr:row>16</xdr:row>
      <xdr:rowOff>167641</xdr:rowOff>
    </xdr:to>
    <mc:AlternateContent xmlns:mc="http://schemas.openxmlformats.org/markup-compatibility/2006" xmlns:a14="http://schemas.microsoft.com/office/drawing/2010/main">
      <mc:Choice Requires="a14">
        <xdr:graphicFrame macro="">
          <xdr:nvGraphicFramePr>
            <xdr:cNvPr id="9" name="reason category">
              <a:extLst>
                <a:ext uri="{FF2B5EF4-FFF2-40B4-BE49-F238E27FC236}">
                  <a16:creationId xmlns:a16="http://schemas.microsoft.com/office/drawing/2014/main" id="{B682E3CC-9C2F-896E-108D-7D8326D63624}"/>
                </a:ext>
              </a:extLst>
            </xdr:cNvPr>
            <xdr:cNvGraphicFramePr/>
          </xdr:nvGraphicFramePr>
          <xdr:xfrm>
            <a:off x="0" y="0"/>
            <a:ext cx="0" cy="0"/>
          </xdr:xfrm>
          <a:graphic>
            <a:graphicData uri="http://schemas.microsoft.com/office/drawing/2010/slicer">
              <sle:slicer xmlns:sle="http://schemas.microsoft.com/office/drawing/2010/slicer" name="reason category"/>
            </a:graphicData>
          </a:graphic>
        </xdr:graphicFrame>
      </mc:Choice>
      <mc:Fallback xmlns="">
        <xdr:sp macro="" textlink="">
          <xdr:nvSpPr>
            <xdr:cNvPr id="0" name=""/>
            <xdr:cNvSpPr>
              <a:spLocks noTextEdit="1"/>
            </xdr:cNvSpPr>
          </xdr:nvSpPr>
          <xdr:spPr>
            <a:xfrm>
              <a:off x="12833838" y="1466949"/>
              <a:ext cx="1817077" cy="167053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9</xdr:col>
      <xdr:colOff>144780</xdr:colOff>
      <xdr:row>4</xdr:row>
      <xdr:rowOff>137160</xdr:rowOff>
    </xdr:from>
    <xdr:to>
      <xdr:col>9</xdr:col>
      <xdr:colOff>160020</xdr:colOff>
      <xdr:row>10</xdr:row>
      <xdr:rowOff>83820</xdr:rowOff>
    </xdr:to>
    <xdr:cxnSp macro="">
      <xdr:nvCxnSpPr>
        <xdr:cNvPr id="35" name="Straight Connector 34">
          <a:extLst>
            <a:ext uri="{FF2B5EF4-FFF2-40B4-BE49-F238E27FC236}">
              <a16:creationId xmlns:a16="http://schemas.microsoft.com/office/drawing/2014/main" id="{67023291-6A8C-498E-BBDA-74C455B274C4}"/>
            </a:ext>
          </a:extLst>
        </xdr:cNvPr>
        <xdr:cNvCxnSpPr/>
      </xdr:nvCxnSpPr>
      <xdr:spPr>
        <a:xfrm>
          <a:off x="5631180" y="868680"/>
          <a:ext cx="15240" cy="104394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76200</xdr:colOff>
      <xdr:row>4</xdr:row>
      <xdr:rowOff>83820</xdr:rowOff>
    </xdr:from>
    <xdr:to>
      <xdr:col>15</xdr:col>
      <xdr:colOff>83820</xdr:colOff>
      <xdr:row>9</xdr:row>
      <xdr:rowOff>45720</xdr:rowOff>
    </xdr:to>
    <xdr:cxnSp macro="">
      <xdr:nvCxnSpPr>
        <xdr:cNvPr id="6" name="Straight Connector 5">
          <a:extLst>
            <a:ext uri="{FF2B5EF4-FFF2-40B4-BE49-F238E27FC236}">
              <a16:creationId xmlns:a16="http://schemas.microsoft.com/office/drawing/2014/main" id="{964060D8-13A2-E5DB-9488-C5B7548D15FA}"/>
            </a:ext>
          </a:extLst>
        </xdr:cNvPr>
        <xdr:cNvCxnSpPr/>
      </xdr:nvCxnSpPr>
      <xdr:spPr>
        <a:xfrm flipH="1">
          <a:off x="9220200" y="815340"/>
          <a:ext cx="7620" cy="87630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373380</xdr:colOff>
      <xdr:row>9</xdr:row>
      <xdr:rowOff>60960</xdr:rowOff>
    </xdr:from>
    <xdr:to>
      <xdr:col>15</xdr:col>
      <xdr:colOff>83820</xdr:colOff>
      <xdr:row>19</xdr:row>
      <xdr:rowOff>99060</xdr:rowOff>
    </xdr:to>
    <xdr:sp macro="" textlink="">
      <xdr:nvSpPr>
        <xdr:cNvPr id="23" name="Cube 22">
          <a:extLst>
            <a:ext uri="{FF2B5EF4-FFF2-40B4-BE49-F238E27FC236}">
              <a16:creationId xmlns:a16="http://schemas.microsoft.com/office/drawing/2014/main" id="{D7CB5673-4A8C-4A1C-9922-939125FF1100}"/>
            </a:ext>
          </a:extLst>
        </xdr:cNvPr>
        <xdr:cNvSpPr/>
      </xdr:nvSpPr>
      <xdr:spPr>
        <a:xfrm>
          <a:off x="5250180" y="1706880"/>
          <a:ext cx="3977640" cy="1866900"/>
        </a:xfrm>
        <a:prstGeom prst="cube">
          <a:avLst>
            <a:gd name="adj" fmla="val 30088"/>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30480</xdr:colOff>
      <xdr:row>5</xdr:row>
      <xdr:rowOff>129540</xdr:rowOff>
    </xdr:from>
    <xdr:to>
      <xdr:col>11</xdr:col>
      <xdr:colOff>365760</xdr:colOff>
      <xdr:row>12</xdr:row>
      <xdr:rowOff>65532</xdr:rowOff>
    </xdr:to>
    <xdr:sp macro="" textlink="">
      <xdr:nvSpPr>
        <xdr:cNvPr id="15" name="Cube 14">
          <a:extLst>
            <a:ext uri="{FF2B5EF4-FFF2-40B4-BE49-F238E27FC236}">
              <a16:creationId xmlns:a16="http://schemas.microsoft.com/office/drawing/2014/main" id="{4C48052F-F9D5-2FBA-13C7-9F16AB009A6F}"/>
            </a:ext>
          </a:extLst>
        </xdr:cNvPr>
        <xdr:cNvSpPr/>
      </xdr:nvSpPr>
      <xdr:spPr>
        <a:xfrm>
          <a:off x="5516880" y="1043940"/>
          <a:ext cx="1554480" cy="1216152"/>
        </a:xfrm>
        <a:prstGeom prst="cube">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601980</xdr:colOff>
      <xdr:row>5</xdr:row>
      <xdr:rowOff>121920</xdr:rowOff>
    </xdr:from>
    <xdr:to>
      <xdr:col>14</xdr:col>
      <xdr:colOff>259080</xdr:colOff>
      <xdr:row>12</xdr:row>
      <xdr:rowOff>57912</xdr:rowOff>
    </xdr:to>
    <xdr:sp macro="" textlink="">
      <xdr:nvSpPr>
        <xdr:cNvPr id="16" name="Cube 15">
          <a:extLst>
            <a:ext uri="{FF2B5EF4-FFF2-40B4-BE49-F238E27FC236}">
              <a16:creationId xmlns:a16="http://schemas.microsoft.com/office/drawing/2014/main" id="{FA459FF4-F05E-42E4-A66C-AD136CEA319B}"/>
            </a:ext>
          </a:extLst>
        </xdr:cNvPr>
        <xdr:cNvSpPr/>
      </xdr:nvSpPr>
      <xdr:spPr>
        <a:xfrm>
          <a:off x="7307580" y="1036320"/>
          <a:ext cx="1485900" cy="1216152"/>
        </a:xfrm>
        <a:prstGeom prst="cube">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13</xdr:col>
      <xdr:colOff>243840</xdr:colOff>
      <xdr:row>9</xdr:row>
      <xdr:rowOff>30480</xdr:rowOff>
    </xdr:from>
    <xdr:ext cx="399148" cy="264560"/>
    <xdr:sp macro="" textlink="">
      <xdr:nvSpPr>
        <xdr:cNvPr id="24" name="TextBox 23">
          <a:extLst>
            <a:ext uri="{FF2B5EF4-FFF2-40B4-BE49-F238E27FC236}">
              <a16:creationId xmlns:a16="http://schemas.microsoft.com/office/drawing/2014/main" id="{02B3AA4F-F415-0244-0F99-8D0E4A4A50BE}"/>
            </a:ext>
          </a:extLst>
        </xdr:cNvPr>
        <xdr:cNvSpPr txBox="1"/>
      </xdr:nvSpPr>
      <xdr:spPr>
        <a:xfrm>
          <a:off x="8168640" y="1676400"/>
          <a:ext cx="39914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105</a:t>
          </a:r>
        </a:p>
      </xdr:txBody>
    </xdr:sp>
    <xdr:clientData/>
  </xdr:oneCellAnchor>
  <xdr:oneCellAnchor>
    <xdr:from>
      <xdr:col>12</xdr:col>
      <xdr:colOff>480060</xdr:colOff>
      <xdr:row>6</xdr:row>
      <xdr:rowOff>45720</xdr:rowOff>
    </xdr:from>
    <xdr:ext cx="399148" cy="264560"/>
    <xdr:sp macro="" textlink="">
      <xdr:nvSpPr>
        <xdr:cNvPr id="25" name="TextBox 24">
          <a:extLst>
            <a:ext uri="{FF2B5EF4-FFF2-40B4-BE49-F238E27FC236}">
              <a16:creationId xmlns:a16="http://schemas.microsoft.com/office/drawing/2014/main" id="{F4FE3447-EE5E-4D30-911A-2C5E4B5D6703}"/>
            </a:ext>
          </a:extLst>
        </xdr:cNvPr>
        <xdr:cNvSpPr txBox="1"/>
      </xdr:nvSpPr>
      <xdr:spPr>
        <a:xfrm>
          <a:off x="7795260" y="1143000"/>
          <a:ext cx="39914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105</a:t>
          </a:r>
        </a:p>
      </xdr:txBody>
    </xdr:sp>
    <xdr:clientData/>
  </xdr:oneCellAnchor>
  <xdr:oneCellAnchor>
    <xdr:from>
      <xdr:col>11</xdr:col>
      <xdr:colOff>449580</xdr:colOff>
      <xdr:row>5</xdr:row>
      <xdr:rowOff>91440</xdr:rowOff>
    </xdr:from>
    <xdr:ext cx="399148" cy="264560"/>
    <xdr:sp macro="" textlink="">
      <xdr:nvSpPr>
        <xdr:cNvPr id="26" name="TextBox 25">
          <a:extLst>
            <a:ext uri="{FF2B5EF4-FFF2-40B4-BE49-F238E27FC236}">
              <a16:creationId xmlns:a16="http://schemas.microsoft.com/office/drawing/2014/main" id="{28FC5B5C-7C82-4F35-B84F-AF517A0388CF}"/>
            </a:ext>
          </a:extLst>
        </xdr:cNvPr>
        <xdr:cNvSpPr txBox="1"/>
      </xdr:nvSpPr>
      <xdr:spPr>
        <a:xfrm>
          <a:off x="7155180" y="1005840"/>
          <a:ext cx="39914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100</a:t>
          </a:r>
        </a:p>
      </xdr:txBody>
    </xdr:sp>
    <xdr:clientData/>
  </xdr:oneCellAnchor>
  <xdr:oneCellAnchor>
    <xdr:from>
      <xdr:col>14</xdr:col>
      <xdr:colOff>68580</xdr:colOff>
      <xdr:row>14</xdr:row>
      <xdr:rowOff>121920</xdr:rowOff>
    </xdr:from>
    <xdr:ext cx="399148" cy="264560"/>
    <xdr:sp macro="" textlink="">
      <xdr:nvSpPr>
        <xdr:cNvPr id="27" name="TextBox 26">
          <a:extLst>
            <a:ext uri="{FF2B5EF4-FFF2-40B4-BE49-F238E27FC236}">
              <a16:creationId xmlns:a16="http://schemas.microsoft.com/office/drawing/2014/main" id="{CB16C1C1-DF2B-42FD-854F-4CA6FB9F6EC2}"/>
            </a:ext>
          </a:extLst>
        </xdr:cNvPr>
        <xdr:cNvSpPr txBox="1"/>
      </xdr:nvSpPr>
      <xdr:spPr>
        <a:xfrm>
          <a:off x="8602980" y="2682240"/>
          <a:ext cx="39914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180</a:t>
          </a:r>
        </a:p>
      </xdr:txBody>
    </xdr:sp>
    <xdr:clientData/>
  </xdr:oneCellAnchor>
  <xdr:twoCellAnchor>
    <xdr:from>
      <xdr:col>14</xdr:col>
      <xdr:colOff>129540</xdr:colOff>
      <xdr:row>6</xdr:row>
      <xdr:rowOff>121920</xdr:rowOff>
    </xdr:from>
    <xdr:to>
      <xdr:col>14</xdr:col>
      <xdr:colOff>160020</xdr:colOff>
      <xdr:row>12</xdr:row>
      <xdr:rowOff>91440</xdr:rowOff>
    </xdr:to>
    <xdr:cxnSp macro="">
      <xdr:nvCxnSpPr>
        <xdr:cNvPr id="29" name="Straight Connector 28">
          <a:extLst>
            <a:ext uri="{FF2B5EF4-FFF2-40B4-BE49-F238E27FC236}">
              <a16:creationId xmlns:a16="http://schemas.microsoft.com/office/drawing/2014/main" id="{D075961C-7BCC-227A-435B-33CA618BD303}"/>
            </a:ext>
          </a:extLst>
        </xdr:cNvPr>
        <xdr:cNvCxnSpPr/>
      </xdr:nvCxnSpPr>
      <xdr:spPr>
        <a:xfrm flipV="1">
          <a:off x="8663940" y="1219200"/>
          <a:ext cx="30480" cy="106680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160020</xdr:colOff>
      <xdr:row>4</xdr:row>
      <xdr:rowOff>99060</xdr:rowOff>
    </xdr:from>
    <xdr:to>
      <xdr:col>15</xdr:col>
      <xdr:colOff>76200</xdr:colOff>
      <xdr:row>6</xdr:row>
      <xdr:rowOff>144780</xdr:rowOff>
    </xdr:to>
    <xdr:cxnSp macro="">
      <xdr:nvCxnSpPr>
        <xdr:cNvPr id="31" name="Straight Connector 30">
          <a:extLst>
            <a:ext uri="{FF2B5EF4-FFF2-40B4-BE49-F238E27FC236}">
              <a16:creationId xmlns:a16="http://schemas.microsoft.com/office/drawing/2014/main" id="{9DAAEC7F-BF2D-CA10-A092-D0A2B8F59D36}"/>
            </a:ext>
          </a:extLst>
        </xdr:cNvPr>
        <xdr:cNvCxnSpPr/>
      </xdr:nvCxnSpPr>
      <xdr:spPr>
        <a:xfrm flipV="1">
          <a:off x="8694420" y="830580"/>
          <a:ext cx="525780" cy="41148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396240</xdr:colOff>
      <xdr:row>4</xdr:row>
      <xdr:rowOff>144780</xdr:rowOff>
    </xdr:from>
    <xdr:to>
      <xdr:col>9</xdr:col>
      <xdr:colOff>129540</xdr:colOff>
      <xdr:row>6</xdr:row>
      <xdr:rowOff>68580</xdr:rowOff>
    </xdr:to>
    <xdr:cxnSp macro="">
      <xdr:nvCxnSpPr>
        <xdr:cNvPr id="33" name="Straight Connector 32">
          <a:extLst>
            <a:ext uri="{FF2B5EF4-FFF2-40B4-BE49-F238E27FC236}">
              <a16:creationId xmlns:a16="http://schemas.microsoft.com/office/drawing/2014/main" id="{C2A99972-EB2F-4634-BF1F-4AC906537F1D}"/>
            </a:ext>
          </a:extLst>
        </xdr:cNvPr>
        <xdr:cNvCxnSpPr/>
      </xdr:nvCxnSpPr>
      <xdr:spPr>
        <a:xfrm flipV="1">
          <a:off x="5273040" y="876300"/>
          <a:ext cx="342900" cy="28956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388620</xdr:colOff>
      <xdr:row>6</xdr:row>
      <xdr:rowOff>76200</xdr:rowOff>
    </xdr:from>
    <xdr:to>
      <xdr:col>8</xdr:col>
      <xdr:colOff>396240</xdr:colOff>
      <xdr:row>12</xdr:row>
      <xdr:rowOff>83820</xdr:rowOff>
    </xdr:to>
    <xdr:cxnSp macro="">
      <xdr:nvCxnSpPr>
        <xdr:cNvPr id="34" name="Straight Connector 33">
          <a:extLst>
            <a:ext uri="{FF2B5EF4-FFF2-40B4-BE49-F238E27FC236}">
              <a16:creationId xmlns:a16="http://schemas.microsoft.com/office/drawing/2014/main" id="{5C124E52-A073-40DD-8734-BF06F5FA9134}"/>
            </a:ext>
          </a:extLst>
        </xdr:cNvPr>
        <xdr:cNvCxnSpPr/>
      </xdr:nvCxnSpPr>
      <xdr:spPr>
        <a:xfrm flipH="1">
          <a:off x="5265420" y="1173480"/>
          <a:ext cx="7620" cy="110490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381000</xdr:colOff>
      <xdr:row>12</xdr:row>
      <xdr:rowOff>83820</xdr:rowOff>
    </xdr:from>
    <xdr:to>
      <xdr:col>14</xdr:col>
      <xdr:colOff>121920</xdr:colOff>
      <xdr:row>19</xdr:row>
      <xdr:rowOff>76200</xdr:rowOff>
    </xdr:to>
    <xdr:cxnSp macro="">
      <xdr:nvCxnSpPr>
        <xdr:cNvPr id="10" name="Straight Connector 9">
          <a:extLst>
            <a:ext uri="{FF2B5EF4-FFF2-40B4-BE49-F238E27FC236}">
              <a16:creationId xmlns:a16="http://schemas.microsoft.com/office/drawing/2014/main" id="{6C45E479-C047-7F75-EE34-68B6AFD76CA2}"/>
            </a:ext>
          </a:extLst>
        </xdr:cNvPr>
        <xdr:cNvCxnSpPr/>
      </xdr:nvCxnSpPr>
      <xdr:spPr>
        <a:xfrm>
          <a:off x="5257800" y="2278380"/>
          <a:ext cx="3398520" cy="127254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381000</xdr:colOff>
      <xdr:row>12</xdr:row>
      <xdr:rowOff>60960</xdr:rowOff>
    </xdr:from>
    <xdr:to>
      <xdr:col>14</xdr:col>
      <xdr:colOff>114300</xdr:colOff>
      <xdr:row>19</xdr:row>
      <xdr:rowOff>83820</xdr:rowOff>
    </xdr:to>
    <xdr:cxnSp macro="">
      <xdr:nvCxnSpPr>
        <xdr:cNvPr id="3" name="Straight Connector 2">
          <a:extLst>
            <a:ext uri="{FF2B5EF4-FFF2-40B4-BE49-F238E27FC236}">
              <a16:creationId xmlns:a16="http://schemas.microsoft.com/office/drawing/2014/main" id="{5563B606-8E0F-AFD0-5035-CEC1066662FB}"/>
            </a:ext>
          </a:extLst>
        </xdr:cNvPr>
        <xdr:cNvCxnSpPr/>
      </xdr:nvCxnSpPr>
      <xdr:spPr>
        <a:xfrm flipV="1">
          <a:off x="5257800" y="2255520"/>
          <a:ext cx="3390900" cy="130302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0</xdr:colOff>
      <xdr:row>10</xdr:row>
      <xdr:rowOff>0</xdr:rowOff>
    </xdr:from>
    <xdr:ext cx="184731" cy="264560"/>
    <xdr:sp macro="" textlink="">
      <xdr:nvSpPr>
        <xdr:cNvPr id="42" name="TextBox 41">
          <a:extLst>
            <a:ext uri="{FF2B5EF4-FFF2-40B4-BE49-F238E27FC236}">
              <a16:creationId xmlns:a16="http://schemas.microsoft.com/office/drawing/2014/main" id="{B65B3C9F-B6F5-4834-AC38-88F6CA2FB4EC}"/>
            </a:ext>
          </a:extLst>
        </xdr:cNvPr>
        <xdr:cNvSpPr txBox="1"/>
      </xdr:nvSpPr>
      <xdr:spPr>
        <a:xfrm>
          <a:off x="4876800" y="182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12</xdr:col>
      <xdr:colOff>0</xdr:colOff>
      <xdr:row>9</xdr:row>
      <xdr:rowOff>68580</xdr:rowOff>
    </xdr:from>
    <xdr:to>
      <xdr:col>12</xdr:col>
      <xdr:colOff>152400</xdr:colOff>
      <xdr:row>10</xdr:row>
      <xdr:rowOff>7620</xdr:rowOff>
    </xdr:to>
    <xdr:sp macro="" textlink="">
      <xdr:nvSpPr>
        <xdr:cNvPr id="52" name="Flowchart: Collate 51">
          <a:extLst>
            <a:ext uri="{FF2B5EF4-FFF2-40B4-BE49-F238E27FC236}">
              <a16:creationId xmlns:a16="http://schemas.microsoft.com/office/drawing/2014/main" id="{45F15006-93F4-4A62-AD46-703FDD060837}"/>
            </a:ext>
          </a:extLst>
        </xdr:cNvPr>
        <xdr:cNvSpPr/>
      </xdr:nvSpPr>
      <xdr:spPr>
        <a:xfrm>
          <a:off x="7315200" y="1714500"/>
          <a:ext cx="152400" cy="121920"/>
        </a:xfrm>
        <a:prstGeom prst="flowChartCollate">
          <a:avLst/>
        </a:prstGeom>
        <a:solidFill>
          <a:schemeClr val="tx1"/>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solidFill>
              <a:schemeClr val="tx1"/>
            </a:solidFill>
          </a:endParaRPr>
        </a:p>
      </xdr:txBody>
    </xdr:sp>
    <xdr:clientData/>
  </xdr:twoCellAnchor>
  <xdr:twoCellAnchor>
    <xdr:from>
      <xdr:col>10</xdr:col>
      <xdr:colOff>525780</xdr:colOff>
      <xdr:row>9</xdr:row>
      <xdr:rowOff>53340</xdr:rowOff>
    </xdr:from>
    <xdr:to>
      <xdr:col>11</xdr:col>
      <xdr:colOff>53340</xdr:colOff>
      <xdr:row>10</xdr:row>
      <xdr:rowOff>7620</xdr:rowOff>
    </xdr:to>
    <xdr:sp macro="" textlink="">
      <xdr:nvSpPr>
        <xdr:cNvPr id="55" name="Flowchart: Collate 54">
          <a:extLst>
            <a:ext uri="{FF2B5EF4-FFF2-40B4-BE49-F238E27FC236}">
              <a16:creationId xmlns:a16="http://schemas.microsoft.com/office/drawing/2014/main" id="{6EB4F902-5EF6-4274-AEC4-6C50B7071E8F}"/>
            </a:ext>
          </a:extLst>
        </xdr:cNvPr>
        <xdr:cNvSpPr/>
      </xdr:nvSpPr>
      <xdr:spPr>
        <a:xfrm>
          <a:off x="6621780" y="1699260"/>
          <a:ext cx="137160" cy="137160"/>
        </a:xfrm>
        <a:prstGeom prst="flowChartCollate">
          <a:avLst/>
        </a:prstGeom>
        <a:solidFill>
          <a:schemeClr val="tx1"/>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solidFill>
              <a:schemeClr val="tx1"/>
            </a:solidFill>
          </a:endParaRPr>
        </a:p>
      </xdr:txBody>
    </xdr:sp>
    <xdr:clientData/>
  </xdr:twoCellAnchor>
  <xdr:oneCellAnchor>
    <xdr:from>
      <xdr:col>14</xdr:col>
      <xdr:colOff>274320</xdr:colOff>
      <xdr:row>10</xdr:row>
      <xdr:rowOff>129540</xdr:rowOff>
    </xdr:from>
    <xdr:ext cx="399148" cy="264560"/>
    <xdr:sp macro="" textlink="">
      <xdr:nvSpPr>
        <xdr:cNvPr id="72" name="TextBox 71">
          <a:extLst>
            <a:ext uri="{FF2B5EF4-FFF2-40B4-BE49-F238E27FC236}">
              <a16:creationId xmlns:a16="http://schemas.microsoft.com/office/drawing/2014/main" id="{9124CCC3-A022-44A9-9198-DE6067475AF8}"/>
            </a:ext>
          </a:extLst>
        </xdr:cNvPr>
        <xdr:cNvSpPr txBox="1"/>
      </xdr:nvSpPr>
      <xdr:spPr>
        <a:xfrm>
          <a:off x="8808720" y="1958340"/>
          <a:ext cx="39914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155</a:t>
          </a:r>
        </a:p>
      </xdr:txBody>
    </xdr:sp>
    <xdr:clientData/>
  </xdr:oneCellAnchor>
  <xdr:twoCellAnchor editAs="oneCell">
    <xdr:from>
      <xdr:col>1</xdr:col>
      <xdr:colOff>180286</xdr:colOff>
      <xdr:row>2</xdr:row>
      <xdr:rowOff>144780</xdr:rowOff>
    </xdr:from>
    <xdr:to>
      <xdr:col>8</xdr:col>
      <xdr:colOff>137160</xdr:colOff>
      <xdr:row>19</xdr:row>
      <xdr:rowOff>125730</xdr:rowOff>
    </xdr:to>
    <xdr:pic>
      <xdr:nvPicPr>
        <xdr:cNvPr id="73" name="Picture 72">
          <a:extLst>
            <a:ext uri="{FF2B5EF4-FFF2-40B4-BE49-F238E27FC236}">
              <a16:creationId xmlns:a16="http://schemas.microsoft.com/office/drawing/2014/main" id="{39CE5788-B68A-39ED-58F2-8CA6ACF97B40}"/>
            </a:ext>
          </a:extLst>
        </xdr:cNvPr>
        <xdr:cNvPicPr>
          <a:picLocks noChangeAspect="1"/>
        </xdr:cNvPicPr>
      </xdr:nvPicPr>
      <xdr:blipFill>
        <a:blip xmlns:r="http://schemas.openxmlformats.org/officeDocument/2006/relationships" r:embed="rId1"/>
        <a:stretch>
          <a:fillRect/>
        </a:stretch>
      </xdr:blipFill>
      <xdr:spPr>
        <a:xfrm>
          <a:off x="789886" y="510540"/>
          <a:ext cx="4224074" cy="3089910"/>
        </a:xfrm>
        <a:prstGeom prst="rect">
          <a:avLst/>
        </a:prstGeom>
      </xdr:spPr>
    </xdr:pic>
    <xdr:clientData/>
  </xdr:twoCellAnchor>
  <xdr:twoCellAnchor>
    <xdr:from>
      <xdr:col>9</xdr:col>
      <xdr:colOff>144780</xdr:colOff>
      <xdr:row>4</xdr:row>
      <xdr:rowOff>99060</xdr:rowOff>
    </xdr:from>
    <xdr:to>
      <xdr:col>15</xdr:col>
      <xdr:colOff>83820</xdr:colOff>
      <xdr:row>4</xdr:row>
      <xdr:rowOff>152400</xdr:rowOff>
    </xdr:to>
    <xdr:cxnSp macro="">
      <xdr:nvCxnSpPr>
        <xdr:cNvPr id="76" name="Straight Connector 75">
          <a:extLst>
            <a:ext uri="{FF2B5EF4-FFF2-40B4-BE49-F238E27FC236}">
              <a16:creationId xmlns:a16="http://schemas.microsoft.com/office/drawing/2014/main" id="{13C9DF4C-2536-6F9F-26C8-EEDEFB4D560D}"/>
            </a:ext>
          </a:extLst>
        </xdr:cNvPr>
        <xdr:cNvCxnSpPr/>
      </xdr:nvCxnSpPr>
      <xdr:spPr>
        <a:xfrm flipV="1">
          <a:off x="5631180" y="830580"/>
          <a:ext cx="3596640" cy="5334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533400</xdr:colOff>
      <xdr:row>18</xdr:row>
      <xdr:rowOff>15240</xdr:rowOff>
    </xdr:from>
    <xdr:ext cx="399148" cy="264560"/>
    <xdr:sp macro="" textlink="">
      <xdr:nvSpPr>
        <xdr:cNvPr id="79" name="TextBox 78">
          <a:extLst>
            <a:ext uri="{FF2B5EF4-FFF2-40B4-BE49-F238E27FC236}">
              <a16:creationId xmlns:a16="http://schemas.microsoft.com/office/drawing/2014/main" id="{4D627827-1D84-4F16-A11A-91190C80461A}"/>
            </a:ext>
          </a:extLst>
        </xdr:cNvPr>
        <xdr:cNvSpPr txBox="1"/>
      </xdr:nvSpPr>
      <xdr:spPr>
        <a:xfrm>
          <a:off x="6629400" y="3307080"/>
          <a:ext cx="39914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270</a:t>
          </a:r>
        </a:p>
      </xdr:txBody>
    </xdr:sp>
    <xdr:clientData/>
  </xdr:oneCellAnchor>
  <xdr:oneCellAnchor>
    <xdr:from>
      <xdr:col>15</xdr:col>
      <xdr:colOff>30480</xdr:colOff>
      <xdr:row>6</xdr:row>
      <xdr:rowOff>7620</xdr:rowOff>
    </xdr:from>
    <xdr:ext cx="399148" cy="264560"/>
    <xdr:sp macro="" textlink="">
      <xdr:nvSpPr>
        <xdr:cNvPr id="83" name="TextBox 82">
          <a:extLst>
            <a:ext uri="{FF2B5EF4-FFF2-40B4-BE49-F238E27FC236}">
              <a16:creationId xmlns:a16="http://schemas.microsoft.com/office/drawing/2014/main" id="{F23BC034-D3EB-4F8C-A426-BC299FA86FAC}"/>
            </a:ext>
          </a:extLst>
        </xdr:cNvPr>
        <xdr:cNvSpPr txBox="1"/>
      </xdr:nvSpPr>
      <xdr:spPr>
        <a:xfrm>
          <a:off x="9174480" y="1104900"/>
          <a:ext cx="39914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125</a:t>
          </a:r>
        </a:p>
      </xdr:txBody>
    </xdr:sp>
    <xdr:clientData/>
  </xdr:one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hmed Elhanfy" refreshedDate="45786.67968252315" createdVersion="8" refreshedVersion="8" minRefreshableVersion="3" recordCount="724" xr:uid="{E1229918-9D88-4A88-A7BF-0B78FCFC799E}">
  <cacheSource type="worksheet">
    <worksheetSource name="Downtime"/>
  </cacheSource>
  <cacheFields count="9">
    <cacheField name="Date" numFmtId="14">
      <sharedItems containsSemiMixedTypes="0" containsNonDate="0" containsDate="1" containsString="0" minDate="2025-02-14T00:00:00" maxDate="2025-05-10T00:00:00" count="76">
        <d v="2025-02-14T00:00:00"/>
        <d v="2025-02-15T00:00:00"/>
        <d v="2025-02-16T00:00:00"/>
        <d v="2025-02-17T00:00:00"/>
        <d v="2025-02-18T00:00:00"/>
        <d v="2025-02-19T00:00:00"/>
        <d v="2025-02-20T00:00:00"/>
        <d v="2025-02-21T00:00:00"/>
        <d v="2025-02-22T00:00:00"/>
        <d v="2025-02-23T00:00:00"/>
        <d v="2025-02-24T00:00:00"/>
        <d v="2025-02-25T00:00:00"/>
        <d v="2025-02-26T00:00:00"/>
        <d v="2025-02-27T00:00:00"/>
        <d v="2025-02-28T00:00:00"/>
        <d v="2025-03-01T00:00:00"/>
        <d v="2025-03-02T00:00:00"/>
        <d v="2025-03-03T00:00:00"/>
        <d v="2025-03-04T00:00:00"/>
        <d v="2025-03-05T00:00:00"/>
        <d v="2025-03-06T00:00:00"/>
        <d v="2025-03-07T00:00:00"/>
        <d v="2025-03-08T00:00:00"/>
        <d v="2025-03-09T00:00:00"/>
        <d v="2025-03-10T00:00:00"/>
        <d v="2025-03-11T00:00:00"/>
        <d v="2025-03-12T00:00:00"/>
        <d v="2025-03-13T00:00:00"/>
        <d v="2025-03-14T00:00:00"/>
        <d v="2025-03-15T00:00:00"/>
        <d v="2025-03-16T00:00:00"/>
        <d v="2025-03-17T00:00:00"/>
        <d v="2025-03-18T00:00:00"/>
        <d v="2025-03-19T00:00:00"/>
        <d v="2025-03-20T00:00:00"/>
        <d v="2025-03-21T00:00:00"/>
        <d v="2025-03-22T00:00:00"/>
        <d v="2025-03-23T00:00:00"/>
        <d v="2025-03-24T00:00:00"/>
        <d v="2025-03-25T00:00:00"/>
        <d v="2025-03-26T00:00:00"/>
        <d v="2025-03-27T00:00:00"/>
        <d v="2025-03-28T00:00:00"/>
        <d v="2025-03-29T00:00:00"/>
        <d v="2025-03-30T00:00:00"/>
        <d v="2025-03-31T00:00:00"/>
        <d v="2025-04-01T00:00:00"/>
        <d v="2025-04-02T00:00:00"/>
        <d v="2025-04-03T00:00:00"/>
        <d v="2025-04-04T00:00:00"/>
        <d v="2025-04-05T00:00:00"/>
        <d v="2025-04-06T00:00:00"/>
        <d v="2025-04-07T00:00:00"/>
        <d v="2025-04-08T00:00:00"/>
        <d v="2025-04-09T00:00:00"/>
        <d v="2025-04-10T00:00:00"/>
        <d v="2025-04-11T00:00:00"/>
        <d v="2025-04-12T00:00:00"/>
        <d v="2025-04-13T00:00:00"/>
        <d v="2025-04-14T00:00:00"/>
        <d v="2025-04-15T00:00:00"/>
        <d v="2025-04-16T00:00:00"/>
        <d v="2025-04-17T00:00:00"/>
        <d v="2025-04-18T00:00:00"/>
        <d v="2025-04-19T00:00:00"/>
        <d v="2025-04-20T00:00:00"/>
        <d v="2025-04-21T00:00:00"/>
        <d v="2025-05-01T00:00:00"/>
        <d v="2025-05-02T00:00:00"/>
        <d v="2025-05-03T00:00:00"/>
        <d v="2025-05-04T00:00:00"/>
        <d v="2025-05-05T00:00:00"/>
        <d v="2025-05-06T00:00:00"/>
        <d v="2025-05-07T00:00:00"/>
        <d v="2025-05-08T00:00:00"/>
        <d v="2025-05-09T00:00:00"/>
      </sharedItems>
      <fieldGroup par="8"/>
    </cacheField>
    <cacheField name="From " numFmtId="164">
      <sharedItems containsNonDate="0" containsDate="1" containsString="0" containsBlank="1" minDate="1899-12-30T00:00:00" maxDate="1899-12-30T23:59:00"/>
    </cacheField>
    <cacheField name="to" numFmtId="164">
      <sharedItems containsNonDate="0" containsDate="1" containsString="0" containsBlank="1" minDate="1899-12-30T00:00:00" maxDate="1899-12-30T23:59:00"/>
    </cacheField>
    <cacheField name="Duration " numFmtId="22">
      <sharedItems containsSemiMixedTypes="0" containsNonDate="0" containsDate="1" containsString="0" minDate="1899-12-30T00:00:00" maxDate="1899-12-30T23:59:00"/>
    </cacheField>
    <cacheField name="Duration in Hrs" numFmtId="0">
      <sharedItems containsString="0" containsBlank="1" containsNumber="1" minValue="0.02" maxValue="23.98"/>
    </cacheField>
    <cacheField name="reason" numFmtId="0">
      <sharedItems containsBlank="1" count="62">
        <s v="Palletizer cleaning"/>
        <s v="Palletizer bad arrangement and blockage"/>
        <s v="shift change"/>
        <s v="Palletizer belt adjustment"/>
        <s v="Packer machine spouts repair"/>
        <s v="Palletizer belt blockage"/>
        <s v="Palletizer Drive 016 elect. Fault"/>
        <s v="Palletizer Empty pallets blockage"/>
        <s v="Packer Belt chain repair"/>
        <s v="waiting packer operation"/>
        <s v="Packer belt blockage"/>
        <s v="Packer machine repair"/>
        <s v="forklift repair"/>
        <s v="Palletizer Trap chain repair"/>
        <s v="full"/>
        <s v="Packer Machine printer repair"/>
        <s v="Palletizer Electrical fault"/>
        <s v="break"/>
        <s v="Palletizer Pusher adjustment"/>
        <s v="Packer machine filter repair"/>
        <s v="Palletizer Drive 012 elect. Fault"/>
        <s v="Bags breakge"/>
        <s v="Cement airslide leakage"/>
        <s v="no slings"/>
        <s v="Palletizer Roller belt failure"/>
        <s v="Palletizer belt wheel repair"/>
        <s v="Packer belt repair"/>
        <s v="Packer piston repair"/>
        <s v="Packer cleaning"/>
        <s v="Air press. Drop"/>
        <s v="Packer trap blockage"/>
        <s v="Packer weighing belt chain cut"/>
        <s v="Packer trap proximity repair"/>
        <s v="Palletizer pusher blockage"/>
        <s v="Palletizer pusher broken shaft"/>
        <s v="Packer weights adjustment"/>
        <s v="Palletizer sensors cleaning"/>
        <s v="Pray time"/>
        <s v="Palletizer Roller belt chain tension"/>
        <s v="Palletizer diverting belt sensor failure"/>
        <s v="Silo gates leakage"/>
        <s v="Iftar"/>
        <s v="Packer machine spouts adjustment"/>
        <s v="Packer weighing belt repair"/>
        <s v="Palletizer elevator fault"/>
        <s v="Palletizer Bags breakge"/>
        <s v="laborer shortage"/>
        <s v="D035 Not ready"/>
        <s v="SILO 3 PM , ln#1 bags"/>
        <s v="Packer machine spouts cleaning"/>
        <s v="Adjusting Packers Builts For Palletizer"/>
        <s v="Palletizer Dirve 017 elect. Fault" u="1"/>
        <s v="Palletizer Dirve 012 elect. Fault" u="1"/>
        <s v="Palletizer adjust pallitizer" u="1"/>
        <s v="Palletizer adjust Palletizer" u="1"/>
        <s v="reason" u="1"/>
        <m u="1"/>
        <s v="Packer belts blockage" u="1"/>
        <s v="Palletizer belts blockage" u="1"/>
        <s v="palletizer pusher brocken shaft" u="1"/>
        <s v="Pallitizer belt adjustment" u="1"/>
        <s v="Packer belts  blockage" u="1"/>
      </sharedItems>
    </cacheField>
    <cacheField name="reason category" numFmtId="0">
      <sharedItems containsBlank="1" count="6">
        <s v="palletizer"/>
        <s v="break"/>
        <s v="packer"/>
        <s v="forklift"/>
        <s v="other"/>
        <m u="1"/>
      </sharedItems>
    </cacheField>
    <cacheField name="Days (Date)" numFmtId="0" databaseField="0">
      <fieldGroup base="0">
        <rangePr groupBy="days" startDate="2025-02-14T00:00:00" endDate="2025-05-10T00:00:00"/>
        <groupItems count="368">
          <s v="&lt;2/14/2025"/>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5/10/2025"/>
        </groupItems>
      </fieldGroup>
    </cacheField>
    <cacheField name="Months (Date)" numFmtId="0" databaseField="0">
      <fieldGroup base="0">
        <rangePr groupBy="months" startDate="2025-02-14T00:00:00" endDate="2025-05-10T00:00:00"/>
        <groupItems count="14">
          <s v="&lt;2/14/2025"/>
          <s v="Jan"/>
          <s v="Feb"/>
          <s v="Mar"/>
          <s v="Apr"/>
          <s v="May"/>
          <s v="Jun"/>
          <s v="Jul"/>
          <s v="Aug"/>
          <s v="Sep"/>
          <s v="Oct"/>
          <s v="Nov"/>
          <s v="Dec"/>
          <s v="&gt;5/10/2025"/>
        </groupItems>
      </fieldGroup>
    </cacheField>
  </cacheFields>
  <extLst>
    <ext xmlns:x14="http://schemas.microsoft.com/office/spreadsheetml/2009/9/main" uri="{725AE2AE-9491-48be-B2B4-4EB974FC3084}">
      <x14:pivotCacheDefinition pivotCacheId="198387400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hmed Elhanfy" refreshedDate="45786.679684606483" createdVersion="8" refreshedVersion="8" minRefreshableVersion="3" recordCount="73" xr:uid="{A7CF2A6A-DA9C-4C33-B90F-982AEE7E0E70}">
  <cacheSource type="worksheet">
    <worksheetSource name="Downtime__2"/>
  </cacheSource>
  <cacheFields count="5">
    <cacheField name="Date" numFmtId="14">
      <sharedItems containsSemiMixedTypes="0" containsNonDate="0" containsDate="1" containsString="0" minDate="2025-02-14T00:00:00" maxDate="2025-05-10T00:00:00" count="73">
        <d v="2025-02-14T00:00:00"/>
        <d v="2025-02-15T00:00:00"/>
        <d v="2025-02-16T00:00:00"/>
        <d v="2025-02-17T00:00:00"/>
        <d v="2025-02-18T00:00:00"/>
        <d v="2025-02-19T00:00:00"/>
        <d v="2025-02-23T00:00:00"/>
        <d v="2025-02-24T00:00:00"/>
        <d v="2025-02-25T00:00:00"/>
        <d v="2025-02-26T00:00:00"/>
        <d v="2025-02-27T00:00:00"/>
        <d v="2025-02-28T00:00:00"/>
        <d v="2025-03-01T00:00:00"/>
        <d v="2025-03-02T00:00:00"/>
        <d v="2025-03-03T00:00:00"/>
        <d v="2025-03-04T00:00:00"/>
        <d v="2025-03-05T00:00:00"/>
        <d v="2025-03-06T00:00:00"/>
        <d v="2025-03-07T00:00:00"/>
        <d v="2025-03-08T00:00:00"/>
        <d v="2025-03-09T00:00:00"/>
        <d v="2025-03-10T00:00:00"/>
        <d v="2025-03-11T00:00:00"/>
        <d v="2025-03-12T00:00:00"/>
        <d v="2025-03-13T00:00:00"/>
        <d v="2025-03-14T00:00:00"/>
        <d v="2025-03-15T00:00:00"/>
        <d v="2025-03-16T00:00:00"/>
        <d v="2025-03-17T00:00:00"/>
        <d v="2025-03-18T00:00:00"/>
        <d v="2025-03-19T00:00:00"/>
        <d v="2025-03-20T00:00:00"/>
        <d v="2025-03-21T00:00:00"/>
        <d v="2025-03-22T00:00:00"/>
        <d v="2025-03-23T00:00:00"/>
        <d v="2025-03-24T00:00:00"/>
        <d v="2025-03-25T00:00:00"/>
        <d v="2025-03-26T00:00:00"/>
        <d v="2025-03-27T00:00:00"/>
        <d v="2025-03-28T00:00:00"/>
        <d v="2025-03-29T00:00:00"/>
        <d v="2025-03-30T00:00:00"/>
        <d v="2025-03-31T00:00:00"/>
        <d v="2025-04-01T00:00:00"/>
        <d v="2025-04-02T00:00:00"/>
        <d v="2025-04-03T00:00:00"/>
        <d v="2025-04-04T00:00:00"/>
        <d v="2025-04-05T00:00:00"/>
        <d v="2025-04-06T00:00:00"/>
        <d v="2025-04-07T00:00:00"/>
        <d v="2025-04-08T00:00:00"/>
        <d v="2025-04-09T00:00:00"/>
        <d v="2025-04-10T00:00:00"/>
        <d v="2025-04-11T00:00:00"/>
        <d v="2025-04-12T00:00:00"/>
        <d v="2025-04-13T00:00:00"/>
        <d v="2025-04-14T00:00:00"/>
        <d v="2025-04-15T00:00:00"/>
        <d v="2025-04-16T00:00:00"/>
        <d v="2025-04-17T00:00:00"/>
        <d v="2025-04-18T00:00:00"/>
        <d v="2025-04-19T00:00:00"/>
        <d v="2025-04-20T00:00:00"/>
        <d v="2025-04-21T00:00:00"/>
        <d v="2025-05-01T00:00:00"/>
        <d v="2025-05-02T00:00:00"/>
        <d v="2025-05-03T00:00:00"/>
        <d v="2025-05-04T00:00:00"/>
        <d v="2025-05-05T00:00:00"/>
        <d v="2025-05-06T00:00:00"/>
        <d v="2025-05-07T00:00:00"/>
        <d v="2025-05-08T00:00:00"/>
        <d v="2025-05-09T00:00:00"/>
      </sharedItems>
      <fieldGroup par="4"/>
    </cacheField>
    <cacheField name="Stoppage Hours Per Day" numFmtId="0">
      <sharedItems containsSemiMixedTypes="0" containsString="0" containsNumber="1" minValue="0.33" maxValue="23.98"/>
    </cacheField>
    <cacheField name="Running Hours Per Day" numFmtId="0">
      <sharedItems containsSemiMixedTypes="0" containsString="0" containsNumber="1" minValue="1.9999999999999574E-2" maxValue="23.67"/>
    </cacheField>
    <cacheField name="Days (Date)" numFmtId="0" databaseField="0">
      <fieldGroup base="0">
        <rangePr groupBy="days" startDate="2025-02-14T00:00:00" endDate="2025-05-10T00:00:00"/>
        <groupItems count="368">
          <s v="&lt;2/14/2025"/>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5/10/2025"/>
        </groupItems>
      </fieldGroup>
    </cacheField>
    <cacheField name="Months (Date)" numFmtId="0" databaseField="0">
      <fieldGroup base="0">
        <rangePr groupBy="months" startDate="2025-02-14T00:00:00" endDate="2025-05-10T00:00:00"/>
        <groupItems count="14">
          <s v="&lt;2/14/2025"/>
          <s v="Jan"/>
          <s v="Feb"/>
          <s v="Mar"/>
          <s v="Apr"/>
          <s v="May"/>
          <s v="Jun"/>
          <s v="Jul"/>
          <s v="Aug"/>
          <s v="Sep"/>
          <s v="Oct"/>
          <s v="Nov"/>
          <s v="Dec"/>
          <s v="&gt;5/10/2025"/>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24">
  <r>
    <x v="0"/>
    <d v="1899-12-30T12:00:00"/>
    <d v="1899-12-30T12:30:00"/>
    <d v="1899-12-30T00:30:00"/>
    <n v="0.5"/>
    <x v="0"/>
    <x v="0"/>
  </r>
  <r>
    <x v="0"/>
    <d v="1899-12-30T02:00:00"/>
    <d v="1899-12-30T05:00:00"/>
    <d v="1899-12-30T03:00:00"/>
    <n v="3"/>
    <x v="1"/>
    <x v="0"/>
  </r>
  <r>
    <x v="0"/>
    <d v="1899-12-30T07:30:00"/>
    <d v="1899-12-30T09:30:00"/>
    <d v="1899-12-30T02:00:00"/>
    <n v="2"/>
    <x v="2"/>
    <x v="1"/>
  </r>
  <r>
    <x v="0"/>
    <d v="1899-12-30T12:15:00"/>
    <d v="1899-12-30T12:45:00"/>
    <d v="1899-12-30T00:30:00"/>
    <n v="0.5"/>
    <x v="3"/>
    <x v="0"/>
  </r>
  <r>
    <x v="0"/>
    <d v="1899-12-30T16:25:00"/>
    <d v="1899-12-30T17:15:00"/>
    <d v="1899-12-30T00:50:00"/>
    <n v="0.83"/>
    <x v="4"/>
    <x v="2"/>
  </r>
  <r>
    <x v="0"/>
    <d v="1899-12-30T18:00:00"/>
    <d v="1899-12-30T18:15:00"/>
    <d v="1899-12-30T00:15:00"/>
    <n v="0.25"/>
    <x v="5"/>
    <x v="0"/>
  </r>
  <r>
    <x v="0"/>
    <d v="1899-12-30T19:30:00"/>
    <d v="1899-12-30T21:30:00"/>
    <d v="1899-12-30T02:00:00"/>
    <n v="2"/>
    <x v="2"/>
    <x v="1"/>
  </r>
  <r>
    <x v="0"/>
    <d v="1899-12-30T10:00:00"/>
    <d v="1899-12-30T10:45:00"/>
    <d v="1899-12-30T00:45:00"/>
    <n v="0.75"/>
    <x v="1"/>
    <x v="0"/>
  </r>
  <r>
    <x v="1"/>
    <d v="1899-12-30T01:00:00"/>
    <d v="1899-12-30T01:30:00"/>
    <d v="1899-12-30T00:30:00"/>
    <n v="0.5"/>
    <x v="6"/>
    <x v="0"/>
  </r>
  <r>
    <x v="1"/>
    <d v="1899-12-30T02:00:00"/>
    <d v="1899-12-30T05:00:00"/>
    <d v="1899-12-30T03:00:00"/>
    <n v="3"/>
    <x v="1"/>
    <x v="0"/>
  </r>
  <r>
    <x v="1"/>
    <d v="1899-12-30T05:00:00"/>
    <d v="1899-12-30T05:30:00"/>
    <d v="1899-12-30T00:30:00"/>
    <n v="0.5"/>
    <x v="5"/>
    <x v="0"/>
  </r>
  <r>
    <x v="1"/>
    <d v="1899-12-30T07:30:00"/>
    <d v="1899-12-30T09:30:00"/>
    <d v="1899-12-30T02:00:00"/>
    <n v="2"/>
    <x v="2"/>
    <x v="1"/>
  </r>
  <r>
    <x v="1"/>
    <d v="1899-12-30T09:30:00"/>
    <d v="1899-12-30T10:00:00"/>
    <d v="1899-12-30T00:30:00"/>
    <n v="0.5"/>
    <x v="0"/>
    <x v="0"/>
  </r>
  <r>
    <x v="1"/>
    <d v="1899-12-30T10:20:00"/>
    <d v="1899-12-30T10:40:00"/>
    <d v="1899-12-30T00:20:00"/>
    <n v="0.33"/>
    <x v="3"/>
    <x v="0"/>
  </r>
  <r>
    <x v="1"/>
    <d v="1899-12-30T11:30:00"/>
    <d v="1899-12-30T11:35:00"/>
    <d v="1899-12-30T00:05:00"/>
    <n v="0.08"/>
    <x v="4"/>
    <x v="2"/>
  </r>
  <r>
    <x v="1"/>
    <d v="1899-12-30T12:55:00"/>
    <d v="1899-12-30T13:05:00"/>
    <d v="1899-12-30T00:10:00"/>
    <n v="0.17"/>
    <x v="7"/>
    <x v="0"/>
  </r>
  <r>
    <x v="1"/>
    <d v="1899-12-30T13:10:00"/>
    <d v="1899-12-30T13:15:00"/>
    <d v="1899-12-30T00:05:00"/>
    <n v="0.08"/>
    <x v="1"/>
    <x v="0"/>
  </r>
  <r>
    <x v="1"/>
    <d v="1899-12-30T16:20:00"/>
    <d v="1899-12-30T16:50:00"/>
    <d v="1899-12-30T00:30:00"/>
    <n v="0.5"/>
    <x v="8"/>
    <x v="2"/>
  </r>
  <r>
    <x v="1"/>
    <d v="1899-12-30T19:30:00"/>
    <d v="1899-12-30T21:30:00"/>
    <d v="1899-12-30T02:00:00"/>
    <n v="2"/>
    <x v="2"/>
    <x v="1"/>
  </r>
  <r>
    <x v="1"/>
    <d v="1899-12-30T09:30:00"/>
    <d v="1899-12-30T10:00:00"/>
    <d v="1899-12-30T00:30:00"/>
    <n v="0.5"/>
    <x v="9"/>
    <x v="2"/>
  </r>
  <r>
    <x v="1"/>
    <d v="1899-12-30T11:00:00"/>
    <d v="1899-12-30T11:30:00"/>
    <d v="1899-12-30T00:30:00"/>
    <n v="0.5"/>
    <x v="5"/>
    <x v="0"/>
  </r>
  <r>
    <x v="2"/>
    <d v="1899-12-30T12:30:00"/>
    <d v="1899-12-30T12:50:00"/>
    <d v="1899-12-30T00:20:00"/>
    <n v="0.33"/>
    <x v="6"/>
    <x v="0"/>
  </r>
  <r>
    <x v="2"/>
    <d v="1899-12-30T04:00:00"/>
    <d v="1899-12-30T05:00:00"/>
    <d v="1899-12-30T01:00:00"/>
    <n v="1"/>
    <x v="10"/>
    <x v="2"/>
  </r>
  <r>
    <x v="2"/>
    <d v="1899-12-30T07:30:00"/>
    <d v="1899-12-30T09:30:00"/>
    <d v="1899-12-30T02:00:00"/>
    <n v="2"/>
    <x v="2"/>
    <x v="1"/>
  </r>
  <r>
    <x v="2"/>
    <d v="1899-12-30T10:30:00"/>
    <d v="1899-12-30T10:45:00"/>
    <d v="1899-12-30T00:15:00"/>
    <n v="0.25"/>
    <x v="4"/>
    <x v="2"/>
  </r>
  <r>
    <x v="2"/>
    <d v="1899-12-30T11:30:00"/>
    <d v="1899-12-30T11:40:00"/>
    <d v="1899-12-30T00:10:00"/>
    <n v="0.17"/>
    <x v="7"/>
    <x v="0"/>
  </r>
  <r>
    <x v="2"/>
    <d v="1899-12-30T12:30:00"/>
    <d v="1899-12-30T12:50:00"/>
    <d v="1899-12-30T00:20:00"/>
    <n v="0.33"/>
    <x v="11"/>
    <x v="2"/>
  </r>
  <r>
    <x v="2"/>
    <d v="1899-12-30T03:00:00"/>
    <d v="1899-12-30T04:00:00"/>
    <d v="1899-12-30T01:00:00"/>
    <n v="1"/>
    <x v="12"/>
    <x v="3"/>
  </r>
  <r>
    <x v="2"/>
    <d v="1899-12-30T06:30:00"/>
    <d v="1899-12-30T07:30:00"/>
    <d v="1899-12-30T01:00:00"/>
    <n v="1"/>
    <x v="13"/>
    <x v="0"/>
  </r>
  <r>
    <x v="2"/>
    <d v="1899-12-30T19:30:00"/>
    <d v="1899-12-30T21:30:00"/>
    <d v="1899-12-30T02:00:00"/>
    <n v="2"/>
    <x v="2"/>
    <x v="1"/>
  </r>
  <r>
    <x v="2"/>
    <d v="1899-12-30T09:30:00"/>
    <d v="1899-12-30T10:30:00"/>
    <d v="1899-12-30T01:00:00"/>
    <n v="1"/>
    <x v="14"/>
    <x v="4"/>
  </r>
  <r>
    <x v="2"/>
    <d v="1899-12-30T10:45:00"/>
    <d v="1899-12-30T11:00:00"/>
    <d v="1899-12-30T00:15:00"/>
    <n v="0.25"/>
    <x v="15"/>
    <x v="2"/>
  </r>
  <r>
    <x v="3"/>
    <d v="1899-12-30T01:00:00"/>
    <d v="1899-12-30T01:30:00"/>
    <d v="1899-12-30T00:30:00"/>
    <n v="0.5"/>
    <x v="16"/>
    <x v="0"/>
  </r>
  <r>
    <x v="3"/>
    <d v="1899-12-30T03:00:00"/>
    <d v="1899-12-30T04:00:00"/>
    <d v="1899-12-30T01:00:00"/>
    <n v="1"/>
    <x v="17"/>
    <x v="1"/>
  </r>
  <r>
    <x v="3"/>
    <d v="1899-12-30T05:00:00"/>
    <d v="1899-12-30T06:30:00"/>
    <d v="1899-12-30T01:30:00"/>
    <n v="1.5"/>
    <x v="5"/>
    <x v="0"/>
  </r>
  <r>
    <x v="3"/>
    <d v="1899-12-30T07:30:00"/>
    <d v="1899-12-30T09:00:00"/>
    <d v="1899-12-30T01:30:00"/>
    <n v="1.5"/>
    <x v="2"/>
    <x v="1"/>
  </r>
  <r>
    <x v="3"/>
    <d v="1899-12-30T09:00:00"/>
    <d v="1899-12-30T09:30:00"/>
    <d v="1899-12-30T00:30:00"/>
    <n v="0.5"/>
    <x v="18"/>
    <x v="0"/>
  </r>
  <r>
    <x v="3"/>
    <d v="1899-12-30T09:45:00"/>
    <d v="1899-12-30T10:30:00"/>
    <d v="1899-12-30T00:45:00"/>
    <n v="0.75"/>
    <x v="7"/>
    <x v="0"/>
  </r>
  <r>
    <x v="3"/>
    <d v="1899-12-30T10:45:00"/>
    <d v="1899-12-30T11:15:00"/>
    <d v="1899-12-30T00:30:00"/>
    <n v="0.5"/>
    <x v="18"/>
    <x v="0"/>
  </r>
  <r>
    <x v="3"/>
    <d v="1899-12-30T11:30:00"/>
    <d v="1899-12-30T12:15:00"/>
    <d v="1899-12-30T00:45:00"/>
    <n v="0.75"/>
    <x v="12"/>
    <x v="3"/>
  </r>
  <r>
    <x v="3"/>
    <d v="1899-12-30T15:45:00"/>
    <d v="1899-12-30T16:15:00"/>
    <d v="1899-12-30T00:30:00"/>
    <n v="0.5"/>
    <x v="19"/>
    <x v="2"/>
  </r>
  <r>
    <x v="3"/>
    <d v="1899-12-30T17:00:00"/>
    <d v="1899-12-30T17:30:00"/>
    <d v="1899-12-30T00:30:00"/>
    <n v="0.5"/>
    <x v="10"/>
    <x v="2"/>
  </r>
  <r>
    <x v="3"/>
    <d v="1899-12-30T19:30:00"/>
    <d v="1899-12-30T21:30:00"/>
    <d v="1899-12-30T02:00:00"/>
    <n v="2"/>
    <x v="2"/>
    <x v="1"/>
  </r>
  <r>
    <x v="3"/>
    <d v="1899-12-30T10:15:00"/>
    <d v="1899-12-30T12:00:00"/>
    <d v="1899-12-30T01:45:00"/>
    <n v="1.75"/>
    <x v="20"/>
    <x v="0"/>
  </r>
  <r>
    <x v="4"/>
    <d v="1899-12-30T02:00:00"/>
    <d v="1899-12-30T03:00:00"/>
    <d v="1899-12-30T01:00:00"/>
    <n v="1"/>
    <x v="17"/>
    <x v="1"/>
  </r>
  <r>
    <x v="4"/>
    <d v="1899-12-30T04:00:00"/>
    <d v="1899-12-30T04:30:00"/>
    <d v="1899-12-30T00:30:00"/>
    <n v="0.5"/>
    <x v="5"/>
    <x v="0"/>
  </r>
  <r>
    <x v="4"/>
    <d v="1899-12-30T06:00:00"/>
    <d v="1899-12-30T06:25:00"/>
    <d v="1899-12-30T00:25:00"/>
    <n v="0.42"/>
    <x v="0"/>
    <x v="0"/>
  </r>
  <r>
    <x v="4"/>
    <d v="1899-12-30T07:30:00"/>
    <d v="1899-12-30T09:30:00"/>
    <d v="1899-12-30T02:00:00"/>
    <n v="2"/>
    <x v="2"/>
    <x v="1"/>
  </r>
  <r>
    <x v="4"/>
    <d v="1899-12-30T10:00:00"/>
    <d v="1899-12-30T10:30:00"/>
    <d v="1899-12-30T00:30:00"/>
    <n v="0.5"/>
    <x v="4"/>
    <x v="2"/>
  </r>
  <r>
    <x v="4"/>
    <d v="1899-12-30T11:00:00"/>
    <d v="1899-12-30T12:00:00"/>
    <d v="1899-12-30T01:00:00"/>
    <n v="1"/>
    <x v="21"/>
    <x v="1"/>
  </r>
  <r>
    <x v="4"/>
    <d v="1899-12-30T15:30:00"/>
    <d v="1899-12-30T16:00:00"/>
    <d v="1899-12-30T00:30:00"/>
    <n v="0.5"/>
    <x v="16"/>
    <x v="0"/>
  </r>
  <r>
    <x v="4"/>
    <d v="1899-12-30T17:30:00"/>
    <d v="1899-12-30T18:00:00"/>
    <d v="1899-12-30T00:30:00"/>
    <n v="0.5"/>
    <x v="5"/>
    <x v="0"/>
  </r>
  <r>
    <x v="4"/>
    <d v="1899-12-30T19:00:00"/>
    <d v="1899-12-30T20:00:00"/>
    <d v="1899-12-30T01:00:00"/>
    <n v="1"/>
    <x v="22"/>
    <x v="4"/>
  </r>
  <r>
    <x v="4"/>
    <d v="1899-12-30T20:00:00"/>
    <d v="1899-12-30T21:30:00"/>
    <d v="1899-12-30T01:30:00"/>
    <n v="1.5"/>
    <x v="2"/>
    <x v="1"/>
  </r>
  <r>
    <x v="4"/>
    <d v="1899-12-30T10:00:00"/>
    <d v="1899-12-30T11:00:00"/>
    <d v="1899-12-30T01:00:00"/>
    <n v="1"/>
    <x v="14"/>
    <x v="4"/>
  </r>
  <r>
    <x v="5"/>
    <d v="1899-12-30T00:00:00"/>
    <d v="1899-12-30T00:30:00"/>
    <d v="1899-12-30T00:30:00"/>
    <n v="0.5"/>
    <x v="10"/>
    <x v="2"/>
  </r>
  <r>
    <x v="5"/>
    <d v="1899-12-30T01:00:00"/>
    <d v="1899-12-30T01:30:00"/>
    <d v="1899-12-30T00:30:00"/>
    <n v="0.5"/>
    <x v="5"/>
    <x v="0"/>
  </r>
  <r>
    <x v="5"/>
    <d v="1899-12-30T02:00:00"/>
    <d v="1899-12-30T03:00:00"/>
    <d v="1899-12-30T01:00:00"/>
    <n v="1"/>
    <x v="17"/>
    <x v="1"/>
  </r>
  <r>
    <x v="5"/>
    <d v="1899-12-30T07:30:00"/>
    <d v="1899-12-30T09:00:00"/>
    <d v="1899-12-30T01:30:00"/>
    <n v="1.5"/>
    <x v="2"/>
    <x v="1"/>
  </r>
  <r>
    <x v="5"/>
    <d v="1899-12-30T09:00:00"/>
    <d v="1899-12-30T09:15:00"/>
    <d v="1899-12-30T00:15:00"/>
    <n v="0.25"/>
    <x v="11"/>
    <x v="2"/>
  </r>
  <r>
    <x v="5"/>
    <d v="1899-12-30T14:00:00"/>
    <d v="1899-12-30T15:00:00"/>
    <d v="1899-12-30T01:00:00"/>
    <n v="1"/>
    <x v="17"/>
    <x v="1"/>
  </r>
  <r>
    <x v="5"/>
    <d v="1899-12-30T15:15:00"/>
    <d v="1899-12-30T15:45:00"/>
    <d v="1899-12-30T00:30:00"/>
    <n v="0.5"/>
    <x v="15"/>
    <x v="2"/>
  </r>
  <r>
    <x v="5"/>
    <d v="1899-12-30T16:00:00"/>
    <d v="1899-12-30T16:30:00"/>
    <d v="1899-12-30T00:30:00"/>
    <n v="0.5"/>
    <x v="0"/>
    <x v="0"/>
  </r>
  <r>
    <x v="5"/>
    <d v="1899-12-30T17:00:00"/>
    <d v="1899-12-30T17:30:00"/>
    <d v="1899-12-30T00:30:00"/>
    <n v="0.5"/>
    <x v="5"/>
    <x v="0"/>
  </r>
  <r>
    <x v="5"/>
    <d v="1899-12-30T19:30:00"/>
    <d v="1899-12-30T21:30:00"/>
    <d v="1899-12-30T02:00:00"/>
    <n v="2"/>
    <x v="2"/>
    <x v="1"/>
  </r>
  <r>
    <x v="5"/>
    <d v="1899-12-30T10:00:00"/>
    <d v="1899-12-30T11:00:00"/>
    <d v="1899-12-30T01:00:00"/>
    <n v="1"/>
    <x v="12"/>
    <x v="3"/>
  </r>
  <r>
    <x v="6"/>
    <d v="1899-12-30T02:00:00"/>
    <d v="1899-12-30T03:00:00"/>
    <d v="1899-12-30T01:00:00"/>
    <n v="1"/>
    <x v="17"/>
    <x v="1"/>
  </r>
  <r>
    <x v="6"/>
    <d v="1899-12-30T04:00:00"/>
    <d v="1899-12-30T05:30:00"/>
    <d v="1899-12-30T01:30:00"/>
    <n v="1.5"/>
    <x v="14"/>
    <x v="4"/>
  </r>
  <r>
    <x v="6"/>
    <d v="1899-12-30T07:30:00"/>
    <d v="1899-12-30T09:30:00"/>
    <d v="1899-12-30T02:00:00"/>
    <n v="2"/>
    <x v="23"/>
    <x v="4"/>
  </r>
  <r>
    <x v="6"/>
    <d v="1899-12-30T09:30:00"/>
    <d v="1899-12-30T00:00:00"/>
    <d v="1899-12-30T14:30:00"/>
    <n v="14.5"/>
    <x v="23"/>
    <x v="4"/>
  </r>
  <r>
    <x v="6"/>
    <m/>
    <m/>
    <d v="1899-12-30T00:00:00"/>
    <m/>
    <x v="23"/>
    <x v="4"/>
  </r>
  <r>
    <x v="6"/>
    <m/>
    <m/>
    <d v="1899-12-30T00:00:00"/>
    <m/>
    <x v="23"/>
    <x v="4"/>
  </r>
  <r>
    <x v="6"/>
    <m/>
    <m/>
    <d v="1899-12-30T00:00:00"/>
    <m/>
    <x v="23"/>
    <x v="4"/>
  </r>
  <r>
    <x v="6"/>
    <m/>
    <m/>
    <d v="1899-12-30T00:00:00"/>
    <m/>
    <x v="23"/>
    <x v="4"/>
  </r>
  <r>
    <x v="6"/>
    <m/>
    <m/>
    <d v="1899-12-30T00:00:00"/>
    <m/>
    <x v="23"/>
    <x v="4"/>
  </r>
  <r>
    <x v="6"/>
    <m/>
    <m/>
    <d v="1899-12-30T00:00:00"/>
    <m/>
    <x v="23"/>
    <x v="4"/>
  </r>
  <r>
    <x v="6"/>
    <m/>
    <m/>
    <d v="1899-12-30T00:00:00"/>
    <m/>
    <x v="23"/>
    <x v="4"/>
  </r>
  <r>
    <x v="6"/>
    <m/>
    <m/>
    <d v="1899-12-30T00:00:00"/>
    <m/>
    <x v="23"/>
    <x v="4"/>
  </r>
  <r>
    <x v="7"/>
    <d v="1899-12-30T00:00:00"/>
    <d v="1899-12-30T23:59:00"/>
    <d v="1899-12-30T23:59:00"/>
    <n v="23.98"/>
    <x v="23"/>
    <x v="4"/>
  </r>
  <r>
    <x v="7"/>
    <d v="1899-12-30T23:59:00"/>
    <d v="1899-12-30T00:00:00"/>
    <d v="1899-12-30T00:01:00"/>
    <n v="0.02"/>
    <x v="23"/>
    <x v="4"/>
  </r>
  <r>
    <x v="7"/>
    <m/>
    <m/>
    <d v="1899-12-30T00:00:00"/>
    <m/>
    <x v="23"/>
    <x v="4"/>
  </r>
  <r>
    <x v="7"/>
    <m/>
    <m/>
    <d v="1899-12-30T00:00:00"/>
    <m/>
    <x v="23"/>
    <x v="4"/>
  </r>
  <r>
    <x v="7"/>
    <m/>
    <m/>
    <d v="1899-12-30T00:00:00"/>
    <m/>
    <x v="23"/>
    <x v="4"/>
  </r>
  <r>
    <x v="7"/>
    <m/>
    <m/>
    <d v="1899-12-30T00:00:00"/>
    <m/>
    <x v="23"/>
    <x v="4"/>
  </r>
  <r>
    <x v="7"/>
    <m/>
    <m/>
    <d v="1899-12-30T00:00:00"/>
    <m/>
    <x v="23"/>
    <x v="4"/>
  </r>
  <r>
    <x v="7"/>
    <m/>
    <m/>
    <d v="1899-12-30T00:00:00"/>
    <m/>
    <x v="23"/>
    <x v="4"/>
  </r>
  <r>
    <x v="7"/>
    <m/>
    <m/>
    <d v="1899-12-30T00:00:00"/>
    <m/>
    <x v="23"/>
    <x v="4"/>
  </r>
  <r>
    <x v="7"/>
    <m/>
    <m/>
    <d v="1899-12-30T00:00:00"/>
    <m/>
    <x v="23"/>
    <x v="4"/>
  </r>
  <r>
    <x v="7"/>
    <m/>
    <m/>
    <d v="1899-12-30T00:00:00"/>
    <m/>
    <x v="23"/>
    <x v="4"/>
  </r>
  <r>
    <x v="7"/>
    <m/>
    <m/>
    <d v="1899-12-30T00:00:00"/>
    <m/>
    <x v="23"/>
    <x v="4"/>
  </r>
  <r>
    <x v="8"/>
    <d v="1899-12-30T00:00:00"/>
    <d v="1899-12-30T23:59:00"/>
    <d v="1899-12-30T23:59:00"/>
    <n v="23.98"/>
    <x v="23"/>
    <x v="4"/>
  </r>
  <r>
    <x v="8"/>
    <d v="1899-12-30T23:59:00"/>
    <d v="1899-12-30T00:00:00"/>
    <d v="1899-12-30T00:01:00"/>
    <n v="0.02"/>
    <x v="23"/>
    <x v="4"/>
  </r>
  <r>
    <x v="8"/>
    <m/>
    <m/>
    <d v="1899-12-30T00:00:00"/>
    <m/>
    <x v="23"/>
    <x v="4"/>
  </r>
  <r>
    <x v="8"/>
    <m/>
    <m/>
    <d v="1899-12-30T00:00:00"/>
    <m/>
    <x v="23"/>
    <x v="4"/>
  </r>
  <r>
    <x v="8"/>
    <m/>
    <m/>
    <d v="1899-12-30T00:00:00"/>
    <m/>
    <x v="23"/>
    <x v="4"/>
  </r>
  <r>
    <x v="8"/>
    <m/>
    <m/>
    <d v="1899-12-30T00:00:00"/>
    <m/>
    <x v="23"/>
    <x v="4"/>
  </r>
  <r>
    <x v="8"/>
    <m/>
    <m/>
    <d v="1899-12-30T00:00:00"/>
    <m/>
    <x v="23"/>
    <x v="4"/>
  </r>
  <r>
    <x v="8"/>
    <m/>
    <m/>
    <d v="1899-12-30T00:00:00"/>
    <m/>
    <x v="23"/>
    <x v="4"/>
  </r>
  <r>
    <x v="8"/>
    <m/>
    <m/>
    <d v="1899-12-30T00:00:00"/>
    <m/>
    <x v="23"/>
    <x v="4"/>
  </r>
  <r>
    <x v="8"/>
    <m/>
    <m/>
    <d v="1899-12-30T00:00:00"/>
    <m/>
    <x v="23"/>
    <x v="4"/>
  </r>
  <r>
    <x v="8"/>
    <m/>
    <m/>
    <d v="1899-12-30T00:00:00"/>
    <m/>
    <x v="23"/>
    <x v="4"/>
  </r>
  <r>
    <x v="9"/>
    <d v="1899-12-30T00:00:00"/>
    <d v="1899-12-30T11:00:00"/>
    <d v="1899-12-30T11:00:00"/>
    <n v="11"/>
    <x v="23"/>
    <x v="4"/>
  </r>
  <r>
    <x v="9"/>
    <d v="1899-12-30T11:00:00"/>
    <d v="1899-12-30T11:20:00"/>
    <d v="1899-12-30T00:20:00"/>
    <n v="0.33"/>
    <x v="15"/>
    <x v="2"/>
  </r>
  <r>
    <x v="9"/>
    <d v="1899-12-30T12:15:00"/>
    <d v="1899-12-30T12:30:00"/>
    <d v="1899-12-30T00:15:00"/>
    <n v="0.25"/>
    <x v="18"/>
    <x v="0"/>
  </r>
  <r>
    <x v="9"/>
    <d v="1899-12-30T13:00:00"/>
    <d v="1899-12-30T13:40:00"/>
    <d v="1899-12-30T00:40:00"/>
    <n v="0.67"/>
    <x v="5"/>
    <x v="0"/>
  </r>
  <r>
    <x v="9"/>
    <d v="1899-12-30T14:50:00"/>
    <d v="1899-12-30T15:20:00"/>
    <d v="1899-12-30T00:30:00"/>
    <n v="0.5"/>
    <x v="24"/>
    <x v="0"/>
  </r>
  <r>
    <x v="9"/>
    <d v="1899-12-30T15:30:00"/>
    <d v="1899-12-30T15:50:00"/>
    <d v="1899-12-30T00:20:00"/>
    <n v="0.33"/>
    <x v="25"/>
    <x v="0"/>
  </r>
  <r>
    <x v="9"/>
    <d v="1899-12-30T16:00:00"/>
    <d v="1899-12-30T16:20:00"/>
    <d v="1899-12-30T00:20:00"/>
    <n v="0.33"/>
    <x v="5"/>
    <x v="0"/>
  </r>
  <r>
    <x v="9"/>
    <d v="1899-12-30T16:40:00"/>
    <d v="1899-12-30T17:10:00"/>
    <d v="1899-12-30T00:30:00"/>
    <n v="0.5"/>
    <x v="1"/>
    <x v="0"/>
  </r>
  <r>
    <x v="9"/>
    <d v="1899-12-30T17:25:00"/>
    <d v="1899-12-30T17:35:00"/>
    <d v="1899-12-30T00:10:00"/>
    <n v="0.17"/>
    <x v="18"/>
    <x v="0"/>
  </r>
  <r>
    <x v="9"/>
    <d v="1899-12-30T18:00:00"/>
    <d v="1899-12-30T18:20:00"/>
    <d v="1899-12-30T00:20:00"/>
    <n v="0.33"/>
    <x v="18"/>
    <x v="0"/>
  </r>
  <r>
    <x v="9"/>
    <d v="1899-12-30T19:30:00"/>
    <d v="1899-12-30T21:30:00"/>
    <d v="1899-12-30T02:00:00"/>
    <n v="2"/>
    <x v="2"/>
    <x v="1"/>
  </r>
  <r>
    <x v="9"/>
    <d v="1899-12-30T22:10:00"/>
    <d v="1899-12-30T22:20:00"/>
    <d v="1899-12-30T00:10:00"/>
    <n v="0.17"/>
    <x v="24"/>
    <x v="0"/>
  </r>
  <r>
    <x v="9"/>
    <d v="1899-12-30T22:30:00"/>
    <d v="1899-12-30T22:45:00"/>
    <d v="1899-12-30T00:15:00"/>
    <n v="0.25"/>
    <x v="26"/>
    <x v="2"/>
  </r>
  <r>
    <x v="9"/>
    <d v="1899-12-30T23:00:00"/>
    <d v="1899-12-30T23:15:00"/>
    <d v="1899-12-30T00:15:00"/>
    <n v="0.25"/>
    <x v="27"/>
    <x v="2"/>
  </r>
  <r>
    <x v="9"/>
    <d v="1899-12-30T11:30:00"/>
    <d v="1899-12-30T12:00:00"/>
    <d v="1899-12-30T00:30:00"/>
    <n v="0.5"/>
    <x v="28"/>
    <x v="2"/>
  </r>
  <r>
    <x v="10"/>
    <d v="1899-12-30T00:30:00"/>
    <d v="1899-12-30T01:45:00"/>
    <d v="1899-12-30T01:15:00"/>
    <n v="1.25"/>
    <x v="10"/>
    <x v="2"/>
  </r>
  <r>
    <x v="10"/>
    <d v="1899-12-30T01:30:00"/>
    <d v="1899-12-30T02:30:00"/>
    <d v="1899-12-30T01:00:00"/>
    <n v="1"/>
    <x v="12"/>
    <x v="3"/>
  </r>
  <r>
    <x v="10"/>
    <d v="1899-12-30T02:45:00"/>
    <d v="1899-12-30T04:45:00"/>
    <d v="1899-12-30T02:00:00"/>
    <n v="2"/>
    <x v="29"/>
    <x v="4"/>
  </r>
  <r>
    <x v="10"/>
    <d v="1899-12-30T05:15:00"/>
    <d v="1899-12-30T05:45:00"/>
    <d v="1899-12-30T00:30:00"/>
    <n v="0.5"/>
    <x v="13"/>
    <x v="0"/>
  </r>
  <r>
    <x v="10"/>
    <d v="1899-12-30T06:00:00"/>
    <d v="1899-12-30T06:15:00"/>
    <d v="1899-12-30T00:15:00"/>
    <n v="0.25"/>
    <x v="11"/>
    <x v="2"/>
  </r>
  <r>
    <x v="10"/>
    <d v="1899-12-30T07:30:00"/>
    <d v="1899-12-30T09:30:00"/>
    <d v="1899-12-30T02:00:00"/>
    <n v="2"/>
    <x v="2"/>
    <x v="1"/>
  </r>
  <r>
    <x v="10"/>
    <d v="1899-12-30T11:00:00"/>
    <d v="1899-12-30T00:00:00"/>
    <d v="1899-12-30T13:00:00"/>
    <n v="13"/>
    <x v="23"/>
    <x v="4"/>
  </r>
  <r>
    <x v="11"/>
    <d v="1899-12-30T00:00:00"/>
    <d v="1899-12-30T19:00:00"/>
    <d v="1899-12-30T19:00:00"/>
    <n v="19"/>
    <x v="23"/>
    <x v="4"/>
  </r>
  <r>
    <x v="11"/>
    <d v="1899-12-30T19:30:00"/>
    <d v="1899-12-30T21:30:00"/>
    <d v="1899-12-30T02:00:00"/>
    <n v="2"/>
    <x v="2"/>
    <x v="1"/>
  </r>
  <r>
    <x v="12"/>
    <d v="1899-12-30T12:00:00"/>
    <d v="1899-12-30T12:20:00"/>
    <d v="1899-12-30T00:20:00"/>
    <n v="0.33"/>
    <x v="28"/>
    <x v="2"/>
  </r>
  <r>
    <x v="12"/>
    <d v="1899-12-30T01:45:00"/>
    <d v="1899-12-30T02:30:00"/>
    <d v="1899-12-30T00:45:00"/>
    <n v="0.75"/>
    <x v="10"/>
    <x v="2"/>
  </r>
  <r>
    <x v="12"/>
    <d v="1899-12-30T02:00:00"/>
    <d v="1899-12-30T03:00:00"/>
    <d v="1899-12-30T01:00:00"/>
    <n v="1"/>
    <x v="17"/>
    <x v="1"/>
  </r>
  <r>
    <x v="12"/>
    <d v="1899-12-30T07:30:00"/>
    <d v="1899-12-30T09:30:00"/>
    <d v="1899-12-30T02:00:00"/>
    <n v="2"/>
    <x v="2"/>
    <x v="1"/>
  </r>
  <r>
    <x v="12"/>
    <d v="1899-12-30T09:45:00"/>
    <d v="1899-12-30T09:55:00"/>
    <d v="1899-12-30T00:10:00"/>
    <n v="0.17"/>
    <x v="30"/>
    <x v="2"/>
  </r>
  <r>
    <x v="12"/>
    <d v="1899-12-30T09:55:00"/>
    <d v="1899-12-30T10:35:00"/>
    <d v="1899-12-30T00:40:00"/>
    <n v="0.67"/>
    <x v="31"/>
    <x v="2"/>
  </r>
  <r>
    <x v="12"/>
    <d v="1899-12-30T11:00:00"/>
    <d v="1899-12-30T11:10:00"/>
    <d v="1899-12-30T00:10:00"/>
    <n v="0.17"/>
    <x v="15"/>
    <x v="2"/>
  </r>
  <r>
    <x v="12"/>
    <d v="1899-12-30T12:15:00"/>
    <d v="1899-12-30T13:15:00"/>
    <d v="1899-12-30T01:00:00"/>
    <n v="1"/>
    <x v="32"/>
    <x v="2"/>
  </r>
  <r>
    <x v="12"/>
    <d v="1899-12-30T14:00:00"/>
    <d v="1899-12-30T15:00:00"/>
    <d v="1899-12-30T01:00:00"/>
    <n v="1"/>
    <x v="17"/>
    <x v="1"/>
  </r>
  <r>
    <x v="12"/>
    <d v="1899-12-30T09:00:00"/>
    <d v="1899-12-30T11:40:00"/>
    <d v="1899-12-30T02:40:00"/>
    <n v="2.67"/>
    <x v="22"/>
    <x v="4"/>
  </r>
  <r>
    <x v="13"/>
    <d v="1899-12-30T12:00:00"/>
    <d v="1899-12-30T12:15:00"/>
    <d v="1899-12-30T00:15:00"/>
    <n v="0.25"/>
    <x v="28"/>
    <x v="2"/>
  </r>
  <r>
    <x v="13"/>
    <d v="1899-12-30T02:00:00"/>
    <d v="1899-12-30T03:00:00"/>
    <d v="1899-12-30T01:00:00"/>
    <n v="1"/>
    <x v="17"/>
    <x v="1"/>
  </r>
  <r>
    <x v="13"/>
    <d v="1899-12-30T06:30:00"/>
    <d v="1899-12-30T06:50:00"/>
    <d v="1899-12-30T00:20:00"/>
    <n v="0.33"/>
    <x v="10"/>
    <x v="2"/>
  </r>
  <r>
    <x v="13"/>
    <d v="1899-12-30T07:30:00"/>
    <d v="1899-12-30T09:30:00"/>
    <d v="1899-12-30T02:00:00"/>
    <n v="2"/>
    <x v="2"/>
    <x v="1"/>
  </r>
  <r>
    <x v="13"/>
    <d v="1899-12-30T10:15:00"/>
    <d v="1899-12-30T10:40:00"/>
    <d v="1899-12-30T00:25:00"/>
    <n v="0.42"/>
    <x v="33"/>
    <x v="0"/>
  </r>
  <r>
    <x v="13"/>
    <d v="1899-12-30T18:30:00"/>
    <d v="1899-12-30T19:30:00"/>
    <d v="1899-12-30T01:00:00"/>
    <n v="1"/>
    <x v="34"/>
    <x v="0"/>
  </r>
  <r>
    <x v="13"/>
    <d v="1899-12-30T14:00:00"/>
    <d v="1899-12-30T15:00:00"/>
    <d v="1899-12-30T01:00:00"/>
    <n v="1"/>
    <x v="17"/>
    <x v="1"/>
  </r>
  <r>
    <x v="13"/>
    <d v="1899-12-30T21:00:00"/>
    <d v="1899-12-30T00:00:00"/>
    <d v="1899-12-30T03:00:00"/>
    <n v="3"/>
    <x v="34"/>
    <x v="0"/>
  </r>
  <r>
    <x v="14"/>
    <d v="1899-12-30T00:00:00"/>
    <d v="1899-12-30T06:15:00"/>
    <d v="1899-12-30T06:15:00"/>
    <n v="6.25"/>
    <x v="34"/>
    <x v="0"/>
  </r>
  <r>
    <x v="14"/>
    <d v="1899-12-30T06:15:00"/>
    <d v="1899-12-30T06:45:00"/>
    <d v="1899-12-30T00:30:00"/>
    <n v="0.5"/>
    <x v="35"/>
    <x v="2"/>
  </r>
  <r>
    <x v="14"/>
    <d v="1899-12-30T09:00:00"/>
    <d v="1899-12-30T09:30:00"/>
    <d v="1899-12-30T00:30:00"/>
    <n v="0.5"/>
    <x v="36"/>
    <x v="0"/>
  </r>
  <r>
    <x v="14"/>
    <d v="1899-12-30T09:35:00"/>
    <d v="1899-12-30T09:50:00"/>
    <d v="1899-12-30T00:15:00"/>
    <n v="0.25"/>
    <x v="15"/>
    <x v="2"/>
  </r>
  <r>
    <x v="14"/>
    <d v="1899-12-30T10:30:00"/>
    <d v="1899-12-30T10:45:00"/>
    <d v="1899-12-30T00:15:00"/>
    <n v="0.25"/>
    <x v="15"/>
    <x v="2"/>
  </r>
  <r>
    <x v="14"/>
    <d v="1899-12-30T12:00:00"/>
    <d v="1899-12-30T13:30:00"/>
    <d v="1899-12-30T01:30:00"/>
    <n v="1.5"/>
    <x v="37"/>
    <x v="4"/>
  </r>
  <r>
    <x v="14"/>
    <d v="1899-12-30T14:15:00"/>
    <d v="1899-12-30T14:45:00"/>
    <d v="1899-12-30T00:30:00"/>
    <n v="0.5"/>
    <x v="7"/>
    <x v="0"/>
  </r>
  <r>
    <x v="14"/>
    <d v="1899-12-30T16:30:00"/>
    <d v="1899-12-30T17:30:00"/>
    <d v="1899-12-30T01:00:00"/>
    <n v="1"/>
    <x v="38"/>
    <x v="0"/>
  </r>
  <r>
    <x v="14"/>
    <d v="1899-12-30T18:00:00"/>
    <d v="1899-12-30T18:30:00"/>
    <d v="1899-12-30T00:30:00"/>
    <n v="0.5"/>
    <x v="5"/>
    <x v="0"/>
  </r>
  <r>
    <x v="14"/>
    <d v="1899-12-30T22:00:00"/>
    <d v="1899-12-30T00:00:00"/>
    <d v="1899-12-30T02:00:00"/>
    <n v="2"/>
    <x v="39"/>
    <x v="0"/>
  </r>
  <r>
    <x v="15"/>
    <d v="1899-12-30T00:00:00"/>
    <d v="1899-12-30T00:30:00"/>
    <d v="1899-12-30T00:30:00"/>
    <n v="0.5"/>
    <x v="39"/>
    <x v="0"/>
  </r>
  <r>
    <x v="15"/>
    <d v="1899-12-30T03:00:00"/>
    <d v="1899-12-30T08:00:00"/>
    <d v="1899-12-30T05:00:00"/>
    <n v="5"/>
    <x v="39"/>
    <x v="0"/>
  </r>
  <r>
    <x v="15"/>
    <d v="1899-12-30T10:00:00"/>
    <d v="1899-12-30T11:30:00"/>
    <d v="1899-12-30T01:30:00"/>
    <n v="1.5"/>
    <x v="40"/>
    <x v="4"/>
  </r>
  <r>
    <x v="15"/>
    <d v="1899-12-30T12:00:00"/>
    <d v="1899-12-30T13:00:00"/>
    <d v="1899-12-30T01:00:00"/>
    <n v="1"/>
    <x v="38"/>
    <x v="0"/>
  </r>
  <r>
    <x v="15"/>
    <d v="1899-12-30T13:00:00"/>
    <d v="1899-12-30T16:30:00"/>
    <d v="1899-12-30T03:30:00"/>
    <n v="3.5"/>
    <x v="29"/>
    <x v="4"/>
  </r>
  <r>
    <x v="15"/>
    <d v="1899-12-30T17:45:00"/>
    <d v="1899-12-30T18:45:00"/>
    <d v="1899-12-30T01:00:00"/>
    <n v="1"/>
    <x v="41"/>
    <x v="1"/>
  </r>
  <r>
    <x v="15"/>
    <d v="1899-12-30T19:00:00"/>
    <d v="1899-12-30T19:15:00"/>
    <d v="1899-12-30T00:15:00"/>
    <n v="0.25"/>
    <x v="26"/>
    <x v="2"/>
  </r>
  <r>
    <x v="15"/>
    <d v="1899-12-30T19:30:00"/>
    <d v="1899-12-30T19:55:00"/>
    <d v="1899-12-30T00:25:00"/>
    <n v="0.42"/>
    <x v="15"/>
    <x v="2"/>
  </r>
  <r>
    <x v="15"/>
    <d v="1899-12-30T20:00:00"/>
    <d v="1899-12-30T20:45:00"/>
    <d v="1899-12-30T00:45:00"/>
    <n v="0.75"/>
    <x v="10"/>
    <x v="2"/>
  </r>
  <r>
    <x v="15"/>
    <d v="1899-12-30T21:30:00"/>
    <d v="1899-12-30T22:45:00"/>
    <d v="1899-12-30T01:15:00"/>
    <n v="1.25"/>
    <x v="2"/>
    <x v="1"/>
  </r>
  <r>
    <x v="16"/>
    <d v="1899-12-30T00:00:00"/>
    <d v="1899-12-30T00:30:00"/>
    <d v="1899-12-30T00:30:00"/>
    <n v="0.5"/>
    <x v="42"/>
    <x v="2"/>
  </r>
  <r>
    <x v="16"/>
    <d v="1899-12-30T01:00:00"/>
    <d v="1899-12-30T02:00:00"/>
    <d v="1899-12-30T01:00:00"/>
    <n v="1"/>
    <x v="33"/>
    <x v="0"/>
  </r>
  <r>
    <x v="16"/>
    <d v="1899-12-30T02:00:00"/>
    <d v="1899-12-30T03:00:00"/>
    <d v="1899-12-30T01:00:00"/>
    <n v="1"/>
    <x v="17"/>
    <x v="1"/>
  </r>
  <r>
    <x v="16"/>
    <d v="1899-12-30T04:00:00"/>
    <d v="1899-12-30T04:30:00"/>
    <d v="1899-12-30T00:30:00"/>
    <n v="0.5"/>
    <x v="1"/>
    <x v="0"/>
  </r>
  <r>
    <x v="16"/>
    <d v="1899-12-30T05:00:00"/>
    <d v="1899-12-30T06:30:00"/>
    <d v="1899-12-30T01:30:00"/>
    <n v="1.5"/>
    <x v="43"/>
    <x v="2"/>
  </r>
  <r>
    <x v="16"/>
    <d v="1899-12-30T09:30:00"/>
    <d v="1899-12-30T11:00:00"/>
    <d v="1899-12-30T01:30:00"/>
    <n v="1.5"/>
    <x v="2"/>
    <x v="1"/>
  </r>
  <r>
    <x v="16"/>
    <d v="1899-12-30T12:00:00"/>
    <d v="1899-12-30T12:30:00"/>
    <d v="1899-12-30T00:30:00"/>
    <n v="0.5"/>
    <x v="1"/>
    <x v="0"/>
  </r>
  <r>
    <x v="16"/>
    <d v="1899-12-30T13:30:00"/>
    <d v="1899-12-30T14:15:00"/>
    <d v="1899-12-30T00:45:00"/>
    <n v="0.75"/>
    <x v="15"/>
    <x v="2"/>
  </r>
  <r>
    <x v="16"/>
    <d v="1899-12-30T15:00:00"/>
    <d v="1899-12-30T16:00:00"/>
    <d v="1899-12-30T01:00:00"/>
    <n v="1"/>
    <x v="5"/>
    <x v="0"/>
  </r>
  <r>
    <x v="16"/>
    <d v="1899-12-30T17:45:00"/>
    <d v="1899-12-30T18:45:00"/>
    <d v="1899-12-30T01:00:00"/>
    <n v="1"/>
    <x v="41"/>
    <x v="1"/>
  </r>
  <r>
    <x v="16"/>
    <d v="1899-12-30T21:30:00"/>
    <d v="1899-12-30T22:50:00"/>
    <d v="1899-12-30T01:20:00"/>
    <n v="1.33"/>
    <x v="2"/>
    <x v="1"/>
  </r>
  <r>
    <x v="16"/>
    <d v="1899-12-30T23:00:00"/>
    <d v="1899-12-30T00:00:00"/>
    <d v="1899-12-30T01:00:00"/>
    <n v="1"/>
    <x v="39"/>
    <x v="0"/>
  </r>
  <r>
    <x v="17"/>
    <d v="1899-12-30T11:30:00"/>
    <d v="1899-12-30T12:00:00"/>
    <d v="1899-12-30T00:30:00"/>
    <n v="0.5"/>
    <x v="24"/>
    <x v="0"/>
  </r>
  <r>
    <x v="17"/>
    <d v="1899-12-30T12:30:00"/>
    <d v="1899-12-30T13:00:00"/>
    <d v="1899-12-30T00:30:00"/>
    <n v="0.5"/>
    <x v="3"/>
    <x v="0"/>
  </r>
  <r>
    <x v="17"/>
    <d v="1899-12-30T14:00:00"/>
    <d v="1899-12-30T15:00:00"/>
    <d v="1899-12-30T01:00:00"/>
    <n v="1"/>
    <x v="1"/>
    <x v="0"/>
  </r>
  <r>
    <x v="17"/>
    <d v="1899-12-30T16:45:00"/>
    <d v="1899-12-30T23:59:00"/>
    <d v="1899-12-30T07:14:00"/>
    <n v="7.23"/>
    <x v="34"/>
    <x v="0"/>
  </r>
  <r>
    <x v="17"/>
    <d v="1899-12-30T00:00:00"/>
    <d v="1899-12-30T00:20:00"/>
    <d v="1899-12-30T00:20:00"/>
    <n v="0.33"/>
    <x v="34"/>
    <x v="0"/>
  </r>
  <r>
    <x v="18"/>
    <d v="1899-12-30T03:00:00"/>
    <d v="1899-12-30T03:20:00"/>
    <d v="1899-12-30T00:20:00"/>
    <n v="0.33"/>
    <x v="1"/>
    <x v="0"/>
  </r>
  <r>
    <x v="18"/>
    <d v="1899-12-30T05:30:00"/>
    <d v="1899-12-30T05:45:00"/>
    <d v="1899-12-30T00:15:00"/>
    <n v="0.25"/>
    <x v="1"/>
    <x v="0"/>
  </r>
  <r>
    <x v="18"/>
    <d v="1899-12-30T08:30:00"/>
    <d v="1899-12-30T09:00:00"/>
    <d v="1899-12-30T00:30:00"/>
    <n v="0.5"/>
    <x v="44"/>
    <x v="0"/>
  </r>
  <r>
    <x v="18"/>
    <d v="1899-12-30T09:23:00"/>
    <d v="1899-12-30T10:10:00"/>
    <d v="1899-12-30T00:47:00"/>
    <n v="0.78"/>
    <x v="15"/>
    <x v="2"/>
  </r>
  <r>
    <x v="18"/>
    <d v="1899-12-30T10:00:00"/>
    <d v="1899-12-30T11:00:00"/>
    <d v="1899-12-30T01:00:00"/>
    <n v="1"/>
    <x v="2"/>
    <x v="1"/>
  </r>
  <r>
    <x v="18"/>
    <d v="1899-12-30T11:30:00"/>
    <d v="1899-12-30T12:15:00"/>
    <d v="1899-12-30T00:45:00"/>
    <n v="0.75"/>
    <x v="39"/>
    <x v="0"/>
  </r>
  <r>
    <x v="18"/>
    <d v="1899-12-30T02:00:00"/>
    <d v="1899-12-30T02:15:00"/>
    <d v="1899-12-30T00:15:00"/>
    <n v="0.25"/>
    <x v="8"/>
    <x v="2"/>
  </r>
  <r>
    <x v="18"/>
    <d v="1899-12-30T03:00:00"/>
    <d v="1899-12-30T03:25:00"/>
    <d v="1899-12-30T00:25:00"/>
    <n v="0.42"/>
    <x v="18"/>
    <x v="0"/>
  </r>
  <r>
    <x v="18"/>
    <d v="1899-12-30T04:15:00"/>
    <d v="1899-12-30T05:45:00"/>
    <d v="1899-12-30T01:30:00"/>
    <n v="1.5"/>
    <x v="10"/>
    <x v="2"/>
  </r>
  <r>
    <x v="18"/>
    <d v="1899-12-30T05:45:00"/>
    <d v="1899-12-30T06:45:00"/>
    <d v="1899-12-30T01:00:00"/>
    <n v="1"/>
    <x v="41"/>
    <x v="1"/>
  </r>
  <r>
    <x v="18"/>
    <d v="1899-12-30T08:15:00"/>
    <d v="1899-12-30T09:00:00"/>
    <d v="1899-12-30T00:45:00"/>
    <n v="0.75"/>
    <x v="28"/>
    <x v="2"/>
  </r>
  <r>
    <x v="18"/>
    <d v="1899-12-30T09:30:00"/>
    <d v="1899-12-30T10:00:00"/>
    <d v="1899-12-30T00:30:00"/>
    <n v="0.5"/>
    <x v="2"/>
    <x v="1"/>
  </r>
  <r>
    <x v="19"/>
    <d v="1899-12-30T00:18:00"/>
    <d v="1899-12-30T00:30:00"/>
    <d v="1899-12-30T00:12:00"/>
    <n v="0.2"/>
    <x v="3"/>
    <x v="0"/>
  </r>
  <r>
    <x v="19"/>
    <d v="1899-12-30T01:00:00"/>
    <d v="1899-12-30T02:00:00"/>
    <d v="1899-12-30T01:00:00"/>
    <n v="1"/>
    <x v="1"/>
    <x v="0"/>
  </r>
  <r>
    <x v="19"/>
    <d v="1899-12-30T03:40:00"/>
    <d v="1899-12-30T05:00:00"/>
    <d v="1899-12-30T01:20:00"/>
    <n v="1.33"/>
    <x v="1"/>
    <x v="0"/>
  </r>
  <r>
    <x v="19"/>
    <d v="1899-12-30T05:36:00"/>
    <d v="1899-12-30T06:20:00"/>
    <d v="1899-12-30T00:44:00"/>
    <n v="0.73"/>
    <x v="1"/>
    <x v="0"/>
  </r>
  <r>
    <x v="19"/>
    <d v="1899-12-30T07:10:00"/>
    <d v="1899-12-30T08:30:00"/>
    <d v="1899-12-30T01:20:00"/>
    <n v="1.33"/>
    <x v="1"/>
    <x v="0"/>
  </r>
  <r>
    <x v="19"/>
    <d v="1899-12-30T10:00:00"/>
    <d v="1899-12-30T11:00:00"/>
    <d v="1899-12-30T01:00:00"/>
    <n v="1"/>
    <x v="2"/>
    <x v="1"/>
  </r>
  <r>
    <x v="19"/>
    <d v="1899-12-30T05:45:00"/>
    <d v="1899-12-30T06:45:00"/>
    <d v="1899-12-30T01:00:00"/>
    <n v="1"/>
    <x v="41"/>
    <x v="1"/>
  </r>
  <r>
    <x v="19"/>
    <d v="1899-12-30T09:30:00"/>
    <d v="1899-12-30T11:00:00"/>
    <d v="1899-12-30T01:30:00"/>
    <n v="1.5"/>
    <x v="2"/>
    <x v="1"/>
  </r>
  <r>
    <x v="20"/>
    <d v="1899-12-30T01:30:00"/>
    <d v="1899-12-30T02:40:00"/>
    <d v="1899-12-30T01:10:00"/>
    <n v="1.17"/>
    <x v="22"/>
    <x v="4"/>
  </r>
  <r>
    <x v="20"/>
    <d v="1899-12-30T03:00:00"/>
    <d v="1899-12-30T04:00:00"/>
    <d v="1899-12-30T01:00:00"/>
    <n v="1"/>
    <x v="41"/>
    <x v="1"/>
  </r>
  <r>
    <x v="20"/>
    <d v="1899-12-30T07:00:00"/>
    <d v="1899-12-30T08:50:00"/>
    <d v="1899-12-30T01:50:00"/>
    <n v="1.83"/>
    <x v="5"/>
    <x v="0"/>
  </r>
  <r>
    <x v="20"/>
    <d v="1899-12-30T09:30:00"/>
    <d v="1899-12-30T11:00:00"/>
    <d v="1899-12-30T01:30:00"/>
    <n v="1.5"/>
    <x v="2"/>
    <x v="1"/>
  </r>
  <r>
    <x v="20"/>
    <d v="1899-12-30T11:30:00"/>
    <d v="1899-12-30T12:00:00"/>
    <d v="1899-12-30T00:30:00"/>
    <n v="0.5"/>
    <x v="20"/>
    <x v="0"/>
  </r>
  <r>
    <x v="20"/>
    <d v="1899-12-30T12:30:00"/>
    <d v="1899-12-30T12:50:00"/>
    <d v="1899-12-30T00:20:00"/>
    <n v="0.33"/>
    <x v="0"/>
    <x v="0"/>
  </r>
  <r>
    <x v="20"/>
    <d v="1899-12-30T17:45:00"/>
    <d v="1899-12-30T18:45:00"/>
    <d v="1899-12-30T01:00:00"/>
    <n v="1"/>
    <x v="41"/>
    <x v="1"/>
  </r>
  <r>
    <x v="20"/>
    <d v="1899-12-30T21:30:00"/>
    <d v="1899-12-30T23:00:00"/>
    <d v="1899-12-30T01:30:00"/>
    <n v="1.5"/>
    <x v="2"/>
    <x v="1"/>
  </r>
  <r>
    <x v="21"/>
    <d v="1899-12-30T00:10:00"/>
    <d v="1899-12-30T00:25:00"/>
    <d v="1899-12-30T00:15:00"/>
    <n v="0.25"/>
    <x v="18"/>
    <x v="0"/>
  </r>
  <r>
    <x v="21"/>
    <d v="1899-12-30T00:50:00"/>
    <d v="1899-12-30T01:10:00"/>
    <d v="1899-12-30T00:20:00"/>
    <n v="0.33"/>
    <x v="1"/>
    <x v="0"/>
  </r>
  <r>
    <x v="21"/>
    <d v="1899-12-30T01:35:00"/>
    <d v="1899-12-30T01:55:00"/>
    <d v="1899-12-30T00:20:00"/>
    <n v="0.33"/>
    <x v="1"/>
    <x v="0"/>
  </r>
  <r>
    <x v="21"/>
    <d v="1899-12-30T02:30:00"/>
    <d v="1899-12-30T03:00:00"/>
    <d v="1899-12-30T00:30:00"/>
    <n v="0.5"/>
    <x v="29"/>
    <x v="4"/>
  </r>
  <r>
    <x v="21"/>
    <d v="1899-12-30T03:25:00"/>
    <d v="1899-12-30T03:40:00"/>
    <d v="1899-12-30T00:15:00"/>
    <n v="0.25"/>
    <x v="1"/>
    <x v="0"/>
  </r>
  <r>
    <x v="21"/>
    <d v="1899-12-30T04:00:00"/>
    <d v="1899-12-30T05:00:00"/>
    <d v="1899-12-30T01:00:00"/>
    <n v="1"/>
    <x v="41"/>
    <x v="1"/>
  </r>
  <r>
    <x v="21"/>
    <d v="1899-12-30T05:40:00"/>
    <d v="1899-12-30T05:55:00"/>
    <d v="1899-12-30T00:15:00"/>
    <n v="0.25"/>
    <x v="1"/>
    <x v="0"/>
  </r>
  <r>
    <x v="21"/>
    <d v="1899-12-30T06:55:00"/>
    <d v="1899-12-30T07:15:00"/>
    <d v="1899-12-30T00:20:00"/>
    <n v="0.33"/>
    <x v="1"/>
    <x v="0"/>
  </r>
  <r>
    <x v="21"/>
    <d v="1899-12-30T10:00:00"/>
    <d v="1899-12-30T11:00:00"/>
    <d v="1899-12-30T01:00:00"/>
    <n v="1"/>
    <x v="2"/>
    <x v="1"/>
  </r>
  <r>
    <x v="21"/>
    <d v="1899-12-30T11:30:00"/>
    <d v="1899-12-30T11:45:00"/>
    <d v="1899-12-30T00:15:00"/>
    <n v="0.25"/>
    <x v="32"/>
    <x v="2"/>
  </r>
  <r>
    <x v="21"/>
    <d v="1899-12-30T12:00:00"/>
    <d v="1899-12-30T13:00:00"/>
    <d v="1899-12-30T01:00:00"/>
    <n v="1"/>
    <x v="37"/>
    <x v="4"/>
  </r>
  <r>
    <x v="21"/>
    <d v="1899-12-30T14:00:00"/>
    <d v="1899-12-30T14:15:00"/>
    <d v="1899-12-30T00:15:00"/>
    <n v="0.25"/>
    <x v="35"/>
    <x v="2"/>
  </r>
  <r>
    <x v="21"/>
    <d v="1899-12-30T14:50:00"/>
    <d v="1899-12-30T15:10:00"/>
    <d v="1899-12-30T00:20:00"/>
    <n v="0.33"/>
    <x v="15"/>
    <x v="2"/>
  </r>
  <r>
    <x v="21"/>
    <d v="1899-12-30T18:00:00"/>
    <d v="1899-12-30T19:00:00"/>
    <d v="1899-12-30T01:00:00"/>
    <n v="1"/>
    <x v="41"/>
    <x v="1"/>
  </r>
  <r>
    <x v="21"/>
    <d v="1899-12-30T19:30:00"/>
    <d v="1899-12-30T20:00:00"/>
    <d v="1899-12-30T00:30:00"/>
    <n v="0.5"/>
    <x v="14"/>
    <x v="4"/>
  </r>
  <r>
    <x v="21"/>
    <d v="1899-12-30T21:30:00"/>
    <d v="1899-12-30T23:00:00"/>
    <d v="1899-12-30T01:30:00"/>
    <n v="1.5"/>
    <x v="2"/>
    <x v="1"/>
  </r>
  <r>
    <x v="21"/>
    <d v="1899-12-30T23:30:00"/>
    <d v="1899-12-30T23:55:00"/>
    <d v="1899-12-30T00:25:00"/>
    <n v="0.42"/>
    <x v="1"/>
    <x v="0"/>
  </r>
  <r>
    <x v="22"/>
    <d v="1899-12-30T00:00:00"/>
    <d v="1899-12-30T01:00:00"/>
    <d v="1899-12-30T01:00:00"/>
    <n v="1"/>
    <x v="1"/>
    <x v="0"/>
  </r>
  <r>
    <x v="22"/>
    <d v="1899-12-30T01:00:00"/>
    <d v="1899-12-30T01:50:00"/>
    <d v="1899-12-30T00:50:00"/>
    <n v="0.83"/>
    <x v="1"/>
    <x v="0"/>
  </r>
  <r>
    <x v="22"/>
    <d v="1899-12-30T01:55:00"/>
    <d v="1899-12-30T02:20:00"/>
    <d v="1899-12-30T00:25:00"/>
    <n v="0.42"/>
    <x v="45"/>
    <x v="0"/>
  </r>
  <r>
    <x v="22"/>
    <d v="1899-12-30T02:30:00"/>
    <d v="1899-12-30T03:00:00"/>
    <d v="1899-12-30T00:30:00"/>
    <n v="0.5"/>
    <x v="45"/>
    <x v="0"/>
  </r>
  <r>
    <x v="22"/>
    <d v="1899-12-30T03:10:00"/>
    <d v="1899-12-30T03:25:00"/>
    <d v="1899-12-30T00:15:00"/>
    <n v="0.25"/>
    <x v="5"/>
    <x v="0"/>
  </r>
  <r>
    <x v="22"/>
    <d v="1899-12-30T04:00:00"/>
    <d v="1899-12-30T05:00:00"/>
    <d v="1899-12-30T01:00:00"/>
    <n v="1"/>
    <x v="41"/>
    <x v="1"/>
  </r>
  <r>
    <x v="22"/>
    <d v="1899-12-30T05:10:00"/>
    <d v="1899-12-30T05:30:00"/>
    <d v="1899-12-30T00:20:00"/>
    <n v="0.33"/>
    <x v="1"/>
    <x v="0"/>
  </r>
  <r>
    <x v="22"/>
    <d v="1899-12-30T05:30:00"/>
    <d v="1899-12-30T05:40:00"/>
    <d v="1899-12-30T00:10:00"/>
    <n v="0.17"/>
    <x v="0"/>
    <x v="0"/>
  </r>
  <r>
    <x v="22"/>
    <d v="1899-12-30T05:35:00"/>
    <d v="1899-12-30T05:45:00"/>
    <d v="1899-12-30T00:10:00"/>
    <n v="0.17"/>
    <x v="36"/>
    <x v="0"/>
  </r>
  <r>
    <x v="22"/>
    <d v="1899-12-30T06:00:00"/>
    <d v="1899-12-30T06:45:00"/>
    <d v="1899-12-30T00:45:00"/>
    <n v="0.75"/>
    <x v="16"/>
    <x v="0"/>
  </r>
  <r>
    <x v="22"/>
    <d v="1899-12-30T08:00:00"/>
    <d v="1899-12-30T08:35:00"/>
    <d v="1899-12-30T00:35:00"/>
    <n v="0.57999999999999996"/>
    <x v="1"/>
    <x v="0"/>
  </r>
  <r>
    <x v="22"/>
    <d v="1899-12-30T10:00:00"/>
    <d v="1899-12-30T11:00:00"/>
    <d v="1899-12-30T01:00:00"/>
    <n v="1"/>
    <x v="2"/>
    <x v="1"/>
  </r>
  <r>
    <x v="22"/>
    <d v="1899-12-30T11:00:00"/>
    <d v="1899-12-30T12:00:00"/>
    <d v="1899-12-30T01:00:00"/>
    <n v="1"/>
    <x v="46"/>
    <x v="4"/>
  </r>
  <r>
    <x v="22"/>
    <d v="1899-12-30T01:00:00"/>
    <d v="1899-12-30T01:30:00"/>
    <d v="1899-12-30T00:30:00"/>
    <n v="0.5"/>
    <x v="5"/>
    <x v="0"/>
  </r>
  <r>
    <x v="22"/>
    <d v="1899-12-30T02:00:00"/>
    <d v="1899-12-30T02:30:00"/>
    <d v="1899-12-30T00:30:00"/>
    <n v="0.5"/>
    <x v="28"/>
    <x v="2"/>
  </r>
  <r>
    <x v="22"/>
    <d v="1899-12-30T06:00:00"/>
    <d v="1899-12-30T07:00:00"/>
    <d v="1899-12-30T01:00:00"/>
    <n v="1"/>
    <x v="41"/>
    <x v="1"/>
  </r>
  <r>
    <x v="22"/>
    <d v="1899-12-30T08:00:00"/>
    <d v="1899-12-30T09:00:00"/>
    <d v="1899-12-30T01:00:00"/>
    <n v="1"/>
    <x v="12"/>
    <x v="3"/>
  </r>
  <r>
    <x v="22"/>
    <d v="1899-12-30T09:00:00"/>
    <d v="1899-12-30T11:00:00"/>
    <d v="1899-12-30T02:00:00"/>
    <n v="2"/>
    <x v="2"/>
    <x v="1"/>
  </r>
  <r>
    <x v="23"/>
    <d v="1899-12-30T00:00:00"/>
    <d v="1899-12-30T01:00:00"/>
    <d v="1899-12-30T01:00:00"/>
    <n v="1"/>
    <x v="40"/>
    <x v="4"/>
  </r>
  <r>
    <x v="23"/>
    <d v="1899-12-30T01:45:00"/>
    <d v="1899-12-30T02:00:00"/>
    <d v="1899-12-30T00:15:00"/>
    <n v="0.25"/>
    <x v="5"/>
    <x v="0"/>
  </r>
  <r>
    <x v="23"/>
    <d v="1899-12-30T02:30:00"/>
    <d v="1899-12-30T02:45:00"/>
    <d v="1899-12-30T00:15:00"/>
    <n v="0.25"/>
    <x v="5"/>
    <x v="0"/>
  </r>
  <r>
    <x v="23"/>
    <d v="1899-12-30T03:20:00"/>
    <d v="1899-12-30T03:35:00"/>
    <d v="1899-12-30T00:15:00"/>
    <n v="0.25"/>
    <x v="5"/>
    <x v="0"/>
  </r>
  <r>
    <x v="23"/>
    <d v="1899-12-30T04:00:00"/>
    <d v="1899-12-30T05:00:00"/>
    <d v="1899-12-30T01:00:00"/>
    <n v="1"/>
    <x v="17"/>
    <x v="1"/>
  </r>
  <r>
    <x v="23"/>
    <d v="1899-12-30T06:15:00"/>
    <d v="1899-12-30T06:30:00"/>
    <d v="1899-12-30T00:15:00"/>
    <n v="0.25"/>
    <x v="5"/>
    <x v="0"/>
  </r>
  <r>
    <x v="23"/>
    <d v="1899-12-30T12:00:00"/>
    <d v="1899-12-30T12:30:00"/>
    <d v="1899-12-30T00:30:00"/>
    <n v="0.5"/>
    <x v="3"/>
    <x v="0"/>
  </r>
  <r>
    <x v="23"/>
    <d v="1899-12-30T15:00:00"/>
    <d v="1899-12-30T16:00:00"/>
    <d v="1899-12-30T01:00:00"/>
    <n v="1"/>
    <x v="39"/>
    <x v="0"/>
  </r>
  <r>
    <x v="23"/>
    <d v="1899-12-30T17:00:00"/>
    <d v="1899-12-30T17:30:00"/>
    <d v="1899-12-30T00:30:00"/>
    <n v="0.5"/>
    <x v="5"/>
    <x v="0"/>
  </r>
  <r>
    <x v="23"/>
    <d v="1899-12-30T20:00:00"/>
    <d v="1899-12-30T20:20:00"/>
    <d v="1899-12-30T00:20:00"/>
    <n v="0.33"/>
    <x v="44"/>
    <x v="0"/>
  </r>
  <r>
    <x v="23"/>
    <d v="1899-12-30T21:30:00"/>
    <d v="1899-12-30T23:00:00"/>
    <d v="1899-12-30T01:30:00"/>
    <n v="1.5"/>
    <x v="2"/>
    <x v="1"/>
  </r>
  <r>
    <x v="23"/>
    <d v="1899-12-30T23:30:00"/>
    <d v="1899-12-30T23:45:00"/>
    <d v="1899-12-30T00:15:00"/>
    <n v="0.25"/>
    <x v="15"/>
    <x v="2"/>
  </r>
  <r>
    <x v="24"/>
    <d v="1899-12-30T01:00:00"/>
    <d v="1899-12-30T01:15:00"/>
    <d v="1899-12-30T00:15:00"/>
    <n v="0.25"/>
    <x v="1"/>
    <x v="0"/>
  </r>
  <r>
    <x v="24"/>
    <d v="1899-12-30T02:25:00"/>
    <d v="1899-12-30T02:40:00"/>
    <d v="1899-12-30T00:15:00"/>
    <n v="0.25"/>
    <x v="1"/>
    <x v="0"/>
  </r>
  <r>
    <x v="24"/>
    <d v="1899-12-30T03:00:00"/>
    <d v="1899-12-30T05:30:00"/>
    <d v="1899-12-30T02:30:00"/>
    <n v="2.5"/>
    <x v="18"/>
    <x v="0"/>
  </r>
  <r>
    <x v="24"/>
    <d v="1899-12-30T07:30:00"/>
    <d v="1899-12-30T08:20:00"/>
    <d v="1899-12-30T00:50:00"/>
    <n v="0.83"/>
    <x v="39"/>
    <x v="0"/>
  </r>
  <r>
    <x v="24"/>
    <d v="1899-12-30T10:00:00"/>
    <d v="1899-12-30T11:00:00"/>
    <d v="1899-12-30T01:00:00"/>
    <n v="1"/>
    <x v="2"/>
    <x v="1"/>
  </r>
  <r>
    <x v="24"/>
    <d v="1899-12-30T13:15:00"/>
    <d v="1899-12-30T13:30:00"/>
    <d v="1899-12-30T00:15:00"/>
    <n v="0.25"/>
    <x v="15"/>
    <x v="2"/>
  </r>
  <r>
    <x v="24"/>
    <d v="1899-12-30T13:30:00"/>
    <d v="1899-12-30T13:40:00"/>
    <d v="1899-12-30T00:10:00"/>
    <n v="0.17"/>
    <x v="45"/>
    <x v="0"/>
  </r>
  <r>
    <x v="24"/>
    <d v="1899-12-30T14:50:00"/>
    <d v="1899-12-30T15:20:00"/>
    <d v="1899-12-30T00:30:00"/>
    <n v="0.5"/>
    <x v="44"/>
    <x v="0"/>
  </r>
  <r>
    <x v="24"/>
    <d v="1899-12-30T16:00:00"/>
    <d v="1899-12-30T17:00:00"/>
    <d v="1899-12-30T01:00:00"/>
    <n v="1"/>
    <x v="5"/>
    <x v="0"/>
  </r>
  <r>
    <x v="24"/>
    <d v="1899-12-30T19:00:00"/>
    <d v="1899-12-30T21:00:00"/>
    <d v="1899-12-30T02:00:00"/>
    <n v="2"/>
    <x v="5"/>
    <x v="0"/>
  </r>
  <r>
    <x v="24"/>
    <d v="1899-12-30T22:00:00"/>
    <d v="1899-12-30T23:00:00"/>
    <d v="1899-12-30T01:00:00"/>
    <n v="1"/>
    <x v="2"/>
    <x v="1"/>
  </r>
  <r>
    <x v="24"/>
    <d v="1899-12-30T23:25:00"/>
    <d v="1899-12-30T23:40:00"/>
    <d v="1899-12-30T00:15:00"/>
    <n v="0.25"/>
    <x v="10"/>
    <x v="2"/>
  </r>
  <r>
    <x v="25"/>
    <d v="1899-12-30T00:35:00"/>
    <d v="1899-12-30T00:50:00"/>
    <d v="1899-12-30T00:15:00"/>
    <n v="0.25"/>
    <x v="15"/>
    <x v="2"/>
  </r>
  <r>
    <x v="25"/>
    <d v="1899-12-30T01:15:00"/>
    <d v="1899-12-30T01:30:00"/>
    <d v="1899-12-30T00:15:00"/>
    <n v="0.25"/>
    <x v="5"/>
    <x v="0"/>
  </r>
  <r>
    <x v="25"/>
    <d v="1899-12-30T02:35:00"/>
    <d v="1899-12-30T02:50:00"/>
    <d v="1899-12-30T00:15:00"/>
    <n v="0.25"/>
    <x v="10"/>
    <x v="2"/>
  </r>
  <r>
    <x v="25"/>
    <d v="1899-12-30T03:25:00"/>
    <d v="1899-12-30T03:40:00"/>
    <d v="1899-12-30T00:15:00"/>
    <n v="0.25"/>
    <x v="5"/>
    <x v="0"/>
  </r>
  <r>
    <x v="25"/>
    <d v="1899-12-30T04:00:00"/>
    <d v="1899-12-30T05:00:00"/>
    <d v="1899-12-30T01:00:00"/>
    <n v="1"/>
    <x v="5"/>
    <x v="0"/>
  </r>
  <r>
    <x v="25"/>
    <d v="1899-12-30T05:35:00"/>
    <d v="1899-12-30T05:50:00"/>
    <d v="1899-12-30T00:15:00"/>
    <n v="0.25"/>
    <x v="5"/>
    <x v="0"/>
  </r>
  <r>
    <x v="25"/>
    <d v="1899-12-30T10:00:00"/>
    <d v="1899-12-30T11:00:00"/>
    <d v="1899-12-30T01:00:00"/>
    <n v="1"/>
    <x v="2"/>
    <x v="1"/>
  </r>
  <r>
    <x v="25"/>
    <d v="1899-12-30T11:15:00"/>
    <d v="1899-12-30T11:30:00"/>
    <d v="1899-12-30T00:15:00"/>
    <n v="0.25"/>
    <x v="15"/>
    <x v="2"/>
  </r>
  <r>
    <x v="25"/>
    <d v="1899-12-30T12:15:00"/>
    <d v="1899-12-30T12:30:00"/>
    <d v="1899-12-30T00:15:00"/>
    <n v="0.25"/>
    <x v="10"/>
    <x v="2"/>
  </r>
  <r>
    <x v="25"/>
    <d v="1899-12-30T13:45:00"/>
    <d v="1899-12-30T14:00:00"/>
    <d v="1899-12-30T00:15:00"/>
    <n v="0.25"/>
    <x v="10"/>
    <x v="2"/>
  </r>
  <r>
    <x v="25"/>
    <d v="1899-12-30T17:45:00"/>
    <d v="1899-12-30T18:45:00"/>
    <d v="1899-12-30T01:00:00"/>
    <n v="1"/>
    <x v="41"/>
    <x v="1"/>
  </r>
  <r>
    <x v="25"/>
    <d v="1899-12-30T19:00:00"/>
    <d v="1899-12-30T22:00:00"/>
    <d v="1899-12-30T03:00:00"/>
    <n v="3"/>
    <x v="40"/>
    <x v="4"/>
  </r>
  <r>
    <x v="25"/>
    <d v="1899-12-30T22:00:00"/>
    <d v="1899-12-30T23:00:00"/>
    <d v="1899-12-30T01:00:00"/>
    <n v="1"/>
    <x v="2"/>
    <x v="1"/>
  </r>
  <r>
    <x v="25"/>
    <d v="1899-12-30T23:35:00"/>
    <d v="1899-12-30T00:00:00"/>
    <d v="1899-12-30T00:25:00"/>
    <n v="0.42"/>
    <x v="3"/>
    <x v="0"/>
  </r>
  <r>
    <x v="26"/>
    <d v="1899-12-30T00:35:00"/>
    <d v="1899-12-30T00:50:00"/>
    <d v="1899-12-30T00:15:00"/>
    <n v="0.25"/>
    <x v="35"/>
    <x v="2"/>
  </r>
  <r>
    <x v="26"/>
    <d v="1899-12-30T01:25:00"/>
    <d v="1899-12-30T01:40:00"/>
    <d v="1899-12-30T00:15:00"/>
    <n v="0.25"/>
    <x v="5"/>
    <x v="0"/>
  </r>
  <r>
    <x v="26"/>
    <d v="1899-12-30T02:05:00"/>
    <d v="1899-12-30T02:20:00"/>
    <d v="1899-12-30T00:15:00"/>
    <n v="0.25"/>
    <x v="1"/>
    <x v="0"/>
  </r>
  <r>
    <x v="26"/>
    <d v="1899-12-30T02:55:00"/>
    <d v="1899-12-30T03:10:00"/>
    <d v="1899-12-30T00:15:00"/>
    <n v="0.25"/>
    <x v="5"/>
    <x v="0"/>
  </r>
  <r>
    <x v="26"/>
    <d v="1899-12-30T03:35:00"/>
    <d v="1899-12-30T03:50:00"/>
    <d v="1899-12-30T00:15:00"/>
    <n v="0.25"/>
    <x v="1"/>
    <x v="0"/>
  </r>
  <r>
    <x v="26"/>
    <d v="1899-12-30T04:00:00"/>
    <d v="1899-12-30T05:00:00"/>
    <d v="1899-12-30T01:00:00"/>
    <n v="1"/>
    <x v="41"/>
    <x v="1"/>
  </r>
  <r>
    <x v="26"/>
    <d v="1899-12-30T05:50:00"/>
    <d v="1899-12-30T06:05:00"/>
    <d v="1899-12-30T00:15:00"/>
    <n v="0.25"/>
    <x v="5"/>
    <x v="0"/>
  </r>
  <r>
    <x v="26"/>
    <d v="1899-12-30T07:20:00"/>
    <d v="1899-12-30T07:35:00"/>
    <d v="1899-12-30T00:15:00"/>
    <n v="0.25"/>
    <x v="5"/>
    <x v="0"/>
  </r>
  <r>
    <x v="26"/>
    <d v="1899-12-30T10:00:00"/>
    <d v="1899-12-30T11:00:00"/>
    <d v="1899-12-30T01:00:00"/>
    <n v="1"/>
    <x v="2"/>
    <x v="1"/>
  </r>
  <r>
    <x v="27"/>
    <d v="1899-12-30T22:00:00"/>
    <d v="1899-12-30T00:00:00"/>
    <d v="1899-12-30T02:00:00"/>
    <n v="2"/>
    <x v="5"/>
    <x v="0"/>
  </r>
  <r>
    <x v="27"/>
    <d v="1899-12-30T01:00:00"/>
    <d v="1899-12-30T01:15:00"/>
    <d v="1899-12-30T00:15:00"/>
    <n v="0.25"/>
    <x v="3"/>
    <x v="0"/>
  </r>
  <r>
    <x v="27"/>
    <d v="1899-12-30T01:30:00"/>
    <d v="1899-12-30T03:00:00"/>
    <d v="1899-12-30T01:30:00"/>
    <n v="1.5"/>
    <x v="5"/>
    <x v="0"/>
  </r>
  <r>
    <x v="27"/>
    <d v="1899-12-30T03:20:00"/>
    <d v="1899-12-30T03:40:00"/>
    <d v="1899-12-30T00:20:00"/>
    <n v="0.33"/>
    <x v="36"/>
    <x v="0"/>
  </r>
  <r>
    <x v="27"/>
    <d v="1899-12-30T05:00:00"/>
    <d v="1899-12-30T06:30:00"/>
    <d v="1899-12-30T01:30:00"/>
    <n v="1.5"/>
    <x v="5"/>
    <x v="0"/>
  </r>
  <r>
    <x v="27"/>
    <d v="1899-12-30T07:00:00"/>
    <d v="1899-12-30T07:55:00"/>
    <d v="1899-12-30T00:55:00"/>
    <n v="0.92"/>
    <x v="43"/>
    <x v="2"/>
  </r>
  <r>
    <x v="27"/>
    <d v="1899-12-30T23:00:00"/>
    <d v="1899-12-30T23:20:00"/>
    <d v="1899-12-30T00:20:00"/>
    <n v="0.33"/>
    <x v="43"/>
    <x v="2"/>
  </r>
  <r>
    <x v="28"/>
    <d v="1899-12-30T23:30:00"/>
    <d v="1899-12-30T23:50:00"/>
    <d v="1899-12-30T00:20:00"/>
    <n v="0.33"/>
    <x v="43"/>
    <x v="2"/>
  </r>
  <r>
    <x v="29"/>
    <d v="1899-12-30T05:00:00"/>
    <d v="1899-12-30T05:15:00"/>
    <d v="1899-12-30T00:15:00"/>
    <n v="0.25"/>
    <x v="15"/>
    <x v="2"/>
  </r>
  <r>
    <x v="29"/>
    <d v="1899-12-30T10:00:00"/>
    <d v="1899-12-30T11:00:00"/>
    <d v="1899-12-30T01:00:00"/>
    <n v="1"/>
    <x v="2"/>
    <x v="1"/>
  </r>
  <r>
    <x v="29"/>
    <d v="1899-12-30T11:30:00"/>
    <d v="1899-12-30T11:50:00"/>
    <d v="1899-12-30T00:20:00"/>
    <n v="0.33"/>
    <x v="1"/>
    <x v="0"/>
  </r>
  <r>
    <x v="29"/>
    <d v="1899-12-30T12:20:00"/>
    <d v="1899-12-30T12:40:00"/>
    <d v="1899-12-30T00:20:00"/>
    <n v="0.33"/>
    <x v="1"/>
    <x v="0"/>
  </r>
  <r>
    <x v="29"/>
    <d v="1899-12-30T13:10:00"/>
    <d v="1899-12-30T13:30:00"/>
    <d v="1899-12-30T00:20:00"/>
    <n v="0.33"/>
    <x v="1"/>
    <x v="0"/>
  </r>
  <r>
    <x v="29"/>
    <d v="1899-12-30T13:50:00"/>
    <d v="1899-12-30T14:40:00"/>
    <d v="1899-12-30T00:50:00"/>
    <n v="0.83"/>
    <x v="38"/>
    <x v="0"/>
  </r>
  <r>
    <x v="29"/>
    <d v="1899-12-30T14:50:00"/>
    <d v="1899-12-30T15:30:00"/>
    <d v="1899-12-30T00:40:00"/>
    <n v="0.67"/>
    <x v="10"/>
    <x v="2"/>
  </r>
  <r>
    <x v="29"/>
    <d v="1899-12-30T16:20:00"/>
    <d v="1899-12-30T16:40:00"/>
    <d v="1899-12-30T00:20:00"/>
    <n v="0.33"/>
    <x v="1"/>
    <x v="0"/>
  </r>
  <r>
    <x v="29"/>
    <d v="1899-12-30T17:15:00"/>
    <d v="1899-12-30T17:25:00"/>
    <d v="1899-12-30T00:10:00"/>
    <n v="0.17"/>
    <x v="1"/>
    <x v="0"/>
  </r>
  <r>
    <x v="29"/>
    <d v="1899-12-30T18:00:00"/>
    <d v="1899-12-30T19:00:00"/>
    <d v="1899-12-30T01:00:00"/>
    <n v="1"/>
    <x v="41"/>
    <x v="1"/>
  </r>
  <r>
    <x v="29"/>
    <d v="1899-12-30T19:20:00"/>
    <d v="1899-12-30T19:35:00"/>
    <d v="1899-12-30T00:15:00"/>
    <n v="0.25"/>
    <x v="1"/>
    <x v="0"/>
  </r>
  <r>
    <x v="29"/>
    <d v="1899-12-30T20:10:00"/>
    <d v="1899-12-30T20:20:00"/>
    <d v="1899-12-30T00:10:00"/>
    <n v="0.17"/>
    <x v="1"/>
    <x v="0"/>
  </r>
  <r>
    <x v="29"/>
    <d v="1899-12-30T20:35:00"/>
    <d v="1899-12-30T20:45:00"/>
    <d v="1899-12-30T00:10:00"/>
    <n v="0.17"/>
    <x v="1"/>
    <x v="0"/>
  </r>
  <r>
    <x v="29"/>
    <d v="1899-12-30T21:05:00"/>
    <d v="1899-12-30T21:20:00"/>
    <d v="1899-12-30T00:15:00"/>
    <n v="0.25"/>
    <x v="1"/>
    <x v="0"/>
  </r>
  <r>
    <x v="29"/>
    <d v="1899-12-30T21:35:00"/>
    <d v="1899-12-30T21:45:00"/>
    <d v="1899-12-30T00:10:00"/>
    <n v="0.17"/>
    <x v="1"/>
    <x v="0"/>
  </r>
  <r>
    <x v="29"/>
    <d v="1899-12-30T22:00:00"/>
    <d v="1899-12-30T23:00:00"/>
    <d v="1899-12-30T01:00:00"/>
    <n v="1"/>
    <x v="2"/>
    <x v="1"/>
  </r>
  <r>
    <x v="29"/>
    <d v="1899-12-30T23:00:00"/>
    <d v="1899-12-30T23:59:00"/>
    <d v="1899-12-30T00:59:00"/>
    <n v="0.98"/>
    <x v="40"/>
    <x v="4"/>
  </r>
  <r>
    <x v="30"/>
    <d v="1899-12-30T00:00:00"/>
    <d v="1899-12-30T00:50:00"/>
    <d v="1899-12-30T00:50:00"/>
    <n v="0.83"/>
    <x v="40"/>
    <x v="4"/>
  </r>
  <r>
    <x v="30"/>
    <d v="1899-12-30T00:50:00"/>
    <d v="1899-12-30T01:00:00"/>
    <d v="1899-12-30T00:10:00"/>
    <n v="0.17"/>
    <x v="15"/>
    <x v="2"/>
  </r>
  <r>
    <x v="30"/>
    <d v="1899-12-30T04:00:00"/>
    <d v="1899-12-30T05:00:00"/>
    <d v="1899-12-30T01:00:00"/>
    <n v="1"/>
    <x v="41"/>
    <x v="1"/>
  </r>
  <r>
    <x v="30"/>
    <d v="1899-12-30T10:00:00"/>
    <d v="1899-12-30T11:00:00"/>
    <d v="1899-12-30T01:00:00"/>
    <n v="1"/>
    <x v="2"/>
    <x v="1"/>
  </r>
  <r>
    <x v="30"/>
    <d v="1899-12-30T11:30:00"/>
    <d v="1899-12-30T11:45:00"/>
    <d v="1899-12-30T00:15:00"/>
    <n v="0.25"/>
    <x v="5"/>
    <x v="0"/>
  </r>
  <r>
    <x v="30"/>
    <d v="1899-12-30T12:25:00"/>
    <d v="1899-12-30T12:45:00"/>
    <d v="1899-12-30T00:20:00"/>
    <n v="0.33"/>
    <x v="5"/>
    <x v="0"/>
  </r>
  <r>
    <x v="30"/>
    <d v="1899-12-30T13:15:00"/>
    <d v="1899-12-30T13:35:00"/>
    <d v="1899-12-30T00:20:00"/>
    <n v="0.33"/>
    <x v="5"/>
    <x v="0"/>
  </r>
  <r>
    <x v="30"/>
    <d v="1899-12-30T14:05:00"/>
    <d v="1899-12-30T14:25:00"/>
    <d v="1899-12-30T00:20:00"/>
    <n v="0.33"/>
    <x v="5"/>
    <x v="0"/>
  </r>
  <r>
    <x v="30"/>
    <d v="1899-12-30T15:00:00"/>
    <d v="1899-12-30T15:30:00"/>
    <d v="1899-12-30T00:30:00"/>
    <n v="0.5"/>
    <x v="1"/>
    <x v="0"/>
  </r>
  <r>
    <x v="30"/>
    <d v="1899-12-30T16:00:00"/>
    <d v="1899-12-30T17:30:00"/>
    <d v="1899-12-30T01:30:00"/>
    <n v="1.5"/>
    <x v="44"/>
    <x v="0"/>
  </r>
  <r>
    <x v="30"/>
    <d v="1899-12-30T18:00:00"/>
    <d v="1899-12-30T19:00:00"/>
    <d v="1899-12-30T01:00:00"/>
    <n v="1"/>
    <x v="41"/>
    <x v="1"/>
  </r>
  <r>
    <x v="30"/>
    <d v="1899-12-30T19:30:00"/>
    <d v="1899-12-30T19:45:00"/>
    <d v="1899-12-30T00:15:00"/>
    <n v="0.25"/>
    <x v="5"/>
    <x v="0"/>
  </r>
  <r>
    <x v="30"/>
    <d v="1899-12-30T22:00:00"/>
    <d v="1899-12-30T23:00:00"/>
    <d v="1899-12-30T01:00:00"/>
    <n v="1"/>
    <x v="2"/>
    <x v="1"/>
  </r>
  <r>
    <x v="31"/>
    <d v="1899-12-30T01:00:00"/>
    <d v="1899-12-30T01:30:00"/>
    <d v="1899-12-30T00:30:00"/>
    <n v="0.5"/>
    <x v="36"/>
    <x v="0"/>
  </r>
  <r>
    <x v="31"/>
    <d v="1899-12-30T02:10:00"/>
    <d v="1899-12-30T02:20:00"/>
    <d v="1899-12-30T00:10:00"/>
    <n v="0.17"/>
    <x v="7"/>
    <x v="0"/>
  </r>
  <r>
    <x v="31"/>
    <d v="1899-12-30T02:30:00"/>
    <d v="1899-12-30T02:45:00"/>
    <d v="1899-12-30T00:15:00"/>
    <n v="0.25"/>
    <x v="1"/>
    <x v="0"/>
  </r>
  <r>
    <x v="31"/>
    <d v="1899-12-30T03:10:00"/>
    <d v="1899-12-30T03:25:00"/>
    <d v="1899-12-30T00:15:00"/>
    <n v="0.25"/>
    <x v="1"/>
    <x v="0"/>
  </r>
  <r>
    <x v="31"/>
    <d v="1899-12-30T04:00:00"/>
    <d v="1899-12-30T05:00:00"/>
    <d v="1899-12-30T01:00:00"/>
    <n v="1"/>
    <x v="41"/>
    <x v="1"/>
  </r>
  <r>
    <x v="31"/>
    <d v="1899-12-30T05:30:00"/>
    <d v="1899-12-30T05:45:00"/>
    <d v="1899-12-30T00:15:00"/>
    <n v="0.25"/>
    <x v="1"/>
    <x v="0"/>
  </r>
  <r>
    <x v="31"/>
    <d v="1899-12-30T10:00:00"/>
    <d v="1899-12-30T11:00:00"/>
    <d v="1899-12-30T01:00:00"/>
    <n v="1"/>
    <x v="2"/>
    <x v="1"/>
  </r>
  <r>
    <x v="31"/>
    <d v="1899-12-30T12:00:00"/>
    <d v="1899-12-30T12:15:00"/>
    <d v="1899-12-30T00:15:00"/>
    <n v="0.25"/>
    <x v="15"/>
    <x v="2"/>
  </r>
  <r>
    <x v="31"/>
    <d v="1899-12-30T12:35:00"/>
    <d v="1899-12-30T12:50:00"/>
    <d v="1899-12-30T00:15:00"/>
    <n v="0.25"/>
    <x v="44"/>
    <x v="0"/>
  </r>
  <r>
    <x v="31"/>
    <d v="1899-12-30T13:05:00"/>
    <d v="1899-12-30T13:35:00"/>
    <d v="1899-12-30T00:30:00"/>
    <n v="0.5"/>
    <x v="28"/>
    <x v="2"/>
  </r>
  <r>
    <x v="31"/>
    <d v="1899-12-30T13:45:00"/>
    <d v="1899-12-30T15:00:00"/>
    <d v="1899-12-30T01:15:00"/>
    <n v="1.25"/>
    <x v="12"/>
    <x v="3"/>
  </r>
  <r>
    <x v="31"/>
    <d v="1899-12-30T15:00:00"/>
    <d v="1899-12-30T15:15:00"/>
    <d v="1899-12-30T00:15:00"/>
    <n v="0.25"/>
    <x v="44"/>
    <x v="0"/>
  </r>
  <r>
    <x v="31"/>
    <d v="1899-12-30T15:45:00"/>
    <d v="1899-12-30T16:05:00"/>
    <d v="1899-12-30T00:20:00"/>
    <n v="0.33"/>
    <x v="10"/>
    <x v="2"/>
  </r>
  <r>
    <x v="31"/>
    <d v="1899-12-30T16:25:00"/>
    <d v="1899-12-30T16:45:00"/>
    <d v="1899-12-30T00:20:00"/>
    <n v="0.33"/>
    <x v="10"/>
    <x v="2"/>
  </r>
  <r>
    <x v="31"/>
    <d v="1899-12-30T17:25:00"/>
    <d v="1899-12-30T17:45:00"/>
    <d v="1899-12-30T00:20:00"/>
    <n v="0.33"/>
    <x v="10"/>
    <x v="2"/>
  </r>
  <r>
    <x v="31"/>
    <d v="1899-12-30T18:00:00"/>
    <d v="1899-12-30T19:00:00"/>
    <d v="1899-12-30T01:00:00"/>
    <n v="1"/>
    <x v="41"/>
    <x v="1"/>
  </r>
  <r>
    <x v="31"/>
    <d v="1899-12-30T22:00:00"/>
    <d v="1899-12-30T23:00:00"/>
    <d v="1899-12-30T01:00:00"/>
    <n v="1"/>
    <x v="2"/>
    <x v="1"/>
  </r>
  <r>
    <x v="32"/>
    <d v="1899-12-30T04:00:00"/>
    <d v="1899-12-30T05:00:00"/>
    <d v="1899-12-30T01:00:00"/>
    <n v="1"/>
    <x v="37"/>
    <x v="4"/>
  </r>
  <r>
    <x v="32"/>
    <d v="1899-12-30T06:00:00"/>
    <d v="1899-12-30T07:00:00"/>
    <d v="1899-12-30T01:00:00"/>
    <n v="1"/>
    <x v="10"/>
    <x v="2"/>
  </r>
  <r>
    <x v="32"/>
    <d v="1899-12-30T09:30:00"/>
    <d v="1899-12-30T11:00:00"/>
    <d v="1899-12-30T01:30:00"/>
    <n v="1.5"/>
    <x v="2"/>
    <x v="1"/>
  </r>
  <r>
    <x v="32"/>
    <d v="1899-12-30T11:00:00"/>
    <d v="1899-12-30T12:30:00"/>
    <d v="1899-12-30T01:30:00"/>
    <n v="1.5"/>
    <x v="15"/>
    <x v="2"/>
  </r>
  <r>
    <x v="32"/>
    <d v="1899-12-30T14:00:00"/>
    <d v="1899-12-30T15:00:00"/>
    <d v="1899-12-30T01:00:00"/>
    <n v="1"/>
    <x v="12"/>
    <x v="3"/>
  </r>
  <r>
    <x v="32"/>
    <d v="1899-12-30T17:30:00"/>
    <d v="1899-12-30T18:30:00"/>
    <d v="1899-12-30T01:00:00"/>
    <n v="1"/>
    <x v="41"/>
    <x v="1"/>
  </r>
  <r>
    <x v="32"/>
    <d v="1899-12-30T19:00:00"/>
    <d v="1899-12-30T19:30:00"/>
    <d v="1899-12-30T00:30:00"/>
    <n v="0.5"/>
    <x v="12"/>
    <x v="3"/>
  </r>
  <r>
    <x v="32"/>
    <d v="1899-12-30T20:30:00"/>
    <d v="1899-12-30T21:30:00"/>
    <d v="1899-12-30T01:00:00"/>
    <n v="1"/>
    <x v="10"/>
    <x v="2"/>
  </r>
  <r>
    <x v="32"/>
    <d v="1899-12-30T21:30:00"/>
    <d v="1899-12-30T23:00:00"/>
    <d v="1899-12-30T01:30:00"/>
    <n v="1.5"/>
    <x v="2"/>
    <x v="1"/>
  </r>
  <r>
    <x v="32"/>
    <d v="1899-12-30T23:00:00"/>
    <d v="1899-12-30T00:00:00"/>
    <d v="1899-12-30T01:00:00"/>
    <n v="1"/>
    <x v="1"/>
    <x v="0"/>
  </r>
  <r>
    <x v="33"/>
    <d v="1899-12-30T05:00:00"/>
    <d v="1899-12-30T06:00:00"/>
    <d v="1899-12-30T01:00:00"/>
    <n v="1"/>
    <x v="45"/>
    <x v="0"/>
  </r>
  <r>
    <x v="33"/>
    <d v="1899-12-30T06:00:00"/>
    <d v="1899-12-30T07:00:00"/>
    <d v="1899-12-30T01:00:00"/>
    <n v="1"/>
    <x v="5"/>
    <x v="0"/>
  </r>
  <r>
    <x v="33"/>
    <d v="1899-12-30T07:15:00"/>
    <d v="1899-12-30T08:00:00"/>
    <d v="1899-12-30T00:45:00"/>
    <n v="0.75"/>
    <x v="31"/>
    <x v="2"/>
  </r>
  <r>
    <x v="33"/>
    <d v="1899-12-30T08:10:00"/>
    <d v="1899-12-30T11:00:00"/>
    <d v="1899-12-30T02:50:00"/>
    <n v="2.83"/>
    <x v="40"/>
    <x v="4"/>
  </r>
  <r>
    <x v="33"/>
    <d v="1899-12-30T11:00:00"/>
    <d v="1899-12-30T11:30:00"/>
    <d v="1899-12-30T00:30:00"/>
    <n v="0.5"/>
    <x v="40"/>
    <x v="4"/>
  </r>
  <r>
    <x v="33"/>
    <d v="1899-12-30T12:00:00"/>
    <d v="1899-12-30T12:13:00"/>
    <d v="1899-12-30T00:13:00"/>
    <n v="0.22"/>
    <x v="15"/>
    <x v="2"/>
  </r>
  <r>
    <x v="33"/>
    <d v="1899-12-30T14:10:00"/>
    <d v="1899-12-30T14:40:00"/>
    <d v="1899-12-30T00:30:00"/>
    <n v="0.5"/>
    <x v="42"/>
    <x v="2"/>
  </r>
  <r>
    <x v="33"/>
    <d v="1899-12-30T15:00:00"/>
    <d v="1899-12-30T15:30:00"/>
    <d v="1899-12-30T00:30:00"/>
    <n v="0.5"/>
    <x v="38"/>
    <x v="0"/>
  </r>
  <r>
    <x v="33"/>
    <d v="1899-12-30T17:00:00"/>
    <d v="1899-12-30T17:30:00"/>
    <d v="1899-12-30T00:30:00"/>
    <n v="0.5"/>
    <x v="5"/>
    <x v="0"/>
  </r>
  <r>
    <x v="33"/>
    <d v="1899-12-30T18:00:00"/>
    <d v="1899-12-30T19:00:00"/>
    <d v="1899-12-30T01:00:00"/>
    <n v="1"/>
    <x v="41"/>
    <x v="1"/>
  </r>
  <r>
    <x v="33"/>
    <d v="1899-12-30T20:10:00"/>
    <d v="1899-12-30T20:25:00"/>
    <d v="1899-12-30T00:15:00"/>
    <n v="0.25"/>
    <x v="15"/>
    <x v="2"/>
  </r>
  <r>
    <x v="33"/>
    <d v="1899-12-30T20:40:00"/>
    <d v="1899-12-30T20:55:00"/>
    <d v="1899-12-30T00:15:00"/>
    <n v="0.25"/>
    <x v="5"/>
    <x v="0"/>
  </r>
  <r>
    <x v="33"/>
    <d v="1899-12-30T21:30:00"/>
    <d v="1899-12-30T23:00:00"/>
    <d v="1899-12-30T01:30:00"/>
    <n v="1.5"/>
    <x v="2"/>
    <x v="1"/>
  </r>
  <r>
    <x v="33"/>
    <d v="1899-12-30T23:00:00"/>
    <d v="1899-12-30T00:30:00"/>
    <d v="1899-12-30T01:30:00"/>
    <n v="1.5"/>
    <x v="12"/>
    <x v="3"/>
  </r>
  <r>
    <x v="34"/>
    <d v="1899-12-30T01:10:00"/>
    <d v="1899-12-30T01:50:00"/>
    <d v="1899-12-30T00:40:00"/>
    <n v="0.67"/>
    <x v="1"/>
    <x v="0"/>
  </r>
  <r>
    <x v="34"/>
    <d v="1899-12-30T03:30:00"/>
    <d v="1899-12-30T04:30:00"/>
    <d v="1899-12-30T01:00:00"/>
    <n v="1"/>
    <x v="41"/>
    <x v="1"/>
  </r>
  <r>
    <x v="34"/>
    <d v="1899-12-30T05:10:00"/>
    <d v="1899-12-30T05:30:00"/>
    <d v="1899-12-30T00:20:00"/>
    <n v="0.33"/>
    <x v="10"/>
    <x v="2"/>
  </r>
  <r>
    <x v="34"/>
    <d v="1899-12-30T07:00:00"/>
    <d v="1899-12-30T08:00:00"/>
    <d v="1899-12-30T01:00:00"/>
    <n v="1"/>
    <x v="10"/>
    <x v="2"/>
  </r>
  <r>
    <x v="34"/>
    <d v="1899-12-30T09:30:00"/>
    <d v="1899-12-30T11:00:00"/>
    <d v="1899-12-30T01:30:00"/>
    <n v="1.5"/>
    <x v="2"/>
    <x v="1"/>
  </r>
  <r>
    <x v="34"/>
    <d v="1899-12-30T17:00:00"/>
    <d v="1899-12-30T17:30:00"/>
    <d v="1899-12-30T00:30:00"/>
    <n v="0.5"/>
    <x v="5"/>
    <x v="0"/>
  </r>
  <r>
    <x v="34"/>
    <d v="1899-12-30T18:00:00"/>
    <d v="1899-12-30T19:00:00"/>
    <d v="1899-12-30T01:00:00"/>
    <n v="1"/>
    <x v="41"/>
    <x v="1"/>
  </r>
  <r>
    <x v="34"/>
    <d v="1899-12-30T20:30:00"/>
    <d v="1899-12-30T20:48:00"/>
    <d v="1899-12-30T00:18:00"/>
    <n v="0.3"/>
    <x v="5"/>
    <x v="0"/>
  </r>
  <r>
    <x v="34"/>
    <d v="1899-12-30T21:30:00"/>
    <d v="1899-12-30T23:00:00"/>
    <d v="1899-12-30T01:30:00"/>
    <n v="1.5"/>
    <x v="2"/>
    <x v="1"/>
  </r>
  <r>
    <x v="35"/>
    <d v="1899-12-30T00:00:00"/>
    <d v="1899-12-30T00:15:00"/>
    <d v="1899-12-30T00:15:00"/>
    <n v="0.25"/>
    <x v="18"/>
    <x v="0"/>
  </r>
  <r>
    <x v="35"/>
    <d v="1899-12-30T01:00:00"/>
    <d v="1899-12-30T01:15:00"/>
    <d v="1899-12-30T00:15:00"/>
    <n v="0.25"/>
    <x v="36"/>
    <x v="0"/>
  </r>
  <r>
    <x v="35"/>
    <d v="1899-12-30T03:30:00"/>
    <d v="1899-12-30T04:30:00"/>
    <d v="1899-12-30T01:00:00"/>
    <n v="1"/>
    <x v="41"/>
    <x v="1"/>
  </r>
  <r>
    <x v="35"/>
    <d v="1899-12-30T08:30:00"/>
    <d v="1899-12-30T09:30:00"/>
    <d v="1899-12-30T01:00:00"/>
    <n v="1"/>
    <x v="47"/>
    <x v="4"/>
  </r>
  <r>
    <x v="35"/>
    <d v="1899-12-30T09:30:00"/>
    <d v="1899-12-30T11:00:00"/>
    <d v="1899-12-30T01:30:00"/>
    <n v="1.5"/>
    <x v="2"/>
    <x v="1"/>
  </r>
  <r>
    <x v="35"/>
    <d v="1899-12-30T11:00:00"/>
    <d v="1899-12-30T14:00:00"/>
    <d v="1899-12-30T03:00:00"/>
    <n v="3"/>
    <x v="12"/>
    <x v="3"/>
  </r>
  <r>
    <x v="35"/>
    <d v="1899-12-30T14:15:00"/>
    <d v="1899-12-30T14:30:00"/>
    <d v="1899-12-30T00:15:00"/>
    <n v="0.25"/>
    <x v="32"/>
    <x v="2"/>
  </r>
  <r>
    <x v="35"/>
    <d v="1899-12-30T15:28:00"/>
    <d v="1899-12-30T15:57:00"/>
    <d v="1899-12-30T00:29:00"/>
    <n v="0.48"/>
    <x v="5"/>
    <x v="0"/>
  </r>
  <r>
    <x v="35"/>
    <d v="1899-12-30T16:17:00"/>
    <d v="1899-12-30T16:36:00"/>
    <d v="1899-12-30T00:19:00"/>
    <n v="0.32"/>
    <x v="5"/>
    <x v="0"/>
  </r>
  <r>
    <x v="35"/>
    <d v="1899-12-30T18:50:00"/>
    <d v="1899-12-30T20:00:00"/>
    <d v="1899-12-30T01:10:00"/>
    <n v="1.17"/>
    <x v="41"/>
    <x v="1"/>
  </r>
  <r>
    <x v="35"/>
    <d v="1899-12-30T20:36:00"/>
    <d v="1899-12-30T20:49:00"/>
    <d v="1899-12-30T00:13:00"/>
    <n v="0.22"/>
    <x v="5"/>
    <x v="0"/>
  </r>
  <r>
    <x v="35"/>
    <d v="1899-12-30T21:00:00"/>
    <d v="1899-12-30T22:00:00"/>
    <d v="1899-12-30T01:00:00"/>
    <n v="1"/>
    <x v="2"/>
    <x v="1"/>
  </r>
  <r>
    <x v="35"/>
    <d v="1899-12-30T22:00:00"/>
    <d v="1899-12-30T00:00:00"/>
    <d v="1899-12-30T02:00:00"/>
    <n v="2"/>
    <x v="48"/>
    <x v="4"/>
  </r>
  <r>
    <x v="36"/>
    <d v="1899-12-30T00:00:00"/>
    <d v="1899-12-30T10:00:00"/>
    <d v="1899-12-30T10:00:00"/>
    <n v="10"/>
    <x v="48"/>
    <x v="4"/>
  </r>
  <r>
    <x v="36"/>
    <d v="1899-12-30T10:00:00"/>
    <d v="1899-12-30T16:00:00"/>
    <d v="1899-12-30T06:00:00"/>
    <n v="6"/>
    <x v="48"/>
    <x v="4"/>
  </r>
  <r>
    <x v="36"/>
    <d v="1899-12-30T16:00:00"/>
    <d v="1899-12-30T16:15:00"/>
    <d v="1899-12-30T00:15:00"/>
    <n v="0.25"/>
    <x v="38"/>
    <x v="0"/>
  </r>
  <r>
    <x v="36"/>
    <d v="1899-12-30T18:00:00"/>
    <d v="1899-12-30T19:00:00"/>
    <d v="1899-12-30T01:00:00"/>
    <n v="1"/>
    <x v="41"/>
    <x v="1"/>
  </r>
  <r>
    <x v="36"/>
    <d v="1899-12-30T20:00:00"/>
    <d v="1899-12-30T21:00:00"/>
    <d v="1899-12-30T01:00:00"/>
    <n v="1"/>
    <x v="5"/>
    <x v="0"/>
  </r>
  <r>
    <x v="36"/>
    <d v="1899-12-30T21:30:00"/>
    <d v="1899-12-30T23:00:00"/>
    <d v="1899-12-30T01:30:00"/>
    <n v="1.5"/>
    <x v="2"/>
    <x v="1"/>
  </r>
  <r>
    <x v="37"/>
    <d v="1899-12-30T01:10:00"/>
    <d v="1899-12-30T01:40:00"/>
    <d v="1899-12-30T00:30:00"/>
    <n v="0.5"/>
    <x v="10"/>
    <x v="2"/>
  </r>
  <r>
    <x v="37"/>
    <d v="1899-12-30T01:40:00"/>
    <d v="1899-12-30T02:10:00"/>
    <d v="1899-12-30T00:30:00"/>
    <n v="0.5"/>
    <x v="8"/>
    <x v="2"/>
  </r>
  <r>
    <x v="37"/>
    <d v="1899-12-30T03:30:00"/>
    <d v="1899-12-30T04:30:00"/>
    <d v="1899-12-30T01:00:00"/>
    <n v="1"/>
    <x v="41"/>
    <x v="1"/>
  </r>
  <r>
    <x v="37"/>
    <d v="1899-12-30T11:00:00"/>
    <d v="1899-12-30T13:30:00"/>
    <d v="1899-12-30T02:30:00"/>
    <n v="2.5"/>
    <x v="26"/>
    <x v="2"/>
  </r>
  <r>
    <x v="37"/>
    <d v="1899-12-30T15:00:00"/>
    <d v="1899-12-30T15:45:00"/>
    <d v="1899-12-30T00:45:00"/>
    <n v="0.75"/>
    <x v="45"/>
    <x v="0"/>
  </r>
  <r>
    <x v="37"/>
    <d v="1899-12-30T18:00:00"/>
    <d v="1899-12-30T19:00:00"/>
    <d v="1899-12-30T01:00:00"/>
    <n v="1"/>
    <x v="41"/>
    <x v="1"/>
  </r>
  <r>
    <x v="37"/>
    <d v="1899-12-30T19:00:00"/>
    <d v="1899-12-30T19:15:00"/>
    <d v="1899-12-30T00:15:00"/>
    <n v="0.25"/>
    <x v="18"/>
    <x v="0"/>
  </r>
  <r>
    <x v="37"/>
    <d v="1899-12-30T20:00:00"/>
    <d v="1899-12-30T21:30:00"/>
    <d v="1899-12-30T01:30:00"/>
    <n v="1.5"/>
    <x v="5"/>
    <x v="0"/>
  </r>
  <r>
    <x v="37"/>
    <d v="1899-12-30T21:30:00"/>
    <d v="1899-12-30T23:00:00"/>
    <d v="1899-12-30T01:30:00"/>
    <n v="1.5"/>
    <x v="2"/>
    <x v="1"/>
  </r>
  <r>
    <x v="37"/>
    <d v="1899-12-30T23:00:00"/>
    <d v="1899-12-30T23:59:00"/>
    <d v="1899-12-30T00:59:00"/>
    <n v="0.98"/>
    <x v="40"/>
    <x v="4"/>
  </r>
  <r>
    <x v="38"/>
    <d v="1899-12-30T00:00:00"/>
    <d v="1899-12-30T00:30:00"/>
    <d v="1899-12-30T00:30:00"/>
    <n v="0.5"/>
    <x v="40"/>
    <x v="4"/>
  </r>
  <r>
    <x v="38"/>
    <d v="1899-12-30T01:20:00"/>
    <d v="1899-12-30T01:50:00"/>
    <d v="1899-12-30T00:30:00"/>
    <n v="0.5"/>
    <x v="5"/>
    <x v="0"/>
  </r>
  <r>
    <x v="38"/>
    <d v="1899-12-30T02:30:00"/>
    <d v="1899-12-30T03:00:00"/>
    <d v="1899-12-30T00:30:00"/>
    <n v="0.5"/>
    <x v="8"/>
    <x v="2"/>
  </r>
  <r>
    <x v="38"/>
    <d v="1899-12-30T03:30:00"/>
    <d v="1899-12-30T04:30:00"/>
    <d v="1899-12-30T01:00:00"/>
    <n v="1"/>
    <x v="41"/>
    <x v="1"/>
  </r>
  <r>
    <x v="38"/>
    <d v="1899-12-30T05:25:00"/>
    <d v="1899-12-30T05:55:00"/>
    <d v="1899-12-30T00:30:00"/>
    <n v="0.5"/>
    <x v="10"/>
    <x v="2"/>
  </r>
  <r>
    <x v="38"/>
    <d v="1899-12-30T09:30:00"/>
    <d v="1899-12-30T11:00:00"/>
    <d v="1899-12-30T01:30:00"/>
    <n v="1.5"/>
    <x v="2"/>
    <x v="1"/>
  </r>
  <r>
    <x v="38"/>
    <d v="1899-12-30T11:00:00"/>
    <d v="1899-12-30T13:00:00"/>
    <d v="1899-12-30T02:00:00"/>
    <n v="2"/>
    <x v="8"/>
    <x v="2"/>
  </r>
  <r>
    <x v="38"/>
    <d v="1899-12-30T13:00:00"/>
    <d v="1899-12-30T13:30:00"/>
    <d v="1899-12-30T00:30:00"/>
    <n v="0.5"/>
    <x v="3"/>
    <x v="0"/>
  </r>
  <r>
    <x v="38"/>
    <d v="1899-12-30T13:30:00"/>
    <d v="1899-12-30T14:00:00"/>
    <d v="1899-12-30T00:30:00"/>
    <n v="0.5"/>
    <x v="19"/>
    <x v="2"/>
  </r>
  <r>
    <x v="38"/>
    <d v="1899-12-30T18:00:00"/>
    <d v="1899-12-30T19:00:00"/>
    <d v="1899-12-30T01:00:00"/>
    <n v="1"/>
    <x v="41"/>
    <x v="1"/>
  </r>
  <r>
    <x v="38"/>
    <d v="1899-12-30T19:00:00"/>
    <d v="1899-12-30T19:30:00"/>
    <d v="1899-12-30T00:30:00"/>
    <n v="0.5"/>
    <x v="7"/>
    <x v="0"/>
  </r>
  <r>
    <x v="38"/>
    <d v="1899-12-30T19:30:00"/>
    <d v="1899-12-30T19:45:00"/>
    <d v="1899-12-30T00:15:00"/>
    <n v="0.25"/>
    <x v="36"/>
    <x v="0"/>
  </r>
  <r>
    <x v="38"/>
    <d v="1899-12-30T21:30:00"/>
    <d v="1899-12-30T23:00:00"/>
    <d v="1899-12-30T01:30:00"/>
    <n v="1.5"/>
    <x v="2"/>
    <x v="1"/>
  </r>
  <r>
    <x v="39"/>
    <d v="1899-12-30T01:10:00"/>
    <d v="1899-12-30T01:40:00"/>
    <d v="1899-12-30T00:30:00"/>
    <n v="0.5"/>
    <x v="10"/>
    <x v="2"/>
  </r>
  <r>
    <x v="39"/>
    <d v="1899-12-30T03:30:00"/>
    <d v="1899-12-30T04:30:00"/>
    <d v="1899-12-30T01:00:00"/>
    <n v="1"/>
    <x v="41"/>
    <x v="1"/>
  </r>
  <r>
    <x v="39"/>
    <d v="1899-12-30T05:20:00"/>
    <d v="1899-12-30T05:50:00"/>
    <d v="1899-12-30T00:30:00"/>
    <n v="0.5"/>
    <x v="5"/>
    <x v="0"/>
  </r>
  <r>
    <x v="40"/>
    <d v="1899-12-30T01:10:00"/>
    <d v="1899-12-30T01:40:00"/>
    <d v="1899-12-30T00:30:00"/>
    <n v="0.5"/>
    <x v="8"/>
    <x v="2"/>
  </r>
  <r>
    <x v="40"/>
    <d v="1899-12-30T03:30:00"/>
    <d v="1899-12-30T04:30:00"/>
    <d v="1899-12-30T01:00:00"/>
    <n v="1"/>
    <x v="41"/>
    <x v="1"/>
  </r>
  <r>
    <x v="40"/>
    <d v="1899-12-30T06:00:00"/>
    <d v="1899-12-30T09:00:00"/>
    <d v="1899-12-30T03:00:00"/>
    <n v="3"/>
    <x v="10"/>
    <x v="2"/>
  </r>
  <r>
    <x v="40"/>
    <d v="1899-12-30T09:30:00"/>
    <d v="1899-12-30T11:00:00"/>
    <d v="1899-12-30T01:30:00"/>
    <n v="1.5"/>
    <x v="2"/>
    <x v="1"/>
  </r>
  <r>
    <x v="40"/>
    <d v="1899-12-30T12:00:00"/>
    <d v="1899-12-30T12:30:00"/>
    <d v="1899-12-30T00:30:00"/>
    <n v="0.5"/>
    <x v="5"/>
    <x v="0"/>
  </r>
  <r>
    <x v="40"/>
    <d v="1899-12-30T14:30:00"/>
    <d v="1899-12-30T23:00:00"/>
    <d v="1899-12-30T08:30:00"/>
    <n v="8.5"/>
    <x v="34"/>
    <x v="0"/>
  </r>
  <r>
    <x v="40"/>
    <d v="1899-12-30T23:00:00"/>
    <d v="1899-12-30T00:00:00"/>
    <d v="1899-12-30T01:00:00"/>
    <n v="1"/>
    <x v="18"/>
    <x v="0"/>
  </r>
  <r>
    <x v="41"/>
    <d v="1899-12-30T00:00:00"/>
    <d v="1899-12-30T01:00:00"/>
    <d v="1899-12-30T01:00:00"/>
    <n v="1"/>
    <x v="18"/>
    <x v="0"/>
  </r>
  <r>
    <x v="41"/>
    <d v="1899-12-30T03:00:00"/>
    <d v="1899-12-30T04:00:00"/>
    <d v="1899-12-30T01:00:00"/>
    <n v="1"/>
    <x v="41"/>
    <x v="1"/>
  </r>
  <r>
    <x v="41"/>
    <d v="1899-12-30T05:00:00"/>
    <d v="1899-12-30T05:30:00"/>
    <d v="1899-12-30T00:30:00"/>
    <n v="0.5"/>
    <x v="5"/>
    <x v="0"/>
  </r>
  <r>
    <x v="41"/>
    <d v="1899-12-30T14:10:00"/>
    <d v="1899-12-30T14:40:00"/>
    <d v="1899-12-30T00:30:00"/>
    <n v="0.5"/>
    <x v="19"/>
    <x v="2"/>
  </r>
  <r>
    <x v="41"/>
    <d v="1899-12-30T14:50:00"/>
    <d v="1899-12-30T15:05:00"/>
    <d v="1899-12-30T00:15:00"/>
    <n v="0.25"/>
    <x v="5"/>
    <x v="0"/>
  </r>
  <r>
    <x v="41"/>
    <d v="1899-12-30T15:15:00"/>
    <d v="1899-12-30T16:00:00"/>
    <d v="1899-12-30T00:45:00"/>
    <n v="0.75"/>
    <x v="5"/>
    <x v="0"/>
  </r>
  <r>
    <x v="41"/>
    <d v="1899-12-30T18:00:00"/>
    <d v="1899-12-30T19:00:00"/>
    <d v="1899-12-30T01:00:00"/>
    <n v="1"/>
    <x v="41"/>
    <x v="1"/>
  </r>
  <r>
    <x v="41"/>
    <d v="1899-12-30T21:30:00"/>
    <d v="1899-12-30T23:00:00"/>
    <d v="1899-12-30T01:30:00"/>
    <n v="1.5"/>
    <x v="2"/>
    <x v="1"/>
  </r>
  <r>
    <x v="42"/>
    <d v="1899-12-30T03:00:00"/>
    <d v="1899-12-30T04:00:00"/>
    <d v="1899-12-30T01:00:00"/>
    <n v="1"/>
    <x v="41"/>
    <x v="1"/>
  </r>
  <r>
    <x v="42"/>
    <d v="1899-12-30T06:07:00"/>
    <d v="1899-12-30T11:00:00"/>
    <d v="1899-12-30T04:53:00"/>
    <n v="4.88"/>
    <x v="5"/>
    <x v="0"/>
  </r>
  <r>
    <x v="42"/>
    <d v="1899-12-30T09:30:00"/>
    <d v="1899-12-30T11:00:00"/>
    <d v="1899-12-30T01:30:00"/>
    <n v="1.5"/>
    <x v="2"/>
    <x v="1"/>
  </r>
  <r>
    <x v="42"/>
    <d v="1899-12-30T11:40:00"/>
    <d v="1899-12-30T11:50:00"/>
    <d v="1899-12-30T00:10:00"/>
    <n v="0.17"/>
    <x v="5"/>
    <x v="0"/>
  </r>
  <r>
    <x v="42"/>
    <d v="1899-12-30T12:00:00"/>
    <d v="1899-12-30T13:00:00"/>
    <d v="1899-12-30T01:00:00"/>
    <n v="1"/>
    <x v="37"/>
    <x v="4"/>
  </r>
  <r>
    <x v="42"/>
    <d v="1899-12-30T14:20:00"/>
    <d v="1899-12-30T14:40:00"/>
    <d v="1899-12-30T00:20:00"/>
    <n v="0.33"/>
    <x v="5"/>
    <x v="0"/>
  </r>
  <r>
    <x v="42"/>
    <d v="1899-12-30T17:50:00"/>
    <d v="1899-12-30T19:05:00"/>
    <d v="1899-12-30T01:15:00"/>
    <n v="1.25"/>
    <x v="41"/>
    <x v="1"/>
  </r>
  <r>
    <x v="42"/>
    <d v="1899-12-30T20:15:00"/>
    <d v="1899-12-30T20:25:00"/>
    <d v="1899-12-30T00:10:00"/>
    <n v="0.17"/>
    <x v="5"/>
    <x v="0"/>
  </r>
  <r>
    <x v="42"/>
    <d v="1899-12-30T21:30:00"/>
    <d v="1899-12-30T23:00:00"/>
    <d v="1899-12-30T01:30:00"/>
    <n v="1.5"/>
    <x v="2"/>
    <x v="1"/>
  </r>
  <r>
    <x v="43"/>
    <d v="1899-12-30T02:00:00"/>
    <d v="1899-12-30T02:30:00"/>
    <d v="1899-12-30T00:30:00"/>
    <n v="0.5"/>
    <x v="8"/>
    <x v="2"/>
  </r>
  <r>
    <x v="43"/>
    <d v="1899-12-30T03:00:00"/>
    <d v="1899-12-30T04:00:00"/>
    <d v="1899-12-30T01:00:00"/>
    <n v="1"/>
    <x v="41"/>
    <x v="1"/>
  </r>
  <r>
    <x v="43"/>
    <d v="1899-12-30T05:00:00"/>
    <d v="1899-12-30T06:00:00"/>
    <d v="1899-12-30T01:00:00"/>
    <n v="1"/>
    <x v="5"/>
    <x v="0"/>
  </r>
  <r>
    <x v="43"/>
    <d v="1899-12-30T09:30:00"/>
    <d v="1899-12-30T11:00:00"/>
    <d v="1899-12-30T01:30:00"/>
    <n v="1.5"/>
    <x v="2"/>
    <x v="1"/>
  </r>
  <r>
    <x v="43"/>
    <d v="1899-12-30T13:00:00"/>
    <d v="1899-12-30T13:45:00"/>
    <d v="1899-12-30T00:45:00"/>
    <n v="0.75"/>
    <x v="42"/>
    <x v="2"/>
  </r>
  <r>
    <x v="43"/>
    <d v="1899-12-30T14:30:00"/>
    <d v="1899-12-30T14:45:00"/>
    <d v="1899-12-30T00:15:00"/>
    <n v="0.25"/>
    <x v="5"/>
    <x v="0"/>
  </r>
  <r>
    <x v="43"/>
    <d v="1899-12-30T15:20:00"/>
    <d v="1899-12-30T15:35:00"/>
    <d v="1899-12-30T00:15:00"/>
    <n v="0.25"/>
    <x v="5"/>
    <x v="0"/>
  </r>
  <r>
    <x v="43"/>
    <d v="1899-12-30T16:30:00"/>
    <d v="1899-12-30T16:50:00"/>
    <d v="1899-12-30T00:20:00"/>
    <n v="0.33"/>
    <x v="5"/>
    <x v="0"/>
  </r>
  <r>
    <x v="43"/>
    <d v="1899-12-30T17:40:00"/>
    <d v="1899-12-30T19:00:00"/>
    <d v="1899-12-30T01:20:00"/>
    <n v="1.33"/>
    <x v="41"/>
    <x v="1"/>
  </r>
  <r>
    <x v="43"/>
    <d v="1899-12-30T20:00:00"/>
    <d v="1899-12-30T20:10:00"/>
    <d v="1899-12-30T00:10:00"/>
    <n v="0.17"/>
    <x v="32"/>
    <x v="2"/>
  </r>
  <r>
    <x v="43"/>
    <d v="1899-12-30T21:30:00"/>
    <d v="1899-12-30T23:00:00"/>
    <d v="1899-12-30T01:30:00"/>
    <n v="1.5"/>
    <x v="2"/>
    <x v="1"/>
  </r>
  <r>
    <x v="44"/>
    <d v="1899-12-30T02:30:00"/>
    <d v="1899-12-30T03:00:00"/>
    <d v="1899-12-30T00:30:00"/>
    <n v="0.5"/>
    <x v="29"/>
    <x v="4"/>
  </r>
  <r>
    <x v="44"/>
    <d v="1899-12-30T03:00:00"/>
    <d v="1899-12-30T04:00:00"/>
    <d v="1899-12-30T01:00:00"/>
    <n v="1"/>
    <x v="41"/>
    <x v="1"/>
  </r>
  <r>
    <x v="44"/>
    <d v="1899-12-30T06:00:00"/>
    <d v="1899-12-30T06:45:00"/>
    <d v="1899-12-30T00:45:00"/>
    <n v="0.75"/>
    <x v="5"/>
    <x v="0"/>
  </r>
  <r>
    <x v="44"/>
    <d v="1899-12-30T09:30:00"/>
    <d v="1899-12-30T11:00:00"/>
    <d v="1899-12-30T01:30:00"/>
    <n v="1.5"/>
    <x v="2"/>
    <x v="1"/>
  </r>
  <r>
    <x v="45"/>
    <d v="1899-12-30T02:30:00"/>
    <d v="1899-12-30T03:00:00"/>
    <d v="1899-12-30T00:30:00"/>
    <n v="0.5"/>
    <x v="29"/>
    <x v="4"/>
  </r>
  <r>
    <x v="45"/>
    <d v="1899-12-30T03:00:00"/>
    <d v="1899-12-30T04:00:00"/>
    <d v="1899-12-30T01:00:00"/>
    <n v="1"/>
    <x v="41"/>
    <x v="1"/>
  </r>
  <r>
    <x v="45"/>
    <d v="1899-12-30T06:00:00"/>
    <d v="1899-12-30T06:45:00"/>
    <d v="1899-12-30T00:45:00"/>
    <n v="0.75"/>
    <x v="5"/>
    <x v="0"/>
  </r>
  <r>
    <x v="45"/>
    <d v="1899-12-30T09:30:00"/>
    <d v="1899-12-30T11:00:00"/>
    <d v="1899-12-30T01:30:00"/>
    <n v="1.5"/>
    <x v="2"/>
    <x v="1"/>
  </r>
  <r>
    <x v="46"/>
    <d v="1899-12-30T08:30:00"/>
    <d v="1899-12-30T12:30:00"/>
    <d v="1899-12-30T04:00:00"/>
    <n v="4"/>
    <x v="29"/>
    <x v="4"/>
  </r>
  <r>
    <x v="46"/>
    <d v="1899-12-30T16:30:00"/>
    <d v="1899-12-30T17:00:00"/>
    <d v="1899-12-30T00:30:00"/>
    <n v="0.5"/>
    <x v="36"/>
    <x v="0"/>
  </r>
  <r>
    <x v="46"/>
    <d v="1899-12-30T17:00:00"/>
    <d v="1899-12-30T17:30:00"/>
    <d v="1899-12-30T00:30:00"/>
    <n v="0.5"/>
    <x v="15"/>
    <x v="2"/>
  </r>
  <r>
    <x v="46"/>
    <d v="1899-12-30T17:30:00"/>
    <d v="1899-12-30T18:15:00"/>
    <d v="1899-12-30T00:45:00"/>
    <n v="0.75"/>
    <x v="44"/>
    <x v="0"/>
  </r>
  <r>
    <x v="46"/>
    <d v="1899-12-30T18:15:00"/>
    <d v="1899-12-30T19:00:00"/>
    <d v="1899-12-30T00:45:00"/>
    <n v="0.75"/>
    <x v="49"/>
    <x v="2"/>
  </r>
  <r>
    <x v="46"/>
    <d v="1899-12-30T19:00:00"/>
    <d v="1899-12-30T20:30:00"/>
    <d v="1899-12-30T01:30:00"/>
    <n v="1.5"/>
    <x v="5"/>
    <x v="0"/>
  </r>
  <r>
    <x v="46"/>
    <d v="1899-12-30T20:30:00"/>
    <d v="1899-12-30T00:00:00"/>
    <d v="1899-12-30T03:30:00"/>
    <n v="3.5"/>
    <x v="46"/>
    <x v="4"/>
  </r>
  <r>
    <x v="47"/>
    <d v="1899-12-30T00:00:00"/>
    <d v="1899-12-30T01:00:00"/>
    <d v="1899-12-30T01:00:00"/>
    <n v="1"/>
    <x v="46"/>
    <x v="4"/>
  </r>
  <r>
    <x v="47"/>
    <d v="1899-12-30T01:00:00"/>
    <d v="1899-12-30T01:30:00"/>
    <d v="1899-12-30T00:30:00"/>
    <n v="0.5"/>
    <x v="14"/>
    <x v="4"/>
  </r>
  <r>
    <x v="47"/>
    <d v="1899-12-30T01:30:00"/>
    <d v="1899-12-30T02:30:00"/>
    <d v="1899-12-30T01:00:00"/>
    <n v="1"/>
    <x v="5"/>
    <x v="0"/>
  </r>
  <r>
    <x v="47"/>
    <d v="1899-12-30T02:30:00"/>
    <d v="1899-12-30T03:15:00"/>
    <d v="1899-12-30T00:45:00"/>
    <n v="0.75"/>
    <x v="38"/>
    <x v="0"/>
  </r>
  <r>
    <x v="47"/>
    <d v="1899-12-30T03:15:00"/>
    <d v="1899-12-30T03:35:00"/>
    <d v="1899-12-30T00:20:00"/>
    <n v="0.33"/>
    <x v="15"/>
    <x v="2"/>
  </r>
  <r>
    <x v="47"/>
    <d v="1899-12-30T12:30:00"/>
    <d v="1899-12-30T13:10:00"/>
    <d v="1899-12-30T00:40:00"/>
    <n v="0.67"/>
    <x v="42"/>
    <x v="2"/>
  </r>
  <r>
    <x v="47"/>
    <d v="1899-12-30T14:10:00"/>
    <d v="1899-12-30T14:40:00"/>
    <d v="1899-12-30T00:30:00"/>
    <n v="0.5"/>
    <x v="15"/>
    <x v="2"/>
  </r>
  <r>
    <x v="47"/>
    <d v="1899-12-30T15:40:00"/>
    <d v="1899-12-30T16:40:00"/>
    <d v="1899-12-30T01:00:00"/>
    <n v="1"/>
    <x v="10"/>
    <x v="2"/>
  </r>
  <r>
    <x v="47"/>
    <d v="1899-12-30T17:00:00"/>
    <d v="1899-12-30T17:30:00"/>
    <d v="1899-12-30T00:30:00"/>
    <n v="0.5"/>
    <x v="35"/>
    <x v="2"/>
  </r>
  <r>
    <x v="47"/>
    <d v="1899-12-30T18:00:00"/>
    <d v="1899-12-30T19:00:00"/>
    <d v="1899-12-30T01:00:00"/>
    <n v="1"/>
    <x v="5"/>
    <x v="0"/>
  </r>
  <r>
    <x v="47"/>
    <d v="1899-12-30T19:00:00"/>
    <d v="1899-12-30T23:30:00"/>
    <d v="1899-12-30T04:30:00"/>
    <n v="4.5"/>
    <x v="46"/>
    <x v="4"/>
  </r>
  <r>
    <x v="47"/>
    <d v="1899-12-30T23:30:00"/>
    <d v="1899-12-30T00:00:00"/>
    <d v="1899-12-30T00:30:00"/>
    <n v="0.5"/>
    <x v="15"/>
    <x v="2"/>
  </r>
  <r>
    <x v="48"/>
    <d v="1899-12-30T11:00:00"/>
    <d v="1899-12-30T12:00:00"/>
    <d v="1899-12-30T01:00:00"/>
    <n v="1"/>
    <x v="5"/>
    <x v="0"/>
  </r>
  <r>
    <x v="48"/>
    <d v="1899-12-30T01:00:00"/>
    <d v="1899-12-30T04:00:00"/>
    <d v="1899-12-30T03:00:00"/>
    <n v="3"/>
    <x v="40"/>
    <x v="4"/>
  </r>
  <r>
    <x v="48"/>
    <d v="1899-12-30T04:00:00"/>
    <d v="1899-12-30T04:30:00"/>
    <d v="1899-12-30T00:30:00"/>
    <n v="0.5"/>
    <x v="15"/>
    <x v="2"/>
  </r>
  <r>
    <x v="48"/>
    <d v="1899-12-30T19:00:00"/>
    <d v="1899-12-30T21:00:00"/>
    <d v="1899-12-30T02:00:00"/>
    <n v="2"/>
    <x v="2"/>
    <x v="1"/>
  </r>
  <r>
    <x v="49"/>
    <d v="1899-12-30T01:00:00"/>
    <d v="1899-12-30T02:00:00"/>
    <d v="1899-12-30T01:00:00"/>
    <n v="1"/>
    <x v="1"/>
    <x v="0"/>
  </r>
  <r>
    <x v="49"/>
    <d v="1899-12-30T02:30:00"/>
    <d v="1899-12-30T02:45:00"/>
    <d v="1899-12-30T00:15:00"/>
    <n v="0.25"/>
    <x v="5"/>
    <x v="0"/>
  </r>
  <r>
    <x v="49"/>
    <d v="1899-12-30T03:15:00"/>
    <d v="1899-12-30T03:30:00"/>
    <d v="1899-12-30T00:15:00"/>
    <n v="0.25"/>
    <x v="17"/>
    <x v="1"/>
  </r>
  <r>
    <x v="49"/>
    <d v="1899-12-30T04:00:00"/>
    <d v="1899-12-30T05:00:00"/>
    <d v="1899-12-30T01:00:00"/>
    <n v="1"/>
    <x v="1"/>
    <x v="0"/>
  </r>
  <r>
    <x v="49"/>
    <d v="1899-12-30T05:15:00"/>
    <d v="1899-12-30T05:30:00"/>
    <d v="1899-12-30T00:15:00"/>
    <n v="0.25"/>
    <x v="5"/>
    <x v="0"/>
  </r>
  <r>
    <x v="49"/>
    <d v="1899-12-30T05:45:00"/>
    <d v="1899-12-30T06:00:00"/>
    <d v="1899-12-30T00:15:00"/>
    <n v="0.25"/>
    <x v="5"/>
    <x v="0"/>
  </r>
  <r>
    <x v="49"/>
    <d v="1899-12-30T12:00:00"/>
    <d v="1899-12-30T12:30:00"/>
    <d v="1899-12-30T00:30:00"/>
    <n v="0.5"/>
    <x v="24"/>
    <x v="0"/>
  </r>
  <r>
    <x v="49"/>
    <d v="1899-12-30T13:00:00"/>
    <d v="1899-12-30T13:45:00"/>
    <d v="1899-12-30T00:45:00"/>
    <n v="0.75"/>
    <x v="37"/>
    <x v="4"/>
  </r>
  <r>
    <x v="49"/>
    <d v="1899-12-30T15:00:00"/>
    <d v="1899-12-30T15:30:00"/>
    <d v="1899-12-30T00:30:00"/>
    <n v="0.5"/>
    <x v="5"/>
    <x v="0"/>
  </r>
  <r>
    <x v="49"/>
    <d v="1899-12-30T20:30:00"/>
    <d v="1899-12-30T21:00:00"/>
    <d v="1899-12-30T00:30:00"/>
    <n v="0.5"/>
    <x v="2"/>
    <x v="1"/>
  </r>
  <r>
    <x v="49"/>
    <d v="1899-12-30T21:00:00"/>
    <d v="1899-12-30T21:30:00"/>
    <d v="1899-12-30T00:30:00"/>
    <n v="0.5"/>
    <x v="3"/>
    <x v="0"/>
  </r>
  <r>
    <x v="49"/>
    <d v="1899-12-30T22:00:00"/>
    <d v="1899-12-30T23:00:00"/>
    <d v="1899-12-30T01:00:00"/>
    <n v="1"/>
    <x v="1"/>
    <x v="0"/>
  </r>
  <r>
    <x v="50"/>
    <d v="1899-12-30T01:00:00"/>
    <d v="1899-12-30T01:30:00"/>
    <d v="1899-12-30T00:30:00"/>
    <n v="0.5"/>
    <x v="10"/>
    <x v="2"/>
  </r>
  <r>
    <x v="50"/>
    <d v="1899-12-30T03:00:00"/>
    <d v="1899-12-30T03:30:00"/>
    <d v="1899-12-30T00:30:00"/>
    <n v="0.5"/>
    <x v="15"/>
    <x v="2"/>
  </r>
  <r>
    <x v="50"/>
    <d v="1899-12-30T04:30:00"/>
    <d v="1899-12-30T05:00:00"/>
    <d v="1899-12-30T00:30:00"/>
    <n v="0.5"/>
    <x v="10"/>
    <x v="2"/>
  </r>
  <r>
    <x v="50"/>
    <d v="1899-12-30T07:00:00"/>
    <d v="1899-12-30T08:30:00"/>
    <d v="1899-12-30T01:30:00"/>
    <n v="1.5"/>
    <x v="11"/>
    <x v="2"/>
  </r>
  <r>
    <x v="50"/>
    <d v="1899-12-30T08:30:00"/>
    <d v="1899-12-30T09:00:00"/>
    <d v="1899-12-30T00:30:00"/>
    <n v="0.5"/>
    <x v="2"/>
    <x v="1"/>
  </r>
  <r>
    <x v="50"/>
    <d v="1899-12-30T10:00:00"/>
    <d v="1899-12-30T10:15:00"/>
    <d v="1899-12-30T00:15:00"/>
    <n v="0.25"/>
    <x v="15"/>
    <x v="2"/>
  </r>
  <r>
    <x v="50"/>
    <d v="1899-12-30T11:00:00"/>
    <d v="1899-12-30T11:30:00"/>
    <d v="1899-12-30T00:30:00"/>
    <n v="0.5"/>
    <x v="19"/>
    <x v="2"/>
  </r>
  <r>
    <x v="50"/>
    <d v="1899-12-30T12:00:00"/>
    <d v="1899-12-30T12:40:00"/>
    <d v="1899-12-30T00:40:00"/>
    <n v="0.67"/>
    <x v="49"/>
    <x v="2"/>
  </r>
  <r>
    <x v="50"/>
    <d v="1899-12-30T13:00:00"/>
    <d v="1899-12-30T14:00:00"/>
    <d v="1899-12-30T01:00:00"/>
    <n v="1"/>
    <x v="41"/>
    <x v="1"/>
  </r>
  <r>
    <x v="50"/>
    <d v="1899-12-30T14:00:00"/>
    <d v="1899-12-30T15:00:00"/>
    <d v="1899-12-30T01:00:00"/>
    <n v="1"/>
    <x v="18"/>
    <x v="0"/>
  </r>
  <r>
    <x v="50"/>
    <d v="1899-12-30T17:00:00"/>
    <d v="1899-12-30T18:00:00"/>
    <d v="1899-12-30T01:00:00"/>
    <n v="1"/>
    <x v="5"/>
    <x v="0"/>
  </r>
  <r>
    <x v="50"/>
    <d v="1899-12-30T20:30:00"/>
    <d v="1899-12-30T21:00:00"/>
    <d v="1899-12-30T00:30:00"/>
    <n v="0.5"/>
    <x v="2"/>
    <x v="1"/>
  </r>
  <r>
    <x v="50"/>
    <d v="1899-12-30T22:00:00"/>
    <d v="1899-12-30T22:30:00"/>
    <d v="1899-12-30T00:30:00"/>
    <n v="0.5"/>
    <x v="15"/>
    <x v="2"/>
  </r>
  <r>
    <x v="50"/>
    <d v="1899-12-30T23:00:00"/>
    <d v="1899-12-30T23:30:00"/>
    <d v="1899-12-30T00:30:00"/>
    <n v="0.5"/>
    <x v="5"/>
    <x v="0"/>
  </r>
  <r>
    <x v="51"/>
    <d v="1899-12-30T01:00:00"/>
    <d v="1899-12-30T02:00:00"/>
    <d v="1899-12-30T01:00:00"/>
    <n v="1"/>
    <x v="1"/>
    <x v="0"/>
  </r>
  <r>
    <x v="51"/>
    <d v="1899-12-30T03:00:00"/>
    <d v="1899-12-30T04:00:00"/>
    <d v="1899-12-30T01:00:00"/>
    <n v="1"/>
    <x v="22"/>
    <x v="4"/>
  </r>
  <r>
    <x v="51"/>
    <d v="1899-12-30T04:30:00"/>
    <d v="1899-12-30T05:00:00"/>
    <d v="1899-12-30T00:30:00"/>
    <n v="0.5"/>
    <x v="45"/>
    <x v="0"/>
  </r>
  <r>
    <x v="51"/>
    <d v="1899-12-30T06:00:00"/>
    <d v="1899-12-30T06:15:00"/>
    <d v="1899-12-30T00:15:00"/>
    <n v="0.25"/>
    <x v="15"/>
    <x v="2"/>
  </r>
  <r>
    <x v="51"/>
    <d v="1899-12-30T08:30:00"/>
    <d v="1899-12-30T09:00:00"/>
    <d v="1899-12-30T00:30:00"/>
    <n v="0.5"/>
    <x v="2"/>
    <x v="1"/>
  </r>
  <r>
    <x v="51"/>
    <d v="1899-12-30T12:00:00"/>
    <d v="1899-12-30T13:00:00"/>
    <d v="1899-12-30T01:00:00"/>
    <n v="1"/>
    <x v="41"/>
    <x v="1"/>
  </r>
  <r>
    <x v="51"/>
    <d v="1899-12-30T14:00:00"/>
    <d v="1899-12-30T15:00:00"/>
    <d v="1899-12-30T01:00:00"/>
    <n v="1"/>
    <x v="28"/>
    <x v="2"/>
  </r>
  <r>
    <x v="51"/>
    <d v="1899-12-30T17:00:00"/>
    <d v="1899-12-30T18:00:00"/>
    <d v="1899-12-30T01:00:00"/>
    <n v="1"/>
    <x v="10"/>
    <x v="2"/>
  </r>
  <r>
    <x v="51"/>
    <d v="1899-12-30T20:30:00"/>
    <d v="1899-12-30T21:00:00"/>
    <d v="1899-12-30T00:30:00"/>
    <n v="0.5"/>
    <x v="2"/>
    <x v="1"/>
  </r>
  <r>
    <x v="51"/>
    <d v="1899-12-30T22:00:00"/>
    <d v="1899-12-30T22:30:00"/>
    <d v="1899-12-30T00:30:00"/>
    <n v="0.5"/>
    <x v="15"/>
    <x v="2"/>
  </r>
  <r>
    <x v="51"/>
    <d v="1899-12-30T23:00:00"/>
    <d v="1899-12-30T23:30:00"/>
    <d v="1899-12-30T00:30:00"/>
    <n v="0.5"/>
    <x v="1"/>
    <x v="0"/>
  </r>
  <r>
    <x v="52"/>
    <d v="1899-12-30T01:00:00"/>
    <d v="1899-12-30T02:00:00"/>
    <d v="1899-12-30T01:00:00"/>
    <n v="1"/>
    <x v="1"/>
    <x v="0"/>
  </r>
  <r>
    <x v="52"/>
    <d v="1899-12-30T03:00:00"/>
    <d v="1899-12-30T04:00:00"/>
    <d v="1899-12-30T01:00:00"/>
    <n v="1"/>
    <x v="1"/>
    <x v="0"/>
  </r>
  <r>
    <x v="52"/>
    <d v="1899-12-30T04:30:00"/>
    <d v="1899-12-30T05:00:00"/>
    <d v="1899-12-30T00:30:00"/>
    <n v="0.5"/>
    <x v="39"/>
    <x v="0"/>
  </r>
  <r>
    <x v="52"/>
    <d v="1899-12-30T06:00:00"/>
    <d v="1899-12-30T07:00:00"/>
    <d v="1899-12-30T01:00:00"/>
    <n v="1"/>
    <x v="45"/>
    <x v="0"/>
  </r>
  <r>
    <x v="52"/>
    <d v="1899-12-30T10:00:00"/>
    <d v="1899-12-30T10:15:00"/>
    <d v="1899-12-30T00:15:00"/>
    <n v="0.25"/>
    <x v="15"/>
    <x v="2"/>
  </r>
  <r>
    <x v="52"/>
    <d v="1899-12-30T11:30:00"/>
    <d v="1899-12-30T11:45:00"/>
    <d v="1899-12-30T00:15:00"/>
    <n v="0.25"/>
    <x v="5"/>
    <x v="0"/>
  </r>
  <r>
    <x v="52"/>
    <d v="1899-12-30T13:00:00"/>
    <d v="1899-12-30T14:00:00"/>
    <d v="1899-12-30T01:00:00"/>
    <n v="1"/>
    <x v="41"/>
    <x v="1"/>
  </r>
  <r>
    <x v="52"/>
    <d v="1899-12-30T15:30:00"/>
    <d v="1899-12-30T15:45:00"/>
    <d v="1899-12-30T00:15:00"/>
    <n v="0.25"/>
    <x v="5"/>
    <x v="0"/>
  </r>
  <r>
    <x v="52"/>
    <d v="1899-12-30T18:30:00"/>
    <d v="1899-12-30T19:30:00"/>
    <d v="1899-12-30T01:00:00"/>
    <n v="1"/>
    <x v="5"/>
    <x v="0"/>
  </r>
  <r>
    <x v="52"/>
    <d v="1899-12-30T20:00:00"/>
    <d v="1899-12-30T21:15:00"/>
    <d v="1899-12-30T01:15:00"/>
    <n v="1.25"/>
    <x v="2"/>
    <x v="1"/>
  </r>
  <r>
    <x v="52"/>
    <d v="1899-12-30T22:30:00"/>
    <d v="1899-12-30T22:50:00"/>
    <d v="1899-12-30T00:20:00"/>
    <n v="0.33"/>
    <x v="0"/>
    <x v="0"/>
  </r>
  <r>
    <x v="52"/>
    <d v="1899-12-30T23:15:00"/>
    <d v="1899-12-30T23:30:00"/>
    <d v="1899-12-30T00:15:00"/>
    <n v="0.25"/>
    <x v="35"/>
    <x v="2"/>
  </r>
  <r>
    <x v="53"/>
    <d v="1899-12-30T01:30:00"/>
    <d v="1899-12-30T02:30:00"/>
    <d v="1899-12-30T01:00:00"/>
    <n v="1"/>
    <x v="5"/>
    <x v="0"/>
  </r>
  <r>
    <x v="53"/>
    <d v="1899-12-30T04:30:00"/>
    <d v="1899-12-30T05:00:00"/>
    <d v="1899-12-30T00:30:00"/>
    <n v="0.5"/>
    <x v="5"/>
    <x v="0"/>
  </r>
  <r>
    <x v="53"/>
    <d v="1899-12-30T06:30:00"/>
    <d v="1899-12-30T07:00:00"/>
    <d v="1899-12-30T00:30:00"/>
    <n v="0.5"/>
    <x v="49"/>
    <x v="2"/>
  </r>
  <r>
    <x v="53"/>
    <d v="1899-12-30T07:20:00"/>
    <d v="1899-12-30T07:50:00"/>
    <d v="1899-12-30T00:30:00"/>
    <n v="0.5"/>
    <x v="42"/>
    <x v="2"/>
  </r>
  <r>
    <x v="53"/>
    <d v="1899-12-30T08:00:00"/>
    <d v="1899-12-30T09:00:00"/>
    <d v="1899-12-30T01:00:00"/>
    <n v="1"/>
    <x v="2"/>
    <x v="1"/>
  </r>
  <r>
    <x v="53"/>
    <d v="1899-12-30T09:00:00"/>
    <d v="1899-12-30T09:30:00"/>
    <d v="1899-12-30T00:30:00"/>
    <n v="0.5"/>
    <x v="35"/>
    <x v="2"/>
  </r>
  <r>
    <x v="53"/>
    <d v="1899-12-30T09:30:00"/>
    <d v="1899-12-30T10:00:00"/>
    <d v="1899-12-30T00:30:00"/>
    <n v="0.5"/>
    <x v="42"/>
    <x v="2"/>
  </r>
  <r>
    <x v="53"/>
    <d v="1899-12-30T10:00:00"/>
    <d v="1899-12-30T10:15:00"/>
    <d v="1899-12-30T00:15:00"/>
    <n v="0.25"/>
    <x v="3"/>
    <x v="0"/>
  </r>
  <r>
    <x v="53"/>
    <d v="1899-12-30T10:15:00"/>
    <d v="1899-12-30T11:15:00"/>
    <d v="1899-12-30T01:00:00"/>
    <n v="1"/>
    <x v="5"/>
    <x v="0"/>
  </r>
  <r>
    <x v="53"/>
    <d v="1899-12-30T20:00:00"/>
    <d v="1899-12-30T21:15:00"/>
    <d v="1899-12-30T01:15:00"/>
    <n v="1.25"/>
    <x v="2"/>
    <x v="1"/>
  </r>
  <r>
    <x v="53"/>
    <d v="1899-12-30T22:00:00"/>
    <d v="1899-12-30T22:30:00"/>
    <d v="1899-12-30T00:30:00"/>
    <n v="0.5"/>
    <x v="35"/>
    <x v="2"/>
  </r>
  <r>
    <x v="54"/>
    <d v="1899-12-30T01:30:00"/>
    <d v="1899-12-30T02:30:00"/>
    <d v="1899-12-30T01:00:00"/>
    <n v="1"/>
    <x v="10"/>
    <x v="2"/>
  </r>
  <r>
    <x v="54"/>
    <d v="1899-12-30T03:15:00"/>
    <d v="1899-12-30T03:45:00"/>
    <d v="1899-12-30T00:30:00"/>
    <n v="0.5"/>
    <x v="39"/>
    <x v="0"/>
  </r>
  <r>
    <x v="54"/>
    <d v="1899-12-30T06:30:00"/>
    <d v="1899-12-30T07:00:00"/>
    <d v="1899-12-30T00:30:00"/>
    <n v="0.5"/>
    <x v="10"/>
    <x v="2"/>
  </r>
  <r>
    <x v="54"/>
    <d v="1899-12-30T08:00:00"/>
    <d v="1899-12-30T09:00:00"/>
    <d v="1899-12-30T01:00:00"/>
    <n v="1"/>
    <x v="2"/>
    <x v="1"/>
  </r>
  <r>
    <x v="54"/>
    <d v="1899-12-30T09:00:00"/>
    <d v="1899-12-30T14:00:00"/>
    <d v="1899-12-30T05:00:00"/>
    <n v="5"/>
    <x v="40"/>
    <x v="4"/>
  </r>
  <r>
    <x v="54"/>
    <d v="1899-12-30T15:10:00"/>
    <d v="1899-12-30T15:40:00"/>
    <d v="1899-12-30T00:30:00"/>
    <n v="0.5"/>
    <x v="10"/>
    <x v="2"/>
  </r>
  <r>
    <x v="54"/>
    <d v="1899-12-30T16:10:00"/>
    <d v="1899-12-30T17:10:00"/>
    <d v="1899-12-30T01:00:00"/>
    <n v="1"/>
    <x v="20"/>
    <x v="0"/>
  </r>
  <r>
    <x v="54"/>
    <d v="1899-12-30T18:20:00"/>
    <d v="1899-12-30T18:50:00"/>
    <d v="1899-12-30T00:30:00"/>
    <n v="0.5"/>
    <x v="35"/>
    <x v="2"/>
  </r>
  <r>
    <x v="54"/>
    <d v="1899-12-30T20:00:00"/>
    <d v="1899-12-30T21:15:00"/>
    <d v="1899-12-30T01:15:00"/>
    <n v="1.25"/>
    <x v="2"/>
    <x v="1"/>
  </r>
  <r>
    <x v="54"/>
    <d v="1899-12-30T22:00:00"/>
    <d v="1899-12-30T22:30:00"/>
    <d v="1899-12-30T00:30:00"/>
    <n v="0.5"/>
    <x v="15"/>
    <x v="2"/>
  </r>
  <r>
    <x v="55"/>
    <d v="1899-12-30T01:20:00"/>
    <d v="1899-12-30T01:50:00"/>
    <d v="1899-12-30T00:30:00"/>
    <n v="0.5"/>
    <x v="10"/>
    <x v="2"/>
  </r>
  <r>
    <x v="55"/>
    <d v="1899-12-30T02:30:00"/>
    <d v="1899-12-30T02:45:00"/>
    <d v="1899-12-30T00:15:00"/>
    <n v="0.25"/>
    <x v="15"/>
    <x v="2"/>
  </r>
  <r>
    <x v="55"/>
    <d v="1899-12-30T06:30:00"/>
    <d v="1899-12-30T06:45:00"/>
    <d v="1899-12-30T00:15:00"/>
    <n v="0.25"/>
    <x v="20"/>
    <x v="0"/>
  </r>
  <r>
    <x v="55"/>
    <d v="1899-12-30T08:00:00"/>
    <d v="1899-12-30T09:00:00"/>
    <d v="1899-12-30T01:00:00"/>
    <n v="1"/>
    <x v="2"/>
    <x v="1"/>
  </r>
  <r>
    <x v="55"/>
    <d v="1899-12-30T10:00:00"/>
    <d v="1899-12-30T11:00:00"/>
    <d v="1899-12-30T01:00:00"/>
    <n v="1"/>
    <x v="20"/>
    <x v="0"/>
  </r>
  <r>
    <x v="55"/>
    <d v="1899-12-30T13:00:00"/>
    <d v="1899-12-30T14:00:00"/>
    <d v="1899-12-30T01:00:00"/>
    <n v="1"/>
    <x v="17"/>
    <x v="1"/>
  </r>
  <r>
    <x v="55"/>
    <d v="1899-12-30T16:10:00"/>
    <d v="1899-12-30T16:40:00"/>
    <d v="1899-12-30T00:30:00"/>
    <n v="0.5"/>
    <x v="38"/>
    <x v="0"/>
  </r>
  <r>
    <x v="55"/>
    <d v="1899-12-30T20:00:00"/>
    <d v="1899-12-30T21:15:00"/>
    <d v="1899-12-30T01:15:00"/>
    <n v="1.25"/>
    <x v="2"/>
    <x v="1"/>
  </r>
  <r>
    <x v="55"/>
    <d v="1899-12-30T23:00:00"/>
    <d v="1899-12-30T23:30:00"/>
    <d v="1899-12-30T00:30:00"/>
    <n v="0.5"/>
    <x v="35"/>
    <x v="2"/>
  </r>
  <r>
    <x v="56"/>
    <d v="1899-12-30T02:00:00"/>
    <d v="1899-12-30T03:00:00"/>
    <d v="1899-12-30T01:00:00"/>
    <n v="1"/>
    <x v="5"/>
    <x v="0"/>
  </r>
  <r>
    <x v="56"/>
    <d v="1899-12-30T04:00:00"/>
    <d v="1899-12-30T04:30:00"/>
    <d v="1899-12-30T00:30:00"/>
    <n v="0.5"/>
    <x v="35"/>
    <x v="2"/>
  </r>
  <r>
    <x v="56"/>
    <d v="1899-12-30T05:00:00"/>
    <d v="1899-12-30T05:15:00"/>
    <d v="1899-12-30T00:15:00"/>
    <n v="0.25"/>
    <x v="15"/>
    <x v="2"/>
  </r>
  <r>
    <x v="56"/>
    <d v="1899-12-30T07:30:00"/>
    <d v="1899-12-30T09:00:00"/>
    <d v="1899-12-30T01:30:00"/>
    <n v="1.5"/>
    <x v="2"/>
    <x v="1"/>
  </r>
  <r>
    <x v="56"/>
    <d v="1899-12-30T10:30:00"/>
    <d v="1899-12-30T10:47:00"/>
    <d v="1899-12-30T00:17:00"/>
    <n v="0.28000000000000003"/>
    <x v="25"/>
    <x v="0"/>
  </r>
  <r>
    <x v="56"/>
    <d v="1899-12-30T11:30:00"/>
    <d v="1899-12-30T12:30:00"/>
    <d v="1899-12-30T01:00:00"/>
    <n v="1"/>
    <x v="37"/>
    <x v="4"/>
  </r>
  <r>
    <x v="56"/>
    <d v="1899-12-30T13:36:00"/>
    <d v="1899-12-30T13:57:00"/>
    <d v="1899-12-30T00:21:00"/>
    <n v="0.35"/>
    <x v="35"/>
    <x v="2"/>
  </r>
  <r>
    <x v="56"/>
    <d v="1899-12-30T14:30:00"/>
    <d v="1899-12-30T14:48:00"/>
    <d v="1899-12-30T00:18:00"/>
    <n v="0.3"/>
    <x v="38"/>
    <x v="0"/>
  </r>
  <r>
    <x v="56"/>
    <d v="1899-12-30T15:20:00"/>
    <d v="1899-12-30T16:10:00"/>
    <d v="1899-12-30T00:50:00"/>
    <n v="0.83"/>
    <x v="11"/>
    <x v="2"/>
  </r>
  <r>
    <x v="56"/>
    <d v="1899-12-30T16:40:00"/>
    <d v="1899-12-30T17:15:00"/>
    <d v="1899-12-30T00:35:00"/>
    <n v="0.57999999999999996"/>
    <x v="47"/>
    <x v="4"/>
  </r>
  <r>
    <x v="56"/>
    <d v="1899-12-30T17:30:00"/>
    <d v="1899-12-30T17:45:00"/>
    <d v="1899-12-30T00:15:00"/>
    <n v="0.25"/>
    <x v="47"/>
    <x v="4"/>
  </r>
  <r>
    <x v="56"/>
    <d v="1899-12-30T18:10:00"/>
    <d v="1899-12-30T18:24:00"/>
    <d v="1899-12-30T00:14:00"/>
    <n v="0.23"/>
    <x v="47"/>
    <x v="4"/>
  </r>
  <r>
    <x v="56"/>
    <d v="1899-12-30T19:10:00"/>
    <d v="1899-12-30T19:30:00"/>
    <d v="1899-12-30T00:20:00"/>
    <n v="0.33"/>
    <x v="49"/>
    <x v="2"/>
  </r>
  <r>
    <x v="56"/>
    <d v="1899-12-30T19:40:00"/>
    <d v="1899-12-30T21:00:00"/>
    <d v="1899-12-30T01:20:00"/>
    <n v="1.33"/>
    <x v="2"/>
    <x v="1"/>
  </r>
  <r>
    <x v="56"/>
    <d v="1899-12-30T22:00:00"/>
    <d v="1899-12-30T23:00:00"/>
    <d v="1899-12-30T01:00:00"/>
    <n v="1"/>
    <x v="5"/>
    <x v="0"/>
  </r>
  <r>
    <x v="56"/>
    <d v="1899-12-30T21:00:00"/>
    <d v="1899-12-30T21:15:00"/>
    <d v="1899-12-30T00:15:00"/>
    <n v="0.25"/>
    <x v="33"/>
    <x v="0"/>
  </r>
  <r>
    <x v="56"/>
    <d v="1899-12-30T23:00:00"/>
    <d v="1899-12-30T23:15:00"/>
    <d v="1899-12-30T00:15:00"/>
    <n v="0.25"/>
    <x v="15"/>
    <x v="2"/>
  </r>
  <r>
    <x v="57"/>
    <d v="1899-12-30T01:00:00"/>
    <d v="1899-12-30T02:00:00"/>
    <d v="1899-12-30T01:00:00"/>
    <n v="1"/>
    <x v="5"/>
    <x v="0"/>
  </r>
  <r>
    <x v="57"/>
    <d v="1899-12-30T03:00:00"/>
    <d v="1899-12-30T03:15:00"/>
    <d v="1899-12-30T00:15:00"/>
    <n v="0.25"/>
    <x v="15"/>
    <x v="2"/>
  </r>
  <r>
    <x v="57"/>
    <d v="1899-12-30T04:30:00"/>
    <d v="1899-12-30T04:45:00"/>
    <d v="1899-12-30T00:15:00"/>
    <n v="0.25"/>
    <x v="18"/>
    <x v="0"/>
  </r>
  <r>
    <x v="57"/>
    <d v="1899-12-30T14:30:00"/>
    <d v="1899-12-30T14:55:00"/>
    <d v="1899-12-30T00:25:00"/>
    <n v="0.42"/>
    <x v="5"/>
    <x v="0"/>
  </r>
  <r>
    <x v="57"/>
    <d v="1899-12-30T15:40:00"/>
    <d v="1899-12-30T15:48:00"/>
    <d v="1899-12-30T00:08:00"/>
    <n v="0.13"/>
    <x v="5"/>
    <x v="0"/>
  </r>
  <r>
    <x v="57"/>
    <d v="1899-12-30T18:30:00"/>
    <d v="1899-12-30T18:40:00"/>
    <d v="1899-12-30T00:10:00"/>
    <n v="0.17"/>
    <x v="15"/>
    <x v="2"/>
  </r>
  <r>
    <x v="57"/>
    <d v="1899-12-30T01:00:00"/>
    <d v="1899-12-30T02:00:00"/>
    <d v="1899-12-30T01:00:00"/>
    <n v="1"/>
    <x v="5"/>
    <x v="0"/>
  </r>
  <r>
    <x v="57"/>
    <d v="1899-12-30T03:00:00"/>
    <d v="1899-12-30T03:15:00"/>
    <d v="1899-12-30T00:15:00"/>
    <n v="0.25"/>
    <x v="15"/>
    <x v="2"/>
  </r>
  <r>
    <x v="57"/>
    <d v="1899-12-30T04:30:00"/>
    <d v="1899-12-30T04:45:00"/>
    <d v="1899-12-30T00:15:00"/>
    <n v="0.25"/>
    <x v="18"/>
    <x v="0"/>
  </r>
  <r>
    <x v="57"/>
    <d v="1899-12-30T14:30:00"/>
    <d v="1899-12-30T14:55:00"/>
    <d v="1899-12-30T00:25:00"/>
    <n v="0.42"/>
    <x v="5"/>
    <x v="0"/>
  </r>
  <r>
    <x v="57"/>
    <d v="1899-12-30T15:40:00"/>
    <d v="1899-12-30T15:48:00"/>
    <d v="1899-12-30T00:08:00"/>
    <n v="0.13"/>
    <x v="5"/>
    <x v="0"/>
  </r>
  <r>
    <x v="57"/>
    <d v="1899-12-30T18:30:00"/>
    <d v="1899-12-30T18:40:00"/>
    <d v="1899-12-30T00:10:00"/>
    <n v="0.17"/>
    <x v="15"/>
    <x v="2"/>
  </r>
  <r>
    <x v="57"/>
    <d v="1899-12-30T19:30:00"/>
    <d v="1899-12-30T20:50:00"/>
    <d v="1899-12-30T01:20:00"/>
    <n v="1.33"/>
    <x v="2"/>
    <x v="1"/>
  </r>
  <r>
    <x v="58"/>
    <d v="1899-12-30T02:00:00"/>
    <d v="1899-12-30T02:30:00"/>
    <d v="1899-12-30T00:30:00"/>
    <n v="0.5"/>
    <x v="5"/>
    <x v="0"/>
  </r>
  <r>
    <x v="58"/>
    <d v="1899-12-30T05:00:00"/>
    <d v="1899-12-30T05:15:00"/>
    <d v="1899-12-30T00:15:00"/>
    <n v="0.25"/>
    <x v="15"/>
    <x v="2"/>
  </r>
  <r>
    <x v="58"/>
    <d v="1899-12-30T11:40:00"/>
    <d v="1899-12-30T11:50:00"/>
    <d v="1899-12-30T00:10:00"/>
    <n v="0.17"/>
    <x v="5"/>
    <x v="0"/>
  </r>
  <r>
    <x v="58"/>
    <d v="1899-12-30T12:00:00"/>
    <d v="1899-12-30T13:05:00"/>
    <d v="1899-12-30T01:05:00"/>
    <n v="1.08"/>
    <x v="41"/>
    <x v="1"/>
  </r>
  <r>
    <x v="58"/>
    <d v="1899-12-30T15:10:00"/>
    <d v="1899-12-30T15:20:00"/>
    <d v="1899-12-30T00:10:00"/>
    <n v="0.17"/>
    <x v="5"/>
    <x v="0"/>
  </r>
  <r>
    <x v="58"/>
    <d v="1899-12-30T18:10:00"/>
    <d v="1899-12-30T18:40:00"/>
    <d v="1899-12-30T00:30:00"/>
    <n v="0.5"/>
    <x v="1"/>
    <x v="0"/>
  </r>
  <r>
    <x v="58"/>
    <d v="1899-12-30T19:00:00"/>
    <d v="1899-12-30T19:20:00"/>
    <d v="1899-12-30T00:20:00"/>
    <n v="0.33"/>
    <x v="5"/>
    <x v="0"/>
  </r>
  <r>
    <x v="58"/>
    <d v="1899-12-30T19:30:00"/>
    <d v="1899-12-30T21:00:00"/>
    <d v="1899-12-30T01:30:00"/>
    <n v="1.5"/>
    <x v="2"/>
    <x v="1"/>
  </r>
  <r>
    <x v="58"/>
    <d v="1899-12-30T10:00:00"/>
    <d v="1899-12-30T11:00:00"/>
    <d v="1899-12-30T01:00:00"/>
    <n v="1"/>
    <x v="34"/>
    <x v="0"/>
  </r>
  <r>
    <x v="58"/>
    <d v="1899-12-30T11:30:00"/>
    <d v="1899-12-30T11:45:00"/>
    <d v="1899-12-30T00:15:00"/>
    <n v="0.25"/>
    <x v="25"/>
    <x v="0"/>
  </r>
  <r>
    <x v="59"/>
    <d v="1899-12-30T00:00:00"/>
    <d v="1899-12-30T00:30:00"/>
    <d v="1899-12-30T00:30:00"/>
    <n v="0.5"/>
    <x v="5"/>
    <x v="0"/>
  </r>
  <r>
    <x v="59"/>
    <d v="1899-12-30T01:30:00"/>
    <d v="1899-12-30T02:00:00"/>
    <d v="1899-12-30T00:30:00"/>
    <n v="0.5"/>
    <x v="18"/>
    <x v="0"/>
  </r>
  <r>
    <x v="59"/>
    <d v="1899-12-30T03:00:00"/>
    <d v="1899-12-30T03:30:00"/>
    <d v="1899-12-30T00:30:00"/>
    <n v="0.5"/>
    <x v="15"/>
    <x v="2"/>
  </r>
  <r>
    <x v="59"/>
    <d v="1899-12-30T06:00:00"/>
    <d v="1899-12-30T06:45:00"/>
    <d v="1899-12-30T00:45:00"/>
    <n v="0.75"/>
    <x v="12"/>
    <x v="3"/>
  </r>
  <r>
    <x v="59"/>
    <d v="1899-12-30T10:40:00"/>
    <d v="1899-12-30T10:55:00"/>
    <d v="1899-12-30T00:15:00"/>
    <n v="0.25"/>
    <x v="35"/>
    <x v="2"/>
  </r>
  <r>
    <x v="59"/>
    <d v="1899-12-30T11:20:00"/>
    <d v="1899-12-30T11:50:00"/>
    <d v="1899-12-30T00:30:00"/>
    <n v="0.5"/>
    <x v="42"/>
    <x v="2"/>
  </r>
  <r>
    <x v="59"/>
    <d v="1899-12-30T12:10:00"/>
    <d v="1899-12-30T12:40:00"/>
    <d v="1899-12-30T00:30:00"/>
    <n v="0.5"/>
    <x v="5"/>
    <x v="0"/>
  </r>
  <r>
    <x v="59"/>
    <d v="1899-12-30T13:10:00"/>
    <d v="1899-12-30T14:50:00"/>
    <d v="1899-12-30T01:40:00"/>
    <n v="1.67"/>
    <x v="35"/>
    <x v="2"/>
  </r>
  <r>
    <x v="59"/>
    <d v="1899-12-30T15:20:00"/>
    <d v="1899-12-30T15:50:00"/>
    <d v="1899-12-30T00:30:00"/>
    <n v="0.5"/>
    <x v="1"/>
    <x v="0"/>
  </r>
  <r>
    <x v="59"/>
    <d v="1899-12-30T17:30:00"/>
    <d v="1899-12-30T17:45:00"/>
    <d v="1899-12-30T00:15:00"/>
    <n v="0.25"/>
    <x v="5"/>
    <x v="0"/>
  </r>
  <r>
    <x v="59"/>
    <d v="1899-12-30T18:10:00"/>
    <d v="1899-12-30T18:35:00"/>
    <d v="1899-12-30T00:25:00"/>
    <n v="0.42"/>
    <x v="5"/>
    <x v="0"/>
  </r>
  <r>
    <x v="59"/>
    <d v="1899-12-30T19:55:00"/>
    <d v="1899-12-30T21:00:00"/>
    <d v="1899-12-30T01:05:00"/>
    <n v="1.08"/>
    <x v="2"/>
    <x v="1"/>
  </r>
  <r>
    <x v="59"/>
    <d v="1899-12-30T21:45:00"/>
    <d v="1899-12-30T22:00:00"/>
    <d v="1899-12-30T00:15:00"/>
    <n v="0.25"/>
    <x v="15"/>
    <x v="2"/>
  </r>
  <r>
    <x v="59"/>
    <d v="1899-12-30T22:20:00"/>
    <d v="1899-12-30T22:30:00"/>
    <d v="1899-12-30T00:10:00"/>
    <n v="0.17"/>
    <x v="35"/>
    <x v="2"/>
  </r>
  <r>
    <x v="60"/>
    <d v="1899-12-30T08:30:00"/>
    <d v="1899-12-30T09:30:00"/>
    <d v="1899-12-30T01:00:00"/>
    <n v="1"/>
    <x v="2"/>
    <x v="1"/>
  </r>
  <r>
    <x v="60"/>
    <d v="1899-12-30T09:30:00"/>
    <d v="1899-12-30T10:00:00"/>
    <d v="1899-12-30T00:30:00"/>
    <n v="0.5"/>
    <x v="47"/>
    <x v="4"/>
  </r>
  <r>
    <x v="60"/>
    <d v="1899-12-30T10:00:00"/>
    <d v="1899-12-30T10:30:00"/>
    <d v="1899-12-30T00:30:00"/>
    <n v="0.5"/>
    <x v="4"/>
    <x v="2"/>
  </r>
  <r>
    <x v="60"/>
    <d v="1899-12-30T10:30:00"/>
    <d v="1899-12-30T11:00:00"/>
    <d v="1899-12-30T00:30:00"/>
    <n v="0.5"/>
    <x v="5"/>
    <x v="0"/>
  </r>
  <r>
    <x v="60"/>
    <d v="1899-12-30T11:00:00"/>
    <d v="1899-12-30T11:20:00"/>
    <d v="1899-12-30T00:20:00"/>
    <n v="0.33"/>
    <x v="29"/>
    <x v="4"/>
  </r>
  <r>
    <x v="60"/>
    <d v="1899-12-30T11:20:00"/>
    <d v="1899-12-30T12:20:00"/>
    <d v="1899-12-30T01:00:00"/>
    <n v="1"/>
    <x v="1"/>
    <x v="0"/>
  </r>
  <r>
    <x v="60"/>
    <d v="1899-12-30T19:55:00"/>
    <d v="1899-12-30T21:00:00"/>
    <d v="1899-12-30T01:05:00"/>
    <n v="1.08"/>
    <x v="2"/>
    <x v="1"/>
  </r>
  <r>
    <x v="60"/>
    <d v="1899-12-30T21:45:00"/>
    <d v="1899-12-30T22:00:00"/>
    <d v="1899-12-30T00:15:00"/>
    <n v="0.25"/>
    <x v="15"/>
    <x v="2"/>
  </r>
  <r>
    <x v="61"/>
    <d v="1899-12-30T00:00:00"/>
    <d v="1899-12-30T00:30:00"/>
    <d v="1899-12-30T00:30:00"/>
    <n v="0.5"/>
    <x v="10"/>
    <x v="2"/>
  </r>
  <r>
    <x v="61"/>
    <d v="1899-12-30T01:30:00"/>
    <d v="1899-12-30T02:00:00"/>
    <d v="1899-12-30T00:30:00"/>
    <n v="0.5"/>
    <x v="10"/>
    <x v="2"/>
  </r>
  <r>
    <x v="61"/>
    <d v="1899-12-30T03:00:00"/>
    <d v="1899-12-30T05:00:00"/>
    <d v="1899-12-30T02:00:00"/>
    <n v="2"/>
    <x v="28"/>
    <x v="2"/>
  </r>
  <r>
    <x v="61"/>
    <d v="1899-12-30T08:30:00"/>
    <d v="1899-12-30T09:30:00"/>
    <d v="1899-12-30T01:00:00"/>
    <n v="1"/>
    <x v="2"/>
    <x v="1"/>
  </r>
  <r>
    <x v="61"/>
    <d v="1899-12-30T09:30:00"/>
    <d v="1899-12-30T23:59:00"/>
    <d v="1899-12-30T14:29:00"/>
    <n v="14.48"/>
    <x v="23"/>
    <x v="4"/>
  </r>
  <r>
    <x v="62"/>
    <d v="1899-12-30T00:00:00"/>
    <d v="1899-12-30T23:59:00"/>
    <d v="1899-12-30T23:59:00"/>
    <n v="23.98"/>
    <x v="23"/>
    <x v="4"/>
  </r>
  <r>
    <x v="63"/>
    <d v="1899-12-30T00:00:00"/>
    <d v="1899-12-30T23:59:00"/>
    <d v="1899-12-30T23:59:00"/>
    <n v="23.98"/>
    <x v="23"/>
    <x v="4"/>
  </r>
  <r>
    <x v="64"/>
    <d v="1899-12-30T00:00:00"/>
    <d v="1899-12-30T06:15:00"/>
    <d v="1899-12-30T06:15:00"/>
    <n v="6.25"/>
    <x v="23"/>
    <x v="4"/>
  </r>
  <r>
    <x v="64"/>
    <d v="1899-12-30T07:15:00"/>
    <d v="1899-12-30T08:00:00"/>
    <d v="1899-12-30T00:45:00"/>
    <n v="0.75"/>
    <x v="18"/>
    <x v="0"/>
  </r>
  <r>
    <x v="64"/>
    <d v="1899-12-30T08:00:00"/>
    <d v="1899-12-30T09:00:00"/>
    <d v="1899-12-30T01:00:00"/>
    <n v="1"/>
    <x v="2"/>
    <x v="1"/>
  </r>
  <r>
    <x v="64"/>
    <d v="1899-12-30T22:20:00"/>
    <d v="1899-12-30T22:50:00"/>
    <d v="1899-12-30T00:30:00"/>
    <n v="0.5"/>
    <x v="5"/>
    <x v="0"/>
  </r>
  <r>
    <x v="64"/>
    <d v="1899-12-30T23:10:00"/>
    <d v="1899-12-30T23:40:00"/>
    <d v="1899-12-30T00:30:00"/>
    <n v="0.5"/>
    <x v="1"/>
    <x v="0"/>
  </r>
  <r>
    <x v="65"/>
    <d v="1899-12-30T01:20:00"/>
    <d v="1899-12-30T01:50:00"/>
    <d v="1899-12-30T00:30:00"/>
    <n v="0.5"/>
    <x v="18"/>
    <x v="0"/>
  </r>
  <r>
    <x v="65"/>
    <d v="1899-12-30T02:15:00"/>
    <d v="1899-12-30T02:30:00"/>
    <d v="1899-12-30T00:15:00"/>
    <n v="0.25"/>
    <x v="18"/>
    <x v="0"/>
  </r>
  <r>
    <x v="65"/>
    <d v="1899-12-30T03:30:00"/>
    <d v="1899-12-30T03:45:00"/>
    <d v="1899-12-30T00:15:00"/>
    <n v="0.25"/>
    <x v="47"/>
    <x v="4"/>
  </r>
  <r>
    <x v="65"/>
    <d v="1899-12-30T04:10:00"/>
    <d v="1899-12-30T04:40:00"/>
    <d v="1899-12-30T00:30:00"/>
    <n v="0.5"/>
    <x v="1"/>
    <x v="0"/>
  </r>
  <r>
    <x v="65"/>
    <d v="1899-12-30T05:20:00"/>
    <d v="1899-12-30T05:55:00"/>
    <d v="1899-12-30T00:35:00"/>
    <n v="0.57999999999999996"/>
    <x v="1"/>
    <x v="0"/>
  </r>
  <r>
    <x v="65"/>
    <d v="1899-12-30T08:00:00"/>
    <d v="1899-12-30T09:00:00"/>
    <d v="1899-12-30T01:00:00"/>
    <n v="1"/>
    <x v="2"/>
    <x v="1"/>
  </r>
  <r>
    <x v="65"/>
    <d v="1899-12-30T09:00:00"/>
    <d v="1899-12-30T10:00:00"/>
    <d v="1899-12-30T01:00:00"/>
    <n v="1"/>
    <x v="2"/>
    <x v="1"/>
  </r>
  <r>
    <x v="65"/>
    <d v="1899-12-30T13:00:00"/>
    <d v="1899-12-30T14:00:00"/>
    <d v="1899-12-30T01:00:00"/>
    <n v="1"/>
    <x v="5"/>
    <x v="0"/>
  </r>
  <r>
    <x v="65"/>
    <d v="1899-12-30T16:00:00"/>
    <d v="1899-12-30T16:30:00"/>
    <d v="1899-12-30T00:30:00"/>
    <n v="0.5"/>
    <x v="18"/>
    <x v="0"/>
  </r>
  <r>
    <x v="66"/>
    <d v="1899-12-30T02:00:00"/>
    <d v="1899-12-30T02:10:00"/>
    <d v="1899-12-30T00:10:00"/>
    <n v="0.17"/>
    <x v="7"/>
    <x v="0"/>
  </r>
  <r>
    <x v="66"/>
    <d v="1899-12-30T08:00:00"/>
    <d v="1899-12-30T09:00:00"/>
    <d v="1899-12-30T01:00:00"/>
    <n v="1"/>
    <x v="2"/>
    <x v="1"/>
  </r>
  <r>
    <x v="66"/>
    <d v="1899-12-30T09:00:00"/>
    <d v="1899-12-30T09:37:00"/>
    <d v="1899-12-30T00:37:00"/>
    <n v="0.62"/>
    <x v="12"/>
    <x v="3"/>
  </r>
  <r>
    <x v="66"/>
    <d v="1899-12-30T01:00:00"/>
    <d v="1899-12-30T01:30:00"/>
    <d v="1899-12-30T00:30:00"/>
    <n v="0.5"/>
    <x v="5"/>
    <x v="0"/>
  </r>
  <r>
    <x v="66"/>
    <d v="1899-12-30T02:30:00"/>
    <d v="1899-12-30T03:30:00"/>
    <d v="1899-12-30T01:00:00"/>
    <n v="1"/>
    <x v="17"/>
    <x v="1"/>
  </r>
  <r>
    <x v="67"/>
    <d v="1899-12-30T11:00:00"/>
    <d v="1899-12-30T12:30:00"/>
    <d v="1899-12-30T01:30:00"/>
    <n v="1.5"/>
    <x v="18"/>
    <x v="0"/>
  </r>
  <r>
    <x v="67"/>
    <d v="1899-12-30T13:20:00"/>
    <d v="1899-12-30T14:00:00"/>
    <d v="1899-12-30T00:40:00"/>
    <n v="0.67"/>
    <x v="38"/>
    <x v="0"/>
  </r>
  <r>
    <x v="67"/>
    <d v="1899-12-30T14:45:00"/>
    <d v="1899-12-30T15:45:00"/>
    <d v="1899-12-30T01:00:00"/>
    <n v="1"/>
    <x v="15"/>
    <x v="2"/>
  </r>
  <r>
    <x v="67"/>
    <d v="1899-12-30T17:40:00"/>
    <d v="1899-12-30T18:10:00"/>
    <d v="1899-12-30T00:30:00"/>
    <n v="0.5"/>
    <x v="1"/>
    <x v="0"/>
  </r>
  <r>
    <x v="67"/>
    <d v="1899-12-30T20:30:00"/>
    <d v="1899-12-30T21:00:00"/>
    <d v="1899-12-30T00:30:00"/>
    <n v="0.5"/>
    <x v="2"/>
    <x v="1"/>
  </r>
  <r>
    <x v="67"/>
    <d v="1899-12-30T21:00:00"/>
    <d v="1899-12-30T21:15:00"/>
    <d v="1899-12-30T00:15:00"/>
    <n v="0.25"/>
    <x v="50"/>
    <x v="0"/>
  </r>
  <r>
    <x v="67"/>
    <d v="1899-12-30T21:15:00"/>
    <d v="1899-12-30T23:45:00"/>
    <d v="1899-12-30T02:30:00"/>
    <n v="2.5"/>
    <x v="14"/>
    <x v="4"/>
  </r>
  <r>
    <x v="67"/>
    <d v="1899-12-30T23:45:00"/>
    <d v="1899-12-30T00:00:00"/>
    <d v="1899-12-30T00:15:00"/>
    <n v="0.25"/>
    <x v="5"/>
    <x v="0"/>
  </r>
  <r>
    <x v="67"/>
    <d v="1899-12-30T00:00:00"/>
    <d v="1899-12-30T00:15:00"/>
    <d v="1899-12-30T00:15:00"/>
    <n v="0.25"/>
    <x v="5"/>
    <x v="0"/>
  </r>
  <r>
    <x v="68"/>
    <d v="1899-12-30T00:15:00"/>
    <d v="1899-12-30T00:30:00"/>
    <d v="1899-12-30T00:15:00"/>
    <n v="0.25"/>
    <x v="6"/>
    <x v="0"/>
  </r>
  <r>
    <x v="68"/>
    <d v="1899-12-30T08:00:00"/>
    <d v="1899-12-30T09:00:00"/>
    <d v="1899-12-30T01:00:00"/>
    <n v="1"/>
    <x v="2"/>
    <x v="1"/>
  </r>
  <r>
    <x v="68"/>
    <d v="1899-12-30T10:00:00"/>
    <d v="1899-12-30T10:30:00"/>
    <d v="1899-12-30T00:30:00"/>
    <n v="0.5"/>
    <x v="10"/>
    <x v="2"/>
  </r>
  <r>
    <x v="68"/>
    <d v="1899-12-30T11:20:00"/>
    <d v="1899-12-30T11:50:00"/>
    <d v="1899-12-30T00:30:00"/>
    <n v="0.5"/>
    <x v="7"/>
    <x v="0"/>
  </r>
  <r>
    <x v="68"/>
    <d v="1899-12-30T12:30:00"/>
    <d v="1899-12-30T13:40:00"/>
    <d v="1899-12-30T01:10:00"/>
    <n v="1.17"/>
    <x v="37"/>
    <x v="4"/>
  </r>
  <r>
    <x v="68"/>
    <d v="1899-12-30T14:45:00"/>
    <d v="1899-12-30T15:15:00"/>
    <d v="1899-12-30T00:30:00"/>
    <n v="0.5"/>
    <x v="1"/>
    <x v="0"/>
  </r>
  <r>
    <x v="68"/>
    <d v="1899-12-30T17:30:00"/>
    <d v="1899-12-30T18:00:00"/>
    <d v="1899-12-30T00:30:00"/>
    <n v="0.5"/>
    <x v="44"/>
    <x v="0"/>
  </r>
  <r>
    <x v="68"/>
    <d v="1899-12-30T20:30:00"/>
    <d v="1899-12-30T21:00:00"/>
    <d v="1899-12-30T00:30:00"/>
    <n v="0.5"/>
    <x v="2"/>
    <x v="1"/>
  </r>
  <r>
    <x v="68"/>
    <d v="1899-12-30T22:00:00"/>
    <d v="1899-12-30T22:30:00"/>
    <d v="1899-12-30T00:30:00"/>
    <n v="0.5"/>
    <x v="5"/>
    <x v="0"/>
  </r>
  <r>
    <x v="69"/>
    <d v="1899-12-30T08:00:00"/>
    <d v="1899-12-30T09:00:00"/>
    <d v="1899-12-30T01:00:00"/>
    <n v="1"/>
    <x v="2"/>
    <x v="1"/>
  </r>
  <r>
    <x v="69"/>
    <d v="1899-12-30T13:30:00"/>
    <d v="1899-12-30T14:30:00"/>
    <d v="1899-12-30T01:00:00"/>
    <n v="1"/>
    <x v="17"/>
    <x v="1"/>
  </r>
  <r>
    <x v="69"/>
    <d v="1899-12-30T17:00:00"/>
    <d v="1899-12-30T18:30:00"/>
    <d v="1899-12-30T01:30:00"/>
    <n v="1.5"/>
    <x v="10"/>
    <x v="2"/>
  </r>
  <r>
    <x v="69"/>
    <d v="1899-12-30T20:30:00"/>
    <d v="1899-12-30T21:30:00"/>
    <d v="1899-12-30T01:00:00"/>
    <n v="1"/>
    <x v="2"/>
    <x v="1"/>
  </r>
  <r>
    <x v="69"/>
    <d v="1899-12-30T21:30:00"/>
    <d v="1899-12-30T22:00:00"/>
    <d v="1899-12-30T00:30:00"/>
    <n v="0.5"/>
    <x v="12"/>
    <x v="3"/>
  </r>
  <r>
    <x v="70"/>
    <d v="1899-12-30T02:00:00"/>
    <d v="1899-12-30T03:00:00"/>
    <d v="1899-12-30T01:00:00"/>
    <n v="1"/>
    <x v="17"/>
    <x v="1"/>
  </r>
  <r>
    <x v="70"/>
    <d v="1899-12-30T04:00:00"/>
    <d v="1899-12-30T05:00:00"/>
    <d v="1899-12-30T01:00:00"/>
    <n v="1"/>
    <x v="46"/>
    <x v="4"/>
  </r>
  <r>
    <x v="70"/>
    <d v="1899-12-30T05:00:00"/>
    <d v="1899-12-30T05:15:00"/>
    <d v="1899-12-30T00:15:00"/>
    <n v="0.25"/>
    <x v="5"/>
    <x v="0"/>
  </r>
  <r>
    <x v="70"/>
    <d v="1899-12-30T06:00:00"/>
    <d v="1899-12-30T06:15:00"/>
    <d v="1899-12-30T00:15:00"/>
    <n v="0.25"/>
    <x v="10"/>
    <x v="2"/>
  </r>
  <r>
    <x v="70"/>
    <d v="1899-12-30T08:30:00"/>
    <d v="1899-12-30T09:30:00"/>
    <d v="1899-12-30T01:00:00"/>
    <n v="1"/>
    <x v="2"/>
    <x v="1"/>
  </r>
  <r>
    <x v="70"/>
    <d v="1899-12-30T10:30:00"/>
    <d v="1899-12-30T20:30:00"/>
    <d v="1899-12-30T10:00:00"/>
    <n v="10"/>
    <x v="14"/>
    <x v="4"/>
  </r>
  <r>
    <x v="70"/>
    <d v="1899-12-30T20:30:00"/>
    <d v="1899-12-30T21:30:00"/>
    <d v="1899-12-30T01:00:00"/>
    <n v="1"/>
    <x v="2"/>
    <x v="1"/>
  </r>
  <r>
    <x v="70"/>
    <d v="1899-12-30T22:00:00"/>
    <d v="1899-12-30T23:00:00"/>
    <d v="1899-12-30T01:00:00"/>
    <n v="1"/>
    <x v="12"/>
    <x v="3"/>
  </r>
  <r>
    <x v="71"/>
    <d v="1899-12-30T02:00:00"/>
    <d v="1899-12-30T03:00:00"/>
    <d v="1899-12-30T01:00:00"/>
    <n v="1"/>
    <x v="17"/>
    <x v="1"/>
  </r>
  <r>
    <x v="71"/>
    <d v="1899-12-30T03:00:00"/>
    <d v="1899-12-30T03:15:00"/>
    <d v="1899-12-30T00:15:00"/>
    <n v="0.25"/>
    <x v="35"/>
    <x v="2"/>
  </r>
  <r>
    <x v="71"/>
    <d v="1899-12-30T03:15:00"/>
    <d v="1899-12-30T03:30:00"/>
    <d v="1899-12-30T00:15:00"/>
    <n v="0.25"/>
    <x v="42"/>
    <x v="2"/>
  </r>
  <r>
    <x v="71"/>
    <d v="1899-12-30T03:30:00"/>
    <d v="1899-12-30T04:30:00"/>
    <d v="1899-12-30T01:00:00"/>
    <n v="1"/>
    <x v="14"/>
    <x v="4"/>
  </r>
  <r>
    <x v="71"/>
    <d v="1899-12-30T10:00:00"/>
    <d v="1899-12-30T10:30:00"/>
    <d v="1899-12-30T00:30:00"/>
    <n v="0.5"/>
    <x v="42"/>
    <x v="2"/>
  </r>
  <r>
    <x v="71"/>
    <d v="1899-12-30T11:00:00"/>
    <d v="1899-12-30T11:30:00"/>
    <d v="1899-12-30T00:30:00"/>
    <n v="0.5"/>
    <x v="4"/>
    <x v="2"/>
  </r>
  <r>
    <x v="71"/>
    <d v="1899-12-30T11:45:00"/>
    <d v="1899-12-30T12:15:00"/>
    <d v="1899-12-30T00:30:00"/>
    <n v="0.5"/>
    <x v="5"/>
    <x v="0"/>
  </r>
  <r>
    <x v="71"/>
    <d v="1899-12-30T12:20:00"/>
    <d v="1899-12-30T14:00:00"/>
    <d v="1899-12-30T01:40:00"/>
    <n v="1.67"/>
    <x v="29"/>
    <x v="4"/>
  </r>
  <r>
    <x v="71"/>
    <d v="1899-12-30T16:30:00"/>
    <d v="1899-12-30T17:00:00"/>
    <d v="1899-12-30T00:30:00"/>
    <n v="0.5"/>
    <x v="10"/>
    <x v="2"/>
  </r>
  <r>
    <x v="71"/>
    <d v="1899-12-30T20:30:00"/>
    <d v="1899-12-30T21:30:00"/>
    <d v="1899-12-30T01:00:00"/>
    <n v="1"/>
    <x v="2"/>
    <x v="1"/>
  </r>
  <r>
    <x v="72"/>
    <d v="1899-12-30T02:00:00"/>
    <d v="1899-12-30T03:00:00"/>
    <d v="1899-12-30T01:00:00"/>
    <n v="1"/>
    <x v="17"/>
    <x v="1"/>
  </r>
  <r>
    <x v="72"/>
    <d v="1899-12-30T03:00:00"/>
    <d v="1899-12-30T03:15:00"/>
    <d v="1899-12-30T00:15:00"/>
    <n v="0.25"/>
    <x v="5"/>
    <x v="0"/>
  </r>
  <r>
    <x v="72"/>
    <d v="1899-12-30T03:15:00"/>
    <d v="1899-12-30T03:30:00"/>
    <d v="1899-12-30T00:15:00"/>
    <n v="0.25"/>
    <x v="5"/>
    <x v="0"/>
  </r>
  <r>
    <x v="72"/>
    <d v="1899-12-30T03:30:00"/>
    <d v="1899-12-30T03:45:00"/>
    <d v="1899-12-30T00:15:00"/>
    <n v="0.25"/>
    <x v="28"/>
    <x v="2"/>
  </r>
  <r>
    <x v="72"/>
    <d v="1899-12-30T03:45:00"/>
    <d v="1899-12-30T04:00:00"/>
    <d v="1899-12-30T00:15:00"/>
    <n v="0.25"/>
    <x v="47"/>
    <x v="4"/>
  </r>
  <r>
    <x v="72"/>
    <d v="1899-12-30T14:00:00"/>
    <d v="1899-12-30T15:00:00"/>
    <d v="1899-12-30T01:00:00"/>
    <n v="1"/>
    <x v="17"/>
    <x v="1"/>
  </r>
  <r>
    <x v="72"/>
    <d v="1899-12-30T15:00:00"/>
    <d v="1899-12-30T16:00:00"/>
    <d v="1899-12-30T01:00:00"/>
    <n v="1"/>
    <x v="5"/>
    <x v="0"/>
  </r>
  <r>
    <x v="72"/>
    <d v="1899-12-30T16:00:00"/>
    <d v="1899-12-30T16:15:00"/>
    <d v="1899-12-30T00:15:00"/>
    <n v="0.25"/>
    <x v="15"/>
    <x v="2"/>
  </r>
  <r>
    <x v="72"/>
    <d v="1899-12-30T17:00:00"/>
    <d v="1899-12-30T17:15:00"/>
    <d v="1899-12-30T00:15:00"/>
    <n v="0.25"/>
    <x v="35"/>
    <x v="2"/>
  </r>
  <r>
    <x v="72"/>
    <d v="1899-12-30T22:30:00"/>
    <d v="1899-12-30T22:45:00"/>
    <d v="1899-12-30T00:15:00"/>
    <n v="0.25"/>
    <x v="35"/>
    <x v="2"/>
  </r>
  <r>
    <x v="73"/>
    <d v="1899-12-30T00:20:00"/>
    <d v="1899-12-30T00:35:00"/>
    <d v="1899-12-30T00:15:00"/>
    <n v="0.25"/>
    <x v="5"/>
    <x v="0"/>
  </r>
  <r>
    <x v="73"/>
    <d v="1899-12-30T09:00:00"/>
    <d v="1899-12-30T09:25:00"/>
    <d v="1899-12-30T00:25:00"/>
    <n v="0.42"/>
    <x v="5"/>
    <x v="0"/>
  </r>
  <r>
    <x v="73"/>
    <d v="1899-12-30T09:30:00"/>
    <d v="1899-12-30T10:00:00"/>
    <d v="1899-12-30T00:30:00"/>
    <n v="0.5"/>
    <x v="3"/>
    <x v="0"/>
  </r>
  <r>
    <x v="73"/>
    <d v="1899-12-30T10:00:00"/>
    <d v="1899-12-30T10:15:00"/>
    <d v="1899-12-30T00:15:00"/>
    <n v="0.25"/>
    <x v="11"/>
    <x v="2"/>
  </r>
  <r>
    <x v="73"/>
    <d v="1899-12-30T10:30:00"/>
    <d v="1899-12-30T11:00:00"/>
    <d v="1899-12-30T00:30:00"/>
    <n v="0.5"/>
    <x v="3"/>
    <x v="0"/>
  </r>
  <r>
    <x v="73"/>
    <d v="1899-12-30T11:00:00"/>
    <d v="1899-12-30T11:50:00"/>
    <d v="1899-12-30T00:50:00"/>
    <n v="0.83"/>
    <x v="32"/>
    <x v="2"/>
  </r>
  <r>
    <x v="73"/>
    <d v="1899-12-30T12:00:00"/>
    <d v="1899-12-30T12:20:00"/>
    <d v="1899-12-30T00:20:00"/>
    <n v="0.33"/>
    <x v="29"/>
    <x v="4"/>
  </r>
  <r>
    <x v="73"/>
    <d v="1899-12-30T13:00:00"/>
    <d v="1899-12-30T13:30:00"/>
    <d v="1899-12-30T00:30:00"/>
    <n v="0.5"/>
    <x v="32"/>
    <x v="2"/>
  </r>
  <r>
    <x v="73"/>
    <d v="1899-12-30T14:00:00"/>
    <d v="1899-12-30T14:10:00"/>
    <d v="1899-12-30T00:10:00"/>
    <n v="0.17"/>
    <x v="12"/>
    <x v="3"/>
  </r>
  <r>
    <x v="74"/>
    <d v="1899-12-30T22:40:00"/>
    <d v="1899-12-30T22:50:00"/>
    <d v="1899-12-30T00:10:00"/>
    <n v="0.17"/>
    <x v="5"/>
    <x v="0"/>
  </r>
  <r>
    <x v="74"/>
    <d v="1899-12-30T10:30:00"/>
    <d v="1899-12-30T11:00:00"/>
    <d v="1899-12-30T00:30:00"/>
    <n v="0.5"/>
    <x v="47"/>
    <x v="4"/>
  </r>
  <r>
    <x v="74"/>
    <d v="1899-12-30T14:00:00"/>
    <d v="1899-12-30T15:00:00"/>
    <d v="1899-12-30T01:00:00"/>
    <n v="1"/>
    <x v="17"/>
    <x v="1"/>
  </r>
  <r>
    <x v="74"/>
    <d v="1899-12-30T16:00:00"/>
    <d v="1899-12-30T16:30:00"/>
    <d v="1899-12-30T00:30:00"/>
    <n v="0.5"/>
    <x v="1"/>
    <x v="0"/>
  </r>
  <r>
    <x v="74"/>
    <d v="1899-12-30T23:40:00"/>
    <d v="1899-12-30T23:59:00"/>
    <d v="1899-12-30T00:19:00"/>
    <n v="0.32"/>
    <x v="34"/>
    <x v="0"/>
  </r>
  <r>
    <x v="75"/>
    <d v="1899-12-30T01:20:00"/>
    <d v="1899-12-30T01:40:00"/>
    <d v="1899-12-30T00:20:00"/>
    <n v="0.33"/>
    <x v="10"/>
    <x v="2"/>
  </r>
  <r>
    <x v="75"/>
    <d v="1899-12-30T02:30:00"/>
    <d v="1899-12-30T02:50:00"/>
    <d v="1899-12-30T00:20:00"/>
    <n v="0.33"/>
    <x v="5"/>
    <x v="0"/>
  </r>
  <r>
    <x v="75"/>
    <d v="1899-12-30T07:30:00"/>
    <d v="1899-12-30T08:30:00"/>
    <d v="1899-12-30T01:00:00"/>
    <n v="1"/>
    <x v="2"/>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3">
  <r>
    <x v="0"/>
    <n v="5.83"/>
    <n v="18.170000000000002"/>
  </r>
  <r>
    <x v="1"/>
    <n v="6.66"/>
    <n v="17.34"/>
  </r>
  <r>
    <x v="2"/>
    <n v="4.33"/>
    <n v="19.670000000000002"/>
  </r>
  <r>
    <x v="3"/>
    <n v="6.5"/>
    <n v="17.5"/>
  </r>
  <r>
    <x v="4"/>
    <n v="4.42"/>
    <n v="19.579999999999998"/>
  </r>
  <r>
    <x v="5"/>
    <n v="2.75"/>
    <n v="21.25"/>
  </r>
  <r>
    <x v="6"/>
    <n v="15.58"/>
    <n v="8.42"/>
  </r>
  <r>
    <x v="7"/>
    <n v="17"/>
    <n v="7"/>
  </r>
  <r>
    <x v="8"/>
    <n v="19"/>
    <n v="5"/>
  </r>
  <r>
    <x v="9"/>
    <n v="5.76"/>
    <n v="18.240000000000002"/>
  </r>
  <r>
    <x v="10"/>
    <n v="5"/>
    <n v="19"/>
  </r>
  <r>
    <x v="11"/>
    <n v="11.75"/>
    <n v="12.25"/>
  </r>
  <r>
    <x v="12"/>
    <n v="12.92"/>
    <n v="11.08"/>
  </r>
  <r>
    <x v="13"/>
    <n v="6.75"/>
    <n v="17.25"/>
  </r>
  <r>
    <x v="14"/>
    <n v="9.56"/>
    <n v="14.44"/>
  </r>
  <r>
    <x v="15"/>
    <n v="5.53"/>
    <n v="18.47"/>
  </r>
  <r>
    <x v="16"/>
    <n v="4.59"/>
    <n v="19.41"/>
  </r>
  <r>
    <x v="17"/>
    <n v="3.83"/>
    <n v="20.170000000000002"/>
  </r>
  <r>
    <x v="18"/>
    <n v="3.99"/>
    <n v="20.009999999999998"/>
  </r>
  <r>
    <x v="19"/>
    <n v="7"/>
    <n v="17"/>
  </r>
  <r>
    <x v="20"/>
    <n v="4.58"/>
    <n v="19.420000000000002"/>
  </r>
  <r>
    <x v="21"/>
    <n v="8"/>
    <n v="16"/>
  </r>
  <r>
    <x v="22"/>
    <n v="6.42"/>
    <n v="17.579999999999998"/>
  </r>
  <r>
    <x v="23"/>
    <n v="1.75"/>
    <n v="22.25"/>
  </r>
  <r>
    <x v="24"/>
    <n v="6.83"/>
    <n v="17.170000000000002"/>
  </r>
  <r>
    <x v="25"/>
    <n v="0.33"/>
    <n v="23.67"/>
  </r>
  <r>
    <x v="26"/>
    <n v="5.23"/>
    <n v="18.77"/>
  </r>
  <r>
    <x v="27"/>
    <n v="4.49"/>
    <n v="19.509999999999998"/>
  </r>
  <r>
    <x v="28"/>
    <n v="3.66"/>
    <n v="20.34"/>
  </r>
  <r>
    <x v="29"/>
    <n v="4.5"/>
    <n v="19.5"/>
  </r>
  <r>
    <x v="30"/>
    <n v="8.3000000000000007"/>
    <n v="15.7"/>
  </r>
  <r>
    <x v="31"/>
    <n v="2.8"/>
    <n v="21.2"/>
  </r>
  <r>
    <x v="32"/>
    <n v="4.7699999999999996"/>
    <n v="19.23"/>
  </r>
  <r>
    <x v="33"/>
    <n v="17.25"/>
    <n v="6.75"/>
  </r>
  <r>
    <x v="34"/>
    <n v="6.98"/>
    <n v="17.02"/>
  </r>
  <r>
    <x v="35"/>
    <n v="5.75"/>
    <n v="18.25"/>
  </r>
  <r>
    <x v="36"/>
    <n v="1"/>
    <n v="23"/>
  </r>
  <r>
    <x v="37"/>
    <n v="13.5"/>
    <n v="10.5"/>
  </r>
  <r>
    <x v="38"/>
    <n v="3"/>
    <n v="21"/>
  </r>
  <r>
    <x v="39"/>
    <n v="5.55"/>
    <n v="18.45"/>
  </r>
  <r>
    <x v="40"/>
    <n v="3.25"/>
    <n v="20.75"/>
  </r>
  <r>
    <x v="41"/>
    <n v="1.25"/>
    <n v="22.75"/>
  </r>
  <r>
    <x v="42"/>
    <n v="1.25"/>
    <n v="22.75"/>
  </r>
  <r>
    <x v="43"/>
    <n v="11.5"/>
    <n v="12.5"/>
  </r>
  <r>
    <x v="44"/>
    <n v="12.25"/>
    <n v="11.75"/>
  </r>
  <r>
    <x v="45"/>
    <n v="4.5"/>
    <n v="19.5"/>
  </r>
  <r>
    <x v="46"/>
    <n v="5.25"/>
    <n v="18.75"/>
  </r>
  <r>
    <x v="47"/>
    <n v="7.42"/>
    <n v="16.579999999999998"/>
  </r>
  <r>
    <x v="48"/>
    <n v="5.75"/>
    <n v="18.25"/>
  </r>
  <r>
    <x v="49"/>
    <n v="5.83"/>
    <n v="18.170000000000002"/>
  </r>
  <r>
    <x v="50"/>
    <n v="5.25"/>
    <n v="18.75"/>
  </r>
  <r>
    <x v="51"/>
    <n v="9.5"/>
    <n v="14.5"/>
  </r>
  <r>
    <x v="52"/>
    <n v="3"/>
    <n v="21"/>
  </r>
  <r>
    <x v="53"/>
    <n v="6.4"/>
    <n v="17.600000000000001"/>
  </r>
  <r>
    <x v="54"/>
    <n v="4.4399999999999995"/>
    <n v="19.560000000000002"/>
  </r>
  <r>
    <x v="55"/>
    <n v="3.17"/>
    <n v="20.83"/>
  </r>
  <r>
    <x v="56"/>
    <n v="6.01"/>
    <n v="17.990000000000002"/>
  </r>
  <r>
    <x v="57"/>
    <n v="3.08"/>
    <n v="20.92"/>
  </r>
  <r>
    <x v="58"/>
    <n v="17.48"/>
    <n v="6.52"/>
  </r>
  <r>
    <x v="59"/>
    <n v="23.98"/>
    <n v="1.9999999999999574E-2"/>
  </r>
  <r>
    <x v="60"/>
    <n v="23.98"/>
    <n v="1.9999999999999574E-2"/>
  </r>
  <r>
    <x v="61"/>
    <n v="8"/>
    <n v="16"/>
  </r>
  <r>
    <x v="62"/>
    <n v="3.58"/>
    <n v="20.420000000000002"/>
  </r>
  <r>
    <x v="63"/>
    <n v="0.67"/>
    <n v="23.33"/>
  </r>
  <r>
    <x v="64"/>
    <n v="6.92"/>
    <n v="17.079999999999998"/>
  </r>
  <r>
    <x v="65"/>
    <n v="2.75"/>
    <n v="21.25"/>
  </r>
  <r>
    <x v="66"/>
    <n v="1.5"/>
    <n v="22.5"/>
  </r>
  <r>
    <x v="67"/>
    <n v="11.5"/>
    <n v="12.5"/>
  </r>
  <r>
    <x v="68"/>
    <n v="5.17"/>
    <n v="18.829999999999998"/>
  </r>
  <r>
    <x v="69"/>
    <n v="2.75"/>
    <n v="21.25"/>
  </r>
  <r>
    <x v="70"/>
    <n v="3.58"/>
    <n v="20.420000000000002"/>
  </r>
  <r>
    <x v="71"/>
    <n v="1.49"/>
    <n v="22.51"/>
  </r>
  <r>
    <x v="72"/>
    <n v="0.66"/>
    <n v="23.3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BAA864E-3A31-4AB0-9218-0D77B9B6806E}" name="PivotTable2" cacheId="12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A18:B33" firstHeaderRow="1" firstDataRow="1" firstDataCol="1"/>
  <pivotFields count="9">
    <pivotField showAll="0">
      <items count="77">
        <item x="0"/>
        <item x="1"/>
        <item x="2"/>
        <item x="3"/>
        <item x="4"/>
        <item x="5"/>
        <item x="6"/>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7"/>
        <item x="8"/>
        <item x="60"/>
        <item x="61"/>
        <item x="62"/>
        <item x="63"/>
        <item x="64"/>
        <item x="65"/>
        <item x="66"/>
        <item x="67"/>
        <item x="68"/>
        <item x="69"/>
        <item x="70"/>
        <item x="71"/>
        <item x="72"/>
        <item x="73"/>
        <item x="74"/>
        <item x="75"/>
        <item t="default"/>
      </items>
    </pivotField>
    <pivotField showAll="0"/>
    <pivotField showAll="0"/>
    <pivotField numFmtId="22" showAll="0"/>
    <pivotField showAll="0"/>
    <pivotField axis="axisRow" dataField="1" showAll="0" measureFilter="1" sortType="ascending">
      <items count="63">
        <item x="29"/>
        <item x="21"/>
        <item x="17"/>
        <item x="22"/>
        <item x="47"/>
        <item x="12"/>
        <item x="14"/>
        <item x="41"/>
        <item x="46"/>
        <item x="23"/>
        <item x="8"/>
        <item x="26"/>
        <item m="1" x="61"/>
        <item m="1" x="57"/>
        <item x="28"/>
        <item x="19"/>
        <item x="15"/>
        <item x="11"/>
        <item x="42"/>
        <item x="4"/>
        <item x="27"/>
        <item x="30"/>
        <item x="32"/>
        <item x="31"/>
        <item x="43"/>
        <item x="35"/>
        <item m="1" x="53"/>
        <item x="1"/>
        <item x="45"/>
        <item x="5"/>
        <item x="25"/>
        <item m="1" x="58"/>
        <item x="0"/>
        <item m="1" x="52"/>
        <item m="1" x="51"/>
        <item x="39"/>
        <item x="16"/>
        <item x="44"/>
        <item x="7"/>
        <item x="18"/>
        <item x="33"/>
        <item m="1" x="59"/>
        <item x="34"/>
        <item x="38"/>
        <item x="24"/>
        <item x="36"/>
        <item x="13"/>
        <item m="1" x="60"/>
        <item x="37"/>
        <item x="2"/>
        <item x="48"/>
        <item x="40"/>
        <item x="9"/>
        <item m="1" x="56"/>
        <item x="49"/>
        <item m="1" x="55"/>
        <item m="1" x="54"/>
        <item x="3"/>
        <item x="10"/>
        <item x="50"/>
        <item x="6"/>
        <item x="20"/>
        <item t="default"/>
      </items>
      <autoSortScope>
        <pivotArea dataOnly="0" outline="0" fieldPosition="0">
          <references count="1">
            <reference field="4294967294" count="1" selected="0">
              <x v="0"/>
            </reference>
          </references>
        </pivotArea>
      </autoSortScope>
    </pivotField>
    <pivotField showAll="0">
      <items count="7">
        <item x="1"/>
        <item x="3"/>
        <item x="4"/>
        <item x="2"/>
        <item x="0"/>
        <item m="1" x="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5"/>
  </rowFields>
  <rowItems count="15">
    <i>
      <x v="18"/>
    </i>
    <i>
      <x v="22"/>
    </i>
    <i>
      <x/>
    </i>
    <i>
      <x v="16"/>
    </i>
    <i>
      <x v="4"/>
    </i>
    <i>
      <x v="57"/>
    </i>
    <i>
      <x v="5"/>
    </i>
    <i>
      <x v="25"/>
    </i>
    <i>
      <x v="6"/>
    </i>
    <i>
      <x v="27"/>
    </i>
    <i>
      <x v="58"/>
    </i>
    <i>
      <x v="2"/>
    </i>
    <i>
      <x v="49"/>
    </i>
    <i>
      <x v="29"/>
    </i>
    <i t="grand">
      <x/>
    </i>
  </rowItems>
  <colItems count="1">
    <i/>
  </colItems>
  <dataFields count="1">
    <dataField name="Count of reason" fld="5" subtotal="count" showDataAs="percentOfTotal" baseField="0" baseItem="0" numFmtId="9"/>
  </dataFields>
  <formats count="1">
    <format dxfId="18">
      <pivotArea outline="0" collapsedLevelsAreSubtotals="1" fieldPosition="0"/>
    </format>
  </format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0" type="dateBetween" evalOrder="-1" id="192" name="Date">
      <autoFilter ref="A1">
        <filterColumn colId="0">
          <customFilters and="1">
            <customFilter operator="greaterThanOrEqual" val="45778"/>
            <customFilter operator="lessThanOrEqual" val="45785"/>
          </customFilters>
        </filterColumn>
      </autoFilter>
      <extLst>
        <ext xmlns:x15="http://schemas.microsoft.com/office/spreadsheetml/2010/11/main" uri="{0605FD5F-26C8-4aeb-8148-2DB25E43C511}">
          <x15:pivotFilter useWholeDay="1"/>
        </ext>
      </extLst>
    </filter>
    <filter fld="5"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8E86AAC-5FBA-40C7-908A-79B25D6C871A}" name="PivotTable13" cacheId="127" applyNumberFormats="0" applyBorderFormats="0" applyFontFormats="0" applyPatternFormats="0" applyAlignmentFormats="0" applyWidthHeightFormats="1" dataCaption="Values" updatedVersion="8" minRefreshableVersion="3" useAutoFormatting="1" itemPrintTitles="1" createdVersion="8" indent="0" multipleFieldFilters="0" chartFormat="4">
  <location ref="L19:M45" firstHeaderRow="1" firstDataRow="1" firstDataCol="1"/>
  <pivotFields count="5">
    <pivotField numFmtId="14" showAll="0">
      <items count="7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t="default"/>
      </items>
    </pivotField>
    <pivotField showAll="0"/>
    <pivotField dataField="1"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x="367"/>
        <item t="default"/>
      </items>
    </pivotField>
    <pivotField showAll="0">
      <items count="15">
        <item sd="0" x="0"/>
        <item sd="0" x="1"/>
        <item sd="0" x="2"/>
        <item x="3"/>
        <item sd="0" x="4"/>
        <item sd="0" x="5"/>
        <item sd="0" x="6"/>
        <item sd="0" x="7"/>
        <item sd="0" x="8"/>
        <item sd="0" x="9"/>
        <item sd="0" x="10"/>
        <item sd="0" x="11"/>
        <item sd="0" x="12"/>
        <item sd="0" x="13"/>
        <item t="default"/>
      </items>
    </pivotField>
  </pivotFields>
  <rowFields count="1">
    <field x="3"/>
  </rowFields>
  <rowItems count="26">
    <i>
      <x v="97"/>
    </i>
    <i>
      <x v="98"/>
    </i>
    <i>
      <x v="99"/>
    </i>
    <i>
      <x v="100"/>
    </i>
    <i>
      <x v="101"/>
    </i>
    <i>
      <x v="102"/>
    </i>
    <i>
      <x v="103"/>
    </i>
    <i>
      <x v="104"/>
    </i>
    <i>
      <x v="105"/>
    </i>
    <i>
      <x v="106"/>
    </i>
    <i>
      <x v="107"/>
    </i>
    <i>
      <x v="108"/>
    </i>
    <i>
      <x v="109"/>
    </i>
    <i>
      <x v="110"/>
    </i>
    <i>
      <x v="111"/>
    </i>
    <i>
      <x v="112"/>
    </i>
    <i>
      <x v="122"/>
    </i>
    <i>
      <x v="123"/>
    </i>
    <i>
      <x v="124"/>
    </i>
    <i>
      <x v="125"/>
    </i>
    <i>
      <x v="126"/>
    </i>
    <i>
      <x v="127"/>
    </i>
    <i>
      <x v="128"/>
    </i>
    <i>
      <x v="129"/>
    </i>
    <i>
      <x v="130"/>
    </i>
    <i t="grand">
      <x/>
    </i>
  </rowItems>
  <colItems count="1">
    <i/>
  </colItems>
  <dataFields count="1">
    <dataField name="Sum of Running Hours Per Day" fld="2"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dateNewerThan" evalOrder="-1" id="2">
      <autoFilter ref="A1">
        <filterColumn colId="0">
          <customFilters>
            <customFilter operator="greaterThan" val="45752"/>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76EB18-DD1C-4B6A-BC41-BE9047280D46}" name="PivotTable9" cacheId="12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F19:H36" firstHeaderRow="1" firstDataRow="1" firstDataCol="0"/>
  <pivotFields count="9">
    <pivotField showAll="0">
      <items count="77">
        <item x="0"/>
        <item x="1"/>
        <item x="2"/>
        <item x="3"/>
        <item x="4"/>
        <item x="5"/>
        <item x="6"/>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7"/>
        <item x="8"/>
        <item x="60"/>
        <item x="61"/>
        <item x="62"/>
        <item x="63"/>
        <item x="64"/>
        <item x="65"/>
        <item x="66"/>
        <item x="67"/>
        <item x="68"/>
        <item x="69"/>
        <item x="70"/>
        <item x="71"/>
        <item x="72"/>
        <item x="73"/>
        <item x="74"/>
        <item x="75"/>
        <item t="default"/>
      </items>
    </pivotField>
    <pivotField showAll="0"/>
    <pivotField showAll="0"/>
    <pivotField numFmtId="22" showAll="0"/>
    <pivotField showAll="0"/>
    <pivotField showAll="0"/>
    <pivotField showAll="0">
      <items count="7">
        <item x="1"/>
        <item x="3"/>
        <item x="4"/>
        <item x="2"/>
        <item x="0"/>
        <item m="1" x="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pivotTableStyleInfo name="PivotStyleLight16" showRowHeaders="1" showColHeaders="1" showRowStripes="0" showColStripes="0" showLastColumn="1"/>
  <filters count="1">
    <filter fld="0" type="dateBetween" evalOrder="-1" id="190" name="Date">
      <autoFilter ref="A1">
        <filterColumn colId="0">
          <customFilters and="1">
            <customFilter operator="greaterThanOrEqual" val="45778"/>
            <customFilter operator="lessThanOrEqual" val="4578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2A42B5F-5116-4307-82E8-40EC475B851E}" name="PivotTable20" cacheId="123" applyNumberFormats="0" applyBorderFormats="0" applyFontFormats="0" applyPatternFormats="0" applyAlignmentFormats="0" applyWidthHeightFormats="1" dataCaption="Values" updatedVersion="8" minRefreshableVersion="5" useAutoFormatting="1" itemPrintTitles="1" createdVersion="8" indent="0" multipleFieldFilters="0" chartFormat="4">
  <location ref="U22:W52" firstHeaderRow="1" firstDataRow="4" firstDataCol="1"/>
  <pivotFields count="9">
    <pivotField axis="axisCol" showAll="0">
      <items count="77">
        <item x="0"/>
        <item x="1"/>
        <item x="2"/>
        <item x="3"/>
        <item x="4"/>
        <item x="5"/>
        <item x="6"/>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7"/>
        <item x="8"/>
        <item x="60"/>
        <item x="61"/>
        <item x="62"/>
        <item x="63"/>
        <item x="64"/>
        <item x="65"/>
        <item x="66"/>
        <item x="67"/>
        <item x="68"/>
        <item x="69"/>
        <item x="70"/>
        <item x="71"/>
        <item x="72"/>
        <item x="73"/>
        <item x="74"/>
        <item x="75"/>
        <item t="default"/>
      </items>
    </pivotField>
    <pivotField showAll="0"/>
    <pivotField showAll="0"/>
    <pivotField numFmtId="22" showAll="0"/>
    <pivotField dataField="1" showAll="0"/>
    <pivotField axis="axisRow" showAll="0">
      <items count="63">
        <item x="29"/>
        <item x="21"/>
        <item x="17"/>
        <item x="22"/>
        <item x="47"/>
        <item x="12"/>
        <item x="14"/>
        <item x="41"/>
        <item x="46"/>
        <item x="23"/>
        <item x="10"/>
        <item x="8"/>
        <item x="26"/>
        <item m="1" x="61"/>
        <item m="1" x="57"/>
        <item x="28"/>
        <item x="19"/>
        <item x="15"/>
        <item x="11"/>
        <item x="42"/>
        <item x="49"/>
        <item x="4"/>
        <item x="27"/>
        <item x="30"/>
        <item x="32"/>
        <item x="31"/>
        <item x="43"/>
        <item x="35"/>
        <item m="1" x="54"/>
        <item m="1" x="53"/>
        <item x="1"/>
        <item x="45"/>
        <item x="3"/>
        <item x="5"/>
        <item x="25"/>
        <item m="1" x="58"/>
        <item x="0"/>
        <item m="1" x="52"/>
        <item m="1" x="51"/>
        <item x="39"/>
        <item x="16"/>
        <item x="44"/>
        <item x="7"/>
        <item x="18"/>
        <item x="33"/>
        <item m="1" x="59"/>
        <item x="34"/>
        <item x="38"/>
        <item x="24"/>
        <item x="36"/>
        <item x="13"/>
        <item m="1" x="60"/>
        <item x="37"/>
        <item m="1" x="55"/>
        <item x="2"/>
        <item x="48"/>
        <item x="40"/>
        <item x="9"/>
        <item m="1" x="56"/>
        <item x="50"/>
        <item x="6"/>
        <item x="20"/>
        <item t="default"/>
      </items>
    </pivotField>
    <pivotField showAll="0">
      <items count="7">
        <item x="1"/>
        <item x="3"/>
        <item x="4"/>
        <item x="2"/>
        <item x="0"/>
        <item m="1" x="5"/>
        <item t="default"/>
      </items>
    </pivotField>
    <pivotField axis="axisCol"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x="367"/>
        <item t="default"/>
      </items>
    </pivotField>
    <pivotField axis="axisCol" showAll="0">
      <items count="15">
        <item sd="0" x="0"/>
        <item sd="0" x="1"/>
        <item sd="0" x="2"/>
        <item sd="0" x="3"/>
        <item sd="0" x="4"/>
        <item sd="0" x="5"/>
        <item sd="0" x="6"/>
        <item sd="0" x="7"/>
        <item sd="0" x="8"/>
        <item sd="0" x="9"/>
        <item sd="0" x="10"/>
        <item sd="0" x="11"/>
        <item sd="0" x="12"/>
        <item sd="0" x="13"/>
        <item t="default"/>
      </items>
    </pivotField>
  </pivotFields>
  <rowFields count="1">
    <field x="5"/>
  </rowFields>
  <rowItems count="27">
    <i>
      <x/>
    </i>
    <i>
      <x v="2"/>
    </i>
    <i>
      <x v="4"/>
    </i>
    <i>
      <x v="5"/>
    </i>
    <i>
      <x v="6"/>
    </i>
    <i>
      <x v="8"/>
    </i>
    <i>
      <x v="10"/>
    </i>
    <i>
      <x v="15"/>
    </i>
    <i>
      <x v="17"/>
    </i>
    <i>
      <x v="18"/>
    </i>
    <i>
      <x v="19"/>
    </i>
    <i>
      <x v="21"/>
    </i>
    <i>
      <x v="24"/>
    </i>
    <i>
      <x v="27"/>
    </i>
    <i>
      <x v="30"/>
    </i>
    <i>
      <x v="32"/>
    </i>
    <i>
      <x v="33"/>
    </i>
    <i>
      <x v="41"/>
    </i>
    <i>
      <x v="42"/>
    </i>
    <i>
      <x v="43"/>
    </i>
    <i>
      <x v="46"/>
    </i>
    <i>
      <x v="47"/>
    </i>
    <i>
      <x v="52"/>
    </i>
    <i>
      <x v="54"/>
    </i>
    <i>
      <x v="59"/>
    </i>
    <i>
      <x v="60"/>
    </i>
    <i t="grand">
      <x/>
    </i>
  </rowItems>
  <colFields count="3">
    <field x="8"/>
    <field x="7"/>
    <field x="0"/>
  </colFields>
  <colItems count="2">
    <i>
      <x v="5"/>
    </i>
    <i t="grand">
      <x/>
    </i>
  </colItems>
  <dataFields count="1">
    <dataField name="Sum of Duration in Hrs" fld="4" baseField="0" baseItem="0"/>
  </dataFields>
  <pivotTableStyleInfo name="PivotStyleLight16" showRowHeaders="1" showColHeaders="1" showRowStripes="0" showColStripes="0" showLastColumn="1"/>
  <filters count="1">
    <filter fld="0" type="dateBetween" evalOrder="-1" id="190" name="Date">
      <autoFilter ref="A1">
        <filterColumn colId="0">
          <customFilters and="1">
            <customFilter operator="greaterThanOrEqual" val="45778"/>
            <customFilter operator="lessThanOrEqual" val="4578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5E2B48-CE71-4888-A2A6-058AE643E7EB}" name="PivotTable18" cacheId="123" applyNumberFormats="0" applyBorderFormats="0" applyFontFormats="0" applyPatternFormats="0" applyAlignmentFormats="0" applyWidthHeightFormats="1" dataCaption="Values" updatedVersion="8" minRefreshableVersion="5" useAutoFormatting="1" itemPrintTitles="1" createdVersion="8" indent="0" multipleFieldFilters="0" chartFormat="4">
  <location ref="O3:Q24" firstHeaderRow="1" firstDataRow="4" firstDataCol="1"/>
  <pivotFields count="9">
    <pivotField axis="axisCol" showAll="0">
      <items count="77">
        <item x="0"/>
        <item x="1"/>
        <item x="2"/>
        <item x="3"/>
        <item x="4"/>
        <item x="5"/>
        <item x="6"/>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7"/>
        <item x="8"/>
        <item x="60"/>
        <item x="61"/>
        <item x="62"/>
        <item x="63"/>
        <item x="64"/>
        <item x="65"/>
        <item x="66"/>
        <item x="67"/>
        <item x="68"/>
        <item x="69"/>
        <item x="70"/>
        <item x="71"/>
        <item x="72"/>
        <item x="73"/>
        <item x="74"/>
        <item x="75"/>
        <item t="default"/>
      </items>
    </pivotField>
    <pivotField showAll="0"/>
    <pivotField showAll="0"/>
    <pivotField numFmtId="22" showAll="0"/>
    <pivotField dataField="1" showAll="0"/>
    <pivotField axis="axisRow" showAll="0" measureFilter="1">
      <items count="63">
        <item x="29"/>
        <item x="21"/>
        <item x="17"/>
        <item x="22"/>
        <item x="47"/>
        <item x="12"/>
        <item x="14"/>
        <item x="41"/>
        <item x="46"/>
        <item x="23"/>
        <item x="10"/>
        <item x="8"/>
        <item x="26"/>
        <item m="1" x="61"/>
        <item m="1" x="57"/>
        <item x="28"/>
        <item x="19"/>
        <item x="15"/>
        <item x="11"/>
        <item x="42"/>
        <item x="49"/>
        <item x="4"/>
        <item x="27"/>
        <item x="30"/>
        <item x="32"/>
        <item x="31"/>
        <item x="43"/>
        <item x="35"/>
        <item m="1" x="54"/>
        <item m="1" x="53"/>
        <item x="1"/>
        <item x="45"/>
        <item x="3"/>
        <item x="5"/>
        <item x="25"/>
        <item m="1" x="58"/>
        <item x="0"/>
        <item m="1" x="52"/>
        <item m="1" x="51"/>
        <item x="39"/>
        <item x="16"/>
        <item x="44"/>
        <item x="7"/>
        <item x="18"/>
        <item x="33"/>
        <item m="1" x="59"/>
        <item x="34"/>
        <item x="38"/>
        <item x="24"/>
        <item x="36"/>
        <item x="13"/>
        <item m="1" x="60"/>
        <item x="37"/>
        <item m="1" x="55"/>
        <item x="2"/>
        <item x="48"/>
        <item x="40"/>
        <item x="9"/>
        <item m="1" x="56"/>
        <item x="50"/>
        <item x="6"/>
        <item x="20"/>
        <item t="default"/>
      </items>
    </pivotField>
    <pivotField showAll="0">
      <items count="7">
        <item x="1"/>
        <item x="3"/>
        <item x="4"/>
        <item x="2"/>
        <item x="0"/>
        <item m="1" x="5"/>
        <item t="default"/>
      </items>
    </pivotField>
    <pivotField axis="axisCol"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x="367"/>
        <item t="default"/>
      </items>
    </pivotField>
    <pivotField axis="axisCol" showAll="0">
      <items count="15">
        <item sd="0" x="0"/>
        <item sd="0" x="1"/>
        <item sd="0" x="2"/>
        <item sd="0" x="3"/>
        <item sd="0" x="4"/>
        <item sd="0" x="5"/>
        <item sd="0" x="6"/>
        <item sd="0" x="7"/>
        <item sd="0" x="8"/>
        <item sd="0" x="9"/>
        <item sd="0" x="10"/>
        <item sd="0" x="11"/>
        <item sd="0" x="12"/>
        <item sd="0" x="13"/>
        <item t="default"/>
      </items>
    </pivotField>
  </pivotFields>
  <rowFields count="1">
    <field x="5"/>
  </rowFields>
  <rowItems count="18">
    <i>
      <x/>
    </i>
    <i>
      <x v="2"/>
    </i>
    <i>
      <x v="4"/>
    </i>
    <i>
      <x v="5"/>
    </i>
    <i>
      <x v="6"/>
    </i>
    <i>
      <x v="8"/>
    </i>
    <i>
      <x v="10"/>
    </i>
    <i>
      <x v="17"/>
    </i>
    <i>
      <x v="19"/>
    </i>
    <i>
      <x v="24"/>
    </i>
    <i>
      <x v="27"/>
    </i>
    <i>
      <x v="30"/>
    </i>
    <i>
      <x v="32"/>
    </i>
    <i>
      <x v="33"/>
    </i>
    <i>
      <x v="43"/>
    </i>
    <i>
      <x v="52"/>
    </i>
    <i>
      <x v="54"/>
    </i>
    <i t="grand">
      <x/>
    </i>
  </rowItems>
  <colFields count="3">
    <field x="8"/>
    <field x="7"/>
    <field x="0"/>
  </colFields>
  <colItems count="2">
    <i>
      <x v="5"/>
    </i>
    <i t="grand">
      <x/>
    </i>
  </colItems>
  <dataFields count="1">
    <dataField name="Sum of Duration in Hrs" fld="4" baseField="0" baseItem="0"/>
  </dataFields>
  <pivotTableStyleInfo name="PivotStyleLight16" showRowHeaders="1" showColHeaders="1" showRowStripes="0" showColStripes="0" showLastColumn="1"/>
  <filters count="2">
    <filter fld="0" type="dateBetween" evalOrder="-1" id="191" name="Date">
      <autoFilter ref="A1">
        <filterColumn colId="0">
          <customFilters and="1">
            <customFilter operator="greaterThanOrEqual" val="45778"/>
            <customFilter operator="lessThanOrEqual" val="45785"/>
          </customFilters>
        </filterColumn>
      </autoFilter>
      <extLst>
        <ext xmlns:x15="http://schemas.microsoft.com/office/spreadsheetml/2010/11/main" uri="{0605FD5F-26C8-4aeb-8148-2DB25E43C511}">
          <x15:pivotFilter useWholeDay="1"/>
        </ext>
      </extLst>
    </filter>
    <filter fld="5" type="count" evalOrder="-1" id="46" iMeasureFld="0">
      <autoFilter ref="A1">
        <filterColumn colId="0">
          <top10 val="15" filterVal="1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678B881-F92C-4CB4-9068-122342994138}" name="PivotTable7" cacheId="123" applyNumberFormats="0" applyBorderFormats="0" applyFontFormats="0" applyPatternFormats="0" applyAlignmentFormats="0" applyWidthHeightFormats="1" dataCaption="Values" updatedVersion="8" minRefreshableVersion="5" useAutoFormatting="1" itemPrintTitles="1" createdVersion="8" indent="0" multipleFieldFilters="0" chartFormat="4">
  <location ref="H3:I9" firstHeaderRow="1" firstDataRow="1" firstDataCol="1"/>
  <pivotFields count="9">
    <pivotField showAll="0">
      <items count="77">
        <item x="0"/>
        <item x="1"/>
        <item x="2"/>
        <item x="3"/>
        <item x="4"/>
        <item x="5"/>
        <item x="6"/>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7"/>
        <item x="8"/>
        <item x="60"/>
        <item x="61"/>
        <item x="62"/>
        <item x="63"/>
        <item x="64"/>
        <item x="65"/>
        <item x="66"/>
        <item x="67"/>
        <item x="68"/>
        <item x="69"/>
        <item x="70"/>
        <item x="71"/>
        <item x="72"/>
        <item x="73"/>
        <item x="74"/>
        <item x="75"/>
        <item t="default"/>
      </items>
    </pivotField>
    <pivotField showAll="0"/>
    <pivotField showAll="0"/>
    <pivotField numFmtId="22" showAll="0"/>
    <pivotField showAll="0"/>
    <pivotField showAll="0"/>
    <pivotField axis="axisRow" dataField="1" showAll="0">
      <items count="7">
        <item x="1"/>
        <item x="3"/>
        <item x="4"/>
        <item x="2"/>
        <item x="0"/>
        <item m="1" x="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6"/>
  </rowFields>
  <rowItems count="6">
    <i>
      <x/>
    </i>
    <i>
      <x v="1"/>
    </i>
    <i>
      <x v="2"/>
    </i>
    <i>
      <x v="3"/>
    </i>
    <i>
      <x v="4"/>
    </i>
    <i t="grand">
      <x/>
    </i>
  </rowItems>
  <colItems count="1">
    <i/>
  </colItems>
  <dataFields count="1">
    <dataField name="Count of reason category" fld="6" subtotal="count" baseField="0" baseItem="0"/>
  </dataFields>
  <chartFormats count="14">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6" count="1" selected="0">
            <x v="0"/>
          </reference>
        </references>
      </pivotArea>
    </chartFormat>
    <chartFormat chart="2" format="3">
      <pivotArea type="data" outline="0" fieldPosition="0">
        <references count="2">
          <reference field="4294967294" count="1" selected="0">
            <x v="0"/>
          </reference>
          <reference field="6" count="1" selected="0">
            <x v="1"/>
          </reference>
        </references>
      </pivotArea>
    </chartFormat>
    <chartFormat chart="2" format="4">
      <pivotArea type="data" outline="0" fieldPosition="0">
        <references count="2">
          <reference field="4294967294" count="1" selected="0">
            <x v="0"/>
          </reference>
          <reference field="6" count="1" selected="0">
            <x v="2"/>
          </reference>
        </references>
      </pivotArea>
    </chartFormat>
    <chartFormat chart="2" format="5">
      <pivotArea type="data" outline="0" fieldPosition="0">
        <references count="2">
          <reference field="4294967294" count="1" selected="0">
            <x v="0"/>
          </reference>
          <reference field="6" count="1" selected="0">
            <x v="3"/>
          </reference>
        </references>
      </pivotArea>
    </chartFormat>
    <chartFormat chart="2" format="6">
      <pivotArea type="data" outline="0" fieldPosition="0">
        <references count="2">
          <reference field="4294967294" count="1" selected="0">
            <x v="0"/>
          </reference>
          <reference field="6" count="1" selected="0">
            <x v="4"/>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6" count="1" selected="0">
            <x v="0"/>
          </reference>
        </references>
      </pivotArea>
    </chartFormat>
    <chartFormat chart="3" format="9">
      <pivotArea type="data" outline="0" fieldPosition="0">
        <references count="2">
          <reference field="4294967294" count="1" selected="0">
            <x v="0"/>
          </reference>
          <reference field="6" count="1" selected="0">
            <x v="1"/>
          </reference>
        </references>
      </pivotArea>
    </chartFormat>
    <chartFormat chart="3" format="10">
      <pivotArea type="data" outline="0" fieldPosition="0">
        <references count="2">
          <reference field="4294967294" count="1" selected="0">
            <x v="0"/>
          </reference>
          <reference field="6" count="1" selected="0">
            <x v="2"/>
          </reference>
        </references>
      </pivotArea>
    </chartFormat>
    <chartFormat chart="3" format="11">
      <pivotArea type="data" outline="0" fieldPosition="0">
        <references count="2">
          <reference field="4294967294" count="1" selected="0">
            <x v="0"/>
          </reference>
          <reference field="6" count="1" selected="0">
            <x v="3"/>
          </reference>
        </references>
      </pivotArea>
    </chartFormat>
    <chartFormat chart="3" format="12">
      <pivotArea type="data" outline="0" fieldPosition="0">
        <references count="2">
          <reference field="4294967294" count="1" selected="0">
            <x v="0"/>
          </reference>
          <reference field="6" count="1" selected="0">
            <x v="4"/>
          </reference>
        </references>
      </pivotArea>
    </chartFormat>
    <chartFormat chart="3" format="13">
      <pivotArea type="data" outline="0" fieldPosition="0">
        <references count="2">
          <reference field="4294967294" count="1" selected="0">
            <x v="0"/>
          </reference>
          <reference field="6" count="1" selected="0">
            <x v="5"/>
          </reference>
        </references>
      </pivotArea>
    </chartFormat>
  </chartFormats>
  <pivotTableStyleInfo name="PivotStyleLight16" showRowHeaders="1" showColHeaders="1" showRowStripes="0" showColStripes="0" showLastColumn="1"/>
  <filters count="1">
    <filter fld="0" type="dateBetween" evalOrder="-1" id="190" name="Date">
      <autoFilter ref="A1">
        <filterColumn colId="0">
          <customFilters and="1">
            <customFilter operator="greaterThanOrEqual" val="45778"/>
            <customFilter operator="lessThanOrEqual" val="4578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B592C89-969F-46A9-B63C-ED2A41CC3758}" name="PivotTable1" cacheId="12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D3:E14" firstHeaderRow="1" firstDataRow="1" firstDataCol="1"/>
  <pivotFields count="9">
    <pivotField showAll="0">
      <items count="77">
        <item x="0"/>
        <item x="1"/>
        <item x="2"/>
        <item x="3"/>
        <item x="4"/>
        <item x="5"/>
        <item x="6"/>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7"/>
        <item x="8"/>
        <item x="60"/>
        <item x="61"/>
        <item x="62"/>
        <item x="63"/>
        <item x="64"/>
        <item x="65"/>
        <item x="66"/>
        <item x="67"/>
        <item x="68"/>
        <item x="69"/>
        <item x="70"/>
        <item x="71"/>
        <item x="72"/>
        <item x="73"/>
        <item x="74"/>
        <item x="75"/>
        <item t="default"/>
      </items>
    </pivotField>
    <pivotField showAll="0"/>
    <pivotField showAll="0"/>
    <pivotField numFmtId="22" showAll="0"/>
    <pivotField dataField="1" showAll="0"/>
    <pivotField axis="axisRow" showAll="0" measureFilter="1" sortType="ascending">
      <items count="63">
        <item x="29"/>
        <item x="21"/>
        <item x="17"/>
        <item x="22"/>
        <item x="47"/>
        <item x="12"/>
        <item x="14"/>
        <item x="41"/>
        <item x="46"/>
        <item x="23"/>
        <item x="8"/>
        <item x="26"/>
        <item m="1" x="61"/>
        <item m="1" x="57"/>
        <item x="28"/>
        <item x="19"/>
        <item x="15"/>
        <item x="11"/>
        <item x="42"/>
        <item x="4"/>
        <item x="27"/>
        <item x="30"/>
        <item x="32"/>
        <item x="31"/>
        <item x="43"/>
        <item x="35"/>
        <item m="1" x="53"/>
        <item x="1"/>
        <item x="45"/>
        <item x="5"/>
        <item x="25"/>
        <item m="1" x="58"/>
        <item x="0"/>
        <item m="1" x="52"/>
        <item m="1" x="51"/>
        <item x="39"/>
        <item x="16"/>
        <item x="44"/>
        <item x="7"/>
        <item x="18"/>
        <item x="33"/>
        <item m="1" x="59"/>
        <item x="34"/>
        <item x="38"/>
        <item x="24"/>
        <item x="36"/>
        <item x="13"/>
        <item m="1" x="60"/>
        <item x="37"/>
        <item x="2"/>
        <item x="48"/>
        <item x="40"/>
        <item x="9"/>
        <item m="1" x="56"/>
        <item x="49"/>
        <item m="1" x="55"/>
        <item m="1" x="54"/>
        <item x="3"/>
        <item x="10"/>
        <item x="50"/>
        <item x="6"/>
        <item x="20"/>
        <item t="default"/>
      </items>
      <autoSortScope>
        <pivotArea dataOnly="0" outline="0" fieldPosition="0">
          <references count="1">
            <reference field="4294967294" count="1" selected="0">
              <x v="0"/>
            </reference>
          </references>
        </pivotArea>
      </autoSortScope>
    </pivotField>
    <pivotField showAll="0">
      <items count="7">
        <item x="1"/>
        <item x="3"/>
        <item x="4"/>
        <item x="2"/>
        <item x="0"/>
        <item m="1" x="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5"/>
  </rowFields>
  <rowItems count="11">
    <i>
      <x v="22"/>
    </i>
    <i>
      <x v="27"/>
    </i>
    <i>
      <x v="39"/>
    </i>
    <i>
      <x v="5"/>
    </i>
    <i>
      <x/>
    </i>
    <i>
      <x v="58"/>
    </i>
    <i>
      <x v="29"/>
    </i>
    <i>
      <x v="2"/>
    </i>
    <i>
      <x v="49"/>
    </i>
    <i>
      <x v="6"/>
    </i>
    <i t="grand">
      <x/>
    </i>
  </rowItems>
  <colItems count="1">
    <i/>
  </colItems>
  <dataFields count="1">
    <dataField name="Sum of Duration in Hrs" fld="4" baseField="0" baseItem="0"/>
  </dataFields>
  <chartFormats count="3">
    <chartFormat chart="3" format="3"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0" type="dateBetween" evalOrder="-1" id="353" name="Date">
      <autoFilter ref="A1">
        <filterColumn colId="0">
          <customFilters and="1">
            <customFilter operator="greaterThanOrEqual" val="45778"/>
            <customFilter operator="lessThanOrEqual" val="45785"/>
          </customFilters>
        </filterColumn>
      </autoFilter>
      <extLst>
        <ext xmlns:x15="http://schemas.microsoft.com/office/spreadsheetml/2010/11/main" uri="{0605FD5F-26C8-4aeb-8148-2DB25E43C511}">
          <x15:pivotFilter useWholeDay="1"/>
        </ext>
      </extLst>
    </filter>
    <filter fld="5" type="count" evalOrder="-1" id="16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backgroundRefresh="0" connectionId="2" xr16:uid="{11A2FF95-39AA-409D-A6B8-15898B9A928A}" autoFormatId="16" applyNumberFormats="0" applyBorderFormats="0" applyFontFormats="0" applyPatternFormats="0" applyAlignmentFormats="0" applyWidthHeightFormats="0">
  <queryTableRefresh nextId="4">
    <queryTableFields count="3">
      <queryTableField id="1" name="Date" tableColumnId="1"/>
      <queryTableField id="2" name="Stoppage Hours Per Day" tableColumnId="2"/>
      <queryTableField id="3" name="Running Hours Per Day"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95E21685-E898-46FE-8682-EE6BCE58F474}" autoFormatId="16" applyNumberFormats="0" applyBorderFormats="0" applyFontFormats="0" applyPatternFormats="0" applyAlignmentFormats="0" applyWidthHeightFormats="0">
  <queryTableRefresh nextId="12">
    <queryTableFields count="7">
      <queryTableField id="1" name="Date" tableColumnId="1"/>
      <queryTableField id="2" name="From " tableColumnId="2"/>
      <queryTableField id="3" name="to" tableColumnId="3"/>
      <queryTableField id="4" name="Duration " tableColumnId="4"/>
      <queryTableField id="8" name="Duration in Hrs" tableColumnId="6"/>
      <queryTableField id="5" name="reason" tableColumnId="5"/>
      <queryTableField id="11" name="reason category" tableColumnId="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ason_category" xr10:uid="{0EE7CBB3-0D8A-488D-AF9E-9D3E9A01D8A5}" sourceName="reason category">
  <pivotTables>
    <pivotTable tabId="8" name="PivotTable1"/>
    <pivotTable tabId="8" name="PivotTable2"/>
    <pivotTable tabId="8" name="PivotTable7"/>
    <pivotTable tabId="8" name="PivotTable9"/>
    <pivotTable tabId="8" name="PivotTable18"/>
    <pivotTable tabId="8" name="PivotTable20"/>
  </pivotTables>
  <data>
    <tabular pivotCacheId="1983874004">
      <items count="6">
        <i x="1" s="1"/>
        <i x="3" s="1"/>
        <i x="4" s="1"/>
        <i x="2" s="1"/>
        <i x="0" s="1"/>
        <i x="5"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ason category" xr10:uid="{263A0195-E2A8-4FB8-8827-C2EFC1AF372F}" cache="Slicer_reason_category" caption="reason category"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1C2B3F0-564F-4728-8EE7-B6D536DF2769}" name="Downtime__2" displayName="Downtime__2" ref="A1:C74" tableType="queryTable" totalsRowShown="0">
  <autoFilter ref="A1:C74" xr:uid="{E1C2B3F0-564F-4728-8EE7-B6D536DF2769}"/>
  <tableColumns count="3">
    <tableColumn id="1" xr3:uid="{5806A3A9-3D1D-4A11-A459-E7A1147B9A97}" uniqueName="1" name="Date" queryTableFieldId="1" dataDxfId="12"/>
    <tableColumn id="2" xr3:uid="{D9470860-9075-4395-BBC2-37079EE8D2EF}" uniqueName="2" name="Stoppage Hours Per Day" queryTableFieldId="2"/>
    <tableColumn id="3" xr3:uid="{100E633E-8BEF-4E06-A8D4-3E327A2B4D60}" uniqueName="3" name="Running Hours Per Day" queryTableFieldId="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A19EBC-46BA-4C72-9ECC-AF7C7EDE44DB}" name="Downtime" displayName="Downtime" ref="A1:G725" tableType="queryTable" totalsRowShown="0">
  <autoFilter ref="A1:G725" xr:uid="{B1A19EBC-46BA-4C72-9ECC-AF7C7EDE44DB}"/>
  <tableColumns count="7">
    <tableColumn id="1" xr3:uid="{19F016E2-C39E-4592-AA89-05FE3E567810}" uniqueName="1" name="Date" queryTableFieldId="1" dataDxfId="11"/>
    <tableColumn id="2" xr3:uid="{F7791C67-92F4-47C1-BEA2-9B0AB424F179}" uniqueName="2" name="From " queryTableFieldId="2" dataDxfId="10"/>
    <tableColumn id="3" xr3:uid="{B272AA27-6573-4ACA-83C2-790DB9CE68DC}" uniqueName="3" name="to" queryTableFieldId="3" dataDxfId="9"/>
    <tableColumn id="4" xr3:uid="{479BDD1C-8181-4768-A856-2879ECC61290}" uniqueName="4" name="Duration " queryTableFieldId="4" dataDxfId="8"/>
    <tableColumn id="6" xr3:uid="{7FE990C3-9416-481C-A159-062453A5B13B}" uniqueName="6" name="Duration in Hrs" queryTableFieldId="8"/>
    <tableColumn id="5" xr3:uid="{6C6BEA9B-AB49-45B6-A44F-173C8E8FFDC9}" uniqueName="5" name="reason" queryTableFieldId="5" dataDxfId="7"/>
    <tableColumn id="7" xr3:uid="{DCB07EC9-034E-456E-8114-6FE9C90B64DD}" uniqueName="7" name="reason category" queryTableFieldId="11" dataDxf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E8B0D635-B641-447C-9C55-B724A012F746}" sourceName="Date">
  <pivotTables>
    <pivotTable tabId="8" name="PivotTable1"/>
    <pivotTable tabId="8" name="PivotTable2"/>
    <pivotTable tabId="8" name="PivotTable7"/>
    <pivotTable tabId="8" name="PivotTable9"/>
    <pivotTable tabId="8" name="PivotTable18"/>
    <pivotTable tabId="8" name="PivotTable20"/>
  </pivotTables>
  <state minimalRefreshVersion="6" lastRefreshVersion="6" pivotCacheId="1983874004" filterType="dateBetween">
    <selection startDate="2025-05-01T00:00:00" endDate="2025-05-08T00:00:00"/>
    <bounds startDate="2025-01-01T00:00:00" endDate="202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62969057-5D60-4F28-8F2F-D29DB3C9AAC3}" cache="NativeTimeline_Date" caption="Date" level="3" selectionLevel="3" scrollPosition="2025-04-24T00:00:00"/>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C56B6-EFD9-45D5-9EF8-128F3193FFF4}">
  <dimension ref="A1"/>
  <sheetViews>
    <sheetView tabSelected="1" topLeftCell="A3" zoomScale="70" workbookViewId="0">
      <selection sqref="A1:XFD1048576"/>
    </sheetView>
  </sheetViews>
  <sheetFormatPr defaultRowHeight="14.4" x14ac:dyDescent="0.3"/>
  <cols>
    <col min="1" max="16384" width="8.88671875" style="64"/>
  </cols>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3518-BB5A-4C2A-B387-588AAABDA738}">
  <dimension ref="A1:M27"/>
  <sheetViews>
    <sheetView zoomScale="89" workbookViewId="0">
      <selection activeCell="A31" sqref="A31"/>
    </sheetView>
  </sheetViews>
  <sheetFormatPr defaultRowHeight="14.4" x14ac:dyDescent="0.3"/>
  <cols>
    <col min="1" max="1" width="34.5546875" bestFit="1" customWidth="1"/>
    <col min="2" max="2" width="5" bestFit="1" customWidth="1"/>
    <col min="4" max="4" width="10.77734375" bestFit="1" customWidth="1"/>
    <col min="5" max="5" width="9.77734375" bestFit="1" customWidth="1"/>
    <col min="6" max="6" width="11.77734375" bestFit="1" customWidth="1"/>
    <col min="7" max="7" width="10.77734375" customWidth="1"/>
    <col min="9" max="9" width="34.5546875" bestFit="1" customWidth="1"/>
    <col min="10" max="10" width="9.77734375" bestFit="1" customWidth="1"/>
    <col min="11" max="11" width="11.77734375" bestFit="1" customWidth="1"/>
    <col min="12" max="12" width="9.5546875" bestFit="1" customWidth="1"/>
    <col min="13" max="13" width="11.21875" bestFit="1" customWidth="1"/>
  </cols>
  <sheetData>
    <row r="1" spans="1:13" ht="15" thickBot="1" x14ac:dyDescent="0.35"/>
    <row r="2" spans="1:13" ht="15" thickBot="1" x14ac:dyDescent="0.35">
      <c r="D2" s="65" t="s">
        <v>153</v>
      </c>
      <c r="E2" s="66"/>
      <c r="F2" s="66"/>
      <c r="G2" s="67"/>
      <c r="I2" s="68" t="s">
        <v>151</v>
      </c>
      <c r="J2" s="69"/>
      <c r="K2" s="69"/>
      <c r="L2" s="69"/>
      <c r="M2" s="70"/>
    </row>
    <row r="3" spans="1:13" x14ac:dyDescent="0.3">
      <c r="A3" s="16"/>
      <c r="D3" s="58" t="s">
        <v>11</v>
      </c>
      <c r="E3" s="59" t="s">
        <v>146</v>
      </c>
      <c r="F3" s="59" t="s">
        <v>147</v>
      </c>
      <c r="G3" s="60" t="s">
        <v>148</v>
      </c>
      <c r="I3" s="55" t="s">
        <v>152</v>
      </c>
      <c r="J3" s="54" t="s">
        <v>146</v>
      </c>
      <c r="K3" s="54" t="s">
        <v>147</v>
      </c>
      <c r="L3" s="54" t="s">
        <v>148</v>
      </c>
      <c r="M3" s="62" t="s">
        <v>150</v>
      </c>
    </row>
    <row r="4" spans="1:13" x14ac:dyDescent="0.3">
      <c r="D4" s="56" t="s">
        <v>10</v>
      </c>
      <c r="E4" s="3">
        <v>2</v>
      </c>
      <c r="F4" s="3">
        <f>1.08+1+1</f>
        <v>3.08</v>
      </c>
      <c r="G4" s="57">
        <f>F4-E4</f>
        <v>1.08</v>
      </c>
      <c r="I4" s="56" t="s">
        <v>91</v>
      </c>
      <c r="J4" s="3">
        <v>1</v>
      </c>
      <c r="K4" s="3">
        <v>0</v>
      </c>
      <c r="L4" s="3">
        <f t="shared" ref="L4:L25" si="0">K4-J4</f>
        <v>-1</v>
      </c>
      <c r="M4" s="61">
        <f>IFERROR(L4/J4, 100%)</f>
        <v>-1</v>
      </c>
    </row>
    <row r="5" spans="1:13" x14ac:dyDescent="0.3">
      <c r="A5" s="16"/>
      <c r="D5" s="56" t="s">
        <v>77</v>
      </c>
      <c r="E5" s="3">
        <v>6.75</v>
      </c>
      <c r="F5" s="3">
        <v>7.91</v>
      </c>
      <c r="G5" s="57">
        <f>F5-E5</f>
        <v>1.1600000000000001</v>
      </c>
      <c r="I5" s="56" t="s">
        <v>123</v>
      </c>
      <c r="J5" s="3">
        <v>3</v>
      </c>
      <c r="K5" s="3">
        <v>0.5</v>
      </c>
      <c r="L5" s="3">
        <f t="shared" si="0"/>
        <v>-2.5</v>
      </c>
      <c r="M5" s="61">
        <f t="shared" ref="M5:M25" si="1">IFERROR(L5/J5, 100%)</f>
        <v>-0.83333333333333337</v>
      </c>
    </row>
    <row r="6" spans="1:13" x14ac:dyDescent="0.3">
      <c r="A6" s="16"/>
      <c r="D6" s="50"/>
      <c r="G6" s="49"/>
      <c r="I6" s="56" t="s">
        <v>94</v>
      </c>
      <c r="J6" s="3">
        <v>1</v>
      </c>
      <c r="K6" s="3">
        <v>0</v>
      </c>
      <c r="L6" s="3">
        <f t="shared" si="0"/>
        <v>-1</v>
      </c>
      <c r="M6" s="61">
        <f t="shared" si="1"/>
        <v>-1</v>
      </c>
    </row>
    <row r="7" spans="1:13" ht="15" thickBot="1" x14ac:dyDescent="0.35">
      <c r="A7" s="16"/>
      <c r="D7" s="51" t="s">
        <v>149</v>
      </c>
      <c r="E7" s="52">
        <f>SUM(E4:E5)</f>
        <v>8.75</v>
      </c>
      <c r="F7" s="52">
        <f t="shared" ref="F7:G7" si="2">SUM(F4:F5)</f>
        <v>10.99</v>
      </c>
      <c r="G7" s="53">
        <f t="shared" si="2"/>
        <v>2.2400000000000002</v>
      </c>
      <c r="I7" s="56" t="s">
        <v>86</v>
      </c>
      <c r="J7" s="3">
        <v>1.5</v>
      </c>
      <c r="K7" s="3">
        <v>1.42</v>
      </c>
      <c r="L7" s="3">
        <f t="shared" si="0"/>
        <v>-8.0000000000000071E-2</v>
      </c>
      <c r="M7" s="61">
        <f t="shared" si="1"/>
        <v>-5.3333333333333378E-2</v>
      </c>
    </row>
    <row r="8" spans="1:13" x14ac:dyDescent="0.3">
      <c r="I8" s="56" t="s">
        <v>105</v>
      </c>
      <c r="J8" s="3">
        <v>1</v>
      </c>
      <c r="K8" s="3">
        <v>0</v>
      </c>
      <c r="L8" s="3">
        <f t="shared" si="0"/>
        <v>-1</v>
      </c>
      <c r="M8" s="61">
        <f t="shared" si="1"/>
        <v>-1</v>
      </c>
    </row>
    <row r="9" spans="1:13" x14ac:dyDescent="0.3">
      <c r="A9" s="16"/>
      <c r="I9" s="56" t="s">
        <v>114</v>
      </c>
      <c r="J9" s="3">
        <v>0.5</v>
      </c>
      <c r="K9" s="3">
        <v>0.33</v>
      </c>
      <c r="L9" s="3">
        <f t="shared" si="0"/>
        <v>-0.16999999999999998</v>
      </c>
      <c r="M9" s="61">
        <f t="shared" si="1"/>
        <v>-0.33999999999999997</v>
      </c>
    </row>
    <row r="10" spans="1:13" x14ac:dyDescent="0.3">
      <c r="A10" s="16"/>
      <c r="I10" s="56" t="s">
        <v>99</v>
      </c>
      <c r="J10" s="3">
        <v>1.75</v>
      </c>
      <c r="K10" s="3">
        <v>1.35</v>
      </c>
      <c r="L10" s="3">
        <f t="shared" si="0"/>
        <v>-0.39999999999999991</v>
      </c>
      <c r="M10" s="61">
        <f t="shared" si="1"/>
        <v>-0.22857142857142851</v>
      </c>
    </row>
    <row r="11" spans="1:13" x14ac:dyDescent="0.3">
      <c r="A11" s="16"/>
      <c r="I11" s="56" t="s">
        <v>76</v>
      </c>
      <c r="J11" s="3">
        <v>3.5</v>
      </c>
      <c r="K11" s="3">
        <v>0.5</v>
      </c>
      <c r="L11" s="3">
        <f t="shared" si="0"/>
        <v>-3</v>
      </c>
      <c r="M11" s="61">
        <f t="shared" si="1"/>
        <v>-0.8571428571428571</v>
      </c>
    </row>
    <row r="12" spans="1:13" x14ac:dyDescent="0.3">
      <c r="A12" s="16"/>
      <c r="I12" s="56" t="s">
        <v>109</v>
      </c>
      <c r="J12" s="3">
        <v>1.5</v>
      </c>
      <c r="K12" s="3">
        <v>0</v>
      </c>
      <c r="L12" s="3">
        <f t="shared" si="0"/>
        <v>-1.5</v>
      </c>
      <c r="M12" s="61">
        <f t="shared" si="1"/>
        <v>-1</v>
      </c>
    </row>
    <row r="13" spans="1:13" x14ac:dyDescent="0.3">
      <c r="I13" s="56" t="s">
        <v>118</v>
      </c>
      <c r="J13" s="3">
        <v>0.25</v>
      </c>
      <c r="K13" s="3">
        <v>0</v>
      </c>
      <c r="L13" s="3">
        <f t="shared" si="0"/>
        <v>-0.25</v>
      </c>
      <c r="M13" s="61">
        <f t="shared" si="1"/>
        <v>-1</v>
      </c>
    </row>
    <row r="14" spans="1:13" x14ac:dyDescent="0.3">
      <c r="A14" s="16"/>
      <c r="I14" s="56" t="s">
        <v>78</v>
      </c>
      <c r="J14" s="3">
        <v>4</v>
      </c>
      <c r="K14" s="3">
        <v>4.72</v>
      </c>
      <c r="L14" s="3">
        <f t="shared" si="0"/>
        <v>0.71999999999999975</v>
      </c>
      <c r="M14" s="61">
        <f t="shared" si="1"/>
        <v>0.17999999999999994</v>
      </c>
    </row>
    <row r="15" spans="1:13" x14ac:dyDescent="0.3">
      <c r="I15" s="56" t="s">
        <v>75</v>
      </c>
      <c r="J15" s="3">
        <v>0.33</v>
      </c>
      <c r="K15" s="3">
        <v>0</v>
      </c>
      <c r="L15" s="3">
        <f t="shared" si="0"/>
        <v>-0.33</v>
      </c>
      <c r="M15" s="61">
        <f t="shared" si="1"/>
        <v>-1</v>
      </c>
    </row>
    <row r="16" spans="1:13" x14ac:dyDescent="0.3">
      <c r="I16" s="56" t="s">
        <v>89</v>
      </c>
      <c r="J16" s="3">
        <v>1</v>
      </c>
      <c r="K16" s="3">
        <v>1.25</v>
      </c>
      <c r="L16" s="3">
        <f t="shared" si="0"/>
        <v>0.25</v>
      </c>
      <c r="M16" s="61">
        <f t="shared" si="1"/>
        <v>0.25</v>
      </c>
    </row>
    <row r="17" spans="1:13" x14ac:dyDescent="0.3">
      <c r="I17" s="56" t="s">
        <v>103</v>
      </c>
      <c r="J17" s="3">
        <v>1</v>
      </c>
      <c r="K17" s="3">
        <v>0</v>
      </c>
      <c r="L17" s="3">
        <f t="shared" si="0"/>
        <v>-1</v>
      </c>
      <c r="M17" s="61">
        <f t="shared" si="1"/>
        <v>-1</v>
      </c>
    </row>
    <row r="18" spans="1:13" x14ac:dyDescent="0.3">
      <c r="I18" s="56" t="s">
        <v>104</v>
      </c>
      <c r="J18" s="3">
        <v>5</v>
      </c>
      <c r="K18" s="3">
        <v>0</v>
      </c>
      <c r="L18" s="3">
        <f t="shared" si="0"/>
        <v>-5</v>
      </c>
      <c r="M18" s="61">
        <f t="shared" si="1"/>
        <v>-1</v>
      </c>
    </row>
    <row r="19" spans="1:13" x14ac:dyDescent="0.3">
      <c r="A19" s="16"/>
      <c r="I19" s="56" t="s">
        <v>71</v>
      </c>
      <c r="J19" s="3">
        <v>0</v>
      </c>
      <c r="K19" s="3">
        <v>1.06</v>
      </c>
      <c r="L19" s="3">
        <f t="shared" si="0"/>
        <v>1.06</v>
      </c>
      <c r="M19" s="61">
        <f t="shared" si="1"/>
        <v>1</v>
      </c>
    </row>
    <row r="20" spans="1:13" x14ac:dyDescent="0.3">
      <c r="A20" s="16"/>
      <c r="I20" s="56" t="s">
        <v>82</v>
      </c>
      <c r="J20" s="3">
        <v>0</v>
      </c>
      <c r="K20" s="3">
        <v>0.83</v>
      </c>
      <c r="L20" s="3">
        <f t="shared" si="0"/>
        <v>0.83</v>
      </c>
      <c r="M20" s="61">
        <f t="shared" si="1"/>
        <v>1</v>
      </c>
    </row>
    <row r="21" spans="1:13" x14ac:dyDescent="0.3">
      <c r="I21" s="56" t="s">
        <v>49</v>
      </c>
      <c r="J21" s="3">
        <v>0</v>
      </c>
      <c r="K21" s="3">
        <v>0.53</v>
      </c>
      <c r="L21" s="3">
        <f t="shared" si="0"/>
        <v>0.53</v>
      </c>
      <c r="M21" s="61">
        <f t="shared" si="1"/>
        <v>1</v>
      </c>
    </row>
    <row r="22" spans="1:13" x14ac:dyDescent="0.3">
      <c r="I22" s="56" t="s">
        <v>44</v>
      </c>
      <c r="J22" s="3">
        <v>0</v>
      </c>
      <c r="K22" s="3">
        <v>0.25</v>
      </c>
      <c r="L22" s="3">
        <f t="shared" si="0"/>
        <v>0.25</v>
      </c>
      <c r="M22" s="61">
        <f t="shared" si="1"/>
        <v>1</v>
      </c>
    </row>
    <row r="23" spans="1:13" x14ac:dyDescent="0.3">
      <c r="I23" s="56" t="s">
        <v>98</v>
      </c>
      <c r="J23" s="3">
        <v>0</v>
      </c>
      <c r="K23" s="3">
        <v>0.25</v>
      </c>
      <c r="L23" s="3">
        <f t="shared" si="0"/>
        <v>0.25</v>
      </c>
      <c r="M23" s="61">
        <f t="shared" si="1"/>
        <v>1</v>
      </c>
    </row>
    <row r="24" spans="1:13" x14ac:dyDescent="0.3">
      <c r="I24" s="56" t="s">
        <v>107</v>
      </c>
      <c r="J24" s="3">
        <v>0</v>
      </c>
      <c r="K24" s="3">
        <v>1</v>
      </c>
      <c r="L24" s="3">
        <f t="shared" si="0"/>
        <v>1</v>
      </c>
      <c r="M24" s="61">
        <f t="shared" si="1"/>
        <v>1</v>
      </c>
    </row>
    <row r="25" spans="1:13" x14ac:dyDescent="0.3">
      <c r="I25" s="56" t="s">
        <v>102</v>
      </c>
      <c r="J25" s="3">
        <v>0</v>
      </c>
      <c r="K25" s="3">
        <v>0.8</v>
      </c>
      <c r="L25" s="3">
        <f t="shared" si="0"/>
        <v>0.8</v>
      </c>
      <c r="M25" s="61">
        <f t="shared" si="1"/>
        <v>1</v>
      </c>
    </row>
    <row r="26" spans="1:13" x14ac:dyDescent="0.3">
      <c r="I26" s="50"/>
      <c r="M26" s="49"/>
    </row>
    <row r="27" spans="1:13" ht="15" thickBot="1" x14ac:dyDescent="0.35">
      <c r="I27" s="51" t="s">
        <v>149</v>
      </c>
      <c r="J27" s="52">
        <f>SUM(J4:J25)</f>
        <v>26.33</v>
      </c>
      <c r="K27" s="52">
        <f>SUM(K4:K25)</f>
        <v>14.790000000000001</v>
      </c>
      <c r="L27" s="52">
        <f>SUM(L4:L25)</f>
        <v>-11.539999999999997</v>
      </c>
      <c r="M27" s="53"/>
    </row>
  </sheetData>
  <mergeCells count="2">
    <mergeCell ref="D2:G2"/>
    <mergeCell ref="I2:M2"/>
  </mergeCells>
  <conditionalFormatting sqref="J4:L25">
    <cfRule type="cellIs" dxfId="17" priority="4" operator="equal">
      <formula>0</formula>
    </cfRule>
  </conditionalFormatting>
  <conditionalFormatting sqref="M4:M25">
    <cfRule type="cellIs" dxfId="16" priority="1" operator="greaterThan">
      <formula>0</formula>
    </cfRule>
    <cfRule type="cellIs" dxfId="15" priority="2" operator="lessThan">
      <formula>0</formula>
    </cfRule>
    <cfRule type="cellIs" dxfId="14" priority="3" operator="lessThan">
      <formula>-0.38</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FE7CA-C38D-4E1F-954F-961652839897}">
  <dimension ref="A3:W52"/>
  <sheetViews>
    <sheetView zoomScale="84" workbookViewId="0">
      <selection activeCell="D8" sqref="D4:D15"/>
    </sheetView>
  </sheetViews>
  <sheetFormatPr defaultRowHeight="14.4" x14ac:dyDescent="0.3"/>
  <cols>
    <col min="1" max="1" width="35.109375" bestFit="1" customWidth="1"/>
    <col min="2" max="2" width="14.5546875" bestFit="1" customWidth="1"/>
    <col min="4" max="4" width="35.109375" bestFit="1" customWidth="1"/>
    <col min="5" max="5" width="20.109375" bestFit="1" customWidth="1"/>
    <col min="6" max="6" width="34.5546875" bestFit="1" customWidth="1"/>
    <col min="7" max="7" width="12.5546875" bestFit="1" customWidth="1"/>
    <col min="8" max="8" width="12.6640625" bestFit="1" customWidth="1"/>
    <col min="9" max="9" width="22.5546875" bestFit="1" customWidth="1"/>
    <col min="11" max="11" width="13.109375" bestFit="1" customWidth="1"/>
    <col min="12" max="12" width="12.6640625" bestFit="1" customWidth="1"/>
    <col min="13" max="13" width="27.109375" bestFit="1" customWidth="1"/>
    <col min="15" max="15" width="35.109375" bestFit="1" customWidth="1"/>
    <col min="16" max="16" width="15.5546875" bestFit="1" customWidth="1"/>
    <col min="17" max="17" width="10.77734375" bestFit="1" customWidth="1"/>
    <col min="18" max="18" width="7" bestFit="1" customWidth="1"/>
    <col min="19" max="19" width="6.77734375" bestFit="1" customWidth="1"/>
    <col min="20" max="20" width="10.77734375" bestFit="1" customWidth="1"/>
    <col min="21" max="21" width="35.109375" bestFit="1" customWidth="1"/>
    <col min="22" max="22" width="15.5546875" bestFit="1" customWidth="1"/>
    <col min="23" max="23" width="10.77734375" bestFit="1" customWidth="1"/>
    <col min="24" max="24" width="7" bestFit="1" customWidth="1"/>
    <col min="25" max="25" width="6.77734375" bestFit="1" customWidth="1"/>
    <col min="26" max="26" width="10.77734375" bestFit="1" customWidth="1"/>
  </cols>
  <sheetData>
    <row r="3" spans="4:17" x14ac:dyDescent="0.3">
      <c r="D3" s="15" t="s">
        <v>73</v>
      </c>
      <c r="E3" t="s">
        <v>113</v>
      </c>
      <c r="H3" s="15" t="s">
        <v>73</v>
      </c>
      <c r="I3" t="s">
        <v>122</v>
      </c>
      <c r="O3" s="15" t="s">
        <v>113</v>
      </c>
      <c r="P3" s="15" t="s">
        <v>145</v>
      </c>
    </row>
    <row r="4" spans="4:17" x14ac:dyDescent="0.3">
      <c r="D4" s="16" t="s">
        <v>97</v>
      </c>
      <c r="E4" s="71">
        <v>1.33</v>
      </c>
      <c r="H4" s="16" t="s">
        <v>10</v>
      </c>
      <c r="I4" s="71">
        <v>14</v>
      </c>
      <c r="P4" t="s">
        <v>170</v>
      </c>
      <c r="Q4" t="s">
        <v>74</v>
      </c>
    </row>
    <row r="5" spans="4:17" x14ac:dyDescent="0.3">
      <c r="D5" s="16" t="s">
        <v>76</v>
      </c>
      <c r="E5" s="71">
        <v>1.5</v>
      </c>
      <c r="H5" s="16" t="s">
        <v>120</v>
      </c>
      <c r="I5" s="71">
        <v>3</v>
      </c>
    </row>
    <row r="6" spans="4:17" x14ac:dyDescent="0.3">
      <c r="D6" s="16" t="s">
        <v>44</v>
      </c>
      <c r="E6" s="71">
        <v>1.5</v>
      </c>
      <c r="H6" s="16" t="s">
        <v>121</v>
      </c>
      <c r="I6" s="71">
        <v>9</v>
      </c>
      <c r="O6" s="15" t="s">
        <v>73</v>
      </c>
    </row>
    <row r="7" spans="4:17" x14ac:dyDescent="0.3">
      <c r="D7" s="16" t="s">
        <v>83</v>
      </c>
      <c r="E7" s="71">
        <v>1.67</v>
      </c>
      <c r="H7" s="16" t="s">
        <v>25</v>
      </c>
      <c r="I7" s="71">
        <v>16</v>
      </c>
      <c r="O7" s="16" t="s">
        <v>23</v>
      </c>
      <c r="P7" s="71">
        <v>2</v>
      </c>
      <c r="Q7" s="71">
        <v>2</v>
      </c>
    </row>
    <row r="8" spans="4:17" x14ac:dyDescent="0.3">
      <c r="D8" s="16" t="s">
        <v>23</v>
      </c>
      <c r="E8" s="71">
        <v>2</v>
      </c>
      <c r="H8" s="16" t="s">
        <v>119</v>
      </c>
      <c r="I8" s="71">
        <v>23</v>
      </c>
      <c r="O8" s="16" t="s">
        <v>10</v>
      </c>
      <c r="P8" s="71">
        <v>6</v>
      </c>
      <c r="Q8" s="71">
        <v>6</v>
      </c>
    </row>
    <row r="9" spans="4:17" x14ac:dyDescent="0.3">
      <c r="D9" s="16" t="s">
        <v>123</v>
      </c>
      <c r="E9" s="71">
        <v>2.75</v>
      </c>
      <c r="H9" s="16" t="s">
        <v>74</v>
      </c>
      <c r="I9" s="71">
        <v>65</v>
      </c>
      <c r="O9" s="16" t="s">
        <v>71</v>
      </c>
      <c r="P9" s="71">
        <v>0.75</v>
      </c>
      <c r="Q9" s="71">
        <v>0.75</v>
      </c>
    </row>
    <row r="10" spans="4:17" x14ac:dyDescent="0.3">
      <c r="D10" s="16" t="s">
        <v>78</v>
      </c>
      <c r="E10" s="71">
        <v>4.09</v>
      </c>
      <c r="O10" s="16" t="s">
        <v>83</v>
      </c>
      <c r="P10" s="71">
        <v>1.67</v>
      </c>
      <c r="Q10" s="71">
        <v>1.67</v>
      </c>
    </row>
    <row r="11" spans="4:17" x14ac:dyDescent="0.3">
      <c r="D11" s="16" t="s">
        <v>10</v>
      </c>
      <c r="E11" s="71">
        <v>6</v>
      </c>
      <c r="O11" s="16" t="s">
        <v>85</v>
      </c>
      <c r="P11" s="71">
        <v>13.5</v>
      </c>
      <c r="Q11" s="71">
        <v>13.5</v>
      </c>
    </row>
    <row r="12" spans="4:17" x14ac:dyDescent="0.3">
      <c r="D12" s="16" t="s">
        <v>77</v>
      </c>
      <c r="E12" s="71">
        <v>7</v>
      </c>
      <c r="O12" s="16" t="s">
        <v>110</v>
      </c>
      <c r="P12" s="71">
        <v>1</v>
      </c>
      <c r="Q12" s="71">
        <v>1</v>
      </c>
    </row>
    <row r="13" spans="4:17" x14ac:dyDescent="0.3">
      <c r="D13" s="16" t="s">
        <v>85</v>
      </c>
      <c r="E13" s="71">
        <v>13.5</v>
      </c>
      <c r="O13" s="16" t="s">
        <v>123</v>
      </c>
      <c r="P13" s="71">
        <v>2.75</v>
      </c>
      <c r="Q13" s="71">
        <v>2.75</v>
      </c>
    </row>
    <row r="14" spans="4:17" x14ac:dyDescent="0.3">
      <c r="D14" s="16" t="s">
        <v>74</v>
      </c>
      <c r="E14" s="71">
        <v>41.34</v>
      </c>
      <c r="O14" s="16" t="s">
        <v>86</v>
      </c>
      <c r="P14" s="71">
        <v>1.25</v>
      </c>
      <c r="Q14" s="71">
        <v>1.25</v>
      </c>
    </row>
    <row r="15" spans="4:17" x14ac:dyDescent="0.3">
      <c r="O15" s="16" t="s">
        <v>105</v>
      </c>
      <c r="P15" s="71">
        <v>0.75</v>
      </c>
      <c r="Q15" s="71">
        <v>0.75</v>
      </c>
    </row>
    <row r="16" spans="4:17" x14ac:dyDescent="0.3">
      <c r="O16" s="16" t="s">
        <v>97</v>
      </c>
      <c r="P16" s="71">
        <v>1.33</v>
      </c>
      <c r="Q16" s="71">
        <v>1.33</v>
      </c>
    </row>
    <row r="17" spans="1:23" x14ac:dyDescent="0.3">
      <c r="O17" s="16" t="s">
        <v>99</v>
      </c>
      <c r="P17" s="71">
        <v>0.75</v>
      </c>
      <c r="Q17" s="71">
        <v>0.75</v>
      </c>
    </row>
    <row r="18" spans="1:23" x14ac:dyDescent="0.3">
      <c r="A18" s="15" t="s">
        <v>73</v>
      </c>
      <c r="B18" t="s">
        <v>111</v>
      </c>
      <c r="O18" s="16" t="s">
        <v>76</v>
      </c>
      <c r="P18" s="71">
        <v>1.5</v>
      </c>
      <c r="Q18" s="71">
        <v>1.5</v>
      </c>
    </row>
    <row r="19" spans="1:23" x14ac:dyDescent="0.3">
      <c r="A19" s="16" t="s">
        <v>105</v>
      </c>
      <c r="B19" s="20">
        <v>3.7735849056603772E-2</v>
      </c>
      <c r="F19" s="40"/>
      <c r="G19" s="41"/>
      <c r="H19" s="42"/>
      <c r="L19" s="15" t="s">
        <v>73</v>
      </c>
      <c r="M19" t="s">
        <v>142</v>
      </c>
      <c r="O19" s="16" t="s">
        <v>118</v>
      </c>
      <c r="P19" s="71">
        <v>1</v>
      </c>
      <c r="Q19" s="71">
        <v>1</v>
      </c>
    </row>
    <row r="20" spans="1:23" x14ac:dyDescent="0.3">
      <c r="A20" s="16" t="s">
        <v>97</v>
      </c>
      <c r="B20" s="20">
        <v>3.7735849056603772E-2</v>
      </c>
      <c r="F20" s="43"/>
      <c r="G20" s="44"/>
      <c r="H20" s="45"/>
      <c r="L20" s="16" t="s">
        <v>132</v>
      </c>
      <c r="M20" s="71">
        <v>18.25</v>
      </c>
      <c r="O20" s="16" t="s">
        <v>78</v>
      </c>
      <c r="P20" s="71">
        <v>4.09</v>
      </c>
      <c r="Q20" s="71">
        <v>4.09</v>
      </c>
    </row>
    <row r="21" spans="1:23" x14ac:dyDescent="0.3">
      <c r="A21" s="16" t="s">
        <v>23</v>
      </c>
      <c r="B21" s="20">
        <v>3.7735849056603772E-2</v>
      </c>
      <c r="F21" s="43"/>
      <c r="G21" s="44"/>
      <c r="H21" s="45"/>
      <c r="L21" s="16" t="s">
        <v>133</v>
      </c>
      <c r="M21" s="71">
        <v>18.170000000000002</v>
      </c>
      <c r="O21" s="16" t="s">
        <v>44</v>
      </c>
      <c r="P21" s="71">
        <v>1.5</v>
      </c>
      <c r="Q21" s="71">
        <v>1.5</v>
      </c>
    </row>
    <row r="22" spans="1:23" x14ac:dyDescent="0.3">
      <c r="A22" s="16" t="s">
        <v>86</v>
      </c>
      <c r="B22" s="20">
        <v>3.7735849056603772E-2</v>
      </c>
      <c r="F22" s="43"/>
      <c r="G22" s="44"/>
      <c r="H22" s="45"/>
      <c r="L22" s="16" t="s">
        <v>134</v>
      </c>
      <c r="M22" s="71">
        <v>18.75</v>
      </c>
      <c r="O22" s="16" t="s">
        <v>101</v>
      </c>
      <c r="P22" s="71">
        <v>1.17</v>
      </c>
      <c r="Q22" s="71">
        <v>1.17</v>
      </c>
      <c r="U22" s="15" t="s">
        <v>113</v>
      </c>
      <c r="V22" s="15" t="s">
        <v>145</v>
      </c>
    </row>
    <row r="23" spans="1:23" x14ac:dyDescent="0.3">
      <c r="A23" s="16" t="s">
        <v>71</v>
      </c>
      <c r="B23" s="20">
        <v>3.7735849056603772E-2</v>
      </c>
      <c r="F23" s="43"/>
      <c r="G23" s="44"/>
      <c r="H23" s="45"/>
      <c r="L23" s="16" t="s">
        <v>135</v>
      </c>
      <c r="M23" s="71">
        <v>14.5</v>
      </c>
      <c r="O23" s="16" t="s">
        <v>77</v>
      </c>
      <c r="P23" s="71">
        <v>7</v>
      </c>
      <c r="Q23" s="71">
        <v>7</v>
      </c>
      <c r="V23" t="s">
        <v>170</v>
      </c>
      <c r="W23" t="s">
        <v>74</v>
      </c>
    </row>
    <row r="24" spans="1:23" x14ac:dyDescent="0.3">
      <c r="A24" s="16" t="s">
        <v>118</v>
      </c>
      <c r="B24" s="20">
        <v>3.7735849056603772E-2</v>
      </c>
      <c r="F24" s="43"/>
      <c r="G24" s="44"/>
      <c r="H24" s="45"/>
      <c r="L24" s="16" t="s">
        <v>136</v>
      </c>
      <c r="M24" s="71">
        <v>21</v>
      </c>
      <c r="O24" s="16" t="s">
        <v>74</v>
      </c>
      <c r="P24" s="71">
        <v>48.010000000000005</v>
      </c>
      <c r="Q24" s="71">
        <v>48.010000000000005</v>
      </c>
    </row>
    <row r="25" spans="1:23" x14ac:dyDescent="0.3">
      <c r="A25" s="16" t="s">
        <v>83</v>
      </c>
      <c r="B25" s="20">
        <v>5.6603773584905662E-2</v>
      </c>
      <c r="F25" s="43"/>
      <c r="G25" s="44"/>
      <c r="H25" s="45"/>
      <c r="L25" s="16" t="s">
        <v>137</v>
      </c>
      <c r="M25" s="71">
        <v>17.600000000000001</v>
      </c>
      <c r="U25" s="15" t="s">
        <v>73</v>
      </c>
    </row>
    <row r="26" spans="1:23" x14ac:dyDescent="0.3">
      <c r="A26" s="16" t="s">
        <v>99</v>
      </c>
      <c r="B26" s="20">
        <v>5.6603773584905662E-2</v>
      </c>
      <c r="F26" s="43"/>
      <c r="G26" s="44"/>
      <c r="H26" s="45"/>
      <c r="L26" s="16" t="s">
        <v>138</v>
      </c>
      <c r="M26" s="71">
        <v>19.560000000000002</v>
      </c>
      <c r="U26" s="16" t="s">
        <v>23</v>
      </c>
      <c r="V26" s="71">
        <v>2</v>
      </c>
      <c r="W26" s="71">
        <v>2</v>
      </c>
    </row>
    <row r="27" spans="1:23" x14ac:dyDescent="0.3">
      <c r="A27" s="16" t="s">
        <v>85</v>
      </c>
      <c r="B27" s="20">
        <v>5.6603773584905662E-2</v>
      </c>
      <c r="F27" s="43"/>
      <c r="G27" s="44"/>
      <c r="H27" s="45"/>
      <c r="L27" s="16" t="s">
        <v>139</v>
      </c>
      <c r="M27" s="71">
        <v>20.83</v>
      </c>
      <c r="U27" s="16" t="s">
        <v>10</v>
      </c>
      <c r="V27" s="71">
        <v>6</v>
      </c>
      <c r="W27" s="71">
        <v>6</v>
      </c>
    </row>
    <row r="28" spans="1:23" x14ac:dyDescent="0.3">
      <c r="A28" s="16" t="s">
        <v>76</v>
      </c>
      <c r="B28" s="20">
        <v>5.6603773584905662E-2</v>
      </c>
      <c r="F28" s="43"/>
      <c r="G28" s="44"/>
      <c r="H28" s="45"/>
      <c r="L28" s="16" t="s">
        <v>140</v>
      </c>
      <c r="M28" s="71">
        <v>17.990000000000002</v>
      </c>
      <c r="U28" s="16" t="s">
        <v>71</v>
      </c>
      <c r="V28" s="71">
        <v>0.75</v>
      </c>
      <c r="W28" s="71">
        <v>0.75</v>
      </c>
    </row>
    <row r="29" spans="1:23" x14ac:dyDescent="0.3">
      <c r="A29" s="16" t="s">
        <v>123</v>
      </c>
      <c r="B29" s="20">
        <v>7.5471698113207544E-2</v>
      </c>
      <c r="F29" s="43"/>
      <c r="G29" s="44"/>
      <c r="H29" s="45"/>
      <c r="L29" s="16" t="s">
        <v>154</v>
      </c>
      <c r="M29" s="71">
        <v>20.92</v>
      </c>
      <c r="U29" s="16" t="s">
        <v>83</v>
      </c>
      <c r="V29" s="71">
        <v>1.67</v>
      </c>
      <c r="W29" s="71">
        <v>1.67</v>
      </c>
    </row>
    <row r="30" spans="1:23" x14ac:dyDescent="0.3">
      <c r="A30" s="16" t="s">
        <v>10</v>
      </c>
      <c r="B30" s="20">
        <v>0.11320754716981132</v>
      </c>
      <c r="F30" s="43"/>
      <c r="G30" s="44"/>
      <c r="H30" s="45"/>
      <c r="L30" s="16" t="s">
        <v>155</v>
      </c>
      <c r="M30" s="71">
        <v>6.52</v>
      </c>
      <c r="U30" s="16" t="s">
        <v>85</v>
      </c>
      <c r="V30" s="71">
        <v>13.5</v>
      </c>
      <c r="W30" s="71">
        <v>13.5</v>
      </c>
    </row>
    <row r="31" spans="1:23" x14ac:dyDescent="0.3">
      <c r="A31" s="16" t="s">
        <v>77</v>
      </c>
      <c r="B31" s="20">
        <v>0.15094339622641509</v>
      </c>
      <c r="F31" s="43"/>
      <c r="G31" s="44"/>
      <c r="H31" s="45"/>
      <c r="L31" s="16" t="s">
        <v>156</v>
      </c>
      <c r="M31" s="71">
        <v>1.9999999999999574E-2</v>
      </c>
      <c r="U31" s="16" t="s">
        <v>110</v>
      </c>
      <c r="V31" s="71">
        <v>1</v>
      </c>
      <c r="W31" s="71">
        <v>1</v>
      </c>
    </row>
    <row r="32" spans="1:23" x14ac:dyDescent="0.3">
      <c r="A32" s="16" t="s">
        <v>78</v>
      </c>
      <c r="B32" s="20">
        <v>0.20754716981132076</v>
      </c>
      <c r="F32" s="43"/>
      <c r="G32" s="44"/>
      <c r="H32" s="45"/>
      <c r="L32" s="16" t="s">
        <v>157</v>
      </c>
      <c r="M32" s="71">
        <v>1.9999999999999574E-2</v>
      </c>
      <c r="U32" s="16" t="s">
        <v>123</v>
      </c>
      <c r="V32" s="71">
        <v>2.75</v>
      </c>
      <c r="W32" s="71">
        <v>2.75</v>
      </c>
    </row>
    <row r="33" spans="1:23" x14ac:dyDescent="0.3">
      <c r="A33" s="16" t="s">
        <v>74</v>
      </c>
      <c r="B33" s="20">
        <v>1</v>
      </c>
      <c r="F33" s="43"/>
      <c r="G33" s="44"/>
      <c r="H33" s="45"/>
      <c r="L33" s="16" t="s">
        <v>158</v>
      </c>
      <c r="M33" s="71">
        <v>16</v>
      </c>
      <c r="U33" s="16" t="s">
        <v>94</v>
      </c>
      <c r="V33" s="71">
        <v>0.25</v>
      </c>
      <c r="W33" s="71">
        <v>0.25</v>
      </c>
    </row>
    <row r="34" spans="1:23" x14ac:dyDescent="0.3">
      <c r="F34" s="43"/>
      <c r="G34" s="44"/>
      <c r="H34" s="45"/>
      <c r="L34" s="16" t="s">
        <v>159</v>
      </c>
      <c r="M34" s="71">
        <v>20.420000000000002</v>
      </c>
      <c r="U34" s="16" t="s">
        <v>86</v>
      </c>
      <c r="V34" s="71">
        <v>1.25</v>
      </c>
      <c r="W34" s="71">
        <v>1.25</v>
      </c>
    </row>
    <row r="35" spans="1:23" x14ac:dyDescent="0.3">
      <c r="F35" s="43"/>
      <c r="G35" s="44"/>
      <c r="H35" s="45"/>
      <c r="L35" s="16" t="s">
        <v>161</v>
      </c>
      <c r="M35" s="71">
        <v>23.33</v>
      </c>
      <c r="U35" s="16" t="s">
        <v>82</v>
      </c>
      <c r="V35" s="71">
        <v>0.25</v>
      </c>
      <c r="W35" s="71">
        <v>0.25</v>
      </c>
    </row>
    <row r="36" spans="1:23" x14ac:dyDescent="0.3">
      <c r="F36" s="46"/>
      <c r="G36" s="47"/>
      <c r="H36" s="48"/>
      <c r="L36" s="16" t="s">
        <v>171</v>
      </c>
      <c r="M36" s="71">
        <v>17.079999999999998</v>
      </c>
      <c r="U36" s="16" t="s">
        <v>105</v>
      </c>
      <c r="V36" s="71">
        <v>0.75</v>
      </c>
      <c r="W36" s="71">
        <v>0.75</v>
      </c>
    </row>
    <row r="37" spans="1:23" x14ac:dyDescent="0.3">
      <c r="L37" s="16" t="s">
        <v>172</v>
      </c>
      <c r="M37" s="71">
        <v>21.25</v>
      </c>
      <c r="U37" s="16" t="s">
        <v>39</v>
      </c>
      <c r="V37" s="71">
        <v>0.5</v>
      </c>
      <c r="W37" s="71">
        <v>0.5</v>
      </c>
    </row>
    <row r="38" spans="1:23" x14ac:dyDescent="0.3">
      <c r="L38" s="16" t="s">
        <v>173</v>
      </c>
      <c r="M38" s="71">
        <v>22.5</v>
      </c>
      <c r="U38" s="16" t="s">
        <v>97</v>
      </c>
      <c r="V38" s="71">
        <v>1.33</v>
      </c>
      <c r="W38" s="71">
        <v>1.33</v>
      </c>
    </row>
    <row r="39" spans="1:23" x14ac:dyDescent="0.3">
      <c r="L39" s="16" t="s">
        <v>174</v>
      </c>
      <c r="M39" s="71">
        <v>12.5</v>
      </c>
      <c r="U39" s="16" t="s">
        <v>99</v>
      </c>
      <c r="V39" s="71">
        <v>0.75</v>
      </c>
      <c r="W39" s="71">
        <v>0.75</v>
      </c>
    </row>
    <row r="40" spans="1:23" x14ac:dyDescent="0.3">
      <c r="L40" s="16" t="s">
        <v>175</v>
      </c>
      <c r="M40" s="71">
        <v>18.829999999999998</v>
      </c>
      <c r="U40" s="16" t="s">
        <v>76</v>
      </c>
      <c r="V40" s="71">
        <v>1.5</v>
      </c>
      <c r="W40" s="71">
        <v>1.5</v>
      </c>
    </row>
    <row r="41" spans="1:23" x14ac:dyDescent="0.3">
      <c r="L41" s="16" t="s">
        <v>179</v>
      </c>
      <c r="M41" s="71">
        <v>21.25</v>
      </c>
      <c r="U41" s="16" t="s">
        <v>118</v>
      </c>
      <c r="V41" s="71">
        <v>1</v>
      </c>
      <c r="W41" s="71">
        <v>1</v>
      </c>
    </row>
    <row r="42" spans="1:23" x14ac:dyDescent="0.3">
      <c r="L42" s="16" t="s">
        <v>180</v>
      </c>
      <c r="M42" s="71">
        <v>20.420000000000002</v>
      </c>
      <c r="U42" s="16" t="s">
        <v>78</v>
      </c>
      <c r="V42" s="71">
        <v>4.09</v>
      </c>
      <c r="W42" s="71">
        <v>4.09</v>
      </c>
    </row>
    <row r="43" spans="1:23" x14ac:dyDescent="0.3">
      <c r="L43" s="16" t="s">
        <v>181</v>
      </c>
      <c r="M43" s="71">
        <v>22.51</v>
      </c>
      <c r="U43" s="16" t="s">
        <v>108</v>
      </c>
      <c r="V43" s="71">
        <v>0.5</v>
      </c>
      <c r="W43" s="71">
        <v>0.5</v>
      </c>
    </row>
    <row r="44" spans="1:23" x14ac:dyDescent="0.3">
      <c r="L44" s="16" t="s">
        <v>182</v>
      </c>
      <c r="M44" s="71">
        <v>23.34</v>
      </c>
      <c r="U44" s="16" t="s">
        <v>79</v>
      </c>
      <c r="V44" s="71">
        <v>0.5</v>
      </c>
      <c r="W44" s="71">
        <v>0.5</v>
      </c>
    </row>
    <row r="45" spans="1:23" x14ac:dyDescent="0.3">
      <c r="L45" s="16" t="s">
        <v>74</v>
      </c>
      <c r="M45" s="71">
        <v>433.56</v>
      </c>
      <c r="U45" s="16" t="s">
        <v>44</v>
      </c>
      <c r="V45" s="71">
        <v>1.5</v>
      </c>
      <c r="W45" s="71">
        <v>1.5</v>
      </c>
    </row>
    <row r="46" spans="1:23" x14ac:dyDescent="0.3">
      <c r="U46" s="16" t="s">
        <v>107</v>
      </c>
      <c r="V46" s="71">
        <v>0.32</v>
      </c>
      <c r="W46" s="71">
        <v>0.32</v>
      </c>
    </row>
    <row r="47" spans="1:23" x14ac:dyDescent="0.3">
      <c r="U47" s="16" t="s">
        <v>102</v>
      </c>
      <c r="V47" s="71">
        <v>0.67</v>
      </c>
      <c r="W47" s="71">
        <v>0.67</v>
      </c>
    </row>
    <row r="48" spans="1:23" x14ac:dyDescent="0.3">
      <c r="U48" s="16" t="s">
        <v>101</v>
      </c>
      <c r="V48" s="71">
        <v>1.17</v>
      </c>
      <c r="W48" s="71">
        <v>1.17</v>
      </c>
    </row>
    <row r="49" spans="21:23" x14ac:dyDescent="0.3">
      <c r="U49" s="16" t="s">
        <v>77</v>
      </c>
      <c r="V49" s="71">
        <v>7</v>
      </c>
      <c r="W49" s="71">
        <v>7</v>
      </c>
    </row>
    <row r="50" spans="21:23" x14ac:dyDescent="0.3">
      <c r="U50" s="16" t="s">
        <v>176</v>
      </c>
      <c r="V50" s="71">
        <v>0.25</v>
      </c>
      <c r="W50" s="71">
        <v>0.25</v>
      </c>
    </row>
    <row r="51" spans="21:23" x14ac:dyDescent="0.3">
      <c r="U51" s="16" t="s">
        <v>177</v>
      </c>
      <c r="V51" s="71">
        <v>0.25</v>
      </c>
      <c r="W51" s="71">
        <v>0.25</v>
      </c>
    </row>
    <row r="52" spans="21:23" x14ac:dyDescent="0.3">
      <c r="U52" s="16" t="s">
        <v>74</v>
      </c>
      <c r="V52" s="71">
        <v>51.500000000000007</v>
      </c>
      <c r="W52" s="71">
        <v>51.500000000000007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B5E1C-BACA-4542-A035-78162296662C}">
  <dimension ref="A1:C74"/>
  <sheetViews>
    <sheetView topLeftCell="A45" workbookViewId="0">
      <selection activeCell="C66" sqref="C66:C68"/>
    </sheetView>
  </sheetViews>
  <sheetFormatPr defaultRowHeight="14.4" x14ac:dyDescent="0.3"/>
  <cols>
    <col min="1" max="1" width="9.5546875" bestFit="1" customWidth="1"/>
    <col min="2" max="2" width="23.77734375" bestFit="1" customWidth="1"/>
    <col min="3" max="3" width="22.6640625" bestFit="1" customWidth="1"/>
  </cols>
  <sheetData>
    <row r="1" spans="1:3" x14ac:dyDescent="0.3">
      <c r="A1" t="s">
        <v>28</v>
      </c>
      <c r="B1" t="s">
        <v>144</v>
      </c>
      <c r="C1" t="s">
        <v>141</v>
      </c>
    </row>
    <row r="2" spans="1:3" x14ac:dyDescent="0.3">
      <c r="A2" s="17">
        <v>45702</v>
      </c>
      <c r="B2">
        <v>5.83</v>
      </c>
      <c r="C2">
        <v>18.170000000000002</v>
      </c>
    </row>
    <row r="3" spans="1:3" x14ac:dyDescent="0.3">
      <c r="A3" s="17">
        <v>45703</v>
      </c>
      <c r="B3">
        <v>6.66</v>
      </c>
      <c r="C3">
        <v>17.34</v>
      </c>
    </row>
    <row r="4" spans="1:3" x14ac:dyDescent="0.3">
      <c r="A4" s="17">
        <v>45704</v>
      </c>
      <c r="B4">
        <v>4.33</v>
      </c>
      <c r="C4">
        <v>19.670000000000002</v>
      </c>
    </row>
    <row r="5" spans="1:3" x14ac:dyDescent="0.3">
      <c r="A5" s="17">
        <v>45705</v>
      </c>
      <c r="B5">
        <v>6.5</v>
      </c>
      <c r="C5">
        <v>17.5</v>
      </c>
    </row>
    <row r="6" spans="1:3" x14ac:dyDescent="0.3">
      <c r="A6" s="17">
        <v>45706</v>
      </c>
      <c r="B6">
        <v>4.42</v>
      </c>
      <c r="C6">
        <v>19.579999999999998</v>
      </c>
    </row>
    <row r="7" spans="1:3" x14ac:dyDescent="0.3">
      <c r="A7" s="17">
        <v>45707</v>
      </c>
      <c r="B7">
        <v>2.75</v>
      </c>
      <c r="C7">
        <v>21.25</v>
      </c>
    </row>
    <row r="8" spans="1:3" x14ac:dyDescent="0.3">
      <c r="A8" s="17">
        <v>45711</v>
      </c>
      <c r="B8">
        <v>15.58</v>
      </c>
      <c r="C8">
        <v>8.42</v>
      </c>
    </row>
    <row r="9" spans="1:3" x14ac:dyDescent="0.3">
      <c r="A9" s="17">
        <v>45712</v>
      </c>
      <c r="B9">
        <v>17</v>
      </c>
      <c r="C9">
        <v>7</v>
      </c>
    </row>
    <row r="10" spans="1:3" x14ac:dyDescent="0.3">
      <c r="A10" s="17">
        <v>45713</v>
      </c>
      <c r="B10">
        <v>19</v>
      </c>
      <c r="C10">
        <v>5</v>
      </c>
    </row>
    <row r="11" spans="1:3" x14ac:dyDescent="0.3">
      <c r="A11" s="17">
        <v>45714</v>
      </c>
      <c r="B11">
        <v>5.76</v>
      </c>
      <c r="C11">
        <v>18.240000000000002</v>
      </c>
    </row>
    <row r="12" spans="1:3" x14ac:dyDescent="0.3">
      <c r="A12" s="17">
        <v>45715</v>
      </c>
      <c r="B12">
        <v>5</v>
      </c>
      <c r="C12">
        <v>19</v>
      </c>
    </row>
    <row r="13" spans="1:3" x14ac:dyDescent="0.3">
      <c r="A13" s="17">
        <v>45716</v>
      </c>
      <c r="B13">
        <v>11.75</v>
      </c>
      <c r="C13">
        <v>12.25</v>
      </c>
    </row>
    <row r="14" spans="1:3" x14ac:dyDescent="0.3">
      <c r="A14" s="17">
        <v>45717</v>
      </c>
      <c r="B14">
        <v>12.92</v>
      </c>
      <c r="C14">
        <v>11.08</v>
      </c>
    </row>
    <row r="15" spans="1:3" x14ac:dyDescent="0.3">
      <c r="A15" s="17">
        <v>45718</v>
      </c>
      <c r="B15">
        <v>6.75</v>
      </c>
      <c r="C15">
        <v>17.25</v>
      </c>
    </row>
    <row r="16" spans="1:3" x14ac:dyDescent="0.3">
      <c r="A16" s="17">
        <v>45719</v>
      </c>
      <c r="B16">
        <v>9.56</v>
      </c>
      <c r="C16">
        <v>14.44</v>
      </c>
    </row>
    <row r="17" spans="1:3" x14ac:dyDescent="0.3">
      <c r="A17" s="17">
        <v>45720</v>
      </c>
      <c r="B17">
        <v>5.53</v>
      </c>
      <c r="C17">
        <v>18.47</v>
      </c>
    </row>
    <row r="18" spans="1:3" x14ac:dyDescent="0.3">
      <c r="A18" s="17">
        <v>45721</v>
      </c>
      <c r="B18">
        <v>4.59</v>
      </c>
      <c r="C18">
        <v>19.41</v>
      </c>
    </row>
    <row r="19" spans="1:3" x14ac:dyDescent="0.3">
      <c r="A19" s="17">
        <v>45722</v>
      </c>
      <c r="B19">
        <v>3.83</v>
      </c>
      <c r="C19">
        <v>20.170000000000002</v>
      </c>
    </row>
    <row r="20" spans="1:3" x14ac:dyDescent="0.3">
      <c r="A20" s="17">
        <v>45723</v>
      </c>
      <c r="B20">
        <v>3.99</v>
      </c>
      <c r="C20">
        <v>20.009999999999998</v>
      </c>
    </row>
    <row r="21" spans="1:3" x14ac:dyDescent="0.3">
      <c r="A21" s="17">
        <v>45724</v>
      </c>
      <c r="B21">
        <v>7</v>
      </c>
      <c r="C21">
        <v>17</v>
      </c>
    </row>
    <row r="22" spans="1:3" x14ac:dyDescent="0.3">
      <c r="A22" s="17">
        <v>45725</v>
      </c>
      <c r="B22">
        <v>4.58</v>
      </c>
      <c r="C22">
        <v>19.420000000000002</v>
      </c>
    </row>
    <row r="23" spans="1:3" x14ac:dyDescent="0.3">
      <c r="A23" s="17">
        <v>45726</v>
      </c>
      <c r="B23">
        <v>8</v>
      </c>
      <c r="C23">
        <v>16</v>
      </c>
    </row>
    <row r="24" spans="1:3" x14ac:dyDescent="0.3">
      <c r="A24" s="17">
        <v>45727</v>
      </c>
      <c r="B24">
        <v>6.42</v>
      </c>
      <c r="C24">
        <v>17.579999999999998</v>
      </c>
    </row>
    <row r="25" spans="1:3" x14ac:dyDescent="0.3">
      <c r="A25" s="17">
        <v>45728</v>
      </c>
      <c r="B25">
        <v>1.75</v>
      </c>
      <c r="C25">
        <v>22.25</v>
      </c>
    </row>
    <row r="26" spans="1:3" x14ac:dyDescent="0.3">
      <c r="A26" s="17">
        <v>45729</v>
      </c>
      <c r="B26">
        <v>6.83</v>
      </c>
      <c r="C26">
        <v>17.170000000000002</v>
      </c>
    </row>
    <row r="27" spans="1:3" x14ac:dyDescent="0.3">
      <c r="A27" s="17">
        <v>45730</v>
      </c>
      <c r="B27">
        <v>0.33</v>
      </c>
      <c r="C27">
        <v>23.67</v>
      </c>
    </row>
    <row r="28" spans="1:3" x14ac:dyDescent="0.3">
      <c r="A28" s="17">
        <v>45731</v>
      </c>
      <c r="B28">
        <v>5.23</v>
      </c>
      <c r="C28">
        <v>18.77</v>
      </c>
    </row>
    <row r="29" spans="1:3" x14ac:dyDescent="0.3">
      <c r="A29" s="17">
        <v>45732</v>
      </c>
      <c r="B29">
        <v>4.49</v>
      </c>
      <c r="C29">
        <v>19.509999999999998</v>
      </c>
    </row>
    <row r="30" spans="1:3" x14ac:dyDescent="0.3">
      <c r="A30" s="17">
        <v>45733</v>
      </c>
      <c r="B30">
        <v>3.66</v>
      </c>
      <c r="C30">
        <v>20.34</v>
      </c>
    </row>
    <row r="31" spans="1:3" x14ac:dyDescent="0.3">
      <c r="A31" s="17">
        <v>45734</v>
      </c>
      <c r="B31">
        <v>4.5</v>
      </c>
      <c r="C31">
        <v>19.5</v>
      </c>
    </row>
    <row r="32" spans="1:3" x14ac:dyDescent="0.3">
      <c r="A32" s="17">
        <v>45735</v>
      </c>
      <c r="B32">
        <v>8.3000000000000007</v>
      </c>
      <c r="C32">
        <v>15.7</v>
      </c>
    </row>
    <row r="33" spans="1:3" x14ac:dyDescent="0.3">
      <c r="A33" s="17">
        <v>45736</v>
      </c>
      <c r="B33">
        <v>2.8</v>
      </c>
      <c r="C33">
        <v>21.2</v>
      </c>
    </row>
    <row r="34" spans="1:3" x14ac:dyDescent="0.3">
      <c r="A34" s="17">
        <v>45737</v>
      </c>
      <c r="B34">
        <v>4.7699999999999996</v>
      </c>
      <c r="C34">
        <v>19.23</v>
      </c>
    </row>
    <row r="35" spans="1:3" x14ac:dyDescent="0.3">
      <c r="A35" s="17">
        <v>45738</v>
      </c>
      <c r="B35">
        <v>17.25</v>
      </c>
      <c r="C35">
        <v>6.75</v>
      </c>
    </row>
    <row r="36" spans="1:3" x14ac:dyDescent="0.3">
      <c r="A36" s="17">
        <v>45739</v>
      </c>
      <c r="B36">
        <v>6.98</v>
      </c>
      <c r="C36">
        <v>17.02</v>
      </c>
    </row>
    <row r="37" spans="1:3" x14ac:dyDescent="0.3">
      <c r="A37" s="17">
        <v>45740</v>
      </c>
      <c r="B37">
        <v>5.75</v>
      </c>
      <c r="C37">
        <v>18.25</v>
      </c>
    </row>
    <row r="38" spans="1:3" x14ac:dyDescent="0.3">
      <c r="A38" s="17">
        <v>45741</v>
      </c>
      <c r="B38">
        <v>1</v>
      </c>
      <c r="C38">
        <v>23</v>
      </c>
    </row>
    <row r="39" spans="1:3" x14ac:dyDescent="0.3">
      <c r="A39" s="17">
        <v>45742</v>
      </c>
      <c r="B39">
        <v>13.5</v>
      </c>
      <c r="C39">
        <v>10.5</v>
      </c>
    </row>
    <row r="40" spans="1:3" x14ac:dyDescent="0.3">
      <c r="A40" s="17">
        <v>45743</v>
      </c>
      <c r="B40">
        <v>3</v>
      </c>
      <c r="C40">
        <v>21</v>
      </c>
    </row>
    <row r="41" spans="1:3" x14ac:dyDescent="0.3">
      <c r="A41" s="17">
        <v>45744</v>
      </c>
      <c r="B41">
        <v>5.55</v>
      </c>
      <c r="C41">
        <v>18.45</v>
      </c>
    </row>
    <row r="42" spans="1:3" x14ac:dyDescent="0.3">
      <c r="A42" s="17">
        <v>45745</v>
      </c>
      <c r="B42">
        <v>3.25</v>
      </c>
      <c r="C42">
        <v>20.75</v>
      </c>
    </row>
    <row r="43" spans="1:3" x14ac:dyDescent="0.3">
      <c r="A43" s="17">
        <v>45746</v>
      </c>
      <c r="B43">
        <v>1.25</v>
      </c>
      <c r="C43">
        <v>22.75</v>
      </c>
    </row>
    <row r="44" spans="1:3" x14ac:dyDescent="0.3">
      <c r="A44" s="17">
        <v>45747</v>
      </c>
      <c r="B44">
        <v>1.25</v>
      </c>
      <c r="C44">
        <v>22.75</v>
      </c>
    </row>
    <row r="45" spans="1:3" x14ac:dyDescent="0.3">
      <c r="A45" s="17">
        <v>45748</v>
      </c>
      <c r="B45">
        <v>11.5</v>
      </c>
      <c r="C45">
        <v>12.5</v>
      </c>
    </row>
    <row r="46" spans="1:3" x14ac:dyDescent="0.3">
      <c r="A46" s="17">
        <v>45749</v>
      </c>
      <c r="B46">
        <v>12.25</v>
      </c>
      <c r="C46">
        <v>11.75</v>
      </c>
    </row>
    <row r="47" spans="1:3" x14ac:dyDescent="0.3">
      <c r="A47" s="17">
        <v>45750</v>
      </c>
      <c r="B47">
        <v>4.5</v>
      </c>
      <c r="C47">
        <v>19.5</v>
      </c>
    </row>
    <row r="48" spans="1:3" x14ac:dyDescent="0.3">
      <c r="A48" s="17">
        <v>45751</v>
      </c>
      <c r="B48">
        <v>5.25</v>
      </c>
      <c r="C48">
        <v>18.75</v>
      </c>
    </row>
    <row r="49" spans="1:3" x14ac:dyDescent="0.3">
      <c r="A49" s="17">
        <v>45752</v>
      </c>
      <c r="B49">
        <v>7.42</v>
      </c>
      <c r="C49">
        <v>16.579999999999998</v>
      </c>
    </row>
    <row r="50" spans="1:3" x14ac:dyDescent="0.3">
      <c r="A50" s="17">
        <v>45753</v>
      </c>
      <c r="B50">
        <v>5.75</v>
      </c>
      <c r="C50">
        <v>18.25</v>
      </c>
    </row>
    <row r="51" spans="1:3" x14ac:dyDescent="0.3">
      <c r="A51" s="17">
        <v>45754</v>
      </c>
      <c r="B51">
        <v>5.83</v>
      </c>
      <c r="C51">
        <v>18.170000000000002</v>
      </c>
    </row>
    <row r="52" spans="1:3" x14ac:dyDescent="0.3">
      <c r="A52" s="17">
        <v>45755</v>
      </c>
      <c r="B52">
        <v>5.25</v>
      </c>
      <c r="C52">
        <v>18.75</v>
      </c>
    </row>
    <row r="53" spans="1:3" x14ac:dyDescent="0.3">
      <c r="A53" s="17">
        <v>45756</v>
      </c>
      <c r="B53">
        <v>9.5</v>
      </c>
      <c r="C53">
        <v>14.5</v>
      </c>
    </row>
    <row r="54" spans="1:3" x14ac:dyDescent="0.3">
      <c r="A54" s="17">
        <v>45757</v>
      </c>
      <c r="B54">
        <v>3</v>
      </c>
      <c r="C54">
        <v>21</v>
      </c>
    </row>
    <row r="55" spans="1:3" x14ac:dyDescent="0.3">
      <c r="A55" s="17">
        <v>45758</v>
      </c>
      <c r="B55">
        <v>6.4</v>
      </c>
      <c r="C55">
        <v>17.600000000000001</v>
      </c>
    </row>
    <row r="56" spans="1:3" x14ac:dyDescent="0.3">
      <c r="A56" s="17">
        <v>45759</v>
      </c>
      <c r="B56">
        <v>4.4399999999999995</v>
      </c>
      <c r="C56">
        <v>19.560000000000002</v>
      </c>
    </row>
    <row r="57" spans="1:3" x14ac:dyDescent="0.3">
      <c r="A57" s="17">
        <v>45760</v>
      </c>
      <c r="B57">
        <v>3.17</v>
      </c>
      <c r="C57">
        <v>20.83</v>
      </c>
    </row>
    <row r="58" spans="1:3" x14ac:dyDescent="0.3">
      <c r="A58" s="17">
        <v>45761</v>
      </c>
      <c r="B58">
        <v>6.01</v>
      </c>
      <c r="C58">
        <v>17.990000000000002</v>
      </c>
    </row>
    <row r="59" spans="1:3" x14ac:dyDescent="0.3">
      <c r="A59" s="17">
        <v>45762</v>
      </c>
      <c r="B59">
        <v>3.08</v>
      </c>
      <c r="C59">
        <v>20.92</v>
      </c>
    </row>
    <row r="60" spans="1:3" x14ac:dyDescent="0.3">
      <c r="A60" s="17">
        <v>45763</v>
      </c>
      <c r="B60">
        <v>17.48</v>
      </c>
      <c r="C60">
        <v>6.52</v>
      </c>
    </row>
    <row r="61" spans="1:3" x14ac:dyDescent="0.3">
      <c r="A61" s="17">
        <v>45764</v>
      </c>
      <c r="B61">
        <v>23.98</v>
      </c>
      <c r="C61">
        <v>1.9999999999999574E-2</v>
      </c>
    </row>
    <row r="62" spans="1:3" x14ac:dyDescent="0.3">
      <c r="A62" s="17">
        <v>45765</v>
      </c>
      <c r="B62">
        <v>23.98</v>
      </c>
      <c r="C62">
        <v>1.9999999999999574E-2</v>
      </c>
    </row>
    <row r="63" spans="1:3" x14ac:dyDescent="0.3">
      <c r="A63" s="17">
        <v>45766</v>
      </c>
      <c r="B63">
        <v>8</v>
      </c>
      <c r="C63">
        <v>16</v>
      </c>
    </row>
    <row r="64" spans="1:3" x14ac:dyDescent="0.3">
      <c r="A64" s="17">
        <v>45767</v>
      </c>
      <c r="B64">
        <v>3.58</v>
      </c>
      <c r="C64">
        <v>20.420000000000002</v>
      </c>
    </row>
    <row r="65" spans="1:3" x14ac:dyDescent="0.3">
      <c r="A65" s="17">
        <v>45768</v>
      </c>
      <c r="B65">
        <v>0.67</v>
      </c>
      <c r="C65">
        <v>23.33</v>
      </c>
    </row>
    <row r="66" spans="1:3" x14ac:dyDescent="0.3">
      <c r="A66" s="17">
        <v>45778</v>
      </c>
      <c r="B66">
        <v>6.92</v>
      </c>
      <c r="C66">
        <v>17.079999999999998</v>
      </c>
    </row>
    <row r="67" spans="1:3" x14ac:dyDescent="0.3">
      <c r="A67" s="17">
        <v>45779</v>
      </c>
      <c r="B67">
        <v>2.75</v>
      </c>
      <c r="C67">
        <v>21.25</v>
      </c>
    </row>
    <row r="68" spans="1:3" x14ac:dyDescent="0.3">
      <c r="A68" s="17">
        <v>45780</v>
      </c>
      <c r="B68">
        <v>1.5</v>
      </c>
      <c r="C68">
        <v>22.5</v>
      </c>
    </row>
    <row r="69" spans="1:3" x14ac:dyDescent="0.3">
      <c r="A69" s="17">
        <v>45781</v>
      </c>
      <c r="B69">
        <v>11.5</v>
      </c>
      <c r="C69">
        <v>12.5</v>
      </c>
    </row>
    <row r="70" spans="1:3" x14ac:dyDescent="0.3">
      <c r="A70" s="17">
        <v>45782</v>
      </c>
      <c r="B70">
        <v>5.17</v>
      </c>
      <c r="C70">
        <v>18.829999999999998</v>
      </c>
    </row>
    <row r="71" spans="1:3" x14ac:dyDescent="0.3">
      <c r="A71" s="17">
        <v>45783</v>
      </c>
      <c r="B71">
        <v>2.75</v>
      </c>
      <c r="C71">
        <v>21.25</v>
      </c>
    </row>
    <row r="72" spans="1:3" x14ac:dyDescent="0.3">
      <c r="A72" s="17">
        <v>45784</v>
      </c>
      <c r="B72">
        <v>3.58</v>
      </c>
      <c r="C72">
        <v>20.420000000000002</v>
      </c>
    </row>
    <row r="73" spans="1:3" x14ac:dyDescent="0.3">
      <c r="A73" s="17">
        <v>45785</v>
      </c>
      <c r="B73">
        <v>1.49</v>
      </c>
      <c r="C73">
        <v>22.51</v>
      </c>
    </row>
    <row r="74" spans="1:3" x14ac:dyDescent="0.3">
      <c r="A74" s="17">
        <v>45786</v>
      </c>
      <c r="B74">
        <v>0.66</v>
      </c>
      <c r="C74">
        <v>23.34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1DBD9-3644-4A27-A072-1EA5BF6605A7}">
  <dimension ref="A1:G725"/>
  <sheetViews>
    <sheetView workbookViewId="0">
      <selection sqref="A1:G692"/>
    </sheetView>
  </sheetViews>
  <sheetFormatPr defaultRowHeight="14.4" x14ac:dyDescent="0.3"/>
  <cols>
    <col min="1" max="1" width="9.5546875" bestFit="1" customWidth="1"/>
    <col min="2" max="3" width="11.33203125" bestFit="1" customWidth="1"/>
    <col min="4" max="4" width="13.6640625" bestFit="1" customWidth="1"/>
    <col min="5" max="5" width="15.77734375" bestFit="1" customWidth="1"/>
    <col min="6" max="6" width="34.5546875" bestFit="1" customWidth="1"/>
    <col min="7" max="7" width="16.77734375" bestFit="1" customWidth="1"/>
    <col min="8" max="8" width="13.6640625" bestFit="1" customWidth="1"/>
  </cols>
  <sheetData>
    <row r="1" spans="1:7" x14ac:dyDescent="0.3">
      <c r="A1" t="s">
        <v>28</v>
      </c>
      <c r="B1" t="s">
        <v>0</v>
      </c>
      <c r="C1" t="s">
        <v>1</v>
      </c>
      <c r="D1" t="s">
        <v>2</v>
      </c>
      <c r="E1" t="s">
        <v>112</v>
      </c>
      <c r="F1" t="s">
        <v>11</v>
      </c>
      <c r="G1" t="s">
        <v>115</v>
      </c>
    </row>
    <row r="2" spans="1:7" x14ac:dyDescent="0.3">
      <c r="A2" s="17">
        <v>45702</v>
      </c>
      <c r="B2" s="19">
        <v>0.5</v>
      </c>
      <c r="C2" s="19">
        <v>0.52083333333333337</v>
      </c>
      <c r="D2" s="18">
        <v>2.0833333333333259E-2</v>
      </c>
      <c r="E2">
        <v>0.5</v>
      </c>
      <c r="F2" s="71" t="s">
        <v>75</v>
      </c>
      <c r="G2" s="71" t="s">
        <v>119</v>
      </c>
    </row>
    <row r="3" spans="1:7" x14ac:dyDescent="0.3">
      <c r="A3" s="17">
        <v>45702</v>
      </c>
      <c r="B3" s="19">
        <v>8.3333333333333329E-2</v>
      </c>
      <c r="C3" s="19">
        <v>0.20833333333333334</v>
      </c>
      <c r="D3" s="18">
        <v>0.125</v>
      </c>
      <c r="E3">
        <v>3</v>
      </c>
      <c r="F3" s="71" t="s">
        <v>76</v>
      </c>
      <c r="G3" s="71" t="s">
        <v>119</v>
      </c>
    </row>
    <row r="4" spans="1:7" x14ac:dyDescent="0.3">
      <c r="A4" s="17">
        <v>45702</v>
      </c>
      <c r="B4" s="19">
        <v>0.3125</v>
      </c>
      <c r="C4" s="19">
        <v>0.39583333333333331</v>
      </c>
      <c r="D4" s="18">
        <v>8.3333333333333259E-2</v>
      </c>
      <c r="E4">
        <v>2</v>
      </c>
      <c r="F4" s="71" t="s">
        <v>77</v>
      </c>
      <c r="G4" s="71" t="s">
        <v>10</v>
      </c>
    </row>
    <row r="5" spans="1:7" x14ac:dyDescent="0.3">
      <c r="A5" s="17">
        <v>45702</v>
      </c>
      <c r="B5" s="19">
        <v>0.51041666666666663</v>
      </c>
      <c r="C5" s="19">
        <v>0.53125</v>
      </c>
      <c r="D5" s="18">
        <v>2.0833333333333259E-2</v>
      </c>
      <c r="E5">
        <v>0.5</v>
      </c>
      <c r="F5" s="71" t="s">
        <v>118</v>
      </c>
      <c r="G5" s="71" t="s">
        <v>119</v>
      </c>
    </row>
    <row r="6" spans="1:7" x14ac:dyDescent="0.3">
      <c r="A6" s="17">
        <v>45702</v>
      </c>
      <c r="B6" s="19">
        <v>0.68402777777777779</v>
      </c>
      <c r="C6" s="19">
        <v>0.71875</v>
      </c>
      <c r="D6" s="18">
        <v>3.4722222222222321E-2</v>
      </c>
      <c r="E6">
        <v>0.83</v>
      </c>
      <c r="F6" s="71" t="s">
        <v>39</v>
      </c>
      <c r="G6" s="71" t="s">
        <v>25</v>
      </c>
    </row>
    <row r="7" spans="1:7" x14ac:dyDescent="0.3">
      <c r="A7" s="17">
        <v>45702</v>
      </c>
      <c r="B7" s="19">
        <v>0.75</v>
      </c>
      <c r="C7" s="19">
        <v>0.76041666666666663</v>
      </c>
      <c r="D7" s="18">
        <v>1.0416666666666741E-2</v>
      </c>
      <c r="E7">
        <v>0.25</v>
      </c>
      <c r="F7" s="71" t="s">
        <v>78</v>
      </c>
      <c r="G7" s="71" t="s">
        <v>119</v>
      </c>
    </row>
    <row r="8" spans="1:7" x14ac:dyDescent="0.3">
      <c r="A8" s="17">
        <v>45702</v>
      </c>
      <c r="B8" s="19">
        <v>0.8125</v>
      </c>
      <c r="C8" s="19">
        <v>0.89583333333333337</v>
      </c>
      <c r="D8" s="18">
        <v>8.3333333333333259E-2</v>
      </c>
      <c r="E8">
        <v>2</v>
      </c>
      <c r="F8" s="71" t="s">
        <v>77</v>
      </c>
      <c r="G8" s="71" t="s">
        <v>10</v>
      </c>
    </row>
    <row r="9" spans="1:7" x14ac:dyDescent="0.3">
      <c r="A9" s="17">
        <v>45702</v>
      </c>
      <c r="B9" s="19">
        <v>0.41666666666666669</v>
      </c>
      <c r="C9" s="19">
        <v>0.44791666666666669</v>
      </c>
      <c r="D9" s="18">
        <v>3.125E-2</v>
      </c>
      <c r="E9">
        <v>0.75</v>
      </c>
      <c r="F9" s="71" t="s">
        <v>76</v>
      </c>
      <c r="G9" s="71" t="s">
        <v>119</v>
      </c>
    </row>
    <row r="10" spans="1:7" x14ac:dyDescent="0.3">
      <c r="A10" s="17">
        <v>45703</v>
      </c>
      <c r="B10" s="19">
        <v>4.1666666666666664E-2</v>
      </c>
      <c r="C10" s="19">
        <v>6.25E-2</v>
      </c>
      <c r="D10" s="18">
        <v>2.0833333333333259E-2</v>
      </c>
      <c r="E10">
        <v>0.5</v>
      </c>
      <c r="F10" s="71" t="s">
        <v>177</v>
      </c>
      <c r="G10" s="71" t="s">
        <v>119</v>
      </c>
    </row>
    <row r="11" spans="1:7" x14ac:dyDescent="0.3">
      <c r="A11" s="17">
        <v>45703</v>
      </c>
      <c r="B11" s="19">
        <v>8.3333333333333329E-2</v>
      </c>
      <c r="C11" s="19">
        <v>0.20833333333333334</v>
      </c>
      <c r="D11" s="18">
        <v>0.125</v>
      </c>
      <c r="E11">
        <v>3</v>
      </c>
      <c r="F11" s="71" t="s">
        <v>76</v>
      </c>
      <c r="G11" s="71" t="s">
        <v>119</v>
      </c>
    </row>
    <row r="12" spans="1:7" x14ac:dyDescent="0.3">
      <c r="A12" s="17">
        <v>45703</v>
      </c>
      <c r="B12" s="19">
        <v>0.20833333333333334</v>
      </c>
      <c r="C12" s="19">
        <v>0.22916666666666666</v>
      </c>
      <c r="D12" s="18">
        <v>2.0833333333333259E-2</v>
      </c>
      <c r="E12">
        <v>0.5</v>
      </c>
      <c r="F12" s="71" t="s">
        <v>78</v>
      </c>
      <c r="G12" s="71" t="s">
        <v>119</v>
      </c>
    </row>
    <row r="13" spans="1:7" x14ac:dyDescent="0.3">
      <c r="A13" s="17">
        <v>45703</v>
      </c>
      <c r="B13" s="19">
        <v>0.3125</v>
      </c>
      <c r="C13" s="19">
        <v>0.39583333333333331</v>
      </c>
      <c r="D13" s="18">
        <v>8.3333333333333259E-2</v>
      </c>
      <c r="E13">
        <v>2</v>
      </c>
      <c r="F13" s="71" t="s">
        <v>77</v>
      </c>
      <c r="G13" s="71" t="s">
        <v>10</v>
      </c>
    </row>
    <row r="14" spans="1:7" x14ac:dyDescent="0.3">
      <c r="A14" s="17">
        <v>45703</v>
      </c>
      <c r="B14" s="19">
        <v>0.39583333333333331</v>
      </c>
      <c r="C14" s="19">
        <v>0.41666666666666669</v>
      </c>
      <c r="D14" s="18">
        <v>2.0833333333333259E-2</v>
      </c>
      <c r="E14">
        <v>0.5</v>
      </c>
      <c r="F14" s="71" t="s">
        <v>75</v>
      </c>
      <c r="G14" s="71" t="s">
        <v>119</v>
      </c>
    </row>
    <row r="15" spans="1:7" x14ac:dyDescent="0.3">
      <c r="A15" s="17">
        <v>45703</v>
      </c>
      <c r="B15" s="19">
        <v>0.43055555555555558</v>
      </c>
      <c r="C15" s="19">
        <v>0.44444444444444442</v>
      </c>
      <c r="D15" s="18">
        <v>1.388888888888884E-2</v>
      </c>
      <c r="E15">
        <v>0.33</v>
      </c>
      <c r="F15" s="71" t="s">
        <v>118</v>
      </c>
      <c r="G15" s="71" t="s">
        <v>119</v>
      </c>
    </row>
    <row r="16" spans="1:7" x14ac:dyDescent="0.3">
      <c r="A16" s="17">
        <v>45703</v>
      </c>
      <c r="B16" s="19">
        <v>0.47916666666666669</v>
      </c>
      <c r="C16" s="19">
        <v>0.4826388888888889</v>
      </c>
      <c r="D16" s="18">
        <v>3.4722222222223209E-3</v>
      </c>
      <c r="E16">
        <v>0.08</v>
      </c>
      <c r="F16" s="71" t="s">
        <v>39</v>
      </c>
      <c r="G16" s="71" t="s">
        <v>25</v>
      </c>
    </row>
    <row r="17" spans="1:7" x14ac:dyDescent="0.3">
      <c r="A17" s="17">
        <v>45703</v>
      </c>
      <c r="B17" s="19">
        <v>0.53819444444444442</v>
      </c>
      <c r="C17" s="19">
        <v>0.54513888888888884</v>
      </c>
      <c r="D17" s="18">
        <v>6.9444444444444198E-3</v>
      </c>
      <c r="E17">
        <v>0.17</v>
      </c>
      <c r="F17" s="71" t="s">
        <v>79</v>
      </c>
      <c r="G17" s="71" t="s">
        <v>119</v>
      </c>
    </row>
    <row r="18" spans="1:7" x14ac:dyDescent="0.3">
      <c r="A18" s="17">
        <v>45703</v>
      </c>
      <c r="B18" s="19">
        <v>0.54861111111111116</v>
      </c>
      <c r="C18" s="19">
        <v>0.55208333333333337</v>
      </c>
      <c r="D18" s="18">
        <v>3.4722222222223209E-3</v>
      </c>
      <c r="E18">
        <v>0.08</v>
      </c>
      <c r="F18" s="71" t="s">
        <v>76</v>
      </c>
      <c r="G18" s="71" t="s">
        <v>119</v>
      </c>
    </row>
    <row r="19" spans="1:7" x14ac:dyDescent="0.3">
      <c r="A19" s="17">
        <v>45703</v>
      </c>
      <c r="B19" s="19">
        <v>0.68055555555555558</v>
      </c>
      <c r="C19" s="19">
        <v>0.70138888888888884</v>
      </c>
      <c r="D19" s="18">
        <v>2.0833333333333259E-2</v>
      </c>
      <c r="E19">
        <v>0.5</v>
      </c>
      <c r="F19" s="71" t="s">
        <v>80</v>
      </c>
      <c r="G19" s="71" t="s">
        <v>25</v>
      </c>
    </row>
    <row r="20" spans="1:7" x14ac:dyDescent="0.3">
      <c r="A20" s="17">
        <v>45703</v>
      </c>
      <c r="B20" s="19">
        <v>0.8125</v>
      </c>
      <c r="C20" s="19">
        <v>0.89583333333333337</v>
      </c>
      <c r="D20" s="18">
        <v>8.3333333333333259E-2</v>
      </c>
      <c r="E20">
        <v>2</v>
      </c>
      <c r="F20" s="71" t="s">
        <v>77</v>
      </c>
      <c r="G20" s="71" t="s">
        <v>10</v>
      </c>
    </row>
    <row r="21" spans="1:7" x14ac:dyDescent="0.3">
      <c r="A21" s="17">
        <v>45703</v>
      </c>
      <c r="B21" s="19">
        <v>0.39583333333333331</v>
      </c>
      <c r="C21" s="19">
        <v>0.41666666666666669</v>
      </c>
      <c r="D21" s="18">
        <v>2.0833333333333259E-2</v>
      </c>
      <c r="E21">
        <v>0.5</v>
      </c>
      <c r="F21" s="71" t="s">
        <v>81</v>
      </c>
      <c r="G21" s="71" t="s">
        <v>25</v>
      </c>
    </row>
    <row r="22" spans="1:7" x14ac:dyDescent="0.3">
      <c r="A22" s="17">
        <v>45703</v>
      </c>
      <c r="B22" s="19">
        <v>0.45833333333333331</v>
      </c>
      <c r="C22" s="19">
        <v>0.47916666666666669</v>
      </c>
      <c r="D22" s="18">
        <v>2.0833333333333259E-2</v>
      </c>
      <c r="E22">
        <v>0.5</v>
      </c>
      <c r="F22" s="71" t="s">
        <v>78</v>
      </c>
      <c r="G22" s="71" t="s">
        <v>119</v>
      </c>
    </row>
    <row r="23" spans="1:7" x14ac:dyDescent="0.3">
      <c r="A23" s="17">
        <v>45704</v>
      </c>
      <c r="B23" s="19">
        <v>0.52083333333333337</v>
      </c>
      <c r="C23" s="19">
        <v>0.53472222222222221</v>
      </c>
      <c r="D23" s="18">
        <v>1.388888888888884E-2</v>
      </c>
      <c r="E23">
        <v>0.33</v>
      </c>
      <c r="F23" s="71" t="s">
        <v>177</v>
      </c>
      <c r="G23" s="71" t="s">
        <v>119</v>
      </c>
    </row>
    <row r="24" spans="1:7" x14ac:dyDescent="0.3">
      <c r="A24" s="17">
        <v>45704</v>
      </c>
      <c r="B24" s="19">
        <v>0.16666666666666666</v>
      </c>
      <c r="C24" s="19">
        <v>0.20833333333333334</v>
      </c>
      <c r="D24" s="18">
        <v>4.1666666666666741E-2</v>
      </c>
      <c r="E24">
        <v>1</v>
      </c>
      <c r="F24" s="71" t="s">
        <v>123</v>
      </c>
      <c r="G24" s="71" t="s">
        <v>25</v>
      </c>
    </row>
    <row r="25" spans="1:7" x14ac:dyDescent="0.3">
      <c r="A25" s="17">
        <v>45704</v>
      </c>
      <c r="B25" s="19">
        <v>0.3125</v>
      </c>
      <c r="C25" s="19">
        <v>0.39583333333333331</v>
      </c>
      <c r="D25" s="18">
        <v>8.3333333333333259E-2</v>
      </c>
      <c r="E25">
        <v>2</v>
      </c>
      <c r="F25" s="71" t="s">
        <v>77</v>
      </c>
      <c r="G25" s="71" t="s">
        <v>10</v>
      </c>
    </row>
    <row r="26" spans="1:7" x14ac:dyDescent="0.3">
      <c r="A26" s="17">
        <v>45704</v>
      </c>
      <c r="B26" s="19">
        <v>0.4375</v>
      </c>
      <c r="C26" s="19">
        <v>0.44791666666666669</v>
      </c>
      <c r="D26" s="18">
        <v>1.0416666666666741E-2</v>
      </c>
      <c r="E26">
        <v>0.25</v>
      </c>
      <c r="F26" s="71" t="s">
        <v>39</v>
      </c>
      <c r="G26" s="71" t="s">
        <v>25</v>
      </c>
    </row>
    <row r="27" spans="1:7" x14ac:dyDescent="0.3">
      <c r="A27" s="17">
        <v>45704</v>
      </c>
      <c r="B27" s="19">
        <v>0.47916666666666669</v>
      </c>
      <c r="C27" s="19">
        <v>0.4861111111111111</v>
      </c>
      <c r="D27" s="18">
        <v>6.9444444444444198E-3</v>
      </c>
      <c r="E27">
        <v>0.17</v>
      </c>
      <c r="F27" s="71" t="s">
        <v>79</v>
      </c>
      <c r="G27" s="71" t="s">
        <v>119</v>
      </c>
    </row>
    <row r="28" spans="1:7" x14ac:dyDescent="0.3">
      <c r="A28" s="17">
        <v>45704</v>
      </c>
      <c r="B28" s="19">
        <v>0.52083333333333337</v>
      </c>
      <c r="C28" s="19">
        <v>0.53472222222222221</v>
      </c>
      <c r="D28" s="18">
        <v>1.388888888888884E-2</v>
      </c>
      <c r="E28">
        <v>0.33</v>
      </c>
      <c r="F28" s="71" t="s">
        <v>82</v>
      </c>
      <c r="G28" s="71" t="s">
        <v>25</v>
      </c>
    </row>
    <row r="29" spans="1:7" x14ac:dyDescent="0.3">
      <c r="A29" s="17">
        <v>45704</v>
      </c>
      <c r="B29" s="19">
        <v>0.125</v>
      </c>
      <c r="C29" s="19">
        <v>0.16666666666666666</v>
      </c>
      <c r="D29" s="18">
        <v>4.1666666666666741E-2</v>
      </c>
      <c r="E29">
        <v>1</v>
      </c>
      <c r="F29" s="71" t="s">
        <v>83</v>
      </c>
      <c r="G29" s="71" t="s">
        <v>120</v>
      </c>
    </row>
    <row r="30" spans="1:7" x14ac:dyDescent="0.3">
      <c r="A30" s="17">
        <v>45704</v>
      </c>
      <c r="B30" s="19">
        <v>0.27083333333333331</v>
      </c>
      <c r="C30" s="19">
        <v>0.3125</v>
      </c>
      <c r="D30" s="18">
        <v>4.1666666666666741E-2</v>
      </c>
      <c r="E30">
        <v>1</v>
      </c>
      <c r="F30" s="71" t="s">
        <v>84</v>
      </c>
      <c r="G30" s="71" t="s">
        <v>119</v>
      </c>
    </row>
    <row r="31" spans="1:7" x14ac:dyDescent="0.3">
      <c r="A31" s="17">
        <v>45704</v>
      </c>
      <c r="B31" s="19">
        <v>0.8125</v>
      </c>
      <c r="C31" s="19">
        <v>0.89583333333333337</v>
      </c>
      <c r="D31" s="18">
        <v>8.3333333333333259E-2</v>
      </c>
      <c r="E31">
        <v>2</v>
      </c>
      <c r="F31" s="71" t="s">
        <v>77</v>
      </c>
      <c r="G31" s="71" t="s">
        <v>10</v>
      </c>
    </row>
    <row r="32" spans="1:7" x14ac:dyDescent="0.3">
      <c r="A32" s="17">
        <v>45704</v>
      </c>
      <c r="B32" s="19">
        <v>0.39583333333333331</v>
      </c>
      <c r="C32" s="19">
        <v>0.4375</v>
      </c>
      <c r="D32" s="18">
        <v>4.1666666666666741E-2</v>
      </c>
      <c r="E32">
        <v>1</v>
      </c>
      <c r="F32" s="71" t="s">
        <v>85</v>
      </c>
      <c r="G32" s="71" t="s">
        <v>121</v>
      </c>
    </row>
    <row r="33" spans="1:7" x14ac:dyDescent="0.3">
      <c r="A33" s="17">
        <v>45704</v>
      </c>
      <c r="B33" s="19">
        <v>0.44791666666666669</v>
      </c>
      <c r="C33" s="19">
        <v>0.45833333333333331</v>
      </c>
      <c r="D33" s="18">
        <v>1.0416666666666741E-2</v>
      </c>
      <c r="E33">
        <v>0.25</v>
      </c>
      <c r="F33" s="71" t="s">
        <v>86</v>
      </c>
      <c r="G33" s="71" t="s">
        <v>25</v>
      </c>
    </row>
    <row r="34" spans="1:7" x14ac:dyDescent="0.3">
      <c r="A34" s="17">
        <v>45705</v>
      </c>
      <c r="B34" s="19">
        <v>4.1666666666666664E-2</v>
      </c>
      <c r="C34" s="19">
        <v>6.25E-2</v>
      </c>
      <c r="D34" s="18">
        <v>2.0833333333333259E-2</v>
      </c>
      <c r="E34">
        <v>0.5</v>
      </c>
      <c r="F34" s="71" t="s">
        <v>87</v>
      </c>
      <c r="G34" s="71" t="s">
        <v>119</v>
      </c>
    </row>
    <row r="35" spans="1:7" x14ac:dyDescent="0.3">
      <c r="A35" s="17">
        <v>45705</v>
      </c>
      <c r="B35" s="19">
        <v>0.125</v>
      </c>
      <c r="C35" s="19">
        <v>0.16666666666666666</v>
      </c>
      <c r="D35" s="18">
        <v>4.1666666666666741E-2</v>
      </c>
      <c r="E35">
        <v>1</v>
      </c>
      <c r="F35" s="71" t="s">
        <v>10</v>
      </c>
      <c r="G35" s="71" t="s">
        <v>10</v>
      </c>
    </row>
    <row r="36" spans="1:7" x14ac:dyDescent="0.3">
      <c r="A36" s="17">
        <v>45705</v>
      </c>
      <c r="B36" s="19">
        <v>0.20833333333333334</v>
      </c>
      <c r="C36" s="19">
        <v>0.27083333333333331</v>
      </c>
      <c r="D36" s="18">
        <v>6.25E-2</v>
      </c>
      <c r="E36">
        <v>1.5</v>
      </c>
      <c r="F36" s="71" t="s">
        <v>78</v>
      </c>
      <c r="G36" s="71" t="s">
        <v>119</v>
      </c>
    </row>
    <row r="37" spans="1:7" x14ac:dyDescent="0.3">
      <c r="A37" s="17">
        <v>45705</v>
      </c>
      <c r="B37" s="19">
        <v>0.3125</v>
      </c>
      <c r="C37" s="19">
        <v>0.375</v>
      </c>
      <c r="D37" s="18">
        <v>6.25E-2</v>
      </c>
      <c r="E37">
        <v>1.5</v>
      </c>
      <c r="F37" s="71" t="s">
        <v>77</v>
      </c>
      <c r="G37" s="71" t="s">
        <v>10</v>
      </c>
    </row>
    <row r="38" spans="1:7" x14ac:dyDescent="0.3">
      <c r="A38" s="17">
        <v>45705</v>
      </c>
      <c r="B38" s="19">
        <v>0.375</v>
      </c>
      <c r="C38" s="19">
        <v>0.39583333333333331</v>
      </c>
      <c r="D38" s="18">
        <v>2.0833333333333259E-2</v>
      </c>
      <c r="E38">
        <v>0.5</v>
      </c>
      <c r="F38" s="71" t="s">
        <v>44</v>
      </c>
      <c r="G38" s="71" t="s">
        <v>119</v>
      </c>
    </row>
    <row r="39" spans="1:7" x14ac:dyDescent="0.3">
      <c r="A39" s="17">
        <v>45705</v>
      </c>
      <c r="B39" s="19">
        <v>0.40625</v>
      </c>
      <c r="C39" s="19">
        <v>0.4375</v>
      </c>
      <c r="D39" s="18">
        <v>3.125E-2</v>
      </c>
      <c r="E39">
        <v>0.75</v>
      </c>
      <c r="F39" s="71" t="s">
        <v>79</v>
      </c>
      <c r="G39" s="71" t="s">
        <v>119</v>
      </c>
    </row>
    <row r="40" spans="1:7" x14ac:dyDescent="0.3">
      <c r="A40" s="17">
        <v>45705</v>
      </c>
      <c r="B40" s="19">
        <v>0.44791666666666669</v>
      </c>
      <c r="C40" s="19">
        <v>0.46875</v>
      </c>
      <c r="D40" s="18">
        <v>2.0833333333333259E-2</v>
      </c>
      <c r="E40">
        <v>0.5</v>
      </c>
      <c r="F40" s="71" t="s">
        <v>44</v>
      </c>
      <c r="G40" s="71" t="s">
        <v>119</v>
      </c>
    </row>
    <row r="41" spans="1:7" x14ac:dyDescent="0.3">
      <c r="A41" s="17">
        <v>45705</v>
      </c>
      <c r="B41" s="19">
        <v>0.47916666666666669</v>
      </c>
      <c r="C41" s="19">
        <v>0.51041666666666663</v>
      </c>
      <c r="D41" s="18">
        <v>3.125E-2</v>
      </c>
      <c r="E41">
        <v>0.75</v>
      </c>
      <c r="F41" s="71" t="s">
        <v>83</v>
      </c>
      <c r="G41" s="71" t="s">
        <v>120</v>
      </c>
    </row>
    <row r="42" spans="1:7" x14ac:dyDescent="0.3">
      <c r="A42" s="17">
        <v>45705</v>
      </c>
      <c r="B42" s="19">
        <v>0.65625</v>
      </c>
      <c r="C42" s="19">
        <v>0.67708333333333337</v>
      </c>
      <c r="D42" s="18">
        <v>2.0833333333333259E-2</v>
      </c>
      <c r="E42">
        <v>0.5</v>
      </c>
      <c r="F42" s="71" t="s">
        <v>88</v>
      </c>
      <c r="G42" s="71" t="s">
        <v>25</v>
      </c>
    </row>
    <row r="43" spans="1:7" x14ac:dyDescent="0.3">
      <c r="A43" s="17">
        <v>45705</v>
      </c>
      <c r="B43" s="19">
        <v>0.70833333333333337</v>
      </c>
      <c r="C43" s="19">
        <v>0.72916666666666663</v>
      </c>
      <c r="D43" s="18">
        <v>2.0833333333333259E-2</v>
      </c>
      <c r="E43">
        <v>0.5</v>
      </c>
      <c r="F43" s="71" t="s">
        <v>123</v>
      </c>
      <c r="G43" s="71" t="s">
        <v>25</v>
      </c>
    </row>
    <row r="44" spans="1:7" x14ac:dyDescent="0.3">
      <c r="A44" s="17">
        <v>45705</v>
      </c>
      <c r="B44" s="19">
        <v>0.8125</v>
      </c>
      <c r="C44" s="19">
        <v>0.89583333333333337</v>
      </c>
      <c r="D44" s="18">
        <v>8.3333333333333259E-2</v>
      </c>
      <c r="E44">
        <v>2</v>
      </c>
      <c r="F44" s="71" t="s">
        <v>77</v>
      </c>
      <c r="G44" s="71" t="s">
        <v>10</v>
      </c>
    </row>
    <row r="45" spans="1:7" x14ac:dyDescent="0.3">
      <c r="A45" s="17">
        <v>45705</v>
      </c>
      <c r="B45" s="19">
        <v>0.42708333333333331</v>
      </c>
      <c r="C45" s="19">
        <v>0.5</v>
      </c>
      <c r="D45" s="18">
        <v>7.2916666666666741E-2</v>
      </c>
      <c r="E45">
        <v>1.75</v>
      </c>
      <c r="F45" s="71" t="s">
        <v>178</v>
      </c>
      <c r="G45" s="71" t="s">
        <v>119</v>
      </c>
    </row>
    <row r="46" spans="1:7" x14ac:dyDescent="0.3">
      <c r="A46" s="17">
        <v>45706</v>
      </c>
      <c r="B46" s="19">
        <v>8.3333333333333329E-2</v>
      </c>
      <c r="C46" s="19">
        <v>0.125</v>
      </c>
      <c r="D46" s="18">
        <v>4.1666666666666741E-2</v>
      </c>
      <c r="E46">
        <v>1</v>
      </c>
      <c r="F46" s="71" t="s">
        <v>10</v>
      </c>
      <c r="G46" s="71" t="s">
        <v>10</v>
      </c>
    </row>
    <row r="47" spans="1:7" x14ac:dyDescent="0.3">
      <c r="A47" s="17">
        <v>45706</v>
      </c>
      <c r="B47" s="19">
        <v>0.16666666666666666</v>
      </c>
      <c r="C47" s="19">
        <v>0.1875</v>
      </c>
      <c r="D47" s="18">
        <v>2.0833333333333259E-2</v>
      </c>
      <c r="E47">
        <v>0.5</v>
      </c>
      <c r="F47" s="71" t="s">
        <v>78</v>
      </c>
      <c r="G47" s="71" t="s">
        <v>119</v>
      </c>
    </row>
    <row r="48" spans="1:7" x14ac:dyDescent="0.3">
      <c r="A48" s="17">
        <v>45706</v>
      </c>
      <c r="B48" s="19">
        <v>0.25</v>
      </c>
      <c r="C48" s="19">
        <v>0.2673611111111111</v>
      </c>
      <c r="D48" s="18">
        <v>1.736111111111116E-2</v>
      </c>
      <c r="E48">
        <v>0.42</v>
      </c>
      <c r="F48" s="71" t="s">
        <v>75</v>
      </c>
      <c r="G48" s="71" t="s">
        <v>119</v>
      </c>
    </row>
    <row r="49" spans="1:7" x14ac:dyDescent="0.3">
      <c r="A49" s="17">
        <v>45706</v>
      </c>
      <c r="B49" s="19">
        <v>0.3125</v>
      </c>
      <c r="C49" s="19">
        <v>0.39583333333333331</v>
      </c>
      <c r="D49" s="18">
        <v>8.3333333333333259E-2</v>
      </c>
      <c r="E49">
        <v>2</v>
      </c>
      <c r="F49" s="71" t="s">
        <v>77</v>
      </c>
      <c r="G49" s="71" t="s">
        <v>10</v>
      </c>
    </row>
    <row r="50" spans="1:7" x14ac:dyDescent="0.3">
      <c r="A50" s="17">
        <v>45706</v>
      </c>
      <c r="B50" s="19">
        <v>0.41666666666666669</v>
      </c>
      <c r="C50" s="19">
        <v>0.4375</v>
      </c>
      <c r="D50" s="18">
        <v>2.0833333333333259E-2</v>
      </c>
      <c r="E50">
        <v>0.5</v>
      </c>
      <c r="F50" s="71" t="s">
        <v>39</v>
      </c>
      <c r="G50" s="71" t="s">
        <v>25</v>
      </c>
    </row>
    <row r="51" spans="1:7" x14ac:dyDescent="0.3">
      <c r="A51" s="17">
        <v>45706</v>
      </c>
      <c r="B51" s="19">
        <v>0.45833333333333331</v>
      </c>
      <c r="C51" s="19">
        <v>0.5</v>
      </c>
      <c r="D51" s="18">
        <v>4.1666666666666741E-2</v>
      </c>
      <c r="E51">
        <v>1</v>
      </c>
      <c r="F51" s="71" t="s">
        <v>90</v>
      </c>
      <c r="G51" s="71" t="s">
        <v>10</v>
      </c>
    </row>
    <row r="52" spans="1:7" x14ac:dyDescent="0.3">
      <c r="A52" s="17">
        <v>45706</v>
      </c>
      <c r="B52" s="19">
        <v>0.64583333333333337</v>
      </c>
      <c r="C52" s="19">
        <v>0.66666666666666663</v>
      </c>
      <c r="D52" s="18">
        <v>2.0833333333333259E-2</v>
      </c>
      <c r="E52">
        <v>0.5</v>
      </c>
      <c r="F52" s="71" t="s">
        <v>87</v>
      </c>
      <c r="G52" s="71" t="s">
        <v>119</v>
      </c>
    </row>
    <row r="53" spans="1:7" x14ac:dyDescent="0.3">
      <c r="A53" s="17">
        <v>45706</v>
      </c>
      <c r="B53" s="19">
        <v>0.72916666666666663</v>
      </c>
      <c r="C53" s="19">
        <v>0.75</v>
      </c>
      <c r="D53" s="18">
        <v>2.0833333333333259E-2</v>
      </c>
      <c r="E53">
        <v>0.5</v>
      </c>
      <c r="F53" s="71" t="s">
        <v>78</v>
      </c>
      <c r="G53" s="71" t="s">
        <v>119</v>
      </c>
    </row>
    <row r="54" spans="1:7" x14ac:dyDescent="0.3">
      <c r="A54" s="17">
        <v>45706</v>
      </c>
      <c r="B54" s="19">
        <v>0.79166666666666663</v>
      </c>
      <c r="C54" s="19">
        <v>0.83333333333333337</v>
      </c>
      <c r="D54" s="18">
        <v>4.1666666666666741E-2</v>
      </c>
      <c r="E54">
        <v>1</v>
      </c>
      <c r="F54" s="71" t="s">
        <v>91</v>
      </c>
      <c r="G54" s="71" t="s">
        <v>121</v>
      </c>
    </row>
    <row r="55" spans="1:7" x14ac:dyDescent="0.3">
      <c r="A55" s="17">
        <v>45706</v>
      </c>
      <c r="B55" s="19">
        <v>0.83333333333333337</v>
      </c>
      <c r="C55" s="19">
        <v>0.89583333333333337</v>
      </c>
      <c r="D55" s="18">
        <v>6.25E-2</v>
      </c>
      <c r="E55">
        <v>1.5</v>
      </c>
      <c r="F55" s="71" t="s">
        <v>77</v>
      </c>
      <c r="G55" s="71" t="s">
        <v>10</v>
      </c>
    </row>
    <row r="56" spans="1:7" x14ac:dyDescent="0.3">
      <c r="A56" s="17">
        <v>45706</v>
      </c>
      <c r="B56" s="19">
        <v>0.41666666666666669</v>
      </c>
      <c r="C56" s="19">
        <v>0.45833333333333331</v>
      </c>
      <c r="D56" s="18">
        <v>4.1666666666666741E-2</v>
      </c>
      <c r="E56">
        <v>1</v>
      </c>
      <c r="F56" s="71" t="s">
        <v>85</v>
      </c>
      <c r="G56" s="71" t="s">
        <v>121</v>
      </c>
    </row>
    <row r="57" spans="1:7" x14ac:dyDescent="0.3">
      <c r="A57" s="17">
        <v>45707</v>
      </c>
      <c r="B57" s="19">
        <v>0</v>
      </c>
      <c r="C57" s="19">
        <v>2.0833333333333332E-2</v>
      </c>
      <c r="D57" s="18">
        <v>2.0833333333333259E-2</v>
      </c>
      <c r="E57">
        <v>0.5</v>
      </c>
      <c r="F57" s="71" t="s">
        <v>123</v>
      </c>
      <c r="G57" s="71" t="s">
        <v>25</v>
      </c>
    </row>
    <row r="58" spans="1:7" x14ac:dyDescent="0.3">
      <c r="A58" s="17">
        <v>45707</v>
      </c>
      <c r="B58" s="19">
        <v>4.1666666666666664E-2</v>
      </c>
      <c r="C58" s="19">
        <v>6.25E-2</v>
      </c>
      <c r="D58" s="18">
        <v>2.0833333333333259E-2</v>
      </c>
      <c r="E58">
        <v>0.5</v>
      </c>
      <c r="F58" s="71" t="s">
        <v>78</v>
      </c>
      <c r="G58" s="71" t="s">
        <v>119</v>
      </c>
    </row>
    <row r="59" spans="1:7" x14ac:dyDescent="0.3">
      <c r="A59" s="17">
        <v>45707</v>
      </c>
      <c r="B59" s="19">
        <v>8.3333333333333329E-2</v>
      </c>
      <c r="C59" s="19">
        <v>0.125</v>
      </c>
      <c r="D59" s="18">
        <v>4.1666666666666741E-2</v>
      </c>
      <c r="E59">
        <v>1</v>
      </c>
      <c r="F59" s="71" t="s">
        <v>10</v>
      </c>
      <c r="G59" s="71" t="s">
        <v>10</v>
      </c>
    </row>
    <row r="60" spans="1:7" x14ac:dyDescent="0.3">
      <c r="A60" s="17">
        <v>45707</v>
      </c>
      <c r="B60" s="19">
        <v>0.3125</v>
      </c>
      <c r="C60" s="19">
        <v>0.375</v>
      </c>
      <c r="D60" s="18">
        <v>6.25E-2</v>
      </c>
      <c r="E60">
        <v>1.5</v>
      </c>
      <c r="F60" s="71" t="s">
        <v>77</v>
      </c>
      <c r="G60" s="71" t="s">
        <v>10</v>
      </c>
    </row>
    <row r="61" spans="1:7" x14ac:dyDescent="0.3">
      <c r="A61" s="17">
        <v>45707</v>
      </c>
      <c r="B61" s="19">
        <v>0.375</v>
      </c>
      <c r="C61" s="19">
        <v>0.38541666666666669</v>
      </c>
      <c r="D61" s="18">
        <v>1.0416666666666741E-2</v>
      </c>
      <c r="E61">
        <v>0.25</v>
      </c>
      <c r="F61" s="71" t="s">
        <v>82</v>
      </c>
      <c r="G61" s="71" t="s">
        <v>25</v>
      </c>
    </row>
    <row r="62" spans="1:7" x14ac:dyDescent="0.3">
      <c r="A62" s="17">
        <v>45707</v>
      </c>
      <c r="B62" s="19">
        <v>0.58333333333333337</v>
      </c>
      <c r="C62" s="19">
        <v>0.625</v>
      </c>
      <c r="D62" s="18">
        <v>4.1666666666666741E-2</v>
      </c>
      <c r="E62">
        <v>1</v>
      </c>
      <c r="F62" s="71" t="s">
        <v>10</v>
      </c>
      <c r="G62" s="71" t="s">
        <v>10</v>
      </c>
    </row>
    <row r="63" spans="1:7" x14ac:dyDescent="0.3">
      <c r="A63" s="17">
        <v>45707</v>
      </c>
      <c r="B63" s="19">
        <v>0.63541666666666663</v>
      </c>
      <c r="C63" s="19">
        <v>0.65625</v>
      </c>
      <c r="D63" s="18">
        <v>2.0833333333333259E-2</v>
      </c>
      <c r="E63">
        <v>0.5</v>
      </c>
      <c r="F63" s="71" t="s">
        <v>86</v>
      </c>
      <c r="G63" s="71" t="s">
        <v>25</v>
      </c>
    </row>
    <row r="64" spans="1:7" x14ac:dyDescent="0.3">
      <c r="A64" s="17">
        <v>45707</v>
      </c>
      <c r="B64" s="19">
        <v>0.66666666666666663</v>
      </c>
      <c r="C64" s="19">
        <v>0.6875</v>
      </c>
      <c r="D64" s="18">
        <v>2.0833333333333259E-2</v>
      </c>
      <c r="E64">
        <v>0.5</v>
      </c>
      <c r="F64" s="71" t="s">
        <v>75</v>
      </c>
      <c r="G64" s="71" t="s">
        <v>119</v>
      </c>
    </row>
    <row r="65" spans="1:7" x14ac:dyDescent="0.3">
      <c r="A65" s="17">
        <v>45707</v>
      </c>
      <c r="B65" s="19">
        <v>0.70833333333333337</v>
      </c>
      <c r="C65" s="19">
        <v>0.72916666666666663</v>
      </c>
      <c r="D65" s="18">
        <v>2.0833333333333259E-2</v>
      </c>
      <c r="E65">
        <v>0.5</v>
      </c>
      <c r="F65" s="71" t="s">
        <v>78</v>
      </c>
      <c r="G65" s="71" t="s">
        <v>119</v>
      </c>
    </row>
    <row r="66" spans="1:7" x14ac:dyDescent="0.3">
      <c r="A66" s="17">
        <v>45707</v>
      </c>
      <c r="B66" s="19">
        <v>0.8125</v>
      </c>
      <c r="C66" s="19">
        <v>0.89583333333333337</v>
      </c>
      <c r="D66" s="18">
        <v>8.3333333333333259E-2</v>
      </c>
      <c r="E66">
        <v>2</v>
      </c>
      <c r="F66" s="71" t="s">
        <v>77</v>
      </c>
      <c r="G66" s="71" t="s">
        <v>10</v>
      </c>
    </row>
    <row r="67" spans="1:7" x14ac:dyDescent="0.3">
      <c r="A67" s="17">
        <v>45707</v>
      </c>
      <c r="B67" s="19">
        <v>0.41666666666666669</v>
      </c>
      <c r="C67" s="19">
        <v>0.45833333333333331</v>
      </c>
      <c r="D67" s="18">
        <v>4.1666666666666741E-2</v>
      </c>
      <c r="E67">
        <v>1</v>
      </c>
      <c r="F67" s="71" t="s">
        <v>83</v>
      </c>
      <c r="G67" s="71" t="s">
        <v>120</v>
      </c>
    </row>
    <row r="68" spans="1:7" x14ac:dyDescent="0.3">
      <c r="A68" s="17">
        <v>45708</v>
      </c>
      <c r="B68" s="19">
        <v>8.3333333333333329E-2</v>
      </c>
      <c r="C68" s="19">
        <v>0.125</v>
      </c>
      <c r="D68" s="18">
        <v>4.1666666666666741E-2</v>
      </c>
      <c r="E68">
        <v>1</v>
      </c>
      <c r="F68" s="71" t="s">
        <v>10</v>
      </c>
      <c r="G68" s="71" t="s">
        <v>10</v>
      </c>
    </row>
    <row r="69" spans="1:7" x14ac:dyDescent="0.3">
      <c r="A69" s="17">
        <v>45708</v>
      </c>
      <c r="B69" s="19">
        <v>0.16666666666666666</v>
      </c>
      <c r="C69" s="19">
        <v>0.22916666666666666</v>
      </c>
      <c r="D69" s="18">
        <v>6.25E-2</v>
      </c>
      <c r="E69">
        <v>1.5</v>
      </c>
      <c r="F69" s="71" t="s">
        <v>85</v>
      </c>
      <c r="G69" s="71" t="s">
        <v>121</v>
      </c>
    </row>
    <row r="70" spans="1:7" x14ac:dyDescent="0.3">
      <c r="A70" s="17">
        <v>45708</v>
      </c>
      <c r="B70" s="19">
        <v>0.3125</v>
      </c>
      <c r="C70" s="19">
        <v>0.39583333333333331</v>
      </c>
      <c r="D70" s="18">
        <v>8.3333333333333259E-2</v>
      </c>
      <c r="E70">
        <v>2</v>
      </c>
      <c r="F70" s="71" t="s">
        <v>143</v>
      </c>
      <c r="G70" s="71" t="s">
        <v>121</v>
      </c>
    </row>
    <row r="71" spans="1:7" x14ac:dyDescent="0.3">
      <c r="A71" s="17">
        <v>45708</v>
      </c>
      <c r="B71" s="19">
        <v>0.39583333333333331</v>
      </c>
      <c r="C71" s="19">
        <v>0</v>
      </c>
      <c r="D71" s="18">
        <v>0.60416666666666674</v>
      </c>
      <c r="E71">
        <v>14.5</v>
      </c>
      <c r="F71" s="71" t="s">
        <v>143</v>
      </c>
      <c r="G71" s="71" t="s">
        <v>121</v>
      </c>
    </row>
    <row r="72" spans="1:7" x14ac:dyDescent="0.3">
      <c r="A72" s="17">
        <v>45708</v>
      </c>
      <c r="B72" s="19"/>
      <c r="C72" s="19"/>
      <c r="D72" s="18">
        <v>0</v>
      </c>
      <c r="F72" s="71" t="s">
        <v>143</v>
      </c>
      <c r="G72" s="71" t="s">
        <v>121</v>
      </c>
    </row>
    <row r="73" spans="1:7" x14ac:dyDescent="0.3">
      <c r="A73" s="17">
        <v>45708</v>
      </c>
      <c r="B73" s="19"/>
      <c r="C73" s="19"/>
      <c r="D73" s="18">
        <v>0</v>
      </c>
      <c r="F73" s="71" t="s">
        <v>143</v>
      </c>
      <c r="G73" s="71" t="s">
        <v>121</v>
      </c>
    </row>
    <row r="74" spans="1:7" x14ac:dyDescent="0.3">
      <c r="A74" s="17">
        <v>45708</v>
      </c>
      <c r="B74" s="19"/>
      <c r="C74" s="19"/>
      <c r="D74" s="18">
        <v>0</v>
      </c>
      <c r="F74" s="71" t="s">
        <v>143</v>
      </c>
      <c r="G74" s="71" t="s">
        <v>121</v>
      </c>
    </row>
    <row r="75" spans="1:7" x14ac:dyDescent="0.3">
      <c r="A75" s="17">
        <v>45708</v>
      </c>
      <c r="B75" s="19"/>
      <c r="C75" s="19"/>
      <c r="D75" s="18">
        <v>0</v>
      </c>
      <c r="F75" s="71" t="s">
        <v>143</v>
      </c>
      <c r="G75" s="71" t="s">
        <v>121</v>
      </c>
    </row>
    <row r="76" spans="1:7" x14ac:dyDescent="0.3">
      <c r="A76" s="17">
        <v>45708</v>
      </c>
      <c r="B76" s="19"/>
      <c r="C76" s="19"/>
      <c r="D76" s="18">
        <v>0</v>
      </c>
      <c r="F76" s="71" t="s">
        <v>143</v>
      </c>
      <c r="G76" s="71" t="s">
        <v>121</v>
      </c>
    </row>
    <row r="77" spans="1:7" x14ac:dyDescent="0.3">
      <c r="A77" s="17">
        <v>45708</v>
      </c>
      <c r="B77" s="19"/>
      <c r="C77" s="19"/>
      <c r="D77" s="18">
        <v>0</v>
      </c>
      <c r="F77" s="71" t="s">
        <v>143</v>
      </c>
      <c r="G77" s="71" t="s">
        <v>121</v>
      </c>
    </row>
    <row r="78" spans="1:7" x14ac:dyDescent="0.3">
      <c r="A78" s="17">
        <v>45708</v>
      </c>
      <c r="B78" s="19"/>
      <c r="C78" s="19"/>
      <c r="D78" s="18">
        <v>0</v>
      </c>
      <c r="F78" s="71" t="s">
        <v>143</v>
      </c>
      <c r="G78" s="71" t="s">
        <v>121</v>
      </c>
    </row>
    <row r="79" spans="1:7" x14ac:dyDescent="0.3">
      <c r="A79" s="17">
        <v>45708</v>
      </c>
      <c r="B79" s="19"/>
      <c r="C79" s="19"/>
      <c r="D79" s="18">
        <v>0</v>
      </c>
      <c r="F79" s="71" t="s">
        <v>143</v>
      </c>
      <c r="G79" s="71" t="s">
        <v>121</v>
      </c>
    </row>
    <row r="80" spans="1:7" x14ac:dyDescent="0.3">
      <c r="A80" s="17">
        <v>45709</v>
      </c>
      <c r="B80" s="19">
        <v>0</v>
      </c>
      <c r="C80" s="19">
        <v>0.99930555555555556</v>
      </c>
      <c r="D80" s="18">
        <v>0.99930555555555545</v>
      </c>
      <c r="E80">
        <v>23.98</v>
      </c>
      <c r="F80" s="71" t="s">
        <v>143</v>
      </c>
      <c r="G80" s="71" t="s">
        <v>121</v>
      </c>
    </row>
    <row r="81" spans="1:7" x14ac:dyDescent="0.3">
      <c r="A81" s="17">
        <v>45709</v>
      </c>
      <c r="B81" s="19">
        <v>0.99930555555555556</v>
      </c>
      <c r="C81" s="19">
        <v>0</v>
      </c>
      <c r="D81" s="18">
        <v>6.94444444444553E-4</v>
      </c>
      <c r="E81">
        <v>0.02</v>
      </c>
      <c r="F81" s="71" t="s">
        <v>143</v>
      </c>
      <c r="G81" s="71" t="s">
        <v>121</v>
      </c>
    </row>
    <row r="82" spans="1:7" x14ac:dyDescent="0.3">
      <c r="A82" s="17">
        <v>45709</v>
      </c>
      <c r="B82" s="19"/>
      <c r="C82" s="19"/>
      <c r="D82" s="18">
        <v>0</v>
      </c>
      <c r="F82" s="71" t="s">
        <v>143</v>
      </c>
      <c r="G82" s="71" t="s">
        <v>121</v>
      </c>
    </row>
    <row r="83" spans="1:7" x14ac:dyDescent="0.3">
      <c r="A83" s="17">
        <v>45709</v>
      </c>
      <c r="B83" s="19"/>
      <c r="C83" s="19"/>
      <c r="D83" s="18">
        <v>0</v>
      </c>
      <c r="F83" s="71" t="s">
        <v>143</v>
      </c>
      <c r="G83" s="71" t="s">
        <v>121</v>
      </c>
    </row>
    <row r="84" spans="1:7" x14ac:dyDescent="0.3">
      <c r="A84" s="17">
        <v>45709</v>
      </c>
      <c r="B84" s="19"/>
      <c r="C84" s="19"/>
      <c r="D84" s="18">
        <v>0</v>
      </c>
      <c r="F84" s="71" t="s">
        <v>143</v>
      </c>
      <c r="G84" s="71" t="s">
        <v>121</v>
      </c>
    </row>
    <row r="85" spans="1:7" x14ac:dyDescent="0.3">
      <c r="A85" s="17">
        <v>45709</v>
      </c>
      <c r="B85" s="19"/>
      <c r="C85" s="19"/>
      <c r="D85" s="18">
        <v>0</v>
      </c>
      <c r="F85" s="71" t="s">
        <v>143</v>
      </c>
      <c r="G85" s="71" t="s">
        <v>121</v>
      </c>
    </row>
    <row r="86" spans="1:7" x14ac:dyDescent="0.3">
      <c r="A86" s="17">
        <v>45709</v>
      </c>
      <c r="B86" s="19"/>
      <c r="C86" s="19"/>
      <c r="D86" s="18">
        <v>0</v>
      </c>
      <c r="F86" s="71" t="s">
        <v>143</v>
      </c>
      <c r="G86" s="71" t="s">
        <v>121</v>
      </c>
    </row>
    <row r="87" spans="1:7" x14ac:dyDescent="0.3">
      <c r="A87" s="17">
        <v>45709</v>
      </c>
      <c r="B87" s="19"/>
      <c r="C87" s="19"/>
      <c r="D87" s="18">
        <v>0</v>
      </c>
      <c r="F87" s="71" t="s">
        <v>143</v>
      </c>
      <c r="G87" s="71" t="s">
        <v>121</v>
      </c>
    </row>
    <row r="88" spans="1:7" x14ac:dyDescent="0.3">
      <c r="A88" s="17">
        <v>45709</v>
      </c>
      <c r="B88" s="19"/>
      <c r="C88" s="19"/>
      <c r="D88" s="18">
        <v>0</v>
      </c>
      <c r="F88" s="71" t="s">
        <v>143</v>
      </c>
      <c r="G88" s="71" t="s">
        <v>121</v>
      </c>
    </row>
    <row r="89" spans="1:7" x14ac:dyDescent="0.3">
      <c r="A89" s="17">
        <v>45709</v>
      </c>
      <c r="B89" s="19"/>
      <c r="C89" s="19"/>
      <c r="D89" s="18">
        <v>0</v>
      </c>
      <c r="F89" s="71" t="s">
        <v>143</v>
      </c>
      <c r="G89" s="71" t="s">
        <v>121</v>
      </c>
    </row>
    <row r="90" spans="1:7" x14ac:dyDescent="0.3">
      <c r="A90" s="17">
        <v>45709</v>
      </c>
      <c r="B90" s="19"/>
      <c r="C90" s="19"/>
      <c r="D90" s="18">
        <v>0</v>
      </c>
      <c r="F90" s="71" t="s">
        <v>143</v>
      </c>
      <c r="G90" s="71" t="s">
        <v>121</v>
      </c>
    </row>
    <row r="91" spans="1:7" x14ac:dyDescent="0.3">
      <c r="A91" s="17">
        <v>45709</v>
      </c>
      <c r="B91" s="19"/>
      <c r="C91" s="19"/>
      <c r="D91" s="18">
        <v>0</v>
      </c>
      <c r="F91" s="71" t="s">
        <v>143</v>
      </c>
      <c r="G91" s="71" t="s">
        <v>121</v>
      </c>
    </row>
    <row r="92" spans="1:7" x14ac:dyDescent="0.3">
      <c r="A92" s="17">
        <v>45710</v>
      </c>
      <c r="B92" s="19">
        <v>0</v>
      </c>
      <c r="C92" s="19">
        <v>0.99930555555555556</v>
      </c>
      <c r="D92" s="18">
        <v>0.99930555555555545</v>
      </c>
      <c r="E92">
        <v>23.98</v>
      </c>
      <c r="F92" s="71" t="s">
        <v>143</v>
      </c>
      <c r="G92" s="71" t="s">
        <v>121</v>
      </c>
    </row>
    <row r="93" spans="1:7" x14ac:dyDescent="0.3">
      <c r="A93" s="17">
        <v>45710</v>
      </c>
      <c r="B93" s="19">
        <v>0.99930555555555556</v>
      </c>
      <c r="C93" s="19">
        <v>0</v>
      </c>
      <c r="D93" s="18">
        <v>6.94444444444553E-4</v>
      </c>
      <c r="E93">
        <v>0.02</v>
      </c>
      <c r="F93" s="71" t="s">
        <v>143</v>
      </c>
      <c r="G93" s="71" t="s">
        <v>121</v>
      </c>
    </row>
    <row r="94" spans="1:7" x14ac:dyDescent="0.3">
      <c r="A94" s="17">
        <v>45710</v>
      </c>
      <c r="B94" s="19"/>
      <c r="C94" s="19"/>
      <c r="D94" s="18">
        <v>0</v>
      </c>
      <c r="F94" s="71" t="s">
        <v>143</v>
      </c>
      <c r="G94" s="71" t="s">
        <v>121</v>
      </c>
    </row>
    <row r="95" spans="1:7" x14ac:dyDescent="0.3">
      <c r="A95" s="17">
        <v>45710</v>
      </c>
      <c r="B95" s="19"/>
      <c r="C95" s="19"/>
      <c r="D95" s="18">
        <v>0</v>
      </c>
      <c r="F95" s="71" t="s">
        <v>143</v>
      </c>
      <c r="G95" s="71" t="s">
        <v>121</v>
      </c>
    </row>
    <row r="96" spans="1:7" x14ac:dyDescent="0.3">
      <c r="A96" s="17">
        <v>45710</v>
      </c>
      <c r="B96" s="19"/>
      <c r="C96" s="19"/>
      <c r="D96" s="18">
        <v>0</v>
      </c>
      <c r="F96" s="71" t="s">
        <v>143</v>
      </c>
      <c r="G96" s="71" t="s">
        <v>121</v>
      </c>
    </row>
    <row r="97" spans="1:7" x14ac:dyDescent="0.3">
      <c r="A97" s="17">
        <v>45710</v>
      </c>
      <c r="B97" s="19"/>
      <c r="C97" s="19"/>
      <c r="D97" s="18">
        <v>0</v>
      </c>
      <c r="F97" s="71" t="s">
        <v>143</v>
      </c>
      <c r="G97" s="71" t="s">
        <v>121</v>
      </c>
    </row>
    <row r="98" spans="1:7" x14ac:dyDescent="0.3">
      <c r="A98" s="17">
        <v>45710</v>
      </c>
      <c r="B98" s="19"/>
      <c r="C98" s="19"/>
      <c r="D98" s="18">
        <v>0</v>
      </c>
      <c r="F98" s="71" t="s">
        <v>143</v>
      </c>
      <c r="G98" s="71" t="s">
        <v>121</v>
      </c>
    </row>
    <row r="99" spans="1:7" x14ac:dyDescent="0.3">
      <c r="A99" s="17">
        <v>45710</v>
      </c>
      <c r="B99" s="19"/>
      <c r="C99" s="19"/>
      <c r="D99" s="18">
        <v>0</v>
      </c>
      <c r="F99" s="71" t="s">
        <v>143</v>
      </c>
      <c r="G99" s="71" t="s">
        <v>121</v>
      </c>
    </row>
    <row r="100" spans="1:7" x14ac:dyDescent="0.3">
      <c r="A100" s="17">
        <v>45710</v>
      </c>
      <c r="B100" s="19"/>
      <c r="C100" s="19"/>
      <c r="D100" s="18">
        <v>0</v>
      </c>
      <c r="F100" s="71" t="s">
        <v>143</v>
      </c>
      <c r="G100" s="71" t="s">
        <v>121</v>
      </c>
    </row>
    <row r="101" spans="1:7" x14ac:dyDescent="0.3">
      <c r="A101" s="17">
        <v>45710</v>
      </c>
      <c r="B101" s="19"/>
      <c r="C101" s="19"/>
      <c r="D101" s="18">
        <v>0</v>
      </c>
      <c r="F101" s="71" t="s">
        <v>143</v>
      </c>
      <c r="G101" s="71" t="s">
        <v>121</v>
      </c>
    </row>
    <row r="102" spans="1:7" x14ac:dyDescent="0.3">
      <c r="A102" s="17">
        <v>45710</v>
      </c>
      <c r="B102" s="19"/>
      <c r="C102" s="19"/>
      <c r="D102" s="18">
        <v>0</v>
      </c>
      <c r="F102" s="71" t="s">
        <v>143</v>
      </c>
      <c r="G102" s="71" t="s">
        <v>121</v>
      </c>
    </row>
    <row r="103" spans="1:7" x14ac:dyDescent="0.3">
      <c r="A103" s="17">
        <v>45711</v>
      </c>
      <c r="B103" s="19">
        <v>0</v>
      </c>
      <c r="C103" s="19">
        <v>0.45833333333333331</v>
      </c>
      <c r="D103" s="18">
        <v>0.45833333333333326</v>
      </c>
      <c r="E103">
        <v>11</v>
      </c>
      <c r="F103" s="71" t="s">
        <v>143</v>
      </c>
      <c r="G103" s="71" t="s">
        <v>121</v>
      </c>
    </row>
    <row r="104" spans="1:7" x14ac:dyDescent="0.3">
      <c r="A104" s="17">
        <v>45711</v>
      </c>
      <c r="B104" s="19">
        <v>0.45833333333333331</v>
      </c>
      <c r="C104" s="19">
        <v>0.47222222222222221</v>
      </c>
      <c r="D104" s="18">
        <v>1.388888888888884E-2</v>
      </c>
      <c r="E104">
        <v>0.33</v>
      </c>
      <c r="F104" s="71" t="s">
        <v>86</v>
      </c>
      <c r="G104" s="71" t="s">
        <v>25</v>
      </c>
    </row>
    <row r="105" spans="1:7" x14ac:dyDescent="0.3">
      <c r="A105" s="17">
        <v>45711</v>
      </c>
      <c r="B105" s="19">
        <v>0.51041666666666663</v>
      </c>
      <c r="C105" s="19">
        <v>0.52083333333333337</v>
      </c>
      <c r="D105" s="18">
        <v>1.0416666666666741E-2</v>
      </c>
      <c r="E105">
        <v>0.25</v>
      </c>
      <c r="F105" s="71" t="s">
        <v>44</v>
      </c>
      <c r="G105" s="71" t="s">
        <v>119</v>
      </c>
    </row>
    <row r="106" spans="1:7" x14ac:dyDescent="0.3">
      <c r="A106" s="17">
        <v>45711</v>
      </c>
      <c r="B106" s="19">
        <v>0.54166666666666663</v>
      </c>
      <c r="C106" s="19">
        <v>0.56944444444444442</v>
      </c>
      <c r="D106" s="18">
        <v>2.7777777777777679E-2</v>
      </c>
      <c r="E106">
        <v>0.67</v>
      </c>
      <c r="F106" s="71" t="s">
        <v>78</v>
      </c>
      <c r="G106" s="71" t="s">
        <v>119</v>
      </c>
    </row>
    <row r="107" spans="1:7" x14ac:dyDescent="0.3">
      <c r="A107" s="17">
        <v>45711</v>
      </c>
      <c r="B107" s="19">
        <v>0.61805555555555558</v>
      </c>
      <c r="C107" s="19">
        <v>0.63888888888888884</v>
      </c>
      <c r="D107" s="18">
        <v>2.0833333333333259E-2</v>
      </c>
      <c r="E107">
        <v>0.5</v>
      </c>
      <c r="F107" s="71" t="s">
        <v>48</v>
      </c>
      <c r="G107" s="71" t="s">
        <v>119</v>
      </c>
    </row>
    <row r="108" spans="1:7" x14ac:dyDescent="0.3">
      <c r="A108" s="17">
        <v>45711</v>
      </c>
      <c r="B108" s="19">
        <v>0.64583333333333337</v>
      </c>
      <c r="C108" s="19">
        <v>0.65972222222222221</v>
      </c>
      <c r="D108" s="18">
        <v>1.388888888888884E-2</v>
      </c>
      <c r="E108">
        <v>0.33</v>
      </c>
      <c r="F108" s="71" t="s">
        <v>49</v>
      </c>
      <c r="G108" s="71" t="s">
        <v>119</v>
      </c>
    </row>
    <row r="109" spans="1:7" x14ac:dyDescent="0.3">
      <c r="A109" s="17">
        <v>45711</v>
      </c>
      <c r="B109" s="19">
        <v>0.66666666666666663</v>
      </c>
      <c r="C109" s="19">
        <v>0.68055555555555558</v>
      </c>
      <c r="D109" s="18">
        <v>1.388888888888884E-2</v>
      </c>
      <c r="E109">
        <v>0.33</v>
      </c>
      <c r="F109" s="71" t="s">
        <v>78</v>
      </c>
      <c r="G109" s="71" t="s">
        <v>119</v>
      </c>
    </row>
    <row r="110" spans="1:7" x14ac:dyDescent="0.3">
      <c r="A110" s="17">
        <v>45711</v>
      </c>
      <c r="B110" s="19">
        <v>0.69444444444444442</v>
      </c>
      <c r="C110" s="19">
        <v>0.71527777777777779</v>
      </c>
      <c r="D110" s="18">
        <v>2.0833333333333259E-2</v>
      </c>
      <c r="E110">
        <v>0.5</v>
      </c>
      <c r="F110" s="71" t="s">
        <v>76</v>
      </c>
      <c r="G110" s="71" t="s">
        <v>119</v>
      </c>
    </row>
    <row r="111" spans="1:7" x14ac:dyDescent="0.3">
      <c r="A111" s="17">
        <v>45711</v>
      </c>
      <c r="B111" s="19">
        <v>0.72569444444444442</v>
      </c>
      <c r="C111" s="19">
        <v>0.73263888888888884</v>
      </c>
      <c r="D111" s="18">
        <v>6.9444444444444198E-3</v>
      </c>
      <c r="E111">
        <v>0.17</v>
      </c>
      <c r="F111" s="71" t="s">
        <v>44</v>
      </c>
      <c r="G111" s="71" t="s">
        <v>119</v>
      </c>
    </row>
    <row r="112" spans="1:7" x14ac:dyDescent="0.3">
      <c r="A112" s="17">
        <v>45711</v>
      </c>
      <c r="B112" s="19">
        <v>0.75</v>
      </c>
      <c r="C112" s="19">
        <v>0.76388888888888884</v>
      </c>
      <c r="D112" s="18">
        <v>1.388888888888884E-2</v>
      </c>
      <c r="E112">
        <v>0.33</v>
      </c>
      <c r="F112" s="71" t="s">
        <v>44</v>
      </c>
      <c r="G112" s="71" t="s">
        <v>119</v>
      </c>
    </row>
    <row r="113" spans="1:7" x14ac:dyDescent="0.3">
      <c r="A113" s="17">
        <v>45711</v>
      </c>
      <c r="B113" s="19">
        <v>0.8125</v>
      </c>
      <c r="C113" s="19">
        <v>0.89583333333333337</v>
      </c>
      <c r="D113" s="18">
        <v>8.3333333333333259E-2</v>
      </c>
      <c r="E113">
        <v>2</v>
      </c>
      <c r="F113" s="71" t="s">
        <v>77</v>
      </c>
      <c r="G113" s="71" t="s">
        <v>10</v>
      </c>
    </row>
    <row r="114" spans="1:7" x14ac:dyDescent="0.3">
      <c r="A114" s="17">
        <v>45711</v>
      </c>
      <c r="B114" s="19">
        <v>0.92361111111111116</v>
      </c>
      <c r="C114" s="19">
        <v>0.93055555555555558</v>
      </c>
      <c r="D114" s="18">
        <v>6.9444444444444198E-3</v>
      </c>
      <c r="E114">
        <v>0.17</v>
      </c>
      <c r="F114" s="71" t="s">
        <v>48</v>
      </c>
      <c r="G114" s="71" t="s">
        <v>119</v>
      </c>
    </row>
    <row r="115" spans="1:7" x14ac:dyDescent="0.3">
      <c r="A115" s="17">
        <v>45711</v>
      </c>
      <c r="B115" s="19">
        <v>0.9375</v>
      </c>
      <c r="C115" s="19">
        <v>0.94791666666666663</v>
      </c>
      <c r="D115" s="18">
        <v>1.0416666666666741E-2</v>
      </c>
      <c r="E115">
        <v>0.25</v>
      </c>
      <c r="F115" s="71" t="s">
        <v>92</v>
      </c>
      <c r="G115" s="71" t="s">
        <v>25</v>
      </c>
    </row>
    <row r="116" spans="1:7" x14ac:dyDescent="0.3">
      <c r="A116" s="17">
        <v>45711</v>
      </c>
      <c r="B116" s="19">
        <v>0.95833333333333337</v>
      </c>
      <c r="C116" s="19">
        <v>0.96875</v>
      </c>
      <c r="D116" s="18">
        <v>1.0416666666666741E-2</v>
      </c>
      <c r="E116">
        <v>0.25</v>
      </c>
      <c r="F116" s="71" t="s">
        <v>93</v>
      </c>
      <c r="G116" s="71" t="s">
        <v>25</v>
      </c>
    </row>
    <row r="117" spans="1:7" x14ac:dyDescent="0.3">
      <c r="A117" s="17">
        <v>45711</v>
      </c>
      <c r="B117" s="19">
        <v>0.47916666666666669</v>
      </c>
      <c r="C117" s="19">
        <v>0.5</v>
      </c>
      <c r="D117" s="18">
        <v>2.0833333333333259E-2</v>
      </c>
      <c r="E117">
        <v>0.5</v>
      </c>
      <c r="F117" s="71" t="s">
        <v>94</v>
      </c>
      <c r="G117" s="71" t="s">
        <v>25</v>
      </c>
    </row>
    <row r="118" spans="1:7" x14ac:dyDescent="0.3">
      <c r="A118" s="17">
        <v>45712</v>
      </c>
      <c r="B118" s="19">
        <v>2.0833333333333332E-2</v>
      </c>
      <c r="C118" s="19">
        <v>7.2916666666666671E-2</v>
      </c>
      <c r="D118" s="18">
        <v>5.2083333333333259E-2</v>
      </c>
      <c r="E118">
        <v>1.25</v>
      </c>
      <c r="F118" s="71" t="s">
        <v>123</v>
      </c>
      <c r="G118" s="71" t="s">
        <v>25</v>
      </c>
    </row>
    <row r="119" spans="1:7" x14ac:dyDescent="0.3">
      <c r="A119" s="17">
        <v>45712</v>
      </c>
      <c r="B119" s="19">
        <v>6.25E-2</v>
      </c>
      <c r="C119" s="19">
        <v>0.10416666666666667</v>
      </c>
      <c r="D119" s="18">
        <v>4.1666666666666741E-2</v>
      </c>
      <c r="E119">
        <v>1</v>
      </c>
      <c r="F119" s="71" t="s">
        <v>83</v>
      </c>
      <c r="G119" s="71" t="s">
        <v>120</v>
      </c>
    </row>
    <row r="120" spans="1:7" x14ac:dyDescent="0.3">
      <c r="A120" s="17">
        <v>45712</v>
      </c>
      <c r="B120" s="19">
        <v>0.11458333333333333</v>
      </c>
      <c r="C120" s="19">
        <v>0.19791666666666666</v>
      </c>
      <c r="D120" s="18">
        <v>8.3333333333333259E-2</v>
      </c>
      <c r="E120">
        <v>2</v>
      </c>
      <c r="F120" s="71" t="s">
        <v>23</v>
      </c>
      <c r="G120" s="71" t="s">
        <v>121</v>
      </c>
    </row>
    <row r="121" spans="1:7" x14ac:dyDescent="0.3">
      <c r="A121" s="17">
        <v>45712</v>
      </c>
      <c r="B121" s="19">
        <v>0.21875</v>
      </c>
      <c r="C121" s="19">
        <v>0.23958333333333334</v>
      </c>
      <c r="D121" s="18">
        <v>2.0833333333333259E-2</v>
      </c>
      <c r="E121">
        <v>0.5</v>
      </c>
      <c r="F121" s="71" t="s">
        <v>84</v>
      </c>
      <c r="G121" s="71" t="s">
        <v>119</v>
      </c>
    </row>
    <row r="122" spans="1:7" x14ac:dyDescent="0.3">
      <c r="A122" s="17">
        <v>45712</v>
      </c>
      <c r="B122" s="19">
        <v>0.25</v>
      </c>
      <c r="C122" s="19">
        <v>0.26041666666666669</v>
      </c>
      <c r="D122" s="18">
        <v>1.0416666666666741E-2</v>
      </c>
      <c r="E122">
        <v>0.25</v>
      </c>
      <c r="F122" s="71" t="s">
        <v>82</v>
      </c>
      <c r="G122" s="71" t="s">
        <v>25</v>
      </c>
    </row>
    <row r="123" spans="1:7" x14ac:dyDescent="0.3">
      <c r="A123" s="17">
        <v>45712</v>
      </c>
      <c r="B123" s="19">
        <v>0.3125</v>
      </c>
      <c r="C123" s="19">
        <v>0.39583333333333331</v>
      </c>
      <c r="D123" s="18">
        <v>8.3333333333333259E-2</v>
      </c>
      <c r="E123">
        <v>2</v>
      </c>
      <c r="F123" s="71" t="s">
        <v>77</v>
      </c>
      <c r="G123" s="71" t="s">
        <v>10</v>
      </c>
    </row>
    <row r="124" spans="1:7" x14ac:dyDescent="0.3">
      <c r="A124" s="17">
        <v>45712</v>
      </c>
      <c r="B124" s="19">
        <v>0.45833333333333331</v>
      </c>
      <c r="C124" s="19">
        <v>0</v>
      </c>
      <c r="D124" s="18">
        <v>0.54166666666666674</v>
      </c>
      <c r="E124">
        <v>13</v>
      </c>
      <c r="F124" s="71" t="s">
        <v>143</v>
      </c>
      <c r="G124" s="71" t="s">
        <v>121</v>
      </c>
    </row>
    <row r="125" spans="1:7" x14ac:dyDescent="0.3">
      <c r="A125" s="17">
        <v>45713</v>
      </c>
      <c r="B125" s="19">
        <v>0</v>
      </c>
      <c r="C125" s="19">
        <v>0.79166666666666663</v>
      </c>
      <c r="D125" s="18">
        <v>0.79166666666666674</v>
      </c>
      <c r="E125">
        <v>19</v>
      </c>
      <c r="F125" s="71" t="s">
        <v>143</v>
      </c>
      <c r="G125" s="71" t="s">
        <v>121</v>
      </c>
    </row>
    <row r="126" spans="1:7" x14ac:dyDescent="0.3">
      <c r="A126" s="17">
        <v>45713</v>
      </c>
      <c r="B126" s="19">
        <v>0.8125</v>
      </c>
      <c r="C126" s="19">
        <v>0.89583333333333337</v>
      </c>
      <c r="D126" s="18">
        <v>8.3333333333333259E-2</v>
      </c>
      <c r="E126">
        <v>2</v>
      </c>
      <c r="F126" s="71" t="s">
        <v>77</v>
      </c>
      <c r="G126" s="71" t="s">
        <v>10</v>
      </c>
    </row>
    <row r="127" spans="1:7" x14ac:dyDescent="0.3">
      <c r="A127" s="17">
        <v>45714</v>
      </c>
      <c r="B127" s="19">
        <v>0.5</v>
      </c>
      <c r="C127" s="19">
        <v>0.51388888888888884</v>
      </c>
      <c r="D127" s="18">
        <v>1.388888888888884E-2</v>
      </c>
      <c r="E127">
        <v>0.33</v>
      </c>
      <c r="F127" s="71" t="s">
        <v>94</v>
      </c>
      <c r="G127" s="71" t="s">
        <v>25</v>
      </c>
    </row>
    <row r="128" spans="1:7" x14ac:dyDescent="0.3">
      <c r="A128" s="17">
        <v>45714</v>
      </c>
      <c r="B128" s="19">
        <v>7.2916666666666671E-2</v>
      </c>
      <c r="C128" s="19">
        <v>0.10416666666666667</v>
      </c>
      <c r="D128" s="18">
        <v>3.125E-2</v>
      </c>
      <c r="E128">
        <v>0.75</v>
      </c>
      <c r="F128" s="71" t="s">
        <v>123</v>
      </c>
      <c r="G128" s="71" t="s">
        <v>25</v>
      </c>
    </row>
    <row r="129" spans="1:7" x14ac:dyDescent="0.3">
      <c r="A129" s="17">
        <v>45714</v>
      </c>
      <c r="B129" s="19">
        <v>8.3333333333333329E-2</v>
      </c>
      <c r="C129" s="19">
        <v>0.125</v>
      </c>
      <c r="D129" s="18">
        <v>4.1666666666666741E-2</v>
      </c>
      <c r="E129">
        <v>1</v>
      </c>
      <c r="F129" s="71" t="s">
        <v>10</v>
      </c>
      <c r="G129" s="71" t="s">
        <v>10</v>
      </c>
    </row>
    <row r="130" spans="1:7" x14ac:dyDescent="0.3">
      <c r="A130" s="17">
        <v>45714</v>
      </c>
      <c r="B130" s="19">
        <v>0.3125</v>
      </c>
      <c r="C130" s="19">
        <v>0.39583333333333331</v>
      </c>
      <c r="D130" s="18">
        <v>8.3333333333333259E-2</v>
      </c>
      <c r="E130">
        <v>2</v>
      </c>
      <c r="F130" s="71" t="s">
        <v>77</v>
      </c>
      <c r="G130" s="71" t="s">
        <v>10</v>
      </c>
    </row>
    <row r="131" spans="1:7" x14ac:dyDescent="0.3">
      <c r="A131" s="17">
        <v>45714</v>
      </c>
      <c r="B131" s="19">
        <v>0.40625</v>
      </c>
      <c r="C131" s="19">
        <v>0.41319444444444442</v>
      </c>
      <c r="D131" s="18">
        <v>6.9444444444444198E-3</v>
      </c>
      <c r="E131">
        <v>0.17</v>
      </c>
      <c r="F131" s="71" t="s">
        <v>95</v>
      </c>
      <c r="G131" s="71" t="s">
        <v>25</v>
      </c>
    </row>
    <row r="132" spans="1:7" x14ac:dyDescent="0.3">
      <c r="A132" s="17">
        <v>45714</v>
      </c>
      <c r="B132" s="19">
        <v>0.41319444444444442</v>
      </c>
      <c r="C132" s="19">
        <v>0.44097222222222221</v>
      </c>
      <c r="D132" s="18">
        <v>2.7777777777777679E-2</v>
      </c>
      <c r="E132">
        <v>0.67</v>
      </c>
      <c r="F132" s="71" t="s">
        <v>96</v>
      </c>
      <c r="G132" s="71" t="s">
        <v>25</v>
      </c>
    </row>
    <row r="133" spans="1:7" x14ac:dyDescent="0.3">
      <c r="A133" s="17">
        <v>45714</v>
      </c>
      <c r="B133" s="19">
        <v>0.45833333333333331</v>
      </c>
      <c r="C133" s="19">
        <v>0.46527777777777779</v>
      </c>
      <c r="D133" s="18">
        <v>6.9444444444444198E-3</v>
      </c>
      <c r="E133">
        <v>0.17</v>
      </c>
      <c r="F133" s="71" t="s">
        <v>86</v>
      </c>
      <c r="G133" s="71" t="s">
        <v>25</v>
      </c>
    </row>
    <row r="134" spans="1:7" x14ac:dyDescent="0.3">
      <c r="A134" s="17">
        <v>45714</v>
      </c>
      <c r="B134" s="19">
        <v>0.51041666666666663</v>
      </c>
      <c r="C134" s="19">
        <v>0.55208333333333337</v>
      </c>
      <c r="D134" s="18">
        <v>4.1666666666666741E-2</v>
      </c>
      <c r="E134">
        <v>1</v>
      </c>
      <c r="F134" s="71" t="s">
        <v>97</v>
      </c>
      <c r="G134" s="71" t="s">
        <v>25</v>
      </c>
    </row>
    <row r="135" spans="1:7" x14ac:dyDescent="0.3">
      <c r="A135" s="17">
        <v>45714</v>
      </c>
      <c r="B135" s="19">
        <v>0.58333333333333337</v>
      </c>
      <c r="C135" s="19">
        <v>0.625</v>
      </c>
      <c r="D135" s="18">
        <v>4.1666666666666741E-2</v>
      </c>
      <c r="E135">
        <v>1</v>
      </c>
      <c r="F135" s="71" t="s">
        <v>10</v>
      </c>
      <c r="G135" s="71" t="s">
        <v>10</v>
      </c>
    </row>
    <row r="136" spans="1:7" x14ac:dyDescent="0.3">
      <c r="A136" s="17">
        <v>45714</v>
      </c>
      <c r="B136" s="19">
        <v>0.375</v>
      </c>
      <c r="C136" s="19">
        <v>0.4861111111111111</v>
      </c>
      <c r="D136" s="18">
        <v>0.11111111111111116</v>
      </c>
      <c r="E136">
        <v>2.67</v>
      </c>
      <c r="F136" s="71" t="s">
        <v>91</v>
      </c>
      <c r="G136" s="71" t="s">
        <v>121</v>
      </c>
    </row>
    <row r="137" spans="1:7" x14ac:dyDescent="0.3">
      <c r="A137" s="17">
        <v>45715</v>
      </c>
      <c r="B137" s="19">
        <v>0.5</v>
      </c>
      <c r="C137" s="19">
        <v>0.51041666666666663</v>
      </c>
      <c r="D137" s="18">
        <v>1.0416666666666741E-2</v>
      </c>
      <c r="E137">
        <v>0.25</v>
      </c>
      <c r="F137" s="71" t="s">
        <v>94</v>
      </c>
      <c r="G137" s="71" t="s">
        <v>25</v>
      </c>
    </row>
    <row r="138" spans="1:7" x14ac:dyDescent="0.3">
      <c r="A138" s="17">
        <v>45715</v>
      </c>
      <c r="B138" s="19">
        <v>8.3333333333333329E-2</v>
      </c>
      <c r="C138" s="19">
        <v>0.125</v>
      </c>
      <c r="D138" s="18">
        <v>4.1666666666666741E-2</v>
      </c>
      <c r="E138">
        <v>1</v>
      </c>
      <c r="F138" s="71" t="s">
        <v>10</v>
      </c>
      <c r="G138" s="71" t="s">
        <v>10</v>
      </c>
    </row>
    <row r="139" spans="1:7" x14ac:dyDescent="0.3">
      <c r="A139" s="17">
        <v>45715</v>
      </c>
      <c r="B139" s="19">
        <v>0.27083333333333331</v>
      </c>
      <c r="C139" s="19">
        <v>0.28472222222222221</v>
      </c>
      <c r="D139" s="18">
        <v>1.388888888888884E-2</v>
      </c>
      <c r="E139">
        <v>0.33</v>
      </c>
      <c r="F139" s="71" t="s">
        <v>123</v>
      </c>
      <c r="G139" s="71" t="s">
        <v>25</v>
      </c>
    </row>
    <row r="140" spans="1:7" x14ac:dyDescent="0.3">
      <c r="A140" s="17">
        <v>45715</v>
      </c>
      <c r="B140" s="19">
        <v>0.3125</v>
      </c>
      <c r="C140" s="19">
        <v>0.39583333333333331</v>
      </c>
      <c r="D140" s="18">
        <v>8.3333333333333259E-2</v>
      </c>
      <c r="E140">
        <v>2</v>
      </c>
      <c r="F140" s="71" t="s">
        <v>77</v>
      </c>
      <c r="G140" s="71" t="s">
        <v>10</v>
      </c>
    </row>
    <row r="141" spans="1:7" x14ac:dyDescent="0.3">
      <c r="A141" s="17">
        <v>45715</v>
      </c>
      <c r="B141" s="19">
        <v>0.42708333333333331</v>
      </c>
      <c r="C141" s="19">
        <v>0.44444444444444442</v>
      </c>
      <c r="D141" s="18">
        <v>1.736111111111116E-2</v>
      </c>
      <c r="E141">
        <v>0.42</v>
      </c>
      <c r="F141" s="71" t="s">
        <v>98</v>
      </c>
      <c r="G141" s="71" t="s">
        <v>119</v>
      </c>
    </row>
    <row r="142" spans="1:7" x14ac:dyDescent="0.3">
      <c r="A142" s="17">
        <v>45715</v>
      </c>
      <c r="B142" s="19">
        <v>0.77083333333333337</v>
      </c>
      <c r="C142" s="19">
        <v>0.8125</v>
      </c>
      <c r="D142" s="18">
        <v>4.1666666666666741E-2</v>
      </c>
      <c r="E142">
        <v>1</v>
      </c>
      <c r="F142" s="71" t="s">
        <v>107</v>
      </c>
      <c r="G142" s="71" t="s">
        <v>119</v>
      </c>
    </row>
    <row r="143" spans="1:7" x14ac:dyDescent="0.3">
      <c r="A143" s="17">
        <v>45715</v>
      </c>
      <c r="B143" s="19">
        <v>0.58333333333333337</v>
      </c>
      <c r="C143" s="19">
        <v>0.625</v>
      </c>
      <c r="D143" s="18">
        <v>4.1666666666666741E-2</v>
      </c>
      <c r="E143">
        <v>1</v>
      </c>
      <c r="F143" s="71" t="s">
        <v>10</v>
      </c>
      <c r="G143" s="71" t="s">
        <v>10</v>
      </c>
    </row>
    <row r="144" spans="1:7" x14ac:dyDescent="0.3">
      <c r="A144" s="17">
        <v>45715</v>
      </c>
      <c r="B144" s="19">
        <v>0.875</v>
      </c>
      <c r="C144" s="19">
        <v>0</v>
      </c>
      <c r="D144" s="18">
        <v>0.125</v>
      </c>
      <c r="E144">
        <v>3</v>
      </c>
      <c r="F144" s="71" t="s">
        <v>107</v>
      </c>
      <c r="G144" s="71" t="s">
        <v>119</v>
      </c>
    </row>
    <row r="145" spans="1:7" x14ac:dyDescent="0.3">
      <c r="A145" s="17">
        <v>45716</v>
      </c>
      <c r="B145" s="19">
        <v>0</v>
      </c>
      <c r="C145" s="19">
        <v>0.26041666666666669</v>
      </c>
      <c r="D145" s="18">
        <v>0.26041666666666674</v>
      </c>
      <c r="E145">
        <v>6.25</v>
      </c>
      <c r="F145" s="71" t="s">
        <v>107</v>
      </c>
      <c r="G145" s="71" t="s">
        <v>119</v>
      </c>
    </row>
    <row r="146" spans="1:7" x14ac:dyDescent="0.3">
      <c r="A146" s="17">
        <v>45716</v>
      </c>
      <c r="B146" s="19">
        <v>0.26041666666666669</v>
      </c>
      <c r="C146" s="19">
        <v>0.28125</v>
      </c>
      <c r="D146" s="18">
        <v>2.0833333333333259E-2</v>
      </c>
      <c r="E146">
        <v>0.5</v>
      </c>
      <c r="F146" s="71" t="s">
        <v>99</v>
      </c>
      <c r="G146" s="71" t="s">
        <v>25</v>
      </c>
    </row>
    <row r="147" spans="1:7" x14ac:dyDescent="0.3">
      <c r="A147" s="17">
        <v>45716</v>
      </c>
      <c r="B147" s="19">
        <v>0.375</v>
      </c>
      <c r="C147" s="19">
        <v>0.39583333333333331</v>
      </c>
      <c r="D147" s="18">
        <v>2.0833333333333259E-2</v>
      </c>
      <c r="E147">
        <v>0.5</v>
      </c>
      <c r="F147" s="71" t="s">
        <v>100</v>
      </c>
      <c r="G147" s="71" t="s">
        <v>119</v>
      </c>
    </row>
    <row r="148" spans="1:7" x14ac:dyDescent="0.3">
      <c r="A148" s="17">
        <v>45716</v>
      </c>
      <c r="B148" s="19">
        <v>0.39930555555555558</v>
      </c>
      <c r="C148" s="19">
        <v>0.40972222222222221</v>
      </c>
      <c r="D148" s="18">
        <v>1.0416666666666741E-2</v>
      </c>
      <c r="E148">
        <v>0.25</v>
      </c>
      <c r="F148" s="71" t="s">
        <v>86</v>
      </c>
      <c r="G148" s="71" t="s">
        <v>25</v>
      </c>
    </row>
    <row r="149" spans="1:7" x14ac:dyDescent="0.3">
      <c r="A149" s="17">
        <v>45716</v>
      </c>
      <c r="B149" s="19">
        <v>0.4375</v>
      </c>
      <c r="C149" s="19">
        <v>0.44791666666666669</v>
      </c>
      <c r="D149" s="18">
        <v>1.0416666666666741E-2</v>
      </c>
      <c r="E149">
        <v>0.25</v>
      </c>
      <c r="F149" s="71" t="s">
        <v>86</v>
      </c>
      <c r="G149" s="71" t="s">
        <v>25</v>
      </c>
    </row>
    <row r="150" spans="1:7" x14ac:dyDescent="0.3">
      <c r="A150" s="17">
        <v>45716</v>
      </c>
      <c r="B150" s="19">
        <v>0.5</v>
      </c>
      <c r="C150" s="19">
        <v>0.5625</v>
      </c>
      <c r="D150" s="18">
        <v>6.25E-2</v>
      </c>
      <c r="E150">
        <v>1.5</v>
      </c>
      <c r="F150" s="71" t="s">
        <v>101</v>
      </c>
      <c r="G150" s="71" t="s">
        <v>121</v>
      </c>
    </row>
    <row r="151" spans="1:7" x14ac:dyDescent="0.3">
      <c r="A151" s="17">
        <v>45716</v>
      </c>
      <c r="B151" s="19">
        <v>0.59375</v>
      </c>
      <c r="C151" s="19">
        <v>0.61458333333333337</v>
      </c>
      <c r="D151" s="18">
        <v>2.0833333333333259E-2</v>
      </c>
      <c r="E151">
        <v>0.5</v>
      </c>
      <c r="F151" s="71" t="s">
        <v>79</v>
      </c>
      <c r="G151" s="71" t="s">
        <v>119</v>
      </c>
    </row>
    <row r="152" spans="1:7" x14ac:dyDescent="0.3">
      <c r="A152" s="17">
        <v>45716</v>
      </c>
      <c r="B152" s="19">
        <v>0.6875</v>
      </c>
      <c r="C152" s="19">
        <v>0.72916666666666663</v>
      </c>
      <c r="D152" s="18">
        <v>4.1666666666666741E-2</v>
      </c>
      <c r="E152">
        <v>1</v>
      </c>
      <c r="F152" s="71" t="s">
        <v>102</v>
      </c>
      <c r="G152" s="71" t="s">
        <v>119</v>
      </c>
    </row>
    <row r="153" spans="1:7" x14ac:dyDescent="0.3">
      <c r="A153" s="17">
        <v>45716</v>
      </c>
      <c r="B153" s="19">
        <v>0.75</v>
      </c>
      <c r="C153" s="19">
        <v>0.77083333333333337</v>
      </c>
      <c r="D153" s="18">
        <v>2.0833333333333259E-2</v>
      </c>
      <c r="E153">
        <v>0.5</v>
      </c>
      <c r="F153" s="71" t="s">
        <v>78</v>
      </c>
      <c r="G153" s="71" t="s">
        <v>119</v>
      </c>
    </row>
    <row r="154" spans="1:7" x14ac:dyDescent="0.3">
      <c r="A154" s="17">
        <v>45716</v>
      </c>
      <c r="B154" s="19">
        <v>0.91666666666666663</v>
      </c>
      <c r="C154" s="19">
        <v>0</v>
      </c>
      <c r="D154" s="18">
        <v>8.3333333333333259E-2</v>
      </c>
      <c r="E154">
        <v>2</v>
      </c>
      <c r="F154" s="71" t="s">
        <v>103</v>
      </c>
      <c r="G154" s="71" t="s">
        <v>119</v>
      </c>
    </row>
    <row r="155" spans="1:7" x14ac:dyDescent="0.3">
      <c r="A155" s="17">
        <v>45717</v>
      </c>
      <c r="B155" s="19">
        <v>0</v>
      </c>
      <c r="C155" s="19">
        <v>2.0833333333333332E-2</v>
      </c>
      <c r="D155" s="18">
        <v>2.0833333333333259E-2</v>
      </c>
      <c r="E155">
        <v>0.5</v>
      </c>
      <c r="F155" s="71" t="s">
        <v>103</v>
      </c>
      <c r="G155" s="71" t="s">
        <v>119</v>
      </c>
    </row>
    <row r="156" spans="1:7" x14ac:dyDescent="0.3">
      <c r="A156" s="17">
        <v>45717</v>
      </c>
      <c r="B156" s="19">
        <v>0.125</v>
      </c>
      <c r="C156" s="19">
        <v>0.33333333333333331</v>
      </c>
      <c r="D156" s="18">
        <v>0.20833333333333326</v>
      </c>
      <c r="E156">
        <v>5</v>
      </c>
      <c r="F156" s="71" t="s">
        <v>103</v>
      </c>
      <c r="G156" s="71" t="s">
        <v>119</v>
      </c>
    </row>
    <row r="157" spans="1:7" x14ac:dyDescent="0.3">
      <c r="A157" s="17">
        <v>45717</v>
      </c>
      <c r="B157" s="19">
        <v>0.41666666666666669</v>
      </c>
      <c r="C157" s="19">
        <v>0.47916666666666669</v>
      </c>
      <c r="D157" s="18">
        <v>6.25E-2</v>
      </c>
      <c r="E157">
        <v>1.5</v>
      </c>
      <c r="F157" s="71" t="s">
        <v>104</v>
      </c>
      <c r="G157" s="71" t="s">
        <v>121</v>
      </c>
    </row>
    <row r="158" spans="1:7" x14ac:dyDescent="0.3">
      <c r="A158" s="17">
        <v>45717</v>
      </c>
      <c r="B158" s="19">
        <v>0.5</v>
      </c>
      <c r="C158" s="19">
        <v>0.54166666666666663</v>
      </c>
      <c r="D158" s="18">
        <v>4.1666666666666741E-2</v>
      </c>
      <c r="E158">
        <v>1</v>
      </c>
      <c r="F158" s="71" t="s">
        <v>102</v>
      </c>
      <c r="G158" s="71" t="s">
        <v>119</v>
      </c>
    </row>
    <row r="159" spans="1:7" x14ac:dyDescent="0.3">
      <c r="A159" s="17">
        <v>45717</v>
      </c>
      <c r="B159" s="19">
        <v>0.54166666666666663</v>
      </c>
      <c r="C159" s="19">
        <v>0.6875</v>
      </c>
      <c r="D159" s="18">
        <v>0.14583333333333326</v>
      </c>
      <c r="E159">
        <v>3.5</v>
      </c>
      <c r="F159" s="71" t="s">
        <v>23</v>
      </c>
      <c r="G159" s="71" t="s">
        <v>121</v>
      </c>
    </row>
    <row r="160" spans="1:7" x14ac:dyDescent="0.3">
      <c r="A160" s="17">
        <v>45717</v>
      </c>
      <c r="B160" s="19">
        <v>0.73958333333333337</v>
      </c>
      <c r="C160" s="19">
        <v>0.78125</v>
      </c>
      <c r="D160" s="18">
        <v>4.1666666666666741E-2</v>
      </c>
      <c r="E160">
        <v>1</v>
      </c>
      <c r="F160" s="71" t="s">
        <v>66</v>
      </c>
      <c r="G160" s="71" t="s">
        <v>10</v>
      </c>
    </row>
    <row r="161" spans="1:7" x14ac:dyDescent="0.3">
      <c r="A161" s="17">
        <v>45717</v>
      </c>
      <c r="B161" s="19">
        <v>0.79166666666666663</v>
      </c>
      <c r="C161" s="19">
        <v>0.80208333333333337</v>
      </c>
      <c r="D161" s="18">
        <v>1.0416666666666741E-2</v>
      </c>
      <c r="E161">
        <v>0.25</v>
      </c>
      <c r="F161" s="71" t="s">
        <v>92</v>
      </c>
      <c r="G161" s="71" t="s">
        <v>25</v>
      </c>
    </row>
    <row r="162" spans="1:7" x14ac:dyDescent="0.3">
      <c r="A162" s="17">
        <v>45717</v>
      </c>
      <c r="B162" s="19">
        <v>0.8125</v>
      </c>
      <c r="C162" s="19">
        <v>0.82986111111111116</v>
      </c>
      <c r="D162" s="18">
        <v>1.736111111111116E-2</v>
      </c>
      <c r="E162">
        <v>0.42</v>
      </c>
      <c r="F162" s="71" t="s">
        <v>86</v>
      </c>
      <c r="G162" s="71" t="s">
        <v>25</v>
      </c>
    </row>
    <row r="163" spans="1:7" x14ac:dyDescent="0.3">
      <c r="A163" s="17">
        <v>45717</v>
      </c>
      <c r="B163" s="19">
        <v>0.83333333333333337</v>
      </c>
      <c r="C163" s="19">
        <v>0.86458333333333337</v>
      </c>
      <c r="D163" s="18">
        <v>3.125E-2</v>
      </c>
      <c r="E163">
        <v>0.75</v>
      </c>
      <c r="F163" s="71" t="s">
        <v>123</v>
      </c>
      <c r="G163" s="71" t="s">
        <v>25</v>
      </c>
    </row>
    <row r="164" spans="1:7" x14ac:dyDescent="0.3">
      <c r="A164" s="17">
        <v>45717</v>
      </c>
      <c r="B164" s="19">
        <v>0.89583333333333337</v>
      </c>
      <c r="C164" s="19">
        <v>0.94791666666666663</v>
      </c>
      <c r="D164" s="18">
        <v>5.2083333333333259E-2</v>
      </c>
      <c r="E164">
        <v>1.25</v>
      </c>
      <c r="F164" s="71" t="s">
        <v>77</v>
      </c>
      <c r="G164" s="71" t="s">
        <v>10</v>
      </c>
    </row>
    <row r="165" spans="1:7" x14ac:dyDescent="0.3">
      <c r="A165" s="17">
        <v>45718</v>
      </c>
      <c r="B165" s="19">
        <v>0</v>
      </c>
      <c r="C165" s="19">
        <v>2.0833333333333332E-2</v>
      </c>
      <c r="D165" s="18">
        <v>2.0833333333333259E-2</v>
      </c>
      <c r="E165">
        <v>0.5</v>
      </c>
      <c r="F165" s="71" t="s">
        <v>105</v>
      </c>
      <c r="G165" s="71" t="s">
        <v>25</v>
      </c>
    </row>
    <row r="166" spans="1:7" x14ac:dyDescent="0.3">
      <c r="A166" s="17">
        <v>45718</v>
      </c>
      <c r="B166" s="19">
        <v>4.1666666666666664E-2</v>
      </c>
      <c r="C166" s="19">
        <v>8.3333333333333329E-2</v>
      </c>
      <c r="D166" s="18">
        <v>4.1666666666666741E-2</v>
      </c>
      <c r="E166">
        <v>1</v>
      </c>
      <c r="F166" s="71" t="s">
        <v>98</v>
      </c>
      <c r="G166" s="71" t="s">
        <v>119</v>
      </c>
    </row>
    <row r="167" spans="1:7" x14ac:dyDescent="0.3">
      <c r="A167" s="17">
        <v>45718</v>
      </c>
      <c r="B167" s="19">
        <v>8.3333333333333329E-2</v>
      </c>
      <c r="C167" s="19">
        <v>0.125</v>
      </c>
      <c r="D167" s="18">
        <v>4.1666666666666741E-2</v>
      </c>
      <c r="E167">
        <v>1</v>
      </c>
      <c r="F167" s="71" t="s">
        <v>10</v>
      </c>
      <c r="G167" s="71" t="s">
        <v>10</v>
      </c>
    </row>
    <row r="168" spans="1:7" x14ac:dyDescent="0.3">
      <c r="A168" s="17">
        <v>45718</v>
      </c>
      <c r="B168" s="19">
        <v>0.16666666666666666</v>
      </c>
      <c r="C168" s="19">
        <v>0.1875</v>
      </c>
      <c r="D168" s="18">
        <v>2.0833333333333259E-2</v>
      </c>
      <c r="E168">
        <v>0.5</v>
      </c>
      <c r="F168" s="71" t="s">
        <v>76</v>
      </c>
      <c r="G168" s="71" t="s">
        <v>119</v>
      </c>
    </row>
    <row r="169" spans="1:7" x14ac:dyDescent="0.3">
      <c r="A169" s="17">
        <v>45718</v>
      </c>
      <c r="B169" s="19">
        <v>0.20833333333333334</v>
      </c>
      <c r="C169" s="19">
        <v>0.27083333333333331</v>
      </c>
      <c r="D169" s="18">
        <v>6.25E-2</v>
      </c>
      <c r="E169">
        <v>1.5</v>
      </c>
      <c r="F169" s="71" t="s">
        <v>106</v>
      </c>
      <c r="G169" s="71" t="s">
        <v>25</v>
      </c>
    </row>
    <row r="170" spans="1:7" x14ac:dyDescent="0.3">
      <c r="A170" s="17">
        <v>45718</v>
      </c>
      <c r="B170" s="19">
        <v>0.39583333333333331</v>
      </c>
      <c r="C170" s="19">
        <v>0.45833333333333331</v>
      </c>
      <c r="D170" s="18">
        <v>6.25E-2</v>
      </c>
      <c r="E170">
        <v>1.5</v>
      </c>
      <c r="F170" s="71" t="s">
        <v>77</v>
      </c>
      <c r="G170" s="71" t="s">
        <v>10</v>
      </c>
    </row>
    <row r="171" spans="1:7" x14ac:dyDescent="0.3">
      <c r="A171" s="17">
        <v>45718</v>
      </c>
      <c r="B171" s="19">
        <v>0.5</v>
      </c>
      <c r="C171" s="19">
        <v>0.52083333333333337</v>
      </c>
      <c r="D171" s="18">
        <v>2.0833333333333259E-2</v>
      </c>
      <c r="E171">
        <v>0.5</v>
      </c>
      <c r="F171" s="71" t="s">
        <v>76</v>
      </c>
      <c r="G171" s="71" t="s">
        <v>119</v>
      </c>
    </row>
    <row r="172" spans="1:7" x14ac:dyDescent="0.3">
      <c r="A172" s="17">
        <v>45718</v>
      </c>
      <c r="B172" s="19">
        <v>0.5625</v>
      </c>
      <c r="C172" s="19">
        <v>0.59375</v>
      </c>
      <c r="D172" s="18">
        <v>3.125E-2</v>
      </c>
      <c r="E172">
        <v>0.75</v>
      </c>
      <c r="F172" s="71" t="s">
        <v>86</v>
      </c>
      <c r="G172" s="71" t="s">
        <v>25</v>
      </c>
    </row>
    <row r="173" spans="1:7" x14ac:dyDescent="0.3">
      <c r="A173" s="17">
        <v>45718</v>
      </c>
      <c r="B173" s="19">
        <v>0.625</v>
      </c>
      <c r="C173" s="19">
        <v>0.66666666666666663</v>
      </c>
      <c r="D173" s="18">
        <v>4.1666666666666741E-2</v>
      </c>
      <c r="E173">
        <v>1</v>
      </c>
      <c r="F173" s="71" t="s">
        <v>78</v>
      </c>
      <c r="G173" s="71" t="s">
        <v>119</v>
      </c>
    </row>
    <row r="174" spans="1:7" x14ac:dyDescent="0.3">
      <c r="A174" s="17">
        <v>45718</v>
      </c>
      <c r="B174" s="19">
        <v>0.73958333333333337</v>
      </c>
      <c r="C174" s="19">
        <v>0.78125</v>
      </c>
      <c r="D174" s="18">
        <v>4.1666666666666741E-2</v>
      </c>
      <c r="E174">
        <v>1</v>
      </c>
      <c r="F174" s="71" t="s">
        <v>66</v>
      </c>
      <c r="G174" s="71" t="s">
        <v>10</v>
      </c>
    </row>
    <row r="175" spans="1:7" x14ac:dyDescent="0.3">
      <c r="A175" s="17">
        <v>45718</v>
      </c>
      <c r="B175" s="19">
        <v>0.89583333333333337</v>
      </c>
      <c r="C175" s="19">
        <v>0.95138888888888884</v>
      </c>
      <c r="D175" s="18">
        <v>5.555555555555558E-2</v>
      </c>
      <c r="E175">
        <v>1.33</v>
      </c>
      <c r="F175" s="71" t="s">
        <v>77</v>
      </c>
      <c r="G175" s="71" t="s">
        <v>10</v>
      </c>
    </row>
    <row r="176" spans="1:7" x14ac:dyDescent="0.3">
      <c r="A176" s="17">
        <v>45718</v>
      </c>
      <c r="B176" s="19">
        <v>0.95833333333333337</v>
      </c>
      <c r="C176" s="19">
        <v>0</v>
      </c>
      <c r="D176" s="18">
        <v>4.1666666666666741E-2</v>
      </c>
      <c r="E176">
        <v>1</v>
      </c>
      <c r="F176" s="71" t="s">
        <v>103</v>
      </c>
      <c r="G176" s="71" t="s">
        <v>119</v>
      </c>
    </row>
    <row r="177" spans="1:7" x14ac:dyDescent="0.3">
      <c r="A177" s="17">
        <v>45719</v>
      </c>
      <c r="B177" s="19">
        <v>0.47916666666666669</v>
      </c>
      <c r="C177" s="19">
        <v>0.5</v>
      </c>
      <c r="D177" s="18">
        <v>2.0833333333333259E-2</v>
      </c>
      <c r="E177">
        <v>0.5</v>
      </c>
      <c r="F177" s="71" t="s">
        <v>48</v>
      </c>
      <c r="G177" s="71" t="s">
        <v>119</v>
      </c>
    </row>
    <row r="178" spans="1:7" x14ac:dyDescent="0.3">
      <c r="A178" s="17">
        <v>45719</v>
      </c>
      <c r="B178" s="19">
        <v>0.52083333333333337</v>
      </c>
      <c r="C178" s="19">
        <v>0.54166666666666663</v>
      </c>
      <c r="D178" s="18">
        <v>2.0833333333333259E-2</v>
      </c>
      <c r="E178">
        <v>0.5</v>
      </c>
      <c r="F178" s="71" t="s">
        <v>118</v>
      </c>
      <c r="G178" s="71" t="s">
        <v>119</v>
      </c>
    </row>
    <row r="179" spans="1:7" x14ac:dyDescent="0.3">
      <c r="A179" s="17">
        <v>45719</v>
      </c>
      <c r="B179" s="19">
        <v>0.58333333333333337</v>
      </c>
      <c r="C179" s="19">
        <v>0.625</v>
      </c>
      <c r="D179" s="18">
        <v>4.1666666666666741E-2</v>
      </c>
      <c r="E179">
        <v>1</v>
      </c>
      <c r="F179" s="71" t="s">
        <v>76</v>
      </c>
      <c r="G179" s="71" t="s">
        <v>119</v>
      </c>
    </row>
    <row r="180" spans="1:7" x14ac:dyDescent="0.3">
      <c r="A180" s="17">
        <v>45719</v>
      </c>
      <c r="B180" s="19">
        <v>0.69791666666666663</v>
      </c>
      <c r="C180" s="19">
        <v>0.99930555555555556</v>
      </c>
      <c r="D180" s="18">
        <v>0.30138888888888893</v>
      </c>
      <c r="E180">
        <v>7.23</v>
      </c>
      <c r="F180" s="71" t="s">
        <v>107</v>
      </c>
      <c r="G180" s="71" t="s">
        <v>119</v>
      </c>
    </row>
    <row r="181" spans="1:7" x14ac:dyDescent="0.3">
      <c r="A181" s="17">
        <v>45719</v>
      </c>
      <c r="B181" s="19">
        <v>0</v>
      </c>
      <c r="C181" s="19">
        <v>1.3888888888888888E-2</v>
      </c>
      <c r="D181" s="18">
        <v>1.388888888888884E-2</v>
      </c>
      <c r="E181">
        <v>0.33</v>
      </c>
      <c r="F181" s="71" t="s">
        <v>107</v>
      </c>
      <c r="G181" s="71" t="s">
        <v>119</v>
      </c>
    </row>
    <row r="182" spans="1:7" x14ac:dyDescent="0.3">
      <c r="A182" s="17">
        <v>45720</v>
      </c>
      <c r="B182" s="19">
        <v>0.125</v>
      </c>
      <c r="C182" s="19">
        <v>0.1388888888888889</v>
      </c>
      <c r="D182" s="18">
        <v>1.388888888888884E-2</v>
      </c>
      <c r="E182">
        <v>0.33</v>
      </c>
      <c r="F182" s="71" t="s">
        <v>76</v>
      </c>
      <c r="G182" s="71" t="s">
        <v>119</v>
      </c>
    </row>
    <row r="183" spans="1:7" x14ac:dyDescent="0.3">
      <c r="A183" s="17">
        <v>45720</v>
      </c>
      <c r="B183" s="19">
        <v>0.22916666666666666</v>
      </c>
      <c r="C183" s="19">
        <v>0.23958333333333334</v>
      </c>
      <c r="D183" s="18">
        <v>1.0416666666666741E-2</v>
      </c>
      <c r="E183">
        <v>0.25</v>
      </c>
      <c r="F183" s="71" t="s">
        <v>76</v>
      </c>
      <c r="G183" s="71" t="s">
        <v>119</v>
      </c>
    </row>
    <row r="184" spans="1:7" x14ac:dyDescent="0.3">
      <c r="A184" s="17">
        <v>45720</v>
      </c>
      <c r="B184" s="19">
        <v>0.35416666666666669</v>
      </c>
      <c r="C184" s="19">
        <v>0.375</v>
      </c>
      <c r="D184" s="18">
        <v>2.0833333333333259E-2</v>
      </c>
      <c r="E184">
        <v>0.5</v>
      </c>
      <c r="F184" s="71" t="s">
        <v>108</v>
      </c>
      <c r="G184" s="71" t="s">
        <v>119</v>
      </c>
    </row>
    <row r="185" spans="1:7" x14ac:dyDescent="0.3">
      <c r="A185" s="17">
        <v>45720</v>
      </c>
      <c r="B185" s="19">
        <v>0.39097222222222222</v>
      </c>
      <c r="C185" s="19">
        <v>0.4236111111111111</v>
      </c>
      <c r="D185" s="18">
        <v>3.2638888888888884E-2</v>
      </c>
      <c r="E185">
        <v>0.78</v>
      </c>
      <c r="F185" s="71" t="s">
        <v>86</v>
      </c>
      <c r="G185" s="71" t="s">
        <v>25</v>
      </c>
    </row>
    <row r="186" spans="1:7" x14ac:dyDescent="0.3">
      <c r="A186" s="17">
        <v>45720</v>
      </c>
      <c r="B186" s="19">
        <v>0.41666666666666669</v>
      </c>
      <c r="C186" s="19">
        <v>0.45833333333333331</v>
      </c>
      <c r="D186" s="18">
        <v>4.1666666666666741E-2</v>
      </c>
      <c r="E186">
        <v>1</v>
      </c>
      <c r="F186" s="71" t="s">
        <v>77</v>
      </c>
      <c r="G186" s="71" t="s">
        <v>10</v>
      </c>
    </row>
    <row r="187" spans="1:7" x14ac:dyDescent="0.3">
      <c r="A187" s="17">
        <v>45720</v>
      </c>
      <c r="B187" s="19">
        <v>0.47916666666666669</v>
      </c>
      <c r="C187" s="19">
        <v>0.51041666666666663</v>
      </c>
      <c r="D187" s="18">
        <v>3.125E-2</v>
      </c>
      <c r="E187">
        <v>0.75</v>
      </c>
      <c r="F187" s="71" t="s">
        <v>103</v>
      </c>
      <c r="G187" s="71" t="s">
        <v>119</v>
      </c>
    </row>
    <row r="188" spans="1:7" x14ac:dyDescent="0.3">
      <c r="A188" s="17">
        <v>45720</v>
      </c>
      <c r="B188" s="19">
        <v>8.3333333333333329E-2</v>
      </c>
      <c r="C188" s="19">
        <v>9.375E-2</v>
      </c>
      <c r="D188" s="18">
        <v>1.0416666666666741E-2</v>
      </c>
      <c r="E188">
        <v>0.25</v>
      </c>
      <c r="F188" s="71" t="s">
        <v>80</v>
      </c>
      <c r="G188" s="71" t="s">
        <v>25</v>
      </c>
    </row>
    <row r="189" spans="1:7" x14ac:dyDescent="0.3">
      <c r="A189" s="17">
        <v>45720</v>
      </c>
      <c r="B189" s="19">
        <v>0.125</v>
      </c>
      <c r="C189" s="19">
        <v>0.1423611111111111</v>
      </c>
      <c r="D189" s="18">
        <v>1.736111111111116E-2</v>
      </c>
      <c r="E189">
        <v>0.42</v>
      </c>
      <c r="F189" s="71" t="s">
        <v>44</v>
      </c>
      <c r="G189" s="71" t="s">
        <v>119</v>
      </c>
    </row>
    <row r="190" spans="1:7" x14ac:dyDescent="0.3">
      <c r="A190" s="17">
        <v>45720</v>
      </c>
      <c r="B190" s="19">
        <v>0.17708333333333334</v>
      </c>
      <c r="C190" s="19">
        <v>0.23958333333333334</v>
      </c>
      <c r="D190" s="18">
        <v>6.25E-2</v>
      </c>
      <c r="E190">
        <v>1.5</v>
      </c>
      <c r="F190" s="71" t="s">
        <v>123</v>
      </c>
      <c r="G190" s="71" t="s">
        <v>25</v>
      </c>
    </row>
    <row r="191" spans="1:7" x14ac:dyDescent="0.3">
      <c r="A191" s="17">
        <v>45720</v>
      </c>
      <c r="B191" s="19">
        <v>0.23958333333333334</v>
      </c>
      <c r="C191" s="19">
        <v>0.28125</v>
      </c>
      <c r="D191" s="18">
        <v>4.1666666666666741E-2</v>
      </c>
      <c r="E191">
        <v>1</v>
      </c>
      <c r="F191" s="71" t="s">
        <v>66</v>
      </c>
      <c r="G191" s="71" t="s">
        <v>10</v>
      </c>
    </row>
    <row r="192" spans="1:7" x14ac:dyDescent="0.3">
      <c r="A192" s="17">
        <v>45720</v>
      </c>
      <c r="B192" s="19">
        <v>0.34375</v>
      </c>
      <c r="C192" s="19">
        <v>0.375</v>
      </c>
      <c r="D192" s="18">
        <v>3.125E-2</v>
      </c>
      <c r="E192">
        <v>0.75</v>
      </c>
      <c r="F192" s="71" t="s">
        <v>94</v>
      </c>
      <c r="G192" s="71" t="s">
        <v>25</v>
      </c>
    </row>
    <row r="193" spans="1:7" x14ac:dyDescent="0.3">
      <c r="A193" s="17">
        <v>45720</v>
      </c>
      <c r="B193" s="19">
        <v>0.39583333333333331</v>
      </c>
      <c r="C193" s="19">
        <v>0.41666666666666669</v>
      </c>
      <c r="D193" s="18">
        <v>2.0833333333333259E-2</v>
      </c>
      <c r="E193">
        <v>0.5</v>
      </c>
      <c r="F193" s="71" t="s">
        <v>77</v>
      </c>
      <c r="G193" s="71" t="s">
        <v>10</v>
      </c>
    </row>
    <row r="194" spans="1:7" x14ac:dyDescent="0.3">
      <c r="A194" s="17">
        <v>45721</v>
      </c>
      <c r="B194" s="19">
        <v>1.2500000000000001E-2</v>
      </c>
      <c r="C194" s="19">
        <v>2.0833333333333332E-2</v>
      </c>
      <c r="D194" s="18">
        <v>8.3333333333333037E-3</v>
      </c>
      <c r="E194">
        <v>0.2</v>
      </c>
      <c r="F194" s="71" t="s">
        <v>118</v>
      </c>
      <c r="G194" s="71" t="s">
        <v>119</v>
      </c>
    </row>
    <row r="195" spans="1:7" x14ac:dyDescent="0.3">
      <c r="A195" s="17">
        <v>45721</v>
      </c>
      <c r="B195" s="19">
        <v>4.1666666666666664E-2</v>
      </c>
      <c r="C195" s="19">
        <v>8.3333333333333329E-2</v>
      </c>
      <c r="D195" s="18">
        <v>4.1666666666666741E-2</v>
      </c>
      <c r="E195">
        <v>1</v>
      </c>
      <c r="F195" s="71" t="s">
        <v>76</v>
      </c>
      <c r="G195" s="71" t="s">
        <v>119</v>
      </c>
    </row>
    <row r="196" spans="1:7" x14ac:dyDescent="0.3">
      <c r="A196" s="17">
        <v>45721</v>
      </c>
      <c r="B196" s="19">
        <v>0.15277777777777779</v>
      </c>
      <c r="C196" s="19">
        <v>0.20833333333333334</v>
      </c>
      <c r="D196" s="18">
        <v>5.555555555555558E-2</v>
      </c>
      <c r="E196">
        <v>1.33</v>
      </c>
      <c r="F196" s="71" t="s">
        <v>76</v>
      </c>
      <c r="G196" s="71" t="s">
        <v>119</v>
      </c>
    </row>
    <row r="197" spans="1:7" x14ac:dyDescent="0.3">
      <c r="A197" s="17">
        <v>45721</v>
      </c>
      <c r="B197" s="19">
        <v>0.23333333333333334</v>
      </c>
      <c r="C197" s="19">
        <v>0.2638888888888889</v>
      </c>
      <c r="D197" s="18">
        <v>3.0555555555555447E-2</v>
      </c>
      <c r="E197">
        <v>0.73</v>
      </c>
      <c r="F197" s="71" t="s">
        <v>76</v>
      </c>
      <c r="G197" s="71" t="s">
        <v>119</v>
      </c>
    </row>
    <row r="198" spans="1:7" x14ac:dyDescent="0.3">
      <c r="A198" s="17">
        <v>45721</v>
      </c>
      <c r="B198" s="19">
        <v>0.2986111111111111</v>
      </c>
      <c r="C198" s="19">
        <v>0.35416666666666669</v>
      </c>
      <c r="D198" s="18">
        <v>5.555555555555558E-2</v>
      </c>
      <c r="E198">
        <v>1.33</v>
      </c>
      <c r="F198" s="71" t="s">
        <v>76</v>
      </c>
      <c r="G198" s="71" t="s">
        <v>119</v>
      </c>
    </row>
    <row r="199" spans="1:7" x14ac:dyDescent="0.3">
      <c r="A199" s="17">
        <v>45721</v>
      </c>
      <c r="B199" s="19">
        <v>0.41666666666666669</v>
      </c>
      <c r="C199" s="19">
        <v>0.45833333333333331</v>
      </c>
      <c r="D199" s="18">
        <v>4.1666666666666741E-2</v>
      </c>
      <c r="E199">
        <v>1</v>
      </c>
      <c r="F199" s="71" t="s">
        <v>77</v>
      </c>
      <c r="G199" s="71" t="s">
        <v>10</v>
      </c>
    </row>
    <row r="200" spans="1:7" x14ac:dyDescent="0.3">
      <c r="A200" s="17">
        <v>45721</v>
      </c>
      <c r="B200" s="19">
        <v>0.23958333333333334</v>
      </c>
      <c r="C200" s="19">
        <v>0.28125</v>
      </c>
      <c r="D200" s="18">
        <v>4.1666666666666741E-2</v>
      </c>
      <c r="E200">
        <v>1</v>
      </c>
      <c r="F200" s="71" t="s">
        <v>66</v>
      </c>
      <c r="G200" s="71" t="s">
        <v>10</v>
      </c>
    </row>
    <row r="201" spans="1:7" x14ac:dyDescent="0.3">
      <c r="A201" s="17">
        <v>45721</v>
      </c>
      <c r="B201" s="19">
        <v>0.39583333333333331</v>
      </c>
      <c r="C201" s="19">
        <v>0.45833333333333331</v>
      </c>
      <c r="D201" s="18">
        <v>6.25E-2</v>
      </c>
      <c r="E201">
        <v>1.5</v>
      </c>
      <c r="F201" s="71" t="s">
        <v>77</v>
      </c>
      <c r="G201" s="71" t="s">
        <v>10</v>
      </c>
    </row>
    <row r="202" spans="1:7" x14ac:dyDescent="0.3">
      <c r="A202" s="17">
        <v>45722</v>
      </c>
      <c r="B202" s="19">
        <v>6.25E-2</v>
      </c>
      <c r="C202" s="19">
        <v>0.1111111111111111</v>
      </c>
      <c r="D202" s="18">
        <v>4.861111111111116E-2</v>
      </c>
      <c r="E202">
        <v>1.17</v>
      </c>
      <c r="F202" s="71" t="s">
        <v>91</v>
      </c>
      <c r="G202" s="71" t="s">
        <v>121</v>
      </c>
    </row>
    <row r="203" spans="1:7" x14ac:dyDescent="0.3">
      <c r="A203" s="17">
        <v>45722</v>
      </c>
      <c r="B203" s="19">
        <v>0.125</v>
      </c>
      <c r="C203" s="19">
        <v>0.16666666666666666</v>
      </c>
      <c r="D203" s="18">
        <v>4.1666666666666741E-2</v>
      </c>
      <c r="E203">
        <v>1</v>
      </c>
      <c r="F203" s="71" t="s">
        <v>66</v>
      </c>
      <c r="G203" s="71" t="s">
        <v>10</v>
      </c>
    </row>
    <row r="204" spans="1:7" x14ac:dyDescent="0.3">
      <c r="A204" s="17">
        <v>45722</v>
      </c>
      <c r="B204" s="19">
        <v>0.29166666666666669</v>
      </c>
      <c r="C204" s="19">
        <v>0.36805555555555558</v>
      </c>
      <c r="D204" s="18">
        <v>7.638888888888884E-2</v>
      </c>
      <c r="E204">
        <v>1.83</v>
      </c>
      <c r="F204" s="71" t="s">
        <v>78</v>
      </c>
      <c r="G204" s="71" t="s">
        <v>119</v>
      </c>
    </row>
    <row r="205" spans="1:7" x14ac:dyDescent="0.3">
      <c r="A205" s="17">
        <v>45722</v>
      </c>
      <c r="B205" s="19">
        <v>0.39583333333333331</v>
      </c>
      <c r="C205" s="19">
        <v>0.45833333333333331</v>
      </c>
      <c r="D205" s="18">
        <v>6.25E-2</v>
      </c>
      <c r="E205">
        <v>1.5</v>
      </c>
      <c r="F205" s="71" t="s">
        <v>77</v>
      </c>
      <c r="G205" s="71" t="s">
        <v>10</v>
      </c>
    </row>
    <row r="206" spans="1:7" x14ac:dyDescent="0.3">
      <c r="A206" s="17">
        <v>45722</v>
      </c>
      <c r="B206" s="19">
        <v>0.47916666666666669</v>
      </c>
      <c r="C206" s="19">
        <v>0.5</v>
      </c>
      <c r="D206" s="18">
        <v>2.0833333333333259E-2</v>
      </c>
      <c r="E206">
        <v>0.5</v>
      </c>
      <c r="F206" s="71" t="s">
        <v>178</v>
      </c>
      <c r="G206" s="71" t="s">
        <v>119</v>
      </c>
    </row>
    <row r="207" spans="1:7" x14ac:dyDescent="0.3">
      <c r="A207" s="17">
        <v>45722</v>
      </c>
      <c r="B207" s="19">
        <v>0.52083333333333337</v>
      </c>
      <c r="C207" s="19">
        <v>0.53472222222222221</v>
      </c>
      <c r="D207" s="18">
        <v>1.388888888888884E-2</v>
      </c>
      <c r="E207">
        <v>0.33</v>
      </c>
      <c r="F207" s="71" t="s">
        <v>75</v>
      </c>
      <c r="G207" s="71" t="s">
        <v>119</v>
      </c>
    </row>
    <row r="208" spans="1:7" x14ac:dyDescent="0.3">
      <c r="A208" s="17">
        <v>45722</v>
      </c>
      <c r="B208" s="19">
        <v>0.73958333333333337</v>
      </c>
      <c r="C208" s="19">
        <v>0.78125</v>
      </c>
      <c r="D208" s="18">
        <v>4.1666666666666741E-2</v>
      </c>
      <c r="E208">
        <v>1</v>
      </c>
      <c r="F208" s="71" t="s">
        <v>66</v>
      </c>
      <c r="G208" s="71" t="s">
        <v>10</v>
      </c>
    </row>
    <row r="209" spans="1:7" x14ac:dyDescent="0.3">
      <c r="A209" s="17">
        <v>45722</v>
      </c>
      <c r="B209" s="19">
        <v>0.89583333333333337</v>
      </c>
      <c r="C209" s="19">
        <v>0.95833333333333337</v>
      </c>
      <c r="D209" s="18">
        <v>6.25E-2</v>
      </c>
      <c r="E209">
        <v>1.5</v>
      </c>
      <c r="F209" s="71" t="s">
        <v>77</v>
      </c>
      <c r="G209" s="71" t="s">
        <v>10</v>
      </c>
    </row>
    <row r="210" spans="1:7" x14ac:dyDescent="0.3">
      <c r="A210" s="17">
        <v>45723</v>
      </c>
      <c r="B210" s="19">
        <v>6.9444444444444441E-3</v>
      </c>
      <c r="C210" s="19">
        <v>1.7361111111111112E-2</v>
      </c>
      <c r="D210" s="18">
        <v>1.0416666666666741E-2</v>
      </c>
      <c r="E210">
        <v>0.25</v>
      </c>
      <c r="F210" s="71" t="s">
        <v>44</v>
      </c>
      <c r="G210" s="71" t="s">
        <v>119</v>
      </c>
    </row>
    <row r="211" spans="1:7" x14ac:dyDescent="0.3">
      <c r="A211" s="17">
        <v>45723</v>
      </c>
      <c r="B211" s="19">
        <v>3.4722222222222224E-2</v>
      </c>
      <c r="C211" s="19">
        <v>4.8611111111111112E-2</v>
      </c>
      <c r="D211" s="18">
        <v>1.388888888888884E-2</v>
      </c>
      <c r="E211">
        <v>0.33</v>
      </c>
      <c r="F211" s="71" t="s">
        <v>76</v>
      </c>
      <c r="G211" s="71" t="s">
        <v>119</v>
      </c>
    </row>
    <row r="212" spans="1:7" x14ac:dyDescent="0.3">
      <c r="A212" s="17">
        <v>45723</v>
      </c>
      <c r="B212" s="19">
        <v>6.5972222222222224E-2</v>
      </c>
      <c r="C212" s="19">
        <v>7.9861111111111105E-2</v>
      </c>
      <c r="D212" s="18">
        <v>1.388888888888884E-2</v>
      </c>
      <c r="E212">
        <v>0.33</v>
      </c>
      <c r="F212" s="71" t="s">
        <v>76</v>
      </c>
      <c r="G212" s="71" t="s">
        <v>119</v>
      </c>
    </row>
    <row r="213" spans="1:7" x14ac:dyDescent="0.3">
      <c r="A213" s="17">
        <v>45723</v>
      </c>
      <c r="B213" s="19">
        <v>0.10416666666666667</v>
      </c>
      <c r="C213" s="19">
        <v>0.125</v>
      </c>
      <c r="D213" s="18">
        <v>2.0833333333333259E-2</v>
      </c>
      <c r="E213">
        <v>0.5</v>
      </c>
      <c r="F213" s="71" t="s">
        <v>23</v>
      </c>
      <c r="G213" s="71" t="s">
        <v>121</v>
      </c>
    </row>
    <row r="214" spans="1:7" x14ac:dyDescent="0.3">
      <c r="A214" s="17">
        <v>45723</v>
      </c>
      <c r="B214" s="19">
        <v>0.1423611111111111</v>
      </c>
      <c r="C214" s="19">
        <v>0.15277777777777779</v>
      </c>
      <c r="D214" s="18">
        <v>1.0416666666666741E-2</v>
      </c>
      <c r="E214">
        <v>0.25</v>
      </c>
      <c r="F214" s="71" t="s">
        <v>76</v>
      </c>
      <c r="G214" s="71" t="s">
        <v>119</v>
      </c>
    </row>
    <row r="215" spans="1:7" x14ac:dyDescent="0.3">
      <c r="A215" s="17">
        <v>45723</v>
      </c>
      <c r="B215" s="19">
        <v>0.16666666666666666</v>
      </c>
      <c r="C215" s="19">
        <v>0.20833333333333334</v>
      </c>
      <c r="D215" s="18">
        <v>4.1666666666666741E-2</v>
      </c>
      <c r="E215">
        <v>1</v>
      </c>
      <c r="F215" s="71" t="s">
        <v>66</v>
      </c>
      <c r="G215" s="71" t="s">
        <v>10</v>
      </c>
    </row>
    <row r="216" spans="1:7" x14ac:dyDescent="0.3">
      <c r="A216" s="17">
        <v>45723</v>
      </c>
      <c r="B216" s="19">
        <v>0.2361111111111111</v>
      </c>
      <c r="C216" s="19">
        <v>0.24652777777777779</v>
      </c>
      <c r="D216" s="18">
        <v>1.0416666666666741E-2</v>
      </c>
      <c r="E216">
        <v>0.25</v>
      </c>
      <c r="F216" s="71" t="s">
        <v>76</v>
      </c>
      <c r="G216" s="71" t="s">
        <v>119</v>
      </c>
    </row>
    <row r="217" spans="1:7" x14ac:dyDescent="0.3">
      <c r="A217" s="17">
        <v>45723</v>
      </c>
      <c r="B217" s="19">
        <v>0.28819444444444442</v>
      </c>
      <c r="C217" s="19">
        <v>0.30208333333333331</v>
      </c>
      <c r="D217" s="18">
        <v>1.388888888888884E-2</v>
      </c>
      <c r="E217">
        <v>0.33</v>
      </c>
      <c r="F217" s="71" t="s">
        <v>76</v>
      </c>
      <c r="G217" s="71" t="s">
        <v>119</v>
      </c>
    </row>
    <row r="218" spans="1:7" x14ac:dyDescent="0.3">
      <c r="A218" s="17">
        <v>45723</v>
      </c>
      <c r="B218" s="19">
        <v>0.41666666666666669</v>
      </c>
      <c r="C218" s="19">
        <v>0.45833333333333331</v>
      </c>
      <c r="D218" s="18">
        <v>4.1666666666666741E-2</v>
      </c>
      <c r="E218">
        <v>1</v>
      </c>
      <c r="F218" s="71" t="s">
        <v>77</v>
      </c>
      <c r="G218" s="71" t="s">
        <v>10</v>
      </c>
    </row>
    <row r="219" spans="1:7" x14ac:dyDescent="0.3">
      <c r="A219" s="17">
        <v>45723</v>
      </c>
      <c r="B219" s="19">
        <v>0.47916666666666669</v>
      </c>
      <c r="C219" s="19">
        <v>0.48958333333333331</v>
      </c>
      <c r="D219" s="18">
        <v>1.0416666666666741E-2</v>
      </c>
      <c r="E219">
        <v>0.25</v>
      </c>
      <c r="F219" s="71" t="s">
        <v>97</v>
      </c>
      <c r="G219" s="71" t="s">
        <v>25</v>
      </c>
    </row>
    <row r="220" spans="1:7" x14ac:dyDescent="0.3">
      <c r="A220" s="17">
        <v>45723</v>
      </c>
      <c r="B220" s="19">
        <v>0.5</v>
      </c>
      <c r="C220" s="19">
        <v>0.54166666666666663</v>
      </c>
      <c r="D220" s="18">
        <v>4.1666666666666741E-2</v>
      </c>
      <c r="E220">
        <v>1</v>
      </c>
      <c r="F220" s="71" t="s">
        <v>101</v>
      </c>
      <c r="G220" s="71" t="s">
        <v>121</v>
      </c>
    </row>
    <row r="221" spans="1:7" x14ac:dyDescent="0.3">
      <c r="A221" s="17">
        <v>45723</v>
      </c>
      <c r="B221" s="19">
        <v>0.58333333333333337</v>
      </c>
      <c r="C221" s="19">
        <v>0.59375</v>
      </c>
      <c r="D221" s="18">
        <v>1.0416666666666741E-2</v>
      </c>
      <c r="E221">
        <v>0.25</v>
      </c>
      <c r="F221" s="71" t="s">
        <v>99</v>
      </c>
      <c r="G221" s="71" t="s">
        <v>25</v>
      </c>
    </row>
    <row r="222" spans="1:7" x14ac:dyDescent="0.3">
      <c r="A222" s="17">
        <v>45723</v>
      </c>
      <c r="B222" s="19">
        <v>0.61805555555555558</v>
      </c>
      <c r="C222" s="19">
        <v>0.63194444444444442</v>
      </c>
      <c r="D222" s="18">
        <v>1.388888888888884E-2</v>
      </c>
      <c r="E222">
        <v>0.33</v>
      </c>
      <c r="F222" s="71" t="s">
        <v>86</v>
      </c>
      <c r="G222" s="71" t="s">
        <v>25</v>
      </c>
    </row>
    <row r="223" spans="1:7" x14ac:dyDescent="0.3">
      <c r="A223" s="17">
        <v>45723</v>
      </c>
      <c r="B223" s="19">
        <v>0.75</v>
      </c>
      <c r="C223" s="19">
        <v>0.79166666666666663</v>
      </c>
      <c r="D223" s="18">
        <v>4.1666666666666741E-2</v>
      </c>
      <c r="E223">
        <v>1</v>
      </c>
      <c r="F223" s="71" t="s">
        <v>66</v>
      </c>
      <c r="G223" s="71" t="s">
        <v>10</v>
      </c>
    </row>
    <row r="224" spans="1:7" x14ac:dyDescent="0.3">
      <c r="A224" s="17">
        <v>45723</v>
      </c>
      <c r="B224" s="19">
        <v>0.8125</v>
      </c>
      <c r="C224" s="19">
        <v>0.83333333333333337</v>
      </c>
      <c r="D224" s="18">
        <v>2.0833333333333259E-2</v>
      </c>
      <c r="E224">
        <v>0.5</v>
      </c>
      <c r="F224" s="71" t="s">
        <v>85</v>
      </c>
      <c r="G224" s="71" t="s">
        <v>121</v>
      </c>
    </row>
    <row r="225" spans="1:7" x14ac:dyDescent="0.3">
      <c r="A225" s="17">
        <v>45723</v>
      </c>
      <c r="B225" s="19">
        <v>0.89583333333333337</v>
      </c>
      <c r="C225" s="19">
        <v>0.95833333333333337</v>
      </c>
      <c r="D225" s="18">
        <v>6.25E-2</v>
      </c>
      <c r="E225">
        <v>1.5</v>
      </c>
      <c r="F225" s="71" t="s">
        <v>77</v>
      </c>
      <c r="G225" s="71" t="s">
        <v>10</v>
      </c>
    </row>
    <row r="226" spans="1:7" x14ac:dyDescent="0.3">
      <c r="A226" s="17">
        <v>45723</v>
      </c>
      <c r="B226" s="19">
        <v>0.97916666666666663</v>
      </c>
      <c r="C226" s="19">
        <v>0.99652777777777779</v>
      </c>
      <c r="D226" s="18">
        <v>1.736111111111116E-2</v>
      </c>
      <c r="E226">
        <v>0.42</v>
      </c>
      <c r="F226" s="71" t="s">
        <v>76</v>
      </c>
      <c r="G226" s="71" t="s">
        <v>119</v>
      </c>
    </row>
    <row r="227" spans="1:7" x14ac:dyDescent="0.3">
      <c r="A227" s="17">
        <v>45724</v>
      </c>
      <c r="B227" s="19">
        <v>0</v>
      </c>
      <c r="C227" s="19">
        <v>4.1666666666666664E-2</v>
      </c>
      <c r="D227" s="18">
        <v>4.1666666666666741E-2</v>
      </c>
      <c r="E227">
        <v>1</v>
      </c>
      <c r="F227" s="71" t="s">
        <v>76</v>
      </c>
      <c r="G227" s="71" t="s">
        <v>119</v>
      </c>
    </row>
    <row r="228" spans="1:7" x14ac:dyDescent="0.3">
      <c r="A228" s="17">
        <v>45724</v>
      </c>
      <c r="B228" s="19">
        <v>4.1666666666666664E-2</v>
      </c>
      <c r="C228" s="19">
        <v>7.6388888888888895E-2</v>
      </c>
      <c r="D228" s="18">
        <v>3.4722222222222321E-2</v>
      </c>
      <c r="E228">
        <v>0.83</v>
      </c>
      <c r="F228" s="71" t="s">
        <v>76</v>
      </c>
      <c r="G228" s="71" t="s">
        <v>119</v>
      </c>
    </row>
    <row r="229" spans="1:7" x14ac:dyDescent="0.3">
      <c r="A229" s="17">
        <v>45724</v>
      </c>
      <c r="B229" s="19">
        <v>7.9861111111111105E-2</v>
      </c>
      <c r="C229" s="19">
        <v>9.7222222222222224E-2</v>
      </c>
      <c r="D229" s="18">
        <v>1.736111111111116E-2</v>
      </c>
      <c r="E229">
        <v>0.42</v>
      </c>
      <c r="F229" s="71" t="s">
        <v>109</v>
      </c>
      <c r="G229" s="71" t="s">
        <v>119</v>
      </c>
    </row>
    <row r="230" spans="1:7" x14ac:dyDescent="0.3">
      <c r="A230" s="17">
        <v>45724</v>
      </c>
      <c r="B230" s="19">
        <v>0.10416666666666667</v>
      </c>
      <c r="C230" s="19">
        <v>0.125</v>
      </c>
      <c r="D230" s="18">
        <v>2.0833333333333259E-2</v>
      </c>
      <c r="E230">
        <v>0.5</v>
      </c>
      <c r="F230" s="71" t="s">
        <v>109</v>
      </c>
      <c r="G230" s="71" t="s">
        <v>119</v>
      </c>
    </row>
    <row r="231" spans="1:7" x14ac:dyDescent="0.3">
      <c r="A231" s="17">
        <v>45724</v>
      </c>
      <c r="B231" s="19">
        <v>0.13194444444444445</v>
      </c>
      <c r="C231" s="19">
        <v>0.1423611111111111</v>
      </c>
      <c r="D231" s="18">
        <v>1.0416666666666741E-2</v>
      </c>
      <c r="E231">
        <v>0.25</v>
      </c>
      <c r="F231" s="71" t="s">
        <v>78</v>
      </c>
      <c r="G231" s="71" t="s">
        <v>119</v>
      </c>
    </row>
    <row r="232" spans="1:7" x14ac:dyDescent="0.3">
      <c r="A232" s="17">
        <v>45724</v>
      </c>
      <c r="B232" s="19">
        <v>0.16666666666666666</v>
      </c>
      <c r="C232" s="19">
        <v>0.20833333333333334</v>
      </c>
      <c r="D232" s="18">
        <v>4.1666666666666741E-2</v>
      </c>
      <c r="E232">
        <v>1</v>
      </c>
      <c r="F232" s="71" t="s">
        <v>66</v>
      </c>
      <c r="G232" s="71" t="s">
        <v>10</v>
      </c>
    </row>
    <row r="233" spans="1:7" x14ac:dyDescent="0.3">
      <c r="A233" s="17">
        <v>45724</v>
      </c>
      <c r="B233" s="19">
        <v>0.21527777777777779</v>
      </c>
      <c r="C233" s="19">
        <v>0.22916666666666666</v>
      </c>
      <c r="D233" s="18">
        <v>1.388888888888884E-2</v>
      </c>
      <c r="E233">
        <v>0.33</v>
      </c>
      <c r="F233" s="71" t="s">
        <v>76</v>
      </c>
      <c r="G233" s="71" t="s">
        <v>119</v>
      </c>
    </row>
    <row r="234" spans="1:7" x14ac:dyDescent="0.3">
      <c r="A234" s="17">
        <v>45724</v>
      </c>
      <c r="B234" s="19">
        <v>0.22916666666666666</v>
      </c>
      <c r="C234" s="19">
        <v>0.2361111111111111</v>
      </c>
      <c r="D234" s="18">
        <v>6.9444444444444198E-3</v>
      </c>
      <c r="E234">
        <v>0.17</v>
      </c>
      <c r="F234" s="71" t="s">
        <v>75</v>
      </c>
      <c r="G234" s="71" t="s">
        <v>119</v>
      </c>
    </row>
    <row r="235" spans="1:7" x14ac:dyDescent="0.3">
      <c r="A235" s="17">
        <v>45724</v>
      </c>
      <c r="B235" s="19">
        <v>0.2326388888888889</v>
      </c>
      <c r="C235" s="19">
        <v>0.23958333333333334</v>
      </c>
      <c r="D235" s="18">
        <v>6.9444444444444198E-3</v>
      </c>
      <c r="E235">
        <v>0.17</v>
      </c>
      <c r="F235" s="71" t="s">
        <v>100</v>
      </c>
      <c r="G235" s="71" t="s">
        <v>119</v>
      </c>
    </row>
    <row r="236" spans="1:7" x14ac:dyDescent="0.3">
      <c r="A236" s="17">
        <v>45724</v>
      </c>
      <c r="B236" s="19">
        <v>0.25</v>
      </c>
      <c r="C236" s="19">
        <v>0.28125</v>
      </c>
      <c r="D236" s="18">
        <v>3.125E-2</v>
      </c>
      <c r="E236">
        <v>0.75</v>
      </c>
      <c r="F236" s="71" t="s">
        <v>87</v>
      </c>
      <c r="G236" s="71" t="s">
        <v>119</v>
      </c>
    </row>
    <row r="237" spans="1:7" x14ac:dyDescent="0.3">
      <c r="A237" s="17">
        <v>45724</v>
      </c>
      <c r="B237" s="19">
        <v>0.33333333333333331</v>
      </c>
      <c r="C237" s="19">
        <v>0.3576388888888889</v>
      </c>
      <c r="D237" s="18">
        <v>2.430555555555558E-2</v>
      </c>
      <c r="E237">
        <v>0.57999999999999996</v>
      </c>
      <c r="F237" s="71" t="s">
        <v>76</v>
      </c>
      <c r="G237" s="71" t="s">
        <v>119</v>
      </c>
    </row>
    <row r="238" spans="1:7" x14ac:dyDescent="0.3">
      <c r="A238" s="17">
        <v>45724</v>
      </c>
      <c r="B238" s="19">
        <v>0.41666666666666669</v>
      </c>
      <c r="C238" s="19">
        <v>0.45833333333333331</v>
      </c>
      <c r="D238" s="18">
        <v>4.1666666666666741E-2</v>
      </c>
      <c r="E238">
        <v>1</v>
      </c>
      <c r="F238" s="71" t="s">
        <v>77</v>
      </c>
      <c r="G238" s="71" t="s">
        <v>10</v>
      </c>
    </row>
    <row r="239" spans="1:7" x14ac:dyDescent="0.3">
      <c r="A239" s="17">
        <v>45724</v>
      </c>
      <c r="B239" s="19">
        <v>0.45833333333333331</v>
      </c>
      <c r="C239" s="19">
        <v>0.5</v>
      </c>
      <c r="D239" s="18">
        <v>4.1666666666666741E-2</v>
      </c>
      <c r="E239">
        <v>1</v>
      </c>
      <c r="F239" s="71" t="s">
        <v>110</v>
      </c>
      <c r="G239" s="71" t="s">
        <v>121</v>
      </c>
    </row>
    <row r="240" spans="1:7" x14ac:dyDescent="0.3">
      <c r="A240" s="17">
        <v>45724</v>
      </c>
      <c r="B240" s="19">
        <v>4.1666666666666664E-2</v>
      </c>
      <c r="C240" s="19">
        <v>6.25E-2</v>
      </c>
      <c r="D240" s="18">
        <v>2.0833333333333259E-2</v>
      </c>
      <c r="E240">
        <v>0.5</v>
      </c>
      <c r="F240" s="71" t="s">
        <v>78</v>
      </c>
      <c r="G240" s="71" t="s">
        <v>119</v>
      </c>
    </row>
    <row r="241" spans="1:7" x14ac:dyDescent="0.3">
      <c r="A241" s="17">
        <v>45724</v>
      </c>
      <c r="B241" s="19">
        <v>8.3333333333333329E-2</v>
      </c>
      <c r="C241" s="19">
        <v>0.10416666666666667</v>
      </c>
      <c r="D241" s="18">
        <v>2.0833333333333259E-2</v>
      </c>
      <c r="E241">
        <v>0.5</v>
      </c>
      <c r="F241" s="71" t="s">
        <v>94</v>
      </c>
      <c r="G241" s="71" t="s">
        <v>25</v>
      </c>
    </row>
    <row r="242" spans="1:7" x14ac:dyDescent="0.3">
      <c r="A242" s="17">
        <v>45724</v>
      </c>
      <c r="B242" s="19">
        <v>0.25</v>
      </c>
      <c r="C242" s="19">
        <v>0.29166666666666669</v>
      </c>
      <c r="D242" s="18">
        <v>4.1666666666666741E-2</v>
      </c>
      <c r="E242">
        <v>1</v>
      </c>
      <c r="F242" s="71" t="s">
        <v>66</v>
      </c>
      <c r="G242" s="71" t="s">
        <v>10</v>
      </c>
    </row>
    <row r="243" spans="1:7" x14ac:dyDescent="0.3">
      <c r="A243" s="17">
        <v>45724</v>
      </c>
      <c r="B243" s="19">
        <v>0.33333333333333331</v>
      </c>
      <c r="C243" s="19">
        <v>0.375</v>
      </c>
      <c r="D243" s="18">
        <v>4.1666666666666741E-2</v>
      </c>
      <c r="E243">
        <v>1</v>
      </c>
      <c r="F243" s="71" t="s">
        <v>83</v>
      </c>
      <c r="G243" s="71" t="s">
        <v>120</v>
      </c>
    </row>
    <row r="244" spans="1:7" x14ac:dyDescent="0.3">
      <c r="A244" s="17">
        <v>45724</v>
      </c>
      <c r="B244" s="19">
        <v>0.375</v>
      </c>
      <c r="C244" s="19">
        <v>0.45833333333333331</v>
      </c>
      <c r="D244" s="18">
        <v>8.3333333333333259E-2</v>
      </c>
      <c r="E244">
        <v>2</v>
      </c>
      <c r="F244" s="71" t="s">
        <v>77</v>
      </c>
      <c r="G244" s="71" t="s">
        <v>10</v>
      </c>
    </row>
    <row r="245" spans="1:7" x14ac:dyDescent="0.3">
      <c r="A245" s="17">
        <v>45725</v>
      </c>
      <c r="B245" s="19">
        <v>0</v>
      </c>
      <c r="C245" s="19">
        <v>4.1666666666666664E-2</v>
      </c>
      <c r="D245" s="18">
        <v>4.1666666666666741E-2</v>
      </c>
      <c r="E245">
        <v>1</v>
      </c>
      <c r="F245" s="71" t="s">
        <v>104</v>
      </c>
      <c r="G245" s="71" t="s">
        <v>121</v>
      </c>
    </row>
    <row r="246" spans="1:7" x14ac:dyDescent="0.3">
      <c r="A246" s="17">
        <v>45725</v>
      </c>
      <c r="B246" s="19">
        <v>7.2916666666666671E-2</v>
      </c>
      <c r="C246" s="19">
        <v>8.3333333333333329E-2</v>
      </c>
      <c r="D246" s="18">
        <v>1.0416666666666741E-2</v>
      </c>
      <c r="E246">
        <v>0.25</v>
      </c>
      <c r="F246" s="71" t="s">
        <v>78</v>
      </c>
      <c r="G246" s="71" t="s">
        <v>119</v>
      </c>
    </row>
    <row r="247" spans="1:7" x14ac:dyDescent="0.3">
      <c r="A247" s="17">
        <v>45725</v>
      </c>
      <c r="B247" s="19">
        <v>0.10416666666666667</v>
      </c>
      <c r="C247" s="19">
        <v>0.11458333333333333</v>
      </c>
      <c r="D247" s="18">
        <v>1.0416666666666741E-2</v>
      </c>
      <c r="E247">
        <v>0.25</v>
      </c>
      <c r="F247" s="71" t="s">
        <v>78</v>
      </c>
      <c r="G247" s="71" t="s">
        <v>119</v>
      </c>
    </row>
    <row r="248" spans="1:7" x14ac:dyDescent="0.3">
      <c r="A248" s="17">
        <v>45725</v>
      </c>
      <c r="B248" s="19">
        <v>0.1388888888888889</v>
      </c>
      <c r="C248" s="19">
        <v>0.14930555555555555</v>
      </c>
      <c r="D248" s="18">
        <v>1.0416666666666741E-2</v>
      </c>
      <c r="E248">
        <v>0.25</v>
      </c>
      <c r="F248" s="71" t="s">
        <v>78</v>
      </c>
      <c r="G248" s="71" t="s">
        <v>119</v>
      </c>
    </row>
    <row r="249" spans="1:7" x14ac:dyDescent="0.3">
      <c r="A249" s="17">
        <v>45725</v>
      </c>
      <c r="B249" s="19">
        <v>0.16666666666666666</v>
      </c>
      <c r="C249" s="19">
        <v>0.20833333333333334</v>
      </c>
      <c r="D249" s="18">
        <v>4.1666666666666741E-2</v>
      </c>
      <c r="E249">
        <v>1</v>
      </c>
      <c r="F249" s="71" t="s">
        <v>10</v>
      </c>
      <c r="G249" s="71" t="s">
        <v>10</v>
      </c>
    </row>
    <row r="250" spans="1:7" x14ac:dyDescent="0.3">
      <c r="A250" s="17">
        <v>45725</v>
      </c>
      <c r="B250" s="19">
        <v>0.26041666666666669</v>
      </c>
      <c r="C250" s="19">
        <v>0.27083333333333331</v>
      </c>
      <c r="D250" s="18">
        <v>1.0416666666666741E-2</v>
      </c>
      <c r="E250">
        <v>0.25</v>
      </c>
      <c r="F250" s="71" t="s">
        <v>78</v>
      </c>
      <c r="G250" s="71" t="s">
        <v>119</v>
      </c>
    </row>
    <row r="251" spans="1:7" x14ac:dyDescent="0.3">
      <c r="A251" s="17">
        <v>45725</v>
      </c>
      <c r="B251" s="19">
        <v>0.5</v>
      </c>
      <c r="C251" s="19">
        <v>0.52083333333333337</v>
      </c>
      <c r="D251" s="18">
        <v>2.0833333333333259E-2</v>
      </c>
      <c r="E251">
        <v>0.5</v>
      </c>
      <c r="F251" s="71" t="s">
        <v>118</v>
      </c>
      <c r="G251" s="71" t="s">
        <v>119</v>
      </c>
    </row>
    <row r="252" spans="1:7" x14ac:dyDescent="0.3">
      <c r="A252" s="17">
        <v>45725</v>
      </c>
      <c r="B252" s="19">
        <v>0.625</v>
      </c>
      <c r="C252" s="19">
        <v>0.66666666666666663</v>
      </c>
      <c r="D252" s="18">
        <v>4.1666666666666741E-2</v>
      </c>
      <c r="E252">
        <v>1</v>
      </c>
      <c r="F252" s="71" t="s">
        <v>103</v>
      </c>
      <c r="G252" s="71" t="s">
        <v>119</v>
      </c>
    </row>
    <row r="253" spans="1:7" x14ac:dyDescent="0.3">
      <c r="A253" s="17">
        <v>45725</v>
      </c>
      <c r="B253" s="19">
        <v>0.70833333333333337</v>
      </c>
      <c r="C253" s="19">
        <v>0.72916666666666663</v>
      </c>
      <c r="D253" s="18">
        <v>2.0833333333333259E-2</v>
      </c>
      <c r="E253">
        <v>0.5</v>
      </c>
      <c r="F253" s="71" t="s">
        <v>78</v>
      </c>
      <c r="G253" s="71" t="s">
        <v>119</v>
      </c>
    </row>
    <row r="254" spans="1:7" x14ac:dyDescent="0.3">
      <c r="A254" s="17">
        <v>45725</v>
      </c>
      <c r="B254" s="19">
        <v>0.83333333333333337</v>
      </c>
      <c r="C254" s="19">
        <v>0.84722222222222221</v>
      </c>
      <c r="D254" s="18">
        <v>1.388888888888884E-2</v>
      </c>
      <c r="E254">
        <v>0.33</v>
      </c>
      <c r="F254" s="71" t="s">
        <v>108</v>
      </c>
      <c r="G254" s="71" t="s">
        <v>119</v>
      </c>
    </row>
    <row r="255" spans="1:7" x14ac:dyDescent="0.3">
      <c r="A255" s="17">
        <v>45725</v>
      </c>
      <c r="B255" s="19">
        <v>0.89583333333333337</v>
      </c>
      <c r="C255" s="19">
        <v>0.95833333333333337</v>
      </c>
      <c r="D255" s="18">
        <v>6.25E-2</v>
      </c>
      <c r="E255">
        <v>1.5</v>
      </c>
      <c r="F255" s="71" t="s">
        <v>77</v>
      </c>
      <c r="G255" s="71" t="s">
        <v>10</v>
      </c>
    </row>
    <row r="256" spans="1:7" x14ac:dyDescent="0.3">
      <c r="A256" s="17">
        <v>45725</v>
      </c>
      <c r="B256" s="19">
        <v>0.97916666666666663</v>
      </c>
      <c r="C256" s="19">
        <v>0.98958333333333337</v>
      </c>
      <c r="D256" s="18">
        <v>1.0416666666666741E-2</v>
      </c>
      <c r="E256">
        <v>0.25</v>
      </c>
      <c r="F256" s="71" t="s">
        <v>86</v>
      </c>
      <c r="G256" s="71" t="s">
        <v>25</v>
      </c>
    </row>
    <row r="257" spans="1:7" x14ac:dyDescent="0.3">
      <c r="A257" s="17">
        <v>45726</v>
      </c>
      <c r="B257" s="19">
        <v>4.1666666666666664E-2</v>
      </c>
      <c r="C257" s="19">
        <v>5.2083333333333336E-2</v>
      </c>
      <c r="D257" s="18">
        <v>1.0416666666666741E-2</v>
      </c>
      <c r="E257">
        <v>0.25</v>
      </c>
      <c r="F257" s="71" t="s">
        <v>76</v>
      </c>
      <c r="G257" s="71" t="s">
        <v>119</v>
      </c>
    </row>
    <row r="258" spans="1:7" x14ac:dyDescent="0.3">
      <c r="A258" s="17">
        <v>45726</v>
      </c>
      <c r="B258" s="19">
        <v>0.10069444444444445</v>
      </c>
      <c r="C258" s="19">
        <v>0.1111111111111111</v>
      </c>
      <c r="D258" s="18">
        <v>1.0416666666666741E-2</v>
      </c>
      <c r="E258">
        <v>0.25</v>
      </c>
      <c r="F258" s="71" t="s">
        <v>76</v>
      </c>
      <c r="G258" s="71" t="s">
        <v>119</v>
      </c>
    </row>
    <row r="259" spans="1:7" x14ac:dyDescent="0.3">
      <c r="A259" s="17">
        <v>45726</v>
      </c>
      <c r="B259" s="19">
        <v>0.125</v>
      </c>
      <c r="C259" s="19">
        <v>0.22916666666666666</v>
      </c>
      <c r="D259" s="18">
        <v>0.10416666666666674</v>
      </c>
      <c r="E259">
        <v>2.5</v>
      </c>
      <c r="F259" s="71" t="s">
        <v>44</v>
      </c>
      <c r="G259" s="71" t="s">
        <v>119</v>
      </c>
    </row>
    <row r="260" spans="1:7" x14ac:dyDescent="0.3">
      <c r="A260" s="17">
        <v>45726</v>
      </c>
      <c r="B260" s="19">
        <v>0.3125</v>
      </c>
      <c r="C260" s="19">
        <v>0.34722222222222221</v>
      </c>
      <c r="D260" s="18">
        <v>3.4722222222222321E-2</v>
      </c>
      <c r="E260">
        <v>0.83</v>
      </c>
      <c r="F260" s="71" t="s">
        <v>103</v>
      </c>
      <c r="G260" s="71" t="s">
        <v>119</v>
      </c>
    </row>
    <row r="261" spans="1:7" x14ac:dyDescent="0.3">
      <c r="A261" s="17">
        <v>45726</v>
      </c>
      <c r="B261" s="19">
        <v>0.41666666666666669</v>
      </c>
      <c r="C261" s="19">
        <v>0.45833333333333331</v>
      </c>
      <c r="D261" s="18">
        <v>4.1666666666666741E-2</v>
      </c>
      <c r="E261">
        <v>1</v>
      </c>
      <c r="F261" s="71" t="s">
        <v>77</v>
      </c>
      <c r="G261" s="71" t="s">
        <v>10</v>
      </c>
    </row>
    <row r="262" spans="1:7" x14ac:dyDescent="0.3">
      <c r="A262" s="17">
        <v>45726</v>
      </c>
      <c r="B262" s="19">
        <v>0.55208333333333337</v>
      </c>
      <c r="C262" s="19">
        <v>0.5625</v>
      </c>
      <c r="D262" s="18">
        <v>1.0416666666666741E-2</v>
      </c>
      <c r="E262">
        <v>0.25</v>
      </c>
      <c r="F262" s="71" t="s">
        <v>86</v>
      </c>
      <c r="G262" s="71" t="s">
        <v>25</v>
      </c>
    </row>
    <row r="263" spans="1:7" x14ac:dyDescent="0.3">
      <c r="A263" s="17">
        <v>45726</v>
      </c>
      <c r="B263" s="19">
        <v>0.5625</v>
      </c>
      <c r="C263" s="19">
        <v>0.56944444444444442</v>
      </c>
      <c r="D263" s="18">
        <v>6.9444444444444198E-3</v>
      </c>
      <c r="E263">
        <v>0.17</v>
      </c>
      <c r="F263" s="71" t="s">
        <v>109</v>
      </c>
      <c r="G263" s="71" t="s">
        <v>119</v>
      </c>
    </row>
    <row r="264" spans="1:7" x14ac:dyDescent="0.3">
      <c r="A264" s="17">
        <v>45726</v>
      </c>
      <c r="B264" s="19">
        <v>0.61805555555555558</v>
      </c>
      <c r="C264" s="19">
        <v>0.63888888888888884</v>
      </c>
      <c r="D264" s="18">
        <v>2.0833333333333259E-2</v>
      </c>
      <c r="E264">
        <v>0.5</v>
      </c>
      <c r="F264" s="71" t="s">
        <v>108</v>
      </c>
      <c r="G264" s="71" t="s">
        <v>119</v>
      </c>
    </row>
    <row r="265" spans="1:7" x14ac:dyDescent="0.3">
      <c r="A265" s="17">
        <v>45726</v>
      </c>
      <c r="B265" s="19">
        <v>0.66666666666666663</v>
      </c>
      <c r="C265" s="19">
        <v>0.70833333333333337</v>
      </c>
      <c r="D265" s="18">
        <v>4.1666666666666741E-2</v>
      </c>
      <c r="E265">
        <v>1</v>
      </c>
      <c r="F265" s="71" t="s">
        <v>78</v>
      </c>
      <c r="G265" s="71" t="s">
        <v>119</v>
      </c>
    </row>
    <row r="266" spans="1:7" x14ac:dyDescent="0.3">
      <c r="A266" s="17">
        <v>45726</v>
      </c>
      <c r="B266" s="19">
        <v>0.79166666666666663</v>
      </c>
      <c r="C266" s="19">
        <v>0.875</v>
      </c>
      <c r="D266" s="18">
        <v>8.3333333333333259E-2</v>
      </c>
      <c r="E266">
        <v>2</v>
      </c>
      <c r="F266" s="71" t="s">
        <v>78</v>
      </c>
      <c r="G266" s="71" t="s">
        <v>119</v>
      </c>
    </row>
    <row r="267" spans="1:7" x14ac:dyDescent="0.3">
      <c r="A267" s="17">
        <v>45726</v>
      </c>
      <c r="B267" s="19">
        <v>0.91666666666666663</v>
      </c>
      <c r="C267" s="19">
        <v>0.95833333333333337</v>
      </c>
      <c r="D267" s="18">
        <v>4.1666666666666741E-2</v>
      </c>
      <c r="E267">
        <v>1</v>
      </c>
      <c r="F267" s="71" t="s">
        <v>77</v>
      </c>
      <c r="G267" s="71" t="s">
        <v>10</v>
      </c>
    </row>
    <row r="268" spans="1:7" x14ac:dyDescent="0.3">
      <c r="A268" s="17">
        <v>45726</v>
      </c>
      <c r="B268" s="19">
        <v>0.97569444444444442</v>
      </c>
      <c r="C268" s="19">
        <v>0.98611111111111116</v>
      </c>
      <c r="D268" s="18">
        <v>1.0416666666666741E-2</v>
      </c>
      <c r="E268">
        <v>0.25</v>
      </c>
      <c r="F268" s="71" t="s">
        <v>123</v>
      </c>
      <c r="G268" s="71" t="s">
        <v>25</v>
      </c>
    </row>
    <row r="269" spans="1:7" x14ac:dyDescent="0.3">
      <c r="A269" s="17">
        <v>45727</v>
      </c>
      <c r="B269" s="19">
        <v>2.4305555555555556E-2</v>
      </c>
      <c r="C269" s="19">
        <v>3.4722222222222224E-2</v>
      </c>
      <c r="D269" s="18">
        <v>1.0416666666666741E-2</v>
      </c>
      <c r="E269">
        <v>0.25</v>
      </c>
      <c r="F269" s="71" t="s">
        <v>86</v>
      </c>
      <c r="G269" s="71" t="s">
        <v>25</v>
      </c>
    </row>
    <row r="270" spans="1:7" x14ac:dyDescent="0.3">
      <c r="A270" s="17">
        <v>45727</v>
      </c>
      <c r="B270" s="19">
        <v>5.2083333333333336E-2</v>
      </c>
      <c r="C270" s="19">
        <v>6.25E-2</v>
      </c>
      <c r="D270" s="18">
        <v>1.0416666666666741E-2</v>
      </c>
      <c r="E270">
        <v>0.25</v>
      </c>
      <c r="F270" s="71" t="s">
        <v>78</v>
      </c>
      <c r="G270" s="71" t="s">
        <v>119</v>
      </c>
    </row>
    <row r="271" spans="1:7" x14ac:dyDescent="0.3">
      <c r="A271" s="17">
        <v>45727</v>
      </c>
      <c r="B271" s="19">
        <v>0.1076388888888889</v>
      </c>
      <c r="C271" s="19">
        <v>0.11805555555555555</v>
      </c>
      <c r="D271" s="18">
        <v>1.0416666666666741E-2</v>
      </c>
      <c r="E271">
        <v>0.25</v>
      </c>
      <c r="F271" s="71" t="s">
        <v>123</v>
      </c>
      <c r="G271" s="71" t="s">
        <v>25</v>
      </c>
    </row>
    <row r="272" spans="1:7" x14ac:dyDescent="0.3">
      <c r="A272" s="17">
        <v>45727</v>
      </c>
      <c r="B272" s="19">
        <v>0.1423611111111111</v>
      </c>
      <c r="C272" s="19">
        <v>0.15277777777777779</v>
      </c>
      <c r="D272" s="18">
        <v>1.0416666666666741E-2</v>
      </c>
      <c r="E272">
        <v>0.25</v>
      </c>
      <c r="F272" s="71" t="s">
        <v>78</v>
      </c>
      <c r="G272" s="71" t="s">
        <v>119</v>
      </c>
    </row>
    <row r="273" spans="1:7" x14ac:dyDescent="0.3">
      <c r="A273" s="17">
        <v>45727</v>
      </c>
      <c r="B273" s="19">
        <v>0.16666666666666666</v>
      </c>
      <c r="C273" s="19">
        <v>0.20833333333333334</v>
      </c>
      <c r="D273" s="18">
        <v>4.1666666666666741E-2</v>
      </c>
      <c r="E273">
        <v>1</v>
      </c>
      <c r="F273" s="71" t="s">
        <v>78</v>
      </c>
      <c r="G273" s="71" t="s">
        <v>119</v>
      </c>
    </row>
    <row r="274" spans="1:7" x14ac:dyDescent="0.3">
      <c r="A274" s="17">
        <v>45727</v>
      </c>
      <c r="B274" s="19">
        <v>0.2326388888888889</v>
      </c>
      <c r="C274" s="19">
        <v>0.24305555555555555</v>
      </c>
      <c r="D274" s="18">
        <v>1.0416666666666741E-2</v>
      </c>
      <c r="E274">
        <v>0.25</v>
      </c>
      <c r="F274" s="71" t="s">
        <v>78</v>
      </c>
      <c r="G274" s="71" t="s">
        <v>119</v>
      </c>
    </row>
    <row r="275" spans="1:7" x14ac:dyDescent="0.3">
      <c r="A275" s="17">
        <v>45727</v>
      </c>
      <c r="B275" s="19">
        <v>0.41666666666666669</v>
      </c>
      <c r="C275" s="19">
        <v>0.45833333333333331</v>
      </c>
      <c r="D275" s="18">
        <v>4.1666666666666741E-2</v>
      </c>
      <c r="E275">
        <v>1</v>
      </c>
      <c r="F275" s="71" t="s">
        <v>77</v>
      </c>
      <c r="G275" s="71" t="s">
        <v>10</v>
      </c>
    </row>
    <row r="276" spans="1:7" x14ac:dyDescent="0.3">
      <c r="A276" s="17">
        <v>45727</v>
      </c>
      <c r="B276" s="19">
        <v>0.46875</v>
      </c>
      <c r="C276" s="19">
        <v>0.47916666666666669</v>
      </c>
      <c r="D276" s="18">
        <v>1.0416666666666741E-2</v>
      </c>
      <c r="E276">
        <v>0.25</v>
      </c>
      <c r="F276" s="71" t="s">
        <v>86</v>
      </c>
      <c r="G276" s="71" t="s">
        <v>25</v>
      </c>
    </row>
    <row r="277" spans="1:7" x14ac:dyDescent="0.3">
      <c r="A277" s="17">
        <v>45727</v>
      </c>
      <c r="B277" s="19">
        <v>0.51041666666666663</v>
      </c>
      <c r="C277" s="19">
        <v>0.52083333333333337</v>
      </c>
      <c r="D277" s="18">
        <v>1.0416666666666741E-2</v>
      </c>
      <c r="E277">
        <v>0.25</v>
      </c>
      <c r="F277" s="71" t="s">
        <v>123</v>
      </c>
      <c r="G277" s="71" t="s">
        <v>25</v>
      </c>
    </row>
    <row r="278" spans="1:7" x14ac:dyDescent="0.3">
      <c r="A278" s="17">
        <v>45727</v>
      </c>
      <c r="B278" s="19">
        <v>0.57291666666666663</v>
      </c>
      <c r="C278" s="19">
        <v>0.58333333333333337</v>
      </c>
      <c r="D278" s="18">
        <v>1.0416666666666741E-2</v>
      </c>
      <c r="E278">
        <v>0.25</v>
      </c>
      <c r="F278" s="71" t="s">
        <v>123</v>
      </c>
      <c r="G278" s="71" t="s">
        <v>25</v>
      </c>
    </row>
    <row r="279" spans="1:7" x14ac:dyDescent="0.3">
      <c r="A279" s="17">
        <v>45727</v>
      </c>
      <c r="B279" s="19">
        <v>0.73958333333333337</v>
      </c>
      <c r="C279" s="19">
        <v>0.78125</v>
      </c>
      <c r="D279" s="18">
        <v>4.1666666666666741E-2</v>
      </c>
      <c r="E279">
        <v>1</v>
      </c>
      <c r="F279" s="71" t="s">
        <v>66</v>
      </c>
      <c r="G279" s="71" t="s">
        <v>10</v>
      </c>
    </row>
    <row r="280" spans="1:7" x14ac:dyDescent="0.3">
      <c r="A280" s="17">
        <v>45727</v>
      </c>
      <c r="B280" s="19">
        <v>0.79166666666666663</v>
      </c>
      <c r="C280" s="19">
        <v>0.91666666666666663</v>
      </c>
      <c r="D280" s="18">
        <v>0.125</v>
      </c>
      <c r="E280">
        <v>3</v>
      </c>
      <c r="F280" s="71" t="s">
        <v>104</v>
      </c>
      <c r="G280" s="71" t="s">
        <v>121</v>
      </c>
    </row>
    <row r="281" spans="1:7" x14ac:dyDescent="0.3">
      <c r="A281" s="17">
        <v>45727</v>
      </c>
      <c r="B281" s="19">
        <v>0.91666666666666663</v>
      </c>
      <c r="C281" s="19">
        <v>0.95833333333333337</v>
      </c>
      <c r="D281" s="18">
        <v>4.1666666666666741E-2</v>
      </c>
      <c r="E281">
        <v>1</v>
      </c>
      <c r="F281" s="71" t="s">
        <v>77</v>
      </c>
      <c r="G281" s="71" t="s">
        <v>10</v>
      </c>
    </row>
    <row r="282" spans="1:7" x14ac:dyDescent="0.3">
      <c r="A282" s="17">
        <v>45727</v>
      </c>
      <c r="B282" s="19">
        <v>0.98263888888888884</v>
      </c>
      <c r="C282" s="19">
        <v>0</v>
      </c>
      <c r="D282" s="18">
        <v>1.736111111111116E-2</v>
      </c>
      <c r="E282">
        <v>0.42</v>
      </c>
      <c r="F282" s="71" t="s">
        <v>118</v>
      </c>
      <c r="G282" s="71" t="s">
        <v>119</v>
      </c>
    </row>
    <row r="283" spans="1:7" x14ac:dyDescent="0.3">
      <c r="A283" s="17">
        <v>45728</v>
      </c>
      <c r="B283" s="19">
        <v>2.4305555555555556E-2</v>
      </c>
      <c r="C283" s="19">
        <v>3.4722222222222224E-2</v>
      </c>
      <c r="D283" s="18">
        <v>1.0416666666666741E-2</v>
      </c>
      <c r="E283">
        <v>0.25</v>
      </c>
      <c r="F283" s="71" t="s">
        <v>99</v>
      </c>
      <c r="G283" s="71" t="s">
        <v>25</v>
      </c>
    </row>
    <row r="284" spans="1:7" x14ac:dyDescent="0.3">
      <c r="A284" s="17">
        <v>45728</v>
      </c>
      <c r="B284" s="19">
        <v>5.9027777777777776E-2</v>
      </c>
      <c r="C284" s="19">
        <v>6.9444444444444448E-2</v>
      </c>
      <c r="D284" s="18">
        <v>1.0416666666666741E-2</v>
      </c>
      <c r="E284">
        <v>0.25</v>
      </c>
      <c r="F284" s="71" t="s">
        <v>78</v>
      </c>
      <c r="G284" s="71" t="s">
        <v>119</v>
      </c>
    </row>
    <row r="285" spans="1:7" x14ac:dyDescent="0.3">
      <c r="A285" s="17">
        <v>45728</v>
      </c>
      <c r="B285" s="19">
        <v>8.6805555555555552E-2</v>
      </c>
      <c r="C285" s="19">
        <v>9.7222222222222224E-2</v>
      </c>
      <c r="D285" s="18">
        <v>1.0416666666666741E-2</v>
      </c>
      <c r="E285">
        <v>0.25</v>
      </c>
      <c r="F285" s="71" t="s">
        <v>76</v>
      </c>
      <c r="G285" s="71" t="s">
        <v>119</v>
      </c>
    </row>
    <row r="286" spans="1:7" x14ac:dyDescent="0.3">
      <c r="A286" s="17">
        <v>45728</v>
      </c>
      <c r="B286" s="19">
        <v>0.12152777777777778</v>
      </c>
      <c r="C286" s="19">
        <v>0.13194444444444445</v>
      </c>
      <c r="D286" s="18">
        <v>1.0416666666666741E-2</v>
      </c>
      <c r="E286">
        <v>0.25</v>
      </c>
      <c r="F286" s="71" t="s">
        <v>78</v>
      </c>
      <c r="G286" s="71" t="s">
        <v>119</v>
      </c>
    </row>
    <row r="287" spans="1:7" x14ac:dyDescent="0.3">
      <c r="A287" s="17">
        <v>45728</v>
      </c>
      <c r="B287" s="19">
        <v>0.14930555555555555</v>
      </c>
      <c r="C287" s="19">
        <v>0.15972222222222221</v>
      </c>
      <c r="D287" s="18">
        <v>1.0416666666666741E-2</v>
      </c>
      <c r="E287">
        <v>0.25</v>
      </c>
      <c r="F287" s="71" t="s">
        <v>76</v>
      </c>
      <c r="G287" s="71" t="s">
        <v>119</v>
      </c>
    </row>
    <row r="288" spans="1:7" x14ac:dyDescent="0.3">
      <c r="A288" s="17">
        <v>45728</v>
      </c>
      <c r="B288" s="19">
        <v>0.16666666666666666</v>
      </c>
      <c r="C288" s="19">
        <v>0.20833333333333334</v>
      </c>
      <c r="D288" s="18">
        <v>4.1666666666666741E-2</v>
      </c>
      <c r="E288">
        <v>1</v>
      </c>
      <c r="F288" s="71" t="s">
        <v>66</v>
      </c>
      <c r="G288" s="71" t="s">
        <v>10</v>
      </c>
    </row>
    <row r="289" spans="1:7" x14ac:dyDescent="0.3">
      <c r="A289" s="17">
        <v>45728</v>
      </c>
      <c r="B289" s="19">
        <v>0.24305555555555555</v>
      </c>
      <c r="C289" s="19">
        <v>0.25347222222222221</v>
      </c>
      <c r="D289" s="18">
        <v>1.0416666666666741E-2</v>
      </c>
      <c r="E289">
        <v>0.25</v>
      </c>
      <c r="F289" s="71" t="s">
        <v>78</v>
      </c>
      <c r="G289" s="71" t="s">
        <v>119</v>
      </c>
    </row>
    <row r="290" spans="1:7" x14ac:dyDescent="0.3">
      <c r="A290" s="17">
        <v>45728</v>
      </c>
      <c r="B290" s="19">
        <v>0.30555555555555558</v>
      </c>
      <c r="C290" s="19">
        <v>0.31597222222222221</v>
      </c>
      <c r="D290" s="18">
        <v>1.0416666666666741E-2</v>
      </c>
      <c r="E290">
        <v>0.25</v>
      </c>
      <c r="F290" s="71" t="s">
        <v>78</v>
      </c>
      <c r="G290" s="71" t="s">
        <v>119</v>
      </c>
    </row>
    <row r="291" spans="1:7" x14ac:dyDescent="0.3">
      <c r="A291" s="17">
        <v>45728</v>
      </c>
      <c r="B291" s="19">
        <v>0.41666666666666669</v>
      </c>
      <c r="C291" s="19">
        <v>0.45833333333333331</v>
      </c>
      <c r="D291" s="18">
        <v>4.1666666666666741E-2</v>
      </c>
      <c r="E291">
        <v>1</v>
      </c>
      <c r="F291" s="71" t="s">
        <v>77</v>
      </c>
      <c r="G291" s="71" t="s">
        <v>10</v>
      </c>
    </row>
    <row r="292" spans="1:7" x14ac:dyDescent="0.3">
      <c r="A292" s="17">
        <v>45729</v>
      </c>
      <c r="B292" s="19">
        <v>0.91666666666666663</v>
      </c>
      <c r="C292" s="19">
        <v>0</v>
      </c>
      <c r="D292" s="18">
        <v>8.3333333333333259E-2</v>
      </c>
      <c r="E292">
        <v>2</v>
      </c>
      <c r="F292" s="71" t="s">
        <v>78</v>
      </c>
      <c r="G292" s="71" t="s">
        <v>119</v>
      </c>
    </row>
    <row r="293" spans="1:7" x14ac:dyDescent="0.3">
      <c r="A293" s="17">
        <v>45729</v>
      </c>
      <c r="B293" s="19">
        <v>4.1666666666666664E-2</v>
      </c>
      <c r="C293" s="19">
        <v>5.2083333333333336E-2</v>
      </c>
      <c r="D293" s="18">
        <v>1.0416666666666741E-2</v>
      </c>
      <c r="E293">
        <v>0.25</v>
      </c>
      <c r="F293" s="71" t="s">
        <v>118</v>
      </c>
      <c r="G293" s="71" t="s">
        <v>119</v>
      </c>
    </row>
    <row r="294" spans="1:7" x14ac:dyDescent="0.3">
      <c r="A294" s="17">
        <v>45729</v>
      </c>
      <c r="B294" s="19">
        <v>6.25E-2</v>
      </c>
      <c r="C294" s="19">
        <v>0.125</v>
      </c>
      <c r="D294" s="18">
        <v>6.25E-2</v>
      </c>
      <c r="E294">
        <v>1.5</v>
      </c>
      <c r="F294" s="71" t="s">
        <v>78</v>
      </c>
      <c r="G294" s="71" t="s">
        <v>119</v>
      </c>
    </row>
    <row r="295" spans="1:7" x14ac:dyDescent="0.3">
      <c r="A295" s="17">
        <v>45729</v>
      </c>
      <c r="B295" s="19">
        <v>0.1388888888888889</v>
      </c>
      <c r="C295" s="19">
        <v>0.15277777777777779</v>
      </c>
      <c r="D295" s="18">
        <v>1.388888888888884E-2</v>
      </c>
      <c r="E295">
        <v>0.33</v>
      </c>
      <c r="F295" s="71" t="s">
        <v>100</v>
      </c>
      <c r="G295" s="71" t="s">
        <v>119</v>
      </c>
    </row>
    <row r="296" spans="1:7" x14ac:dyDescent="0.3">
      <c r="A296" s="17">
        <v>45729</v>
      </c>
      <c r="B296" s="19">
        <v>0.20833333333333334</v>
      </c>
      <c r="C296" s="19">
        <v>0.27083333333333331</v>
      </c>
      <c r="D296" s="18">
        <v>6.25E-2</v>
      </c>
      <c r="E296">
        <v>1.5</v>
      </c>
      <c r="F296" s="71" t="s">
        <v>78</v>
      </c>
      <c r="G296" s="71" t="s">
        <v>119</v>
      </c>
    </row>
    <row r="297" spans="1:7" x14ac:dyDescent="0.3">
      <c r="A297" s="17">
        <v>45729</v>
      </c>
      <c r="B297" s="19">
        <v>0.29166666666666669</v>
      </c>
      <c r="C297" s="19">
        <v>0.3298611111111111</v>
      </c>
      <c r="D297" s="18">
        <v>3.819444444444442E-2</v>
      </c>
      <c r="E297">
        <v>0.92</v>
      </c>
      <c r="F297" s="71" t="s">
        <v>106</v>
      </c>
      <c r="G297" s="71" t="s">
        <v>25</v>
      </c>
    </row>
    <row r="298" spans="1:7" x14ac:dyDescent="0.3">
      <c r="A298" s="17">
        <v>45729</v>
      </c>
      <c r="B298" s="19">
        <v>0.95833333333333337</v>
      </c>
      <c r="C298" s="19">
        <v>0.97222222222222221</v>
      </c>
      <c r="D298" s="18">
        <v>1.388888888888884E-2</v>
      </c>
      <c r="E298">
        <v>0.33</v>
      </c>
      <c r="F298" s="71" t="s">
        <v>106</v>
      </c>
      <c r="G298" s="71" t="s">
        <v>25</v>
      </c>
    </row>
    <row r="299" spans="1:7" x14ac:dyDescent="0.3">
      <c r="A299" s="17">
        <v>45730</v>
      </c>
      <c r="B299" s="19">
        <v>0.97916666666666663</v>
      </c>
      <c r="C299" s="19">
        <v>0.99305555555555558</v>
      </c>
      <c r="D299" s="18">
        <v>1.388888888888884E-2</v>
      </c>
      <c r="E299">
        <v>0.33</v>
      </c>
      <c r="F299" s="71" t="s">
        <v>106</v>
      </c>
      <c r="G299" s="71" t="s">
        <v>25</v>
      </c>
    </row>
    <row r="300" spans="1:7" x14ac:dyDescent="0.3">
      <c r="A300" s="17">
        <v>45731</v>
      </c>
      <c r="B300" s="19">
        <v>0.20833333333333334</v>
      </c>
      <c r="C300" s="19">
        <v>0.21875</v>
      </c>
      <c r="D300" s="18">
        <v>1.0416666666666741E-2</v>
      </c>
      <c r="E300">
        <v>0.25</v>
      </c>
      <c r="F300" s="71" t="s">
        <v>86</v>
      </c>
      <c r="G300" s="71" t="s">
        <v>25</v>
      </c>
    </row>
    <row r="301" spans="1:7" x14ac:dyDescent="0.3">
      <c r="A301" s="17">
        <v>45731</v>
      </c>
      <c r="B301" s="19">
        <v>0.41666666666666669</v>
      </c>
      <c r="C301" s="19">
        <v>0.45833333333333331</v>
      </c>
      <c r="D301" s="18">
        <v>4.1666666666666741E-2</v>
      </c>
      <c r="E301">
        <v>1</v>
      </c>
      <c r="F301" s="71" t="s">
        <v>77</v>
      </c>
      <c r="G301" s="71" t="s">
        <v>10</v>
      </c>
    </row>
    <row r="302" spans="1:7" x14ac:dyDescent="0.3">
      <c r="A302" s="17">
        <v>45731</v>
      </c>
      <c r="B302" s="19">
        <v>0.47916666666666669</v>
      </c>
      <c r="C302" s="19">
        <v>0.49305555555555558</v>
      </c>
      <c r="D302" s="18">
        <v>1.388888888888884E-2</v>
      </c>
      <c r="E302">
        <v>0.33</v>
      </c>
      <c r="F302" s="71" t="s">
        <v>76</v>
      </c>
      <c r="G302" s="71" t="s">
        <v>119</v>
      </c>
    </row>
    <row r="303" spans="1:7" x14ac:dyDescent="0.3">
      <c r="A303" s="17">
        <v>45731</v>
      </c>
      <c r="B303" s="19">
        <v>0.51388888888888884</v>
      </c>
      <c r="C303" s="19">
        <v>0.52777777777777779</v>
      </c>
      <c r="D303" s="18">
        <v>1.388888888888884E-2</v>
      </c>
      <c r="E303">
        <v>0.33</v>
      </c>
      <c r="F303" s="71" t="s">
        <v>76</v>
      </c>
      <c r="G303" s="71" t="s">
        <v>119</v>
      </c>
    </row>
    <row r="304" spans="1:7" x14ac:dyDescent="0.3">
      <c r="A304" s="17">
        <v>45731</v>
      </c>
      <c r="B304" s="19">
        <v>0.54861111111111116</v>
      </c>
      <c r="C304" s="19">
        <v>0.5625</v>
      </c>
      <c r="D304" s="18">
        <v>1.388888888888884E-2</v>
      </c>
      <c r="E304">
        <v>0.33</v>
      </c>
      <c r="F304" s="71" t="s">
        <v>76</v>
      </c>
      <c r="G304" s="71" t="s">
        <v>119</v>
      </c>
    </row>
    <row r="305" spans="1:7" x14ac:dyDescent="0.3">
      <c r="A305" s="17">
        <v>45731</v>
      </c>
      <c r="B305" s="19">
        <v>0.57638888888888884</v>
      </c>
      <c r="C305" s="19">
        <v>0.61111111111111116</v>
      </c>
      <c r="D305" s="18">
        <v>3.4722222222222321E-2</v>
      </c>
      <c r="E305">
        <v>0.83</v>
      </c>
      <c r="F305" s="71" t="s">
        <v>102</v>
      </c>
      <c r="G305" s="71" t="s">
        <v>119</v>
      </c>
    </row>
    <row r="306" spans="1:7" x14ac:dyDescent="0.3">
      <c r="A306" s="17">
        <v>45731</v>
      </c>
      <c r="B306" s="19">
        <v>0.61805555555555558</v>
      </c>
      <c r="C306" s="19">
        <v>0.64583333333333337</v>
      </c>
      <c r="D306" s="18">
        <v>2.7777777777777679E-2</v>
      </c>
      <c r="E306">
        <v>0.67</v>
      </c>
      <c r="F306" s="71" t="s">
        <v>123</v>
      </c>
      <c r="G306" s="71" t="s">
        <v>25</v>
      </c>
    </row>
    <row r="307" spans="1:7" x14ac:dyDescent="0.3">
      <c r="A307" s="17">
        <v>45731</v>
      </c>
      <c r="B307" s="19">
        <v>0.68055555555555558</v>
      </c>
      <c r="C307" s="19">
        <v>0.69444444444444442</v>
      </c>
      <c r="D307" s="18">
        <v>1.388888888888884E-2</v>
      </c>
      <c r="E307">
        <v>0.33</v>
      </c>
      <c r="F307" s="71" t="s">
        <v>76</v>
      </c>
      <c r="G307" s="71" t="s">
        <v>119</v>
      </c>
    </row>
    <row r="308" spans="1:7" x14ac:dyDescent="0.3">
      <c r="A308" s="17">
        <v>45731</v>
      </c>
      <c r="B308" s="19">
        <v>0.71875</v>
      </c>
      <c r="C308" s="19">
        <v>0.72569444444444442</v>
      </c>
      <c r="D308" s="18">
        <v>6.9444444444444198E-3</v>
      </c>
      <c r="E308">
        <v>0.17</v>
      </c>
      <c r="F308" s="71" t="s">
        <v>76</v>
      </c>
      <c r="G308" s="71" t="s">
        <v>119</v>
      </c>
    </row>
    <row r="309" spans="1:7" x14ac:dyDescent="0.3">
      <c r="A309" s="17">
        <v>45731</v>
      </c>
      <c r="B309" s="19">
        <v>0.75</v>
      </c>
      <c r="C309" s="19">
        <v>0.79166666666666663</v>
      </c>
      <c r="D309" s="18">
        <v>4.1666666666666741E-2</v>
      </c>
      <c r="E309">
        <v>1</v>
      </c>
      <c r="F309" s="71" t="s">
        <v>66</v>
      </c>
      <c r="G309" s="71" t="s">
        <v>10</v>
      </c>
    </row>
    <row r="310" spans="1:7" x14ac:dyDescent="0.3">
      <c r="A310" s="17">
        <v>45731</v>
      </c>
      <c r="B310" s="19">
        <v>0.80555555555555558</v>
      </c>
      <c r="C310" s="19">
        <v>0.81597222222222221</v>
      </c>
      <c r="D310" s="18">
        <v>1.0416666666666741E-2</v>
      </c>
      <c r="E310">
        <v>0.25</v>
      </c>
      <c r="F310" s="71" t="s">
        <v>76</v>
      </c>
      <c r="G310" s="71" t="s">
        <v>119</v>
      </c>
    </row>
    <row r="311" spans="1:7" x14ac:dyDescent="0.3">
      <c r="A311" s="17">
        <v>45731</v>
      </c>
      <c r="B311" s="19">
        <v>0.84027777777777779</v>
      </c>
      <c r="C311" s="19">
        <v>0.84722222222222221</v>
      </c>
      <c r="D311" s="18">
        <v>6.9444444444444198E-3</v>
      </c>
      <c r="E311">
        <v>0.17</v>
      </c>
      <c r="F311" s="71" t="s">
        <v>76</v>
      </c>
      <c r="G311" s="71" t="s">
        <v>119</v>
      </c>
    </row>
    <row r="312" spans="1:7" x14ac:dyDescent="0.3">
      <c r="A312" s="17">
        <v>45731</v>
      </c>
      <c r="B312" s="19">
        <v>0.85763888888888884</v>
      </c>
      <c r="C312" s="19">
        <v>0.86458333333333337</v>
      </c>
      <c r="D312" s="18">
        <v>6.9444444444444198E-3</v>
      </c>
      <c r="E312">
        <v>0.17</v>
      </c>
      <c r="F312" s="71" t="s">
        <v>76</v>
      </c>
      <c r="G312" s="71" t="s">
        <v>119</v>
      </c>
    </row>
    <row r="313" spans="1:7" x14ac:dyDescent="0.3">
      <c r="A313" s="17">
        <v>45731</v>
      </c>
      <c r="B313" s="19">
        <v>0.87847222222222221</v>
      </c>
      <c r="C313" s="19">
        <v>0.88888888888888884</v>
      </c>
      <c r="D313" s="18">
        <v>1.0416666666666741E-2</v>
      </c>
      <c r="E313">
        <v>0.25</v>
      </c>
      <c r="F313" s="71" t="s">
        <v>76</v>
      </c>
      <c r="G313" s="71" t="s">
        <v>119</v>
      </c>
    </row>
    <row r="314" spans="1:7" x14ac:dyDescent="0.3">
      <c r="A314" s="17">
        <v>45731</v>
      </c>
      <c r="B314" s="19">
        <v>0.89930555555555558</v>
      </c>
      <c r="C314" s="19">
        <v>0.90625</v>
      </c>
      <c r="D314" s="18">
        <v>6.9444444444444198E-3</v>
      </c>
      <c r="E314">
        <v>0.17</v>
      </c>
      <c r="F314" s="71" t="s">
        <v>76</v>
      </c>
      <c r="G314" s="71" t="s">
        <v>119</v>
      </c>
    </row>
    <row r="315" spans="1:7" x14ac:dyDescent="0.3">
      <c r="A315" s="17">
        <v>45731</v>
      </c>
      <c r="B315" s="19">
        <v>0.91666666666666663</v>
      </c>
      <c r="C315" s="19">
        <v>0.95833333333333337</v>
      </c>
      <c r="D315" s="18">
        <v>4.1666666666666741E-2</v>
      </c>
      <c r="E315">
        <v>1</v>
      </c>
      <c r="F315" s="71" t="s">
        <v>77</v>
      </c>
      <c r="G315" s="71" t="s">
        <v>10</v>
      </c>
    </row>
    <row r="316" spans="1:7" x14ac:dyDescent="0.3">
      <c r="A316" s="17">
        <v>45731</v>
      </c>
      <c r="B316" s="19">
        <v>0.95833333333333337</v>
      </c>
      <c r="C316" s="19">
        <v>0.99930555555555556</v>
      </c>
      <c r="D316" s="18">
        <v>4.0972222222222188E-2</v>
      </c>
      <c r="E316">
        <v>0.98</v>
      </c>
      <c r="F316" s="71" t="s">
        <v>104</v>
      </c>
      <c r="G316" s="71" t="s">
        <v>121</v>
      </c>
    </row>
    <row r="317" spans="1:7" x14ac:dyDescent="0.3">
      <c r="A317" s="17">
        <v>45732</v>
      </c>
      <c r="B317" s="19">
        <v>0</v>
      </c>
      <c r="C317" s="19">
        <v>3.4722222222222224E-2</v>
      </c>
      <c r="D317" s="18">
        <v>3.4722222222222321E-2</v>
      </c>
      <c r="E317">
        <v>0.83</v>
      </c>
      <c r="F317" s="71" t="s">
        <v>104</v>
      </c>
      <c r="G317" s="71" t="s">
        <v>121</v>
      </c>
    </row>
    <row r="318" spans="1:7" x14ac:dyDescent="0.3">
      <c r="A318" s="17">
        <v>45732</v>
      </c>
      <c r="B318" s="19">
        <v>3.4722222222222224E-2</v>
      </c>
      <c r="C318" s="19">
        <v>4.1666666666666664E-2</v>
      </c>
      <c r="D318" s="18">
        <v>6.9444444444444198E-3</v>
      </c>
      <c r="E318">
        <v>0.17</v>
      </c>
      <c r="F318" s="71" t="s">
        <v>86</v>
      </c>
      <c r="G318" s="71" t="s">
        <v>25</v>
      </c>
    </row>
    <row r="319" spans="1:7" x14ac:dyDescent="0.3">
      <c r="A319" s="17">
        <v>45732</v>
      </c>
      <c r="B319" s="19">
        <v>0.16666666666666666</v>
      </c>
      <c r="C319" s="19">
        <v>0.20833333333333334</v>
      </c>
      <c r="D319" s="18">
        <v>4.1666666666666741E-2</v>
      </c>
      <c r="E319">
        <v>1</v>
      </c>
      <c r="F319" s="71" t="s">
        <v>66</v>
      </c>
      <c r="G319" s="71" t="s">
        <v>10</v>
      </c>
    </row>
    <row r="320" spans="1:7" x14ac:dyDescent="0.3">
      <c r="A320" s="17">
        <v>45732</v>
      </c>
      <c r="B320" s="19">
        <v>0.41666666666666669</v>
      </c>
      <c r="C320" s="19">
        <v>0.45833333333333331</v>
      </c>
      <c r="D320" s="18">
        <v>4.1666666666666741E-2</v>
      </c>
      <c r="E320">
        <v>1</v>
      </c>
      <c r="F320" s="71" t="s">
        <v>77</v>
      </c>
      <c r="G320" s="71" t="s">
        <v>10</v>
      </c>
    </row>
    <row r="321" spans="1:7" x14ac:dyDescent="0.3">
      <c r="A321" s="17">
        <v>45732</v>
      </c>
      <c r="B321" s="19">
        <v>0.47916666666666669</v>
      </c>
      <c r="C321" s="19">
        <v>0.48958333333333331</v>
      </c>
      <c r="D321" s="18">
        <v>1.0416666666666741E-2</v>
      </c>
      <c r="E321">
        <v>0.25</v>
      </c>
      <c r="F321" s="71" t="s">
        <v>78</v>
      </c>
      <c r="G321" s="71" t="s">
        <v>119</v>
      </c>
    </row>
    <row r="322" spans="1:7" x14ac:dyDescent="0.3">
      <c r="A322" s="17">
        <v>45732</v>
      </c>
      <c r="B322" s="19">
        <v>0.51736111111111116</v>
      </c>
      <c r="C322" s="19">
        <v>0.53125</v>
      </c>
      <c r="D322" s="18">
        <v>1.388888888888884E-2</v>
      </c>
      <c r="E322">
        <v>0.33</v>
      </c>
      <c r="F322" s="71" t="s">
        <v>78</v>
      </c>
      <c r="G322" s="71" t="s">
        <v>119</v>
      </c>
    </row>
    <row r="323" spans="1:7" x14ac:dyDescent="0.3">
      <c r="A323" s="17">
        <v>45732</v>
      </c>
      <c r="B323" s="19">
        <v>0.55208333333333337</v>
      </c>
      <c r="C323" s="19">
        <v>0.56597222222222221</v>
      </c>
      <c r="D323" s="18">
        <v>1.388888888888884E-2</v>
      </c>
      <c r="E323">
        <v>0.33</v>
      </c>
      <c r="F323" s="71" t="s">
        <v>78</v>
      </c>
      <c r="G323" s="71" t="s">
        <v>119</v>
      </c>
    </row>
    <row r="324" spans="1:7" x14ac:dyDescent="0.3">
      <c r="A324" s="17">
        <v>45732</v>
      </c>
      <c r="B324" s="19">
        <v>0.58680555555555558</v>
      </c>
      <c r="C324" s="19">
        <v>0.60069444444444442</v>
      </c>
      <c r="D324" s="18">
        <v>1.388888888888884E-2</v>
      </c>
      <c r="E324">
        <v>0.33</v>
      </c>
      <c r="F324" s="71" t="s">
        <v>78</v>
      </c>
      <c r="G324" s="71" t="s">
        <v>119</v>
      </c>
    </row>
    <row r="325" spans="1:7" x14ac:dyDescent="0.3">
      <c r="A325" s="17">
        <v>45732</v>
      </c>
      <c r="B325" s="19">
        <v>0.625</v>
      </c>
      <c r="C325" s="19">
        <v>0.64583333333333337</v>
      </c>
      <c r="D325" s="18">
        <v>2.0833333333333259E-2</v>
      </c>
      <c r="E325">
        <v>0.5</v>
      </c>
      <c r="F325" s="71" t="s">
        <v>76</v>
      </c>
      <c r="G325" s="71" t="s">
        <v>119</v>
      </c>
    </row>
    <row r="326" spans="1:7" x14ac:dyDescent="0.3">
      <c r="A326" s="17">
        <v>45732</v>
      </c>
      <c r="B326" s="19">
        <v>0.66666666666666663</v>
      </c>
      <c r="C326" s="19">
        <v>0.72916666666666663</v>
      </c>
      <c r="D326" s="18">
        <v>6.25E-2</v>
      </c>
      <c r="E326">
        <v>1.5</v>
      </c>
      <c r="F326" s="71" t="s">
        <v>108</v>
      </c>
      <c r="G326" s="71" t="s">
        <v>119</v>
      </c>
    </row>
    <row r="327" spans="1:7" x14ac:dyDescent="0.3">
      <c r="A327" s="17">
        <v>45732</v>
      </c>
      <c r="B327" s="19">
        <v>0.75</v>
      </c>
      <c r="C327" s="19">
        <v>0.79166666666666663</v>
      </c>
      <c r="D327" s="18">
        <v>4.1666666666666741E-2</v>
      </c>
      <c r="E327">
        <v>1</v>
      </c>
      <c r="F327" s="71" t="s">
        <v>66</v>
      </c>
      <c r="G327" s="71" t="s">
        <v>10</v>
      </c>
    </row>
    <row r="328" spans="1:7" x14ac:dyDescent="0.3">
      <c r="A328" s="17">
        <v>45732</v>
      </c>
      <c r="B328" s="19">
        <v>0.8125</v>
      </c>
      <c r="C328" s="19">
        <v>0.82291666666666663</v>
      </c>
      <c r="D328" s="18">
        <v>1.0416666666666741E-2</v>
      </c>
      <c r="E328">
        <v>0.25</v>
      </c>
      <c r="F328" s="71" t="s">
        <v>78</v>
      </c>
      <c r="G328" s="71" t="s">
        <v>119</v>
      </c>
    </row>
    <row r="329" spans="1:7" x14ac:dyDescent="0.3">
      <c r="A329" s="17">
        <v>45732</v>
      </c>
      <c r="B329" s="19">
        <v>0.91666666666666663</v>
      </c>
      <c r="C329" s="19">
        <v>0.95833333333333337</v>
      </c>
      <c r="D329" s="18">
        <v>4.1666666666666741E-2</v>
      </c>
      <c r="E329">
        <v>1</v>
      </c>
      <c r="F329" s="71" t="s">
        <v>77</v>
      </c>
      <c r="G329" s="71" t="s">
        <v>10</v>
      </c>
    </row>
    <row r="330" spans="1:7" x14ac:dyDescent="0.3">
      <c r="A330" s="17">
        <v>45733</v>
      </c>
      <c r="B330" s="19">
        <v>4.1666666666666664E-2</v>
      </c>
      <c r="C330" s="19">
        <v>6.25E-2</v>
      </c>
      <c r="D330" s="18">
        <v>2.0833333333333259E-2</v>
      </c>
      <c r="E330">
        <v>0.5</v>
      </c>
      <c r="F330" s="71" t="s">
        <v>100</v>
      </c>
      <c r="G330" s="71" t="s">
        <v>119</v>
      </c>
    </row>
    <row r="331" spans="1:7" x14ac:dyDescent="0.3">
      <c r="A331" s="17">
        <v>45733</v>
      </c>
      <c r="B331" s="19">
        <v>9.0277777777777776E-2</v>
      </c>
      <c r="C331" s="19">
        <v>9.7222222222222224E-2</v>
      </c>
      <c r="D331" s="18">
        <v>6.9444444444444198E-3</v>
      </c>
      <c r="E331">
        <v>0.17</v>
      </c>
      <c r="F331" s="71" t="s">
        <v>79</v>
      </c>
      <c r="G331" s="71" t="s">
        <v>119</v>
      </c>
    </row>
    <row r="332" spans="1:7" x14ac:dyDescent="0.3">
      <c r="A332" s="17">
        <v>45733</v>
      </c>
      <c r="B332" s="19">
        <v>0.10416666666666667</v>
      </c>
      <c r="C332" s="19">
        <v>0.11458333333333333</v>
      </c>
      <c r="D332" s="18">
        <v>1.0416666666666741E-2</v>
      </c>
      <c r="E332">
        <v>0.25</v>
      </c>
      <c r="F332" s="71" t="s">
        <v>76</v>
      </c>
      <c r="G332" s="71" t="s">
        <v>119</v>
      </c>
    </row>
    <row r="333" spans="1:7" x14ac:dyDescent="0.3">
      <c r="A333" s="17">
        <v>45733</v>
      </c>
      <c r="B333" s="19">
        <v>0.13194444444444445</v>
      </c>
      <c r="C333" s="19">
        <v>0.1423611111111111</v>
      </c>
      <c r="D333" s="18">
        <v>1.0416666666666741E-2</v>
      </c>
      <c r="E333">
        <v>0.25</v>
      </c>
      <c r="F333" s="71" t="s">
        <v>76</v>
      </c>
      <c r="G333" s="71" t="s">
        <v>119</v>
      </c>
    </row>
    <row r="334" spans="1:7" x14ac:dyDescent="0.3">
      <c r="A334" s="17">
        <v>45733</v>
      </c>
      <c r="B334" s="19">
        <v>0.16666666666666666</v>
      </c>
      <c r="C334" s="19">
        <v>0.20833333333333334</v>
      </c>
      <c r="D334" s="18">
        <v>4.1666666666666741E-2</v>
      </c>
      <c r="E334">
        <v>1</v>
      </c>
      <c r="F334" s="71" t="s">
        <v>66</v>
      </c>
      <c r="G334" s="71" t="s">
        <v>10</v>
      </c>
    </row>
    <row r="335" spans="1:7" x14ac:dyDescent="0.3">
      <c r="A335" s="17">
        <v>45733</v>
      </c>
      <c r="B335" s="19">
        <v>0.22916666666666666</v>
      </c>
      <c r="C335" s="19">
        <v>0.23958333333333334</v>
      </c>
      <c r="D335" s="18">
        <v>1.0416666666666741E-2</v>
      </c>
      <c r="E335">
        <v>0.25</v>
      </c>
      <c r="F335" s="71" t="s">
        <v>76</v>
      </c>
      <c r="G335" s="71" t="s">
        <v>119</v>
      </c>
    </row>
    <row r="336" spans="1:7" x14ac:dyDescent="0.3">
      <c r="A336" s="17">
        <v>45733</v>
      </c>
      <c r="B336" s="19">
        <v>0.41666666666666669</v>
      </c>
      <c r="C336" s="19">
        <v>0.45833333333333331</v>
      </c>
      <c r="D336" s="18">
        <v>4.1666666666666741E-2</v>
      </c>
      <c r="E336">
        <v>1</v>
      </c>
      <c r="F336" s="71" t="s">
        <v>77</v>
      </c>
      <c r="G336" s="71" t="s">
        <v>10</v>
      </c>
    </row>
    <row r="337" spans="1:7" x14ac:dyDescent="0.3">
      <c r="A337" s="17">
        <v>45733</v>
      </c>
      <c r="B337" s="19">
        <v>0.5</v>
      </c>
      <c r="C337" s="19">
        <v>0.51041666666666663</v>
      </c>
      <c r="D337" s="18">
        <v>1.0416666666666741E-2</v>
      </c>
      <c r="E337">
        <v>0.25</v>
      </c>
      <c r="F337" s="71" t="s">
        <v>86</v>
      </c>
      <c r="G337" s="71" t="s">
        <v>25</v>
      </c>
    </row>
    <row r="338" spans="1:7" x14ac:dyDescent="0.3">
      <c r="A338" s="17">
        <v>45733</v>
      </c>
      <c r="B338" s="19">
        <v>0.52430555555555558</v>
      </c>
      <c r="C338" s="19">
        <v>0.53472222222222221</v>
      </c>
      <c r="D338" s="18">
        <v>1.0416666666666741E-2</v>
      </c>
      <c r="E338">
        <v>0.25</v>
      </c>
      <c r="F338" s="71" t="s">
        <v>108</v>
      </c>
      <c r="G338" s="71" t="s">
        <v>119</v>
      </c>
    </row>
    <row r="339" spans="1:7" x14ac:dyDescent="0.3">
      <c r="A339" s="17">
        <v>45733</v>
      </c>
      <c r="B339" s="19">
        <v>0.54513888888888884</v>
      </c>
      <c r="C339" s="19">
        <v>0.56597222222222221</v>
      </c>
      <c r="D339" s="18">
        <v>2.0833333333333259E-2</v>
      </c>
      <c r="E339">
        <v>0.5</v>
      </c>
      <c r="F339" s="71" t="s">
        <v>94</v>
      </c>
      <c r="G339" s="71" t="s">
        <v>25</v>
      </c>
    </row>
    <row r="340" spans="1:7" x14ac:dyDescent="0.3">
      <c r="A340" s="17">
        <v>45733</v>
      </c>
      <c r="B340" s="19">
        <v>0.57291666666666663</v>
      </c>
      <c r="C340" s="19">
        <v>0.625</v>
      </c>
      <c r="D340" s="18">
        <v>5.2083333333333259E-2</v>
      </c>
      <c r="E340">
        <v>1.25</v>
      </c>
      <c r="F340" s="71" t="s">
        <v>83</v>
      </c>
      <c r="G340" s="71" t="s">
        <v>120</v>
      </c>
    </row>
    <row r="341" spans="1:7" x14ac:dyDescent="0.3">
      <c r="A341" s="17">
        <v>45733</v>
      </c>
      <c r="B341" s="19">
        <v>0.625</v>
      </c>
      <c r="C341" s="19">
        <v>0.63541666666666663</v>
      </c>
      <c r="D341" s="18">
        <v>1.0416666666666741E-2</v>
      </c>
      <c r="E341">
        <v>0.25</v>
      </c>
      <c r="F341" s="71" t="s">
        <v>108</v>
      </c>
      <c r="G341" s="71" t="s">
        <v>119</v>
      </c>
    </row>
    <row r="342" spans="1:7" x14ac:dyDescent="0.3">
      <c r="A342" s="17">
        <v>45733</v>
      </c>
      <c r="B342" s="19">
        <v>0.65625</v>
      </c>
      <c r="C342" s="19">
        <v>0.67013888888888884</v>
      </c>
      <c r="D342" s="18">
        <v>1.388888888888884E-2</v>
      </c>
      <c r="E342">
        <v>0.33</v>
      </c>
      <c r="F342" s="71" t="s">
        <v>123</v>
      </c>
      <c r="G342" s="71" t="s">
        <v>25</v>
      </c>
    </row>
    <row r="343" spans="1:7" x14ac:dyDescent="0.3">
      <c r="A343" s="17">
        <v>45733</v>
      </c>
      <c r="B343" s="19">
        <v>0.68402777777777779</v>
      </c>
      <c r="C343" s="19">
        <v>0.69791666666666663</v>
      </c>
      <c r="D343" s="18">
        <v>1.388888888888884E-2</v>
      </c>
      <c r="E343">
        <v>0.33</v>
      </c>
      <c r="F343" s="71" t="s">
        <v>123</v>
      </c>
      <c r="G343" s="71" t="s">
        <v>25</v>
      </c>
    </row>
    <row r="344" spans="1:7" x14ac:dyDescent="0.3">
      <c r="A344" s="17">
        <v>45733</v>
      </c>
      <c r="B344" s="19">
        <v>0.72569444444444442</v>
      </c>
      <c r="C344" s="19">
        <v>0.73958333333333337</v>
      </c>
      <c r="D344" s="18">
        <v>1.388888888888884E-2</v>
      </c>
      <c r="E344">
        <v>0.33</v>
      </c>
      <c r="F344" s="71" t="s">
        <v>123</v>
      </c>
      <c r="G344" s="71" t="s">
        <v>25</v>
      </c>
    </row>
    <row r="345" spans="1:7" x14ac:dyDescent="0.3">
      <c r="A345" s="17">
        <v>45733</v>
      </c>
      <c r="B345" s="19">
        <v>0.75</v>
      </c>
      <c r="C345" s="19">
        <v>0.79166666666666663</v>
      </c>
      <c r="D345" s="18">
        <v>4.1666666666666741E-2</v>
      </c>
      <c r="E345">
        <v>1</v>
      </c>
      <c r="F345" s="71" t="s">
        <v>66</v>
      </c>
      <c r="G345" s="71" t="s">
        <v>10</v>
      </c>
    </row>
    <row r="346" spans="1:7" x14ac:dyDescent="0.3">
      <c r="A346" s="17">
        <v>45733</v>
      </c>
      <c r="B346" s="19">
        <v>0.91666666666666663</v>
      </c>
      <c r="C346" s="19">
        <v>0.95833333333333337</v>
      </c>
      <c r="D346" s="18">
        <v>4.1666666666666741E-2</v>
      </c>
      <c r="E346">
        <v>1</v>
      </c>
      <c r="F346" s="71" t="s">
        <v>77</v>
      </c>
      <c r="G346" s="71" t="s">
        <v>10</v>
      </c>
    </row>
    <row r="347" spans="1:7" x14ac:dyDescent="0.3">
      <c r="A347" s="17">
        <v>45734</v>
      </c>
      <c r="B347" s="19">
        <v>0.16666666666666666</v>
      </c>
      <c r="C347" s="19">
        <v>0.20833333333333334</v>
      </c>
      <c r="D347" s="18">
        <v>4.1666666666666741E-2</v>
      </c>
      <c r="E347">
        <v>1</v>
      </c>
      <c r="F347" s="71" t="s">
        <v>101</v>
      </c>
      <c r="G347" s="71" t="s">
        <v>121</v>
      </c>
    </row>
    <row r="348" spans="1:7" x14ac:dyDescent="0.3">
      <c r="A348" s="17">
        <v>45734</v>
      </c>
      <c r="B348" s="19">
        <v>0.25</v>
      </c>
      <c r="C348" s="19">
        <v>0.29166666666666669</v>
      </c>
      <c r="D348" s="18">
        <v>4.1666666666666741E-2</v>
      </c>
      <c r="E348">
        <v>1</v>
      </c>
      <c r="F348" s="71" t="s">
        <v>123</v>
      </c>
      <c r="G348" s="71" t="s">
        <v>25</v>
      </c>
    </row>
    <row r="349" spans="1:7" x14ac:dyDescent="0.3">
      <c r="A349" s="17">
        <v>45734</v>
      </c>
      <c r="B349" s="19">
        <v>0.39583333333333331</v>
      </c>
      <c r="C349" s="19">
        <v>0.45833333333333331</v>
      </c>
      <c r="D349" s="18">
        <v>6.25E-2</v>
      </c>
      <c r="E349">
        <v>1.5</v>
      </c>
      <c r="F349" s="71" t="s">
        <v>77</v>
      </c>
      <c r="G349" s="71" t="s">
        <v>10</v>
      </c>
    </row>
    <row r="350" spans="1:7" x14ac:dyDescent="0.3">
      <c r="A350" s="17">
        <v>45734</v>
      </c>
      <c r="B350" s="19">
        <v>0.45833333333333331</v>
      </c>
      <c r="C350" s="19">
        <v>0.52083333333333337</v>
      </c>
      <c r="D350" s="18">
        <v>6.25E-2</v>
      </c>
      <c r="E350">
        <v>1.5</v>
      </c>
      <c r="F350" s="71" t="s">
        <v>86</v>
      </c>
      <c r="G350" s="71" t="s">
        <v>25</v>
      </c>
    </row>
    <row r="351" spans="1:7" x14ac:dyDescent="0.3">
      <c r="A351" s="17">
        <v>45734</v>
      </c>
      <c r="B351" s="19">
        <v>0.58333333333333337</v>
      </c>
      <c r="C351" s="19">
        <v>0.625</v>
      </c>
      <c r="D351" s="18">
        <v>4.1666666666666741E-2</v>
      </c>
      <c r="E351">
        <v>1</v>
      </c>
      <c r="F351" s="71" t="s">
        <v>83</v>
      </c>
      <c r="G351" s="71" t="s">
        <v>120</v>
      </c>
    </row>
    <row r="352" spans="1:7" x14ac:dyDescent="0.3">
      <c r="A352" s="17">
        <v>45734</v>
      </c>
      <c r="B352" s="19">
        <v>0.72916666666666663</v>
      </c>
      <c r="C352" s="19">
        <v>0.77083333333333337</v>
      </c>
      <c r="D352" s="18">
        <v>4.1666666666666741E-2</v>
      </c>
      <c r="E352">
        <v>1</v>
      </c>
      <c r="F352" s="71" t="s">
        <v>66</v>
      </c>
      <c r="G352" s="71" t="s">
        <v>10</v>
      </c>
    </row>
    <row r="353" spans="1:7" x14ac:dyDescent="0.3">
      <c r="A353" s="17">
        <v>45734</v>
      </c>
      <c r="B353" s="19">
        <v>0.79166666666666663</v>
      </c>
      <c r="C353" s="19">
        <v>0.8125</v>
      </c>
      <c r="D353" s="18">
        <v>2.0833333333333259E-2</v>
      </c>
      <c r="E353">
        <v>0.5</v>
      </c>
      <c r="F353" s="71" t="s">
        <v>83</v>
      </c>
      <c r="G353" s="71" t="s">
        <v>120</v>
      </c>
    </row>
    <row r="354" spans="1:7" x14ac:dyDescent="0.3">
      <c r="A354" s="17">
        <v>45734</v>
      </c>
      <c r="B354" s="19">
        <v>0.85416666666666663</v>
      </c>
      <c r="C354" s="19">
        <v>0.89583333333333337</v>
      </c>
      <c r="D354" s="18">
        <v>4.1666666666666741E-2</v>
      </c>
      <c r="E354">
        <v>1</v>
      </c>
      <c r="F354" s="71" t="s">
        <v>123</v>
      </c>
      <c r="G354" s="71" t="s">
        <v>25</v>
      </c>
    </row>
    <row r="355" spans="1:7" x14ac:dyDescent="0.3">
      <c r="A355" s="17">
        <v>45734</v>
      </c>
      <c r="B355" s="19">
        <v>0.89583333333333337</v>
      </c>
      <c r="C355" s="19">
        <v>0.95833333333333337</v>
      </c>
      <c r="D355" s="18">
        <v>6.25E-2</v>
      </c>
      <c r="E355">
        <v>1.5</v>
      </c>
      <c r="F355" s="71" t="s">
        <v>77</v>
      </c>
      <c r="G355" s="71" t="s">
        <v>10</v>
      </c>
    </row>
    <row r="356" spans="1:7" x14ac:dyDescent="0.3">
      <c r="A356" s="17">
        <v>45734</v>
      </c>
      <c r="B356" s="19">
        <v>0.95833333333333337</v>
      </c>
      <c r="C356" s="19">
        <v>0</v>
      </c>
      <c r="D356" s="18">
        <v>4.1666666666666741E-2</v>
      </c>
      <c r="E356">
        <v>1</v>
      </c>
      <c r="F356" s="71" t="s">
        <v>76</v>
      </c>
      <c r="G356" s="71" t="s">
        <v>119</v>
      </c>
    </row>
    <row r="357" spans="1:7" x14ac:dyDescent="0.3">
      <c r="A357" s="17">
        <v>45735</v>
      </c>
      <c r="B357" s="19">
        <v>0.20833333333333334</v>
      </c>
      <c r="C357" s="19">
        <v>0.25</v>
      </c>
      <c r="D357" s="18">
        <v>4.1666666666666741E-2</v>
      </c>
      <c r="E357">
        <v>1</v>
      </c>
      <c r="F357" s="71" t="s">
        <v>109</v>
      </c>
      <c r="G357" s="71" t="s">
        <v>119</v>
      </c>
    </row>
    <row r="358" spans="1:7" x14ac:dyDescent="0.3">
      <c r="A358" s="17">
        <v>45735</v>
      </c>
      <c r="B358" s="19">
        <v>0.25</v>
      </c>
      <c r="C358" s="19">
        <v>0.29166666666666669</v>
      </c>
      <c r="D358" s="18">
        <v>4.1666666666666741E-2</v>
      </c>
      <c r="E358">
        <v>1</v>
      </c>
      <c r="F358" s="71" t="s">
        <v>78</v>
      </c>
      <c r="G358" s="71" t="s">
        <v>119</v>
      </c>
    </row>
    <row r="359" spans="1:7" x14ac:dyDescent="0.3">
      <c r="A359" s="17">
        <v>45735</v>
      </c>
      <c r="B359" s="19">
        <v>0.30208333333333331</v>
      </c>
      <c r="C359" s="19">
        <v>0.33333333333333331</v>
      </c>
      <c r="D359" s="18">
        <v>3.125E-2</v>
      </c>
      <c r="E359">
        <v>0.75</v>
      </c>
      <c r="F359" s="71" t="s">
        <v>96</v>
      </c>
      <c r="G359" s="71" t="s">
        <v>25</v>
      </c>
    </row>
    <row r="360" spans="1:7" x14ac:dyDescent="0.3">
      <c r="A360" s="17">
        <v>45735</v>
      </c>
      <c r="B360" s="19">
        <v>0.34027777777777779</v>
      </c>
      <c r="C360" s="19">
        <v>0.45833333333333331</v>
      </c>
      <c r="D360" s="18">
        <v>0.11805555555555558</v>
      </c>
      <c r="E360">
        <v>2.83</v>
      </c>
      <c r="F360" s="71" t="s">
        <v>104</v>
      </c>
      <c r="G360" s="71" t="s">
        <v>121</v>
      </c>
    </row>
    <row r="361" spans="1:7" x14ac:dyDescent="0.3">
      <c r="A361" s="17">
        <v>45735</v>
      </c>
      <c r="B361" s="19">
        <v>0.45833333333333331</v>
      </c>
      <c r="C361" s="19">
        <v>0.47916666666666669</v>
      </c>
      <c r="D361" s="18">
        <v>2.0833333333333259E-2</v>
      </c>
      <c r="E361">
        <v>0.5</v>
      </c>
      <c r="F361" s="71" t="s">
        <v>104</v>
      </c>
      <c r="G361" s="71" t="s">
        <v>121</v>
      </c>
    </row>
    <row r="362" spans="1:7" x14ac:dyDescent="0.3">
      <c r="A362" s="17">
        <v>45735</v>
      </c>
      <c r="B362" s="19">
        <v>0.5</v>
      </c>
      <c r="C362" s="19">
        <v>0.50902777777777775</v>
      </c>
      <c r="D362" s="18">
        <v>9.0277777777778567E-3</v>
      </c>
      <c r="E362">
        <v>0.22</v>
      </c>
      <c r="F362" s="71" t="s">
        <v>86</v>
      </c>
      <c r="G362" s="71" t="s">
        <v>25</v>
      </c>
    </row>
    <row r="363" spans="1:7" x14ac:dyDescent="0.3">
      <c r="A363" s="17">
        <v>45735</v>
      </c>
      <c r="B363" s="19">
        <v>0.59027777777777779</v>
      </c>
      <c r="C363" s="19">
        <v>0.61111111111111116</v>
      </c>
      <c r="D363" s="18">
        <v>2.0833333333333259E-2</v>
      </c>
      <c r="E363">
        <v>0.5</v>
      </c>
      <c r="F363" s="71" t="s">
        <v>105</v>
      </c>
      <c r="G363" s="71" t="s">
        <v>25</v>
      </c>
    </row>
    <row r="364" spans="1:7" x14ac:dyDescent="0.3">
      <c r="A364" s="17">
        <v>45735</v>
      </c>
      <c r="B364" s="19">
        <v>0.625</v>
      </c>
      <c r="C364" s="19">
        <v>0.64583333333333337</v>
      </c>
      <c r="D364" s="18">
        <v>2.0833333333333259E-2</v>
      </c>
      <c r="E364">
        <v>0.5</v>
      </c>
      <c r="F364" s="71" t="s">
        <v>102</v>
      </c>
      <c r="G364" s="71" t="s">
        <v>119</v>
      </c>
    </row>
    <row r="365" spans="1:7" x14ac:dyDescent="0.3">
      <c r="A365" s="17">
        <v>45735</v>
      </c>
      <c r="B365" s="19">
        <v>0.70833333333333337</v>
      </c>
      <c r="C365" s="19">
        <v>0.72916666666666663</v>
      </c>
      <c r="D365" s="18">
        <v>2.0833333333333259E-2</v>
      </c>
      <c r="E365">
        <v>0.5</v>
      </c>
      <c r="F365" s="71" t="s">
        <v>78</v>
      </c>
      <c r="G365" s="71" t="s">
        <v>119</v>
      </c>
    </row>
    <row r="366" spans="1:7" x14ac:dyDescent="0.3">
      <c r="A366" s="17">
        <v>45735</v>
      </c>
      <c r="B366" s="19">
        <v>0.75</v>
      </c>
      <c r="C366" s="19">
        <v>0.79166666666666663</v>
      </c>
      <c r="D366" s="18">
        <v>4.1666666666666741E-2</v>
      </c>
      <c r="E366">
        <v>1</v>
      </c>
      <c r="F366" s="71" t="s">
        <v>66</v>
      </c>
      <c r="G366" s="71" t="s">
        <v>10</v>
      </c>
    </row>
    <row r="367" spans="1:7" x14ac:dyDescent="0.3">
      <c r="A367" s="17">
        <v>45735</v>
      </c>
      <c r="B367" s="19">
        <v>0.84027777777777779</v>
      </c>
      <c r="C367" s="19">
        <v>0.85069444444444442</v>
      </c>
      <c r="D367" s="18">
        <v>1.0416666666666741E-2</v>
      </c>
      <c r="E367">
        <v>0.25</v>
      </c>
      <c r="F367" s="71" t="s">
        <v>86</v>
      </c>
      <c r="G367" s="71" t="s">
        <v>25</v>
      </c>
    </row>
    <row r="368" spans="1:7" x14ac:dyDescent="0.3">
      <c r="A368" s="17">
        <v>45735</v>
      </c>
      <c r="B368" s="19">
        <v>0.86111111111111116</v>
      </c>
      <c r="C368" s="19">
        <v>0.87152777777777779</v>
      </c>
      <c r="D368" s="18">
        <v>1.0416666666666741E-2</v>
      </c>
      <c r="E368">
        <v>0.25</v>
      </c>
      <c r="F368" s="71" t="s">
        <v>78</v>
      </c>
      <c r="G368" s="71" t="s">
        <v>119</v>
      </c>
    </row>
    <row r="369" spans="1:7" x14ac:dyDescent="0.3">
      <c r="A369" s="17">
        <v>45735</v>
      </c>
      <c r="B369" s="19">
        <v>0.89583333333333337</v>
      </c>
      <c r="C369" s="19">
        <v>0.95833333333333337</v>
      </c>
      <c r="D369" s="18">
        <v>6.25E-2</v>
      </c>
      <c r="E369">
        <v>1.5</v>
      </c>
      <c r="F369" s="71" t="s">
        <v>77</v>
      </c>
      <c r="G369" s="71" t="s">
        <v>10</v>
      </c>
    </row>
    <row r="370" spans="1:7" x14ac:dyDescent="0.3">
      <c r="A370" s="17">
        <v>45735</v>
      </c>
      <c r="B370" s="19">
        <v>0.95833333333333337</v>
      </c>
      <c r="C370" s="19">
        <v>2.0833333333333332E-2</v>
      </c>
      <c r="D370" s="18">
        <v>6.25E-2</v>
      </c>
      <c r="E370">
        <v>1.5</v>
      </c>
      <c r="F370" s="71" t="s">
        <v>83</v>
      </c>
      <c r="G370" s="71" t="s">
        <v>120</v>
      </c>
    </row>
    <row r="371" spans="1:7" x14ac:dyDescent="0.3">
      <c r="A371" s="17">
        <v>45736</v>
      </c>
      <c r="B371" s="19">
        <v>4.8611111111111112E-2</v>
      </c>
      <c r="C371" s="19">
        <v>7.6388888888888895E-2</v>
      </c>
      <c r="D371" s="18">
        <v>2.7777777777777679E-2</v>
      </c>
      <c r="E371">
        <v>0.67</v>
      </c>
      <c r="F371" s="71" t="s">
        <v>76</v>
      </c>
      <c r="G371" s="71" t="s">
        <v>119</v>
      </c>
    </row>
    <row r="372" spans="1:7" x14ac:dyDescent="0.3">
      <c r="A372" s="17">
        <v>45736</v>
      </c>
      <c r="B372" s="19">
        <v>0.14583333333333334</v>
      </c>
      <c r="C372" s="19">
        <v>0.1875</v>
      </c>
      <c r="D372" s="18">
        <v>4.1666666666666741E-2</v>
      </c>
      <c r="E372">
        <v>1</v>
      </c>
      <c r="F372" s="71" t="s">
        <v>66</v>
      </c>
      <c r="G372" s="71" t="s">
        <v>10</v>
      </c>
    </row>
    <row r="373" spans="1:7" x14ac:dyDescent="0.3">
      <c r="A373" s="17">
        <v>45736</v>
      </c>
      <c r="B373" s="19">
        <v>0.21527777777777779</v>
      </c>
      <c r="C373" s="19">
        <v>0.22916666666666666</v>
      </c>
      <c r="D373" s="18">
        <v>1.388888888888884E-2</v>
      </c>
      <c r="E373">
        <v>0.33</v>
      </c>
      <c r="F373" s="71" t="s">
        <v>123</v>
      </c>
      <c r="G373" s="71" t="s">
        <v>25</v>
      </c>
    </row>
    <row r="374" spans="1:7" x14ac:dyDescent="0.3">
      <c r="A374" s="17">
        <v>45736</v>
      </c>
      <c r="B374" s="19">
        <v>0.29166666666666669</v>
      </c>
      <c r="C374" s="19">
        <v>0.33333333333333331</v>
      </c>
      <c r="D374" s="18">
        <v>4.1666666666666741E-2</v>
      </c>
      <c r="E374">
        <v>1</v>
      </c>
      <c r="F374" s="71" t="s">
        <v>123</v>
      </c>
      <c r="G374" s="71" t="s">
        <v>25</v>
      </c>
    </row>
    <row r="375" spans="1:7" x14ac:dyDescent="0.3">
      <c r="A375" s="17">
        <v>45736</v>
      </c>
      <c r="B375" s="19">
        <v>0.39583333333333331</v>
      </c>
      <c r="C375" s="19">
        <v>0.45833333333333331</v>
      </c>
      <c r="D375" s="18">
        <v>6.25E-2</v>
      </c>
      <c r="E375">
        <v>1.5</v>
      </c>
      <c r="F375" s="71" t="s">
        <v>77</v>
      </c>
      <c r="G375" s="71" t="s">
        <v>10</v>
      </c>
    </row>
    <row r="376" spans="1:7" x14ac:dyDescent="0.3">
      <c r="A376" s="17">
        <v>45736</v>
      </c>
      <c r="B376" s="19">
        <v>0.70833333333333337</v>
      </c>
      <c r="C376" s="19">
        <v>0.72916666666666663</v>
      </c>
      <c r="D376" s="18">
        <v>2.0833333333333259E-2</v>
      </c>
      <c r="E376">
        <v>0.5</v>
      </c>
      <c r="F376" s="71" t="s">
        <v>78</v>
      </c>
      <c r="G376" s="71" t="s">
        <v>119</v>
      </c>
    </row>
    <row r="377" spans="1:7" x14ac:dyDescent="0.3">
      <c r="A377" s="17">
        <v>45736</v>
      </c>
      <c r="B377" s="19">
        <v>0.75</v>
      </c>
      <c r="C377" s="19">
        <v>0.79166666666666663</v>
      </c>
      <c r="D377" s="18">
        <v>4.1666666666666741E-2</v>
      </c>
      <c r="E377">
        <v>1</v>
      </c>
      <c r="F377" s="71" t="s">
        <v>66</v>
      </c>
      <c r="G377" s="71" t="s">
        <v>10</v>
      </c>
    </row>
    <row r="378" spans="1:7" x14ac:dyDescent="0.3">
      <c r="A378" s="17">
        <v>45736</v>
      </c>
      <c r="B378" s="19">
        <v>0.85416666666666663</v>
      </c>
      <c r="C378" s="19">
        <v>0.8666666666666667</v>
      </c>
      <c r="D378" s="18">
        <v>1.2499999999999956E-2</v>
      </c>
      <c r="E378">
        <v>0.3</v>
      </c>
      <c r="F378" s="71" t="s">
        <v>78</v>
      </c>
      <c r="G378" s="71" t="s">
        <v>119</v>
      </c>
    </row>
    <row r="379" spans="1:7" x14ac:dyDescent="0.3">
      <c r="A379" s="17">
        <v>45736</v>
      </c>
      <c r="B379" s="19">
        <v>0.89583333333333337</v>
      </c>
      <c r="C379" s="19">
        <v>0.95833333333333337</v>
      </c>
      <c r="D379" s="18">
        <v>6.25E-2</v>
      </c>
      <c r="E379">
        <v>1.5</v>
      </c>
      <c r="F379" s="71" t="s">
        <v>77</v>
      </c>
      <c r="G379" s="71" t="s">
        <v>10</v>
      </c>
    </row>
    <row r="380" spans="1:7" x14ac:dyDescent="0.3">
      <c r="A380" s="17">
        <v>45737</v>
      </c>
      <c r="B380" s="19">
        <v>0</v>
      </c>
      <c r="C380" s="19">
        <v>1.0416666666666666E-2</v>
      </c>
      <c r="D380" s="18">
        <v>1.0416666666666741E-2</v>
      </c>
      <c r="E380">
        <v>0.25</v>
      </c>
      <c r="F380" s="71" t="s">
        <v>44</v>
      </c>
      <c r="G380" s="71" t="s">
        <v>119</v>
      </c>
    </row>
    <row r="381" spans="1:7" x14ac:dyDescent="0.3">
      <c r="A381" s="17">
        <v>45737</v>
      </c>
      <c r="B381" s="19">
        <v>4.1666666666666664E-2</v>
      </c>
      <c r="C381" s="19">
        <v>5.2083333333333336E-2</v>
      </c>
      <c r="D381" s="18">
        <v>1.0416666666666741E-2</v>
      </c>
      <c r="E381">
        <v>0.25</v>
      </c>
      <c r="F381" s="71" t="s">
        <v>100</v>
      </c>
      <c r="G381" s="71" t="s">
        <v>119</v>
      </c>
    </row>
    <row r="382" spans="1:7" x14ac:dyDescent="0.3">
      <c r="A382" s="17">
        <v>45737</v>
      </c>
      <c r="B382" s="19">
        <v>0.14583333333333334</v>
      </c>
      <c r="C382" s="19">
        <v>0.1875</v>
      </c>
      <c r="D382" s="18">
        <v>4.1666666666666741E-2</v>
      </c>
      <c r="E382">
        <v>1</v>
      </c>
      <c r="F382" s="71" t="s">
        <v>66</v>
      </c>
      <c r="G382" s="71" t="s">
        <v>10</v>
      </c>
    </row>
    <row r="383" spans="1:7" x14ac:dyDescent="0.3">
      <c r="A383" s="17">
        <v>45737</v>
      </c>
      <c r="B383" s="19">
        <v>0.35416666666666669</v>
      </c>
      <c r="C383" s="19">
        <v>0.39583333333333331</v>
      </c>
      <c r="D383" s="18">
        <v>4.1666666666666741E-2</v>
      </c>
      <c r="E383">
        <v>1</v>
      </c>
      <c r="F383" s="71" t="s">
        <v>71</v>
      </c>
      <c r="G383" s="71" t="s">
        <v>121</v>
      </c>
    </row>
    <row r="384" spans="1:7" x14ac:dyDescent="0.3">
      <c r="A384" s="17">
        <v>45737</v>
      </c>
      <c r="B384" s="19">
        <v>0.39583333333333331</v>
      </c>
      <c r="C384" s="19">
        <v>0.45833333333333331</v>
      </c>
      <c r="D384" s="18">
        <v>6.25E-2</v>
      </c>
      <c r="E384">
        <v>1.5</v>
      </c>
      <c r="F384" s="71" t="s">
        <v>77</v>
      </c>
      <c r="G384" s="71" t="s">
        <v>10</v>
      </c>
    </row>
    <row r="385" spans="1:7" x14ac:dyDescent="0.3">
      <c r="A385" s="17">
        <v>45737</v>
      </c>
      <c r="B385" s="19">
        <v>0.45833333333333331</v>
      </c>
      <c r="C385" s="19">
        <v>0.58333333333333337</v>
      </c>
      <c r="D385" s="18">
        <v>0.125</v>
      </c>
      <c r="E385">
        <v>3</v>
      </c>
      <c r="F385" s="71" t="s">
        <v>83</v>
      </c>
      <c r="G385" s="71" t="s">
        <v>120</v>
      </c>
    </row>
    <row r="386" spans="1:7" x14ac:dyDescent="0.3">
      <c r="A386" s="17">
        <v>45737</v>
      </c>
      <c r="B386" s="19">
        <v>0.59375</v>
      </c>
      <c r="C386" s="19">
        <v>0.60416666666666663</v>
      </c>
      <c r="D386" s="18">
        <v>1.0416666666666741E-2</v>
      </c>
      <c r="E386">
        <v>0.25</v>
      </c>
      <c r="F386" s="71" t="s">
        <v>97</v>
      </c>
      <c r="G386" s="71" t="s">
        <v>25</v>
      </c>
    </row>
    <row r="387" spans="1:7" x14ac:dyDescent="0.3">
      <c r="A387" s="17">
        <v>45737</v>
      </c>
      <c r="B387" s="19">
        <v>0.64444444444444449</v>
      </c>
      <c r="C387" s="19">
        <v>0.6645833333333333</v>
      </c>
      <c r="D387" s="18">
        <v>2.0138888888888928E-2</v>
      </c>
      <c r="E387">
        <v>0.48</v>
      </c>
      <c r="F387" s="71" t="s">
        <v>78</v>
      </c>
      <c r="G387" s="71" t="s">
        <v>119</v>
      </c>
    </row>
    <row r="388" spans="1:7" x14ac:dyDescent="0.3">
      <c r="A388" s="17">
        <v>45737</v>
      </c>
      <c r="B388" s="19">
        <v>0.67847222222222225</v>
      </c>
      <c r="C388" s="19">
        <v>0.69166666666666665</v>
      </c>
      <c r="D388" s="18">
        <v>1.3194444444444509E-2</v>
      </c>
      <c r="E388">
        <v>0.32</v>
      </c>
      <c r="F388" s="71" t="s">
        <v>78</v>
      </c>
      <c r="G388" s="71" t="s">
        <v>119</v>
      </c>
    </row>
    <row r="389" spans="1:7" x14ac:dyDescent="0.3">
      <c r="A389" s="17">
        <v>45737</v>
      </c>
      <c r="B389" s="19">
        <v>0.78472222222222221</v>
      </c>
      <c r="C389" s="19">
        <v>0.83333333333333337</v>
      </c>
      <c r="D389" s="18">
        <v>4.861111111111116E-2</v>
      </c>
      <c r="E389">
        <v>1.17</v>
      </c>
      <c r="F389" s="71" t="s">
        <v>66</v>
      </c>
      <c r="G389" s="71" t="s">
        <v>10</v>
      </c>
    </row>
    <row r="390" spans="1:7" x14ac:dyDescent="0.3">
      <c r="A390" s="17">
        <v>45737</v>
      </c>
      <c r="B390" s="19">
        <v>0.85833333333333328</v>
      </c>
      <c r="C390" s="19">
        <v>0.86736111111111114</v>
      </c>
      <c r="D390" s="18">
        <v>9.0277777777778567E-3</v>
      </c>
      <c r="E390">
        <v>0.22</v>
      </c>
      <c r="F390" s="71" t="s">
        <v>78</v>
      </c>
      <c r="G390" s="71" t="s">
        <v>119</v>
      </c>
    </row>
    <row r="391" spans="1:7" x14ac:dyDescent="0.3">
      <c r="A391" s="17">
        <v>45737</v>
      </c>
      <c r="B391" s="19">
        <v>0.875</v>
      </c>
      <c r="C391" s="19">
        <v>0.91666666666666663</v>
      </c>
      <c r="D391" s="18">
        <v>4.1666666666666741E-2</v>
      </c>
      <c r="E391">
        <v>1</v>
      </c>
      <c r="F391" s="71" t="s">
        <v>77</v>
      </c>
      <c r="G391" s="71" t="s">
        <v>10</v>
      </c>
    </row>
    <row r="392" spans="1:7" x14ac:dyDescent="0.3">
      <c r="A392" s="17">
        <v>45737</v>
      </c>
      <c r="B392" s="19">
        <v>0.91666666666666663</v>
      </c>
      <c r="C392" s="19">
        <v>0</v>
      </c>
      <c r="D392" s="18">
        <v>8.3333333333333259E-2</v>
      </c>
      <c r="E392">
        <v>2</v>
      </c>
      <c r="F392" s="71" t="s">
        <v>72</v>
      </c>
      <c r="G392" s="71" t="s">
        <v>121</v>
      </c>
    </row>
    <row r="393" spans="1:7" x14ac:dyDescent="0.3">
      <c r="A393" s="17">
        <v>45738</v>
      </c>
      <c r="B393" s="19">
        <v>0</v>
      </c>
      <c r="C393" s="19">
        <v>0.41666666666666669</v>
      </c>
      <c r="D393" s="18">
        <v>0.41666666666666674</v>
      </c>
      <c r="E393">
        <v>10</v>
      </c>
      <c r="F393" s="71" t="s">
        <v>72</v>
      </c>
      <c r="G393" s="71" t="s">
        <v>121</v>
      </c>
    </row>
    <row r="394" spans="1:7" x14ac:dyDescent="0.3">
      <c r="A394" s="17">
        <v>45738</v>
      </c>
      <c r="B394" s="19">
        <v>0.41666666666666669</v>
      </c>
      <c r="C394" s="19">
        <v>0.66666666666666663</v>
      </c>
      <c r="D394" s="18">
        <v>0.25</v>
      </c>
      <c r="E394">
        <v>6</v>
      </c>
      <c r="F394" s="71" t="s">
        <v>72</v>
      </c>
      <c r="G394" s="71" t="s">
        <v>121</v>
      </c>
    </row>
    <row r="395" spans="1:7" x14ac:dyDescent="0.3">
      <c r="A395" s="17">
        <v>45738</v>
      </c>
      <c r="B395" s="19">
        <v>0.66666666666666663</v>
      </c>
      <c r="C395" s="19">
        <v>0.67708333333333337</v>
      </c>
      <c r="D395" s="18">
        <v>1.0416666666666741E-2</v>
      </c>
      <c r="E395">
        <v>0.25</v>
      </c>
      <c r="F395" s="71" t="s">
        <v>102</v>
      </c>
      <c r="G395" s="71" t="s">
        <v>119</v>
      </c>
    </row>
    <row r="396" spans="1:7" x14ac:dyDescent="0.3">
      <c r="A396" s="17">
        <v>45738</v>
      </c>
      <c r="B396" s="19">
        <v>0.75</v>
      </c>
      <c r="C396" s="19">
        <v>0.79166666666666663</v>
      </c>
      <c r="D396" s="18">
        <v>4.1666666666666741E-2</v>
      </c>
      <c r="E396">
        <v>1</v>
      </c>
      <c r="F396" s="71" t="s">
        <v>66</v>
      </c>
      <c r="G396" s="71" t="s">
        <v>10</v>
      </c>
    </row>
    <row r="397" spans="1:7" x14ac:dyDescent="0.3">
      <c r="A397" s="17">
        <v>45738</v>
      </c>
      <c r="B397" s="19">
        <v>0.83333333333333337</v>
      </c>
      <c r="C397" s="19">
        <v>0.875</v>
      </c>
      <c r="D397" s="18">
        <v>4.1666666666666741E-2</v>
      </c>
      <c r="E397">
        <v>1</v>
      </c>
      <c r="F397" s="71" t="s">
        <v>78</v>
      </c>
      <c r="G397" s="71" t="s">
        <v>119</v>
      </c>
    </row>
    <row r="398" spans="1:7" x14ac:dyDescent="0.3">
      <c r="A398" s="17">
        <v>45738</v>
      </c>
      <c r="B398" s="19">
        <v>0.89583333333333337</v>
      </c>
      <c r="C398" s="19">
        <v>0.95833333333333337</v>
      </c>
      <c r="D398" s="18">
        <v>6.25E-2</v>
      </c>
      <c r="E398">
        <v>1.5</v>
      </c>
      <c r="F398" s="71" t="s">
        <v>77</v>
      </c>
      <c r="G398" s="71" t="s">
        <v>10</v>
      </c>
    </row>
    <row r="399" spans="1:7" x14ac:dyDescent="0.3">
      <c r="A399" s="17">
        <v>45739</v>
      </c>
      <c r="B399" s="19">
        <v>4.8611111111111112E-2</v>
      </c>
      <c r="C399" s="19">
        <v>6.9444444444444448E-2</v>
      </c>
      <c r="D399" s="18">
        <v>2.0833333333333259E-2</v>
      </c>
      <c r="E399">
        <v>0.5</v>
      </c>
      <c r="F399" s="71" t="s">
        <v>123</v>
      </c>
      <c r="G399" s="71" t="s">
        <v>25</v>
      </c>
    </row>
    <row r="400" spans="1:7" x14ac:dyDescent="0.3">
      <c r="A400" s="17">
        <v>45739</v>
      </c>
      <c r="B400" s="19">
        <v>6.9444444444444448E-2</v>
      </c>
      <c r="C400" s="19">
        <v>9.0277777777777776E-2</v>
      </c>
      <c r="D400" s="18">
        <v>2.0833333333333259E-2</v>
      </c>
      <c r="E400">
        <v>0.5</v>
      </c>
      <c r="F400" s="71" t="s">
        <v>80</v>
      </c>
      <c r="G400" s="71" t="s">
        <v>25</v>
      </c>
    </row>
    <row r="401" spans="1:7" x14ac:dyDescent="0.3">
      <c r="A401" s="17">
        <v>45739</v>
      </c>
      <c r="B401" s="19">
        <v>0.14583333333333334</v>
      </c>
      <c r="C401" s="19">
        <v>0.1875</v>
      </c>
      <c r="D401" s="18">
        <v>4.1666666666666741E-2</v>
      </c>
      <c r="E401">
        <v>1</v>
      </c>
      <c r="F401" s="71" t="s">
        <v>66</v>
      </c>
      <c r="G401" s="71" t="s">
        <v>10</v>
      </c>
    </row>
    <row r="402" spans="1:7" x14ac:dyDescent="0.3">
      <c r="A402" s="17">
        <v>45739</v>
      </c>
      <c r="B402" s="19">
        <v>0.45833333333333331</v>
      </c>
      <c r="C402" s="19">
        <v>0.5625</v>
      </c>
      <c r="D402" s="18">
        <v>0.10416666666666674</v>
      </c>
      <c r="E402">
        <v>2.5</v>
      </c>
      <c r="F402" s="71" t="s">
        <v>92</v>
      </c>
      <c r="G402" s="71" t="s">
        <v>25</v>
      </c>
    </row>
    <row r="403" spans="1:7" x14ac:dyDescent="0.3">
      <c r="A403" s="17">
        <v>45739</v>
      </c>
      <c r="B403" s="19">
        <v>0.625</v>
      </c>
      <c r="C403" s="19">
        <v>0.65625</v>
      </c>
      <c r="D403" s="18">
        <v>3.125E-2</v>
      </c>
      <c r="E403">
        <v>0.75</v>
      </c>
      <c r="F403" s="71" t="s">
        <v>109</v>
      </c>
      <c r="G403" s="71" t="s">
        <v>119</v>
      </c>
    </row>
    <row r="404" spans="1:7" x14ac:dyDescent="0.3">
      <c r="A404" s="17">
        <v>45739</v>
      </c>
      <c r="B404" s="19">
        <v>0.75</v>
      </c>
      <c r="C404" s="19">
        <v>0.79166666666666663</v>
      </c>
      <c r="D404" s="18">
        <v>4.1666666666666741E-2</v>
      </c>
      <c r="E404">
        <v>1</v>
      </c>
      <c r="F404" s="71" t="s">
        <v>66</v>
      </c>
      <c r="G404" s="71" t="s">
        <v>10</v>
      </c>
    </row>
    <row r="405" spans="1:7" x14ac:dyDescent="0.3">
      <c r="A405" s="17">
        <v>45739</v>
      </c>
      <c r="B405" s="19">
        <v>0.79166666666666663</v>
      </c>
      <c r="C405" s="19">
        <v>0.80208333333333337</v>
      </c>
      <c r="D405" s="18">
        <v>1.0416666666666741E-2</v>
      </c>
      <c r="E405">
        <v>0.25</v>
      </c>
      <c r="F405" s="71" t="s">
        <v>44</v>
      </c>
      <c r="G405" s="71" t="s">
        <v>119</v>
      </c>
    </row>
    <row r="406" spans="1:7" x14ac:dyDescent="0.3">
      <c r="A406" s="17">
        <v>45739</v>
      </c>
      <c r="B406" s="19">
        <v>0.83333333333333337</v>
      </c>
      <c r="C406" s="19">
        <v>0.89583333333333337</v>
      </c>
      <c r="D406" s="18">
        <v>6.25E-2</v>
      </c>
      <c r="E406">
        <v>1.5</v>
      </c>
      <c r="F406" s="71" t="s">
        <v>78</v>
      </c>
      <c r="G406" s="71" t="s">
        <v>119</v>
      </c>
    </row>
    <row r="407" spans="1:7" x14ac:dyDescent="0.3">
      <c r="A407" s="17">
        <v>45739</v>
      </c>
      <c r="B407" s="19">
        <v>0.89583333333333337</v>
      </c>
      <c r="C407" s="19">
        <v>0.95833333333333337</v>
      </c>
      <c r="D407" s="18">
        <v>6.25E-2</v>
      </c>
      <c r="E407">
        <v>1.5</v>
      </c>
      <c r="F407" s="71" t="s">
        <v>77</v>
      </c>
      <c r="G407" s="71" t="s">
        <v>10</v>
      </c>
    </row>
    <row r="408" spans="1:7" x14ac:dyDescent="0.3">
      <c r="A408" s="17">
        <v>45739</v>
      </c>
      <c r="B408" s="19">
        <v>0.95833333333333337</v>
      </c>
      <c r="C408" s="19">
        <v>0.99930555555555556</v>
      </c>
      <c r="D408" s="18">
        <v>4.0972222222222188E-2</v>
      </c>
      <c r="E408">
        <v>0.98</v>
      </c>
      <c r="F408" s="71" t="s">
        <v>104</v>
      </c>
      <c r="G408" s="71" t="s">
        <v>121</v>
      </c>
    </row>
    <row r="409" spans="1:7" x14ac:dyDescent="0.3">
      <c r="A409" s="17">
        <v>45740</v>
      </c>
      <c r="B409" s="19">
        <v>0</v>
      </c>
      <c r="C409" s="19">
        <v>2.0833333333333332E-2</v>
      </c>
      <c r="D409" s="18">
        <v>2.0833333333333259E-2</v>
      </c>
      <c r="E409">
        <v>0.5</v>
      </c>
      <c r="F409" s="71" t="s">
        <v>104</v>
      </c>
      <c r="G409" s="71" t="s">
        <v>121</v>
      </c>
    </row>
    <row r="410" spans="1:7" x14ac:dyDescent="0.3">
      <c r="A410" s="17">
        <v>45740</v>
      </c>
      <c r="B410" s="19">
        <v>5.5555555555555552E-2</v>
      </c>
      <c r="C410" s="19">
        <v>7.6388888888888895E-2</v>
      </c>
      <c r="D410" s="18">
        <v>2.0833333333333259E-2</v>
      </c>
      <c r="E410">
        <v>0.5</v>
      </c>
      <c r="F410" s="71" t="s">
        <v>78</v>
      </c>
      <c r="G410" s="71" t="s">
        <v>119</v>
      </c>
    </row>
    <row r="411" spans="1:7" x14ac:dyDescent="0.3">
      <c r="A411" s="17">
        <v>45740</v>
      </c>
      <c r="B411" s="19">
        <v>0.10416666666666667</v>
      </c>
      <c r="C411" s="19">
        <v>0.125</v>
      </c>
      <c r="D411" s="18">
        <v>2.0833333333333259E-2</v>
      </c>
      <c r="E411">
        <v>0.5</v>
      </c>
      <c r="F411" s="71" t="s">
        <v>80</v>
      </c>
      <c r="G411" s="71" t="s">
        <v>25</v>
      </c>
    </row>
    <row r="412" spans="1:7" x14ac:dyDescent="0.3">
      <c r="A412" s="17">
        <v>45740</v>
      </c>
      <c r="B412" s="19">
        <v>0.14583333333333334</v>
      </c>
      <c r="C412" s="19">
        <v>0.1875</v>
      </c>
      <c r="D412" s="18">
        <v>4.1666666666666741E-2</v>
      </c>
      <c r="E412">
        <v>1</v>
      </c>
      <c r="F412" s="71" t="s">
        <v>66</v>
      </c>
      <c r="G412" s="71" t="s">
        <v>10</v>
      </c>
    </row>
    <row r="413" spans="1:7" x14ac:dyDescent="0.3">
      <c r="A413" s="17">
        <v>45740</v>
      </c>
      <c r="B413" s="19">
        <v>0.22569444444444445</v>
      </c>
      <c r="C413" s="19">
        <v>0.24652777777777779</v>
      </c>
      <c r="D413" s="18">
        <v>2.0833333333333259E-2</v>
      </c>
      <c r="E413">
        <v>0.5</v>
      </c>
      <c r="F413" s="71" t="s">
        <v>123</v>
      </c>
      <c r="G413" s="71" t="s">
        <v>25</v>
      </c>
    </row>
    <row r="414" spans="1:7" x14ac:dyDescent="0.3">
      <c r="A414" s="17">
        <v>45740</v>
      </c>
      <c r="B414" s="19">
        <v>0.39583333333333331</v>
      </c>
      <c r="C414" s="19">
        <v>0.45833333333333331</v>
      </c>
      <c r="D414" s="18">
        <v>6.25E-2</v>
      </c>
      <c r="E414">
        <v>1.5</v>
      </c>
      <c r="F414" s="71" t="s">
        <v>77</v>
      </c>
      <c r="G414" s="71" t="s">
        <v>10</v>
      </c>
    </row>
    <row r="415" spans="1:7" x14ac:dyDescent="0.3">
      <c r="A415" s="17">
        <v>45740</v>
      </c>
      <c r="B415" s="19">
        <v>0.45833333333333331</v>
      </c>
      <c r="C415" s="19">
        <v>0.54166666666666663</v>
      </c>
      <c r="D415" s="18">
        <v>8.3333333333333259E-2</v>
      </c>
      <c r="E415">
        <v>2</v>
      </c>
      <c r="F415" s="71" t="s">
        <v>80</v>
      </c>
      <c r="G415" s="71" t="s">
        <v>25</v>
      </c>
    </row>
    <row r="416" spans="1:7" x14ac:dyDescent="0.3">
      <c r="A416" s="17">
        <v>45740</v>
      </c>
      <c r="B416" s="19">
        <v>0.54166666666666663</v>
      </c>
      <c r="C416" s="19">
        <v>0.5625</v>
      </c>
      <c r="D416" s="18">
        <v>2.0833333333333259E-2</v>
      </c>
      <c r="E416">
        <v>0.5</v>
      </c>
      <c r="F416" s="71" t="s">
        <v>118</v>
      </c>
      <c r="G416" s="71" t="s">
        <v>119</v>
      </c>
    </row>
    <row r="417" spans="1:7" x14ac:dyDescent="0.3">
      <c r="A417" s="17">
        <v>45740</v>
      </c>
      <c r="B417" s="19">
        <v>0.5625</v>
      </c>
      <c r="C417" s="19">
        <v>0.58333333333333337</v>
      </c>
      <c r="D417" s="18">
        <v>2.0833333333333259E-2</v>
      </c>
      <c r="E417">
        <v>0.5</v>
      </c>
      <c r="F417" s="71" t="s">
        <v>88</v>
      </c>
      <c r="G417" s="71" t="s">
        <v>25</v>
      </c>
    </row>
    <row r="418" spans="1:7" x14ac:dyDescent="0.3">
      <c r="A418" s="17">
        <v>45740</v>
      </c>
      <c r="B418" s="19">
        <v>0.75</v>
      </c>
      <c r="C418" s="19">
        <v>0.79166666666666663</v>
      </c>
      <c r="D418" s="18">
        <v>4.1666666666666741E-2</v>
      </c>
      <c r="E418">
        <v>1</v>
      </c>
      <c r="F418" s="71" t="s">
        <v>66</v>
      </c>
      <c r="G418" s="71" t="s">
        <v>10</v>
      </c>
    </row>
    <row r="419" spans="1:7" x14ac:dyDescent="0.3">
      <c r="A419" s="17">
        <v>45740</v>
      </c>
      <c r="B419" s="19">
        <v>0.79166666666666663</v>
      </c>
      <c r="C419" s="19">
        <v>0.8125</v>
      </c>
      <c r="D419" s="18">
        <v>2.0833333333333259E-2</v>
      </c>
      <c r="E419">
        <v>0.5</v>
      </c>
      <c r="F419" s="71" t="s">
        <v>79</v>
      </c>
      <c r="G419" s="71" t="s">
        <v>119</v>
      </c>
    </row>
    <row r="420" spans="1:7" x14ac:dyDescent="0.3">
      <c r="A420" s="17">
        <v>45740</v>
      </c>
      <c r="B420" s="19">
        <v>0.8125</v>
      </c>
      <c r="C420" s="19">
        <v>0.82291666666666663</v>
      </c>
      <c r="D420" s="18">
        <v>1.0416666666666741E-2</v>
      </c>
      <c r="E420">
        <v>0.25</v>
      </c>
      <c r="F420" s="71" t="s">
        <v>100</v>
      </c>
      <c r="G420" s="71" t="s">
        <v>119</v>
      </c>
    </row>
    <row r="421" spans="1:7" x14ac:dyDescent="0.3">
      <c r="A421" s="17">
        <v>45740</v>
      </c>
      <c r="B421" s="19">
        <v>0.89583333333333337</v>
      </c>
      <c r="C421" s="19">
        <v>0.95833333333333337</v>
      </c>
      <c r="D421" s="18">
        <v>6.25E-2</v>
      </c>
      <c r="E421">
        <v>1.5</v>
      </c>
      <c r="F421" s="71" t="s">
        <v>77</v>
      </c>
      <c r="G421" s="71" t="s">
        <v>10</v>
      </c>
    </row>
    <row r="422" spans="1:7" x14ac:dyDescent="0.3">
      <c r="A422" s="17">
        <v>45741</v>
      </c>
      <c r="B422" s="19">
        <v>4.8611111111111112E-2</v>
      </c>
      <c r="C422" s="19">
        <v>6.9444444444444448E-2</v>
      </c>
      <c r="D422" s="18">
        <v>2.0833333333333259E-2</v>
      </c>
      <c r="E422">
        <v>0.5</v>
      </c>
      <c r="F422" s="71" t="s">
        <v>123</v>
      </c>
      <c r="G422" s="71" t="s">
        <v>25</v>
      </c>
    </row>
    <row r="423" spans="1:7" x14ac:dyDescent="0.3">
      <c r="A423" s="17">
        <v>45741</v>
      </c>
      <c r="B423" s="19">
        <v>0.14583333333333334</v>
      </c>
      <c r="C423" s="19">
        <v>0.1875</v>
      </c>
      <c r="D423" s="18">
        <v>4.1666666666666741E-2</v>
      </c>
      <c r="E423">
        <v>1</v>
      </c>
      <c r="F423" s="71" t="s">
        <v>66</v>
      </c>
      <c r="G423" s="71" t="s">
        <v>10</v>
      </c>
    </row>
    <row r="424" spans="1:7" x14ac:dyDescent="0.3">
      <c r="A424" s="17">
        <v>45741</v>
      </c>
      <c r="B424" s="19">
        <v>0.22222222222222221</v>
      </c>
      <c r="C424" s="19">
        <v>0.24305555555555555</v>
      </c>
      <c r="D424" s="18">
        <v>2.0833333333333259E-2</v>
      </c>
      <c r="E424">
        <v>0.5</v>
      </c>
      <c r="F424" s="71" t="s">
        <v>78</v>
      </c>
      <c r="G424" s="71" t="s">
        <v>119</v>
      </c>
    </row>
    <row r="425" spans="1:7" x14ac:dyDescent="0.3">
      <c r="A425" s="17">
        <v>45742</v>
      </c>
      <c r="B425" s="19">
        <v>4.8611111111111112E-2</v>
      </c>
      <c r="C425" s="19">
        <v>6.9444444444444448E-2</v>
      </c>
      <c r="D425" s="18">
        <v>2.0833333333333259E-2</v>
      </c>
      <c r="E425">
        <v>0.5</v>
      </c>
      <c r="F425" s="71" t="s">
        <v>80</v>
      </c>
      <c r="G425" s="71" t="s">
        <v>25</v>
      </c>
    </row>
    <row r="426" spans="1:7" x14ac:dyDescent="0.3">
      <c r="A426" s="17">
        <v>45742</v>
      </c>
      <c r="B426" s="19">
        <v>0.14583333333333334</v>
      </c>
      <c r="C426" s="19">
        <v>0.1875</v>
      </c>
      <c r="D426" s="18">
        <v>4.1666666666666741E-2</v>
      </c>
      <c r="E426">
        <v>1</v>
      </c>
      <c r="F426" s="71" t="s">
        <v>66</v>
      </c>
      <c r="G426" s="71" t="s">
        <v>10</v>
      </c>
    </row>
    <row r="427" spans="1:7" x14ac:dyDescent="0.3">
      <c r="A427" s="17">
        <v>45742</v>
      </c>
      <c r="B427" s="19">
        <v>0.25</v>
      </c>
      <c r="C427" s="19">
        <v>0.375</v>
      </c>
      <c r="D427" s="18">
        <v>0.125</v>
      </c>
      <c r="E427">
        <v>3</v>
      </c>
      <c r="F427" s="71" t="s">
        <v>123</v>
      </c>
      <c r="G427" s="71" t="s">
        <v>25</v>
      </c>
    </row>
    <row r="428" spans="1:7" x14ac:dyDescent="0.3">
      <c r="A428" s="17">
        <v>45742</v>
      </c>
      <c r="B428" s="19">
        <v>0.39583333333333331</v>
      </c>
      <c r="C428" s="19">
        <v>0.45833333333333331</v>
      </c>
      <c r="D428" s="18">
        <v>6.25E-2</v>
      </c>
      <c r="E428">
        <v>1.5</v>
      </c>
      <c r="F428" s="71" t="s">
        <v>77</v>
      </c>
      <c r="G428" s="71" t="s">
        <v>10</v>
      </c>
    </row>
    <row r="429" spans="1:7" x14ac:dyDescent="0.3">
      <c r="A429" s="17">
        <v>45742</v>
      </c>
      <c r="B429" s="19">
        <v>0.5</v>
      </c>
      <c r="C429" s="19">
        <v>0.52083333333333337</v>
      </c>
      <c r="D429" s="18">
        <v>2.0833333333333259E-2</v>
      </c>
      <c r="E429">
        <v>0.5</v>
      </c>
      <c r="F429" s="71" t="s">
        <v>78</v>
      </c>
      <c r="G429" s="71" t="s">
        <v>119</v>
      </c>
    </row>
    <row r="430" spans="1:7" x14ac:dyDescent="0.3">
      <c r="A430" s="17">
        <v>45742</v>
      </c>
      <c r="B430" s="19">
        <v>0.60416666666666663</v>
      </c>
      <c r="C430" s="19">
        <v>0.95833333333333337</v>
      </c>
      <c r="D430" s="18">
        <v>0.35416666666666674</v>
      </c>
      <c r="E430">
        <v>8.5</v>
      </c>
      <c r="F430" s="71" t="s">
        <v>107</v>
      </c>
      <c r="G430" s="71" t="s">
        <v>119</v>
      </c>
    </row>
    <row r="431" spans="1:7" x14ac:dyDescent="0.3">
      <c r="A431" s="17">
        <v>45742</v>
      </c>
      <c r="B431" s="19">
        <v>0.95833333333333337</v>
      </c>
      <c r="C431" s="19">
        <v>0</v>
      </c>
      <c r="D431" s="18">
        <v>4.1666666666666741E-2</v>
      </c>
      <c r="E431">
        <v>1</v>
      </c>
      <c r="F431" s="71" t="s">
        <v>44</v>
      </c>
      <c r="G431" s="71" t="s">
        <v>119</v>
      </c>
    </row>
    <row r="432" spans="1:7" x14ac:dyDescent="0.3">
      <c r="A432" s="17">
        <v>45743</v>
      </c>
      <c r="B432" s="19">
        <v>0</v>
      </c>
      <c r="C432" s="19">
        <v>4.1666666666666664E-2</v>
      </c>
      <c r="D432" s="18">
        <v>4.1666666666666741E-2</v>
      </c>
      <c r="E432">
        <v>1</v>
      </c>
      <c r="F432" s="71" t="s">
        <v>44</v>
      </c>
      <c r="G432" s="71" t="s">
        <v>119</v>
      </c>
    </row>
    <row r="433" spans="1:7" x14ac:dyDescent="0.3">
      <c r="A433" s="17">
        <v>45743</v>
      </c>
      <c r="B433" s="19">
        <v>0.125</v>
      </c>
      <c r="C433" s="19">
        <v>0.16666666666666666</v>
      </c>
      <c r="D433" s="18">
        <v>4.1666666666666741E-2</v>
      </c>
      <c r="E433">
        <v>1</v>
      </c>
      <c r="F433" s="71" t="s">
        <v>66</v>
      </c>
      <c r="G433" s="71" t="s">
        <v>10</v>
      </c>
    </row>
    <row r="434" spans="1:7" x14ac:dyDescent="0.3">
      <c r="A434" s="17">
        <v>45743</v>
      </c>
      <c r="B434" s="19">
        <v>0.20833333333333334</v>
      </c>
      <c r="C434" s="19">
        <v>0.22916666666666666</v>
      </c>
      <c r="D434" s="18">
        <v>2.0833333333333259E-2</v>
      </c>
      <c r="E434">
        <v>0.5</v>
      </c>
      <c r="F434" s="71" t="s">
        <v>78</v>
      </c>
      <c r="G434" s="71" t="s">
        <v>119</v>
      </c>
    </row>
    <row r="435" spans="1:7" x14ac:dyDescent="0.3">
      <c r="A435" s="17">
        <v>45743</v>
      </c>
      <c r="B435" s="19">
        <v>0.59027777777777779</v>
      </c>
      <c r="C435" s="19">
        <v>0.61111111111111116</v>
      </c>
      <c r="D435" s="18">
        <v>2.0833333333333259E-2</v>
      </c>
      <c r="E435">
        <v>0.5</v>
      </c>
      <c r="F435" s="71" t="s">
        <v>88</v>
      </c>
      <c r="G435" s="71" t="s">
        <v>25</v>
      </c>
    </row>
    <row r="436" spans="1:7" x14ac:dyDescent="0.3">
      <c r="A436" s="17">
        <v>45743</v>
      </c>
      <c r="B436" s="19">
        <v>0.61805555555555558</v>
      </c>
      <c r="C436" s="19">
        <v>0.62847222222222221</v>
      </c>
      <c r="D436" s="18">
        <v>1.0416666666666741E-2</v>
      </c>
      <c r="E436">
        <v>0.25</v>
      </c>
      <c r="F436" s="71" t="s">
        <v>78</v>
      </c>
      <c r="G436" s="71" t="s">
        <v>119</v>
      </c>
    </row>
    <row r="437" spans="1:7" x14ac:dyDescent="0.3">
      <c r="A437" s="17">
        <v>45743</v>
      </c>
      <c r="B437" s="19">
        <v>0.63541666666666663</v>
      </c>
      <c r="C437" s="19">
        <v>0.66666666666666663</v>
      </c>
      <c r="D437" s="18">
        <v>3.125E-2</v>
      </c>
      <c r="E437">
        <v>0.75</v>
      </c>
      <c r="F437" s="71" t="s">
        <v>78</v>
      </c>
      <c r="G437" s="71" t="s">
        <v>119</v>
      </c>
    </row>
    <row r="438" spans="1:7" x14ac:dyDescent="0.3">
      <c r="A438" s="17">
        <v>45743</v>
      </c>
      <c r="B438" s="19">
        <v>0.75</v>
      </c>
      <c r="C438" s="19">
        <v>0.79166666666666663</v>
      </c>
      <c r="D438" s="18">
        <v>4.1666666666666741E-2</v>
      </c>
      <c r="E438">
        <v>1</v>
      </c>
      <c r="F438" s="71" t="s">
        <v>66</v>
      </c>
      <c r="G438" s="71" t="s">
        <v>10</v>
      </c>
    </row>
    <row r="439" spans="1:7" x14ac:dyDescent="0.3">
      <c r="A439" s="17">
        <v>45743</v>
      </c>
      <c r="B439" s="19">
        <v>0.89583333333333337</v>
      </c>
      <c r="C439" s="19">
        <v>0.95833333333333337</v>
      </c>
      <c r="D439" s="18">
        <v>6.25E-2</v>
      </c>
      <c r="E439">
        <v>1.5</v>
      </c>
      <c r="F439" s="71" t="s">
        <v>77</v>
      </c>
      <c r="G439" s="71" t="s">
        <v>10</v>
      </c>
    </row>
    <row r="440" spans="1:7" x14ac:dyDescent="0.3">
      <c r="A440" s="17">
        <v>45744</v>
      </c>
      <c r="B440" s="19">
        <v>0.125</v>
      </c>
      <c r="C440" s="19">
        <v>0.16666666666666666</v>
      </c>
      <c r="D440" s="18">
        <v>4.1666666666666741E-2</v>
      </c>
      <c r="E440">
        <v>1</v>
      </c>
      <c r="F440" s="71" t="s">
        <v>66</v>
      </c>
      <c r="G440" s="71" t="s">
        <v>10</v>
      </c>
    </row>
    <row r="441" spans="1:7" x14ac:dyDescent="0.3">
      <c r="A441" s="17">
        <v>45744</v>
      </c>
      <c r="B441" s="19">
        <v>0.25486111111111109</v>
      </c>
      <c r="C441" s="19">
        <v>0.45833333333333331</v>
      </c>
      <c r="D441" s="18">
        <v>0.20347222222222228</v>
      </c>
      <c r="E441">
        <v>4.88</v>
      </c>
      <c r="F441" s="71" t="s">
        <v>78</v>
      </c>
      <c r="G441" s="71" t="s">
        <v>119</v>
      </c>
    </row>
    <row r="442" spans="1:7" x14ac:dyDescent="0.3">
      <c r="A442" s="17">
        <v>45744</v>
      </c>
      <c r="B442" s="19">
        <v>0.39583333333333331</v>
      </c>
      <c r="C442" s="19">
        <v>0.45833333333333331</v>
      </c>
      <c r="D442" s="18">
        <v>6.25E-2</v>
      </c>
      <c r="E442">
        <v>1.5</v>
      </c>
      <c r="F442" s="71" t="s">
        <v>77</v>
      </c>
      <c r="G442" s="71" t="s">
        <v>10</v>
      </c>
    </row>
    <row r="443" spans="1:7" x14ac:dyDescent="0.3">
      <c r="A443" s="17">
        <v>45744</v>
      </c>
      <c r="B443" s="19">
        <v>0.4861111111111111</v>
      </c>
      <c r="C443" s="19">
        <v>0.49305555555555558</v>
      </c>
      <c r="D443" s="18">
        <v>6.9444444444444198E-3</v>
      </c>
      <c r="E443">
        <v>0.17</v>
      </c>
      <c r="F443" s="71" t="s">
        <v>78</v>
      </c>
      <c r="G443" s="71" t="s">
        <v>119</v>
      </c>
    </row>
    <row r="444" spans="1:7" x14ac:dyDescent="0.3">
      <c r="A444" s="17">
        <v>45744</v>
      </c>
      <c r="B444" s="19">
        <v>0.5</v>
      </c>
      <c r="C444" s="19">
        <v>0.54166666666666663</v>
      </c>
      <c r="D444" s="18">
        <v>4.1666666666666741E-2</v>
      </c>
      <c r="E444">
        <v>1</v>
      </c>
      <c r="F444" s="71" t="s">
        <v>101</v>
      </c>
      <c r="G444" s="71" t="s">
        <v>121</v>
      </c>
    </row>
    <row r="445" spans="1:7" x14ac:dyDescent="0.3">
      <c r="A445" s="17">
        <v>45744</v>
      </c>
      <c r="B445" s="19">
        <v>0.59722222222222221</v>
      </c>
      <c r="C445" s="19">
        <v>0.61111111111111116</v>
      </c>
      <c r="D445" s="18">
        <v>1.388888888888884E-2</v>
      </c>
      <c r="E445">
        <v>0.33</v>
      </c>
      <c r="F445" s="71" t="s">
        <v>78</v>
      </c>
      <c r="G445" s="71" t="s">
        <v>119</v>
      </c>
    </row>
    <row r="446" spans="1:7" x14ac:dyDescent="0.3">
      <c r="A446" s="17">
        <v>45744</v>
      </c>
      <c r="B446" s="19">
        <v>0.74305555555555558</v>
      </c>
      <c r="C446" s="19">
        <v>0.79513888888888884</v>
      </c>
      <c r="D446" s="18">
        <v>5.2083333333333259E-2</v>
      </c>
      <c r="E446">
        <v>1.25</v>
      </c>
      <c r="F446" s="71" t="s">
        <v>66</v>
      </c>
      <c r="G446" s="71" t="s">
        <v>10</v>
      </c>
    </row>
    <row r="447" spans="1:7" x14ac:dyDescent="0.3">
      <c r="A447" s="17">
        <v>45744</v>
      </c>
      <c r="B447" s="19">
        <v>0.84375</v>
      </c>
      <c r="C447" s="19">
        <v>0.85069444444444442</v>
      </c>
      <c r="D447" s="18">
        <v>6.9444444444444198E-3</v>
      </c>
      <c r="E447">
        <v>0.17</v>
      </c>
      <c r="F447" s="71" t="s">
        <v>78</v>
      </c>
      <c r="G447" s="71" t="s">
        <v>119</v>
      </c>
    </row>
    <row r="448" spans="1:7" x14ac:dyDescent="0.3">
      <c r="A448" s="17">
        <v>45744</v>
      </c>
      <c r="B448" s="19">
        <v>0.89583333333333337</v>
      </c>
      <c r="C448" s="19">
        <v>0.95833333333333337</v>
      </c>
      <c r="D448" s="18">
        <v>6.25E-2</v>
      </c>
      <c r="E448">
        <v>1.5</v>
      </c>
      <c r="F448" s="71" t="s">
        <v>77</v>
      </c>
      <c r="G448" s="71" t="s">
        <v>10</v>
      </c>
    </row>
    <row r="449" spans="1:7" x14ac:dyDescent="0.3">
      <c r="A449" s="17">
        <v>45745</v>
      </c>
      <c r="B449" s="19">
        <v>8.3333333333333329E-2</v>
      </c>
      <c r="C449" s="19">
        <v>0.10416666666666667</v>
      </c>
      <c r="D449" s="18">
        <v>2.0833333333333259E-2</v>
      </c>
      <c r="E449">
        <v>0.5</v>
      </c>
      <c r="F449" s="71" t="s">
        <v>80</v>
      </c>
      <c r="G449" s="71" t="s">
        <v>25</v>
      </c>
    </row>
    <row r="450" spans="1:7" x14ac:dyDescent="0.3">
      <c r="A450" s="17">
        <v>45745</v>
      </c>
      <c r="B450" s="19">
        <v>0.125</v>
      </c>
      <c r="C450" s="19">
        <v>0.16666666666666666</v>
      </c>
      <c r="D450" s="18">
        <v>4.1666666666666741E-2</v>
      </c>
      <c r="E450">
        <v>1</v>
      </c>
      <c r="F450" s="71" t="s">
        <v>66</v>
      </c>
      <c r="G450" s="71" t="s">
        <v>10</v>
      </c>
    </row>
    <row r="451" spans="1:7" x14ac:dyDescent="0.3">
      <c r="A451" s="17">
        <v>45745</v>
      </c>
      <c r="B451" s="19">
        <v>0.20833333333333334</v>
      </c>
      <c r="C451" s="19">
        <v>0.25</v>
      </c>
      <c r="D451" s="18">
        <v>4.1666666666666741E-2</v>
      </c>
      <c r="E451">
        <v>1</v>
      </c>
      <c r="F451" s="71" t="s">
        <v>78</v>
      </c>
      <c r="G451" s="71" t="s">
        <v>119</v>
      </c>
    </row>
    <row r="452" spans="1:7" x14ac:dyDescent="0.3">
      <c r="A452" s="17">
        <v>45745</v>
      </c>
      <c r="B452" s="19">
        <v>0.39583333333333331</v>
      </c>
      <c r="C452" s="19">
        <v>0.45833333333333331</v>
      </c>
      <c r="D452" s="18">
        <v>6.25E-2</v>
      </c>
      <c r="E452">
        <v>1.5</v>
      </c>
      <c r="F452" s="71" t="s">
        <v>77</v>
      </c>
      <c r="G452" s="71" t="s">
        <v>10</v>
      </c>
    </row>
    <row r="453" spans="1:7" x14ac:dyDescent="0.3">
      <c r="A453" s="17">
        <v>45745</v>
      </c>
      <c r="B453" s="19">
        <v>0.54166666666666663</v>
      </c>
      <c r="C453" s="19">
        <v>0.57291666666666663</v>
      </c>
      <c r="D453" s="18">
        <v>3.125E-2</v>
      </c>
      <c r="E453">
        <v>0.75</v>
      </c>
      <c r="F453" s="71" t="s">
        <v>105</v>
      </c>
      <c r="G453" s="71" t="s">
        <v>25</v>
      </c>
    </row>
    <row r="454" spans="1:7" x14ac:dyDescent="0.3">
      <c r="A454" s="17">
        <v>45745</v>
      </c>
      <c r="B454" s="19">
        <v>0.60416666666666663</v>
      </c>
      <c r="C454" s="19">
        <v>0.61458333333333337</v>
      </c>
      <c r="D454" s="18">
        <v>1.0416666666666741E-2</v>
      </c>
      <c r="E454">
        <v>0.25</v>
      </c>
      <c r="F454" s="71" t="s">
        <v>78</v>
      </c>
      <c r="G454" s="71" t="s">
        <v>119</v>
      </c>
    </row>
    <row r="455" spans="1:7" x14ac:dyDescent="0.3">
      <c r="A455" s="17">
        <v>45745</v>
      </c>
      <c r="B455" s="19">
        <v>0.63888888888888884</v>
      </c>
      <c r="C455" s="19">
        <v>0.64930555555555558</v>
      </c>
      <c r="D455" s="18">
        <v>1.0416666666666741E-2</v>
      </c>
      <c r="E455">
        <v>0.25</v>
      </c>
      <c r="F455" s="71" t="s">
        <v>78</v>
      </c>
      <c r="G455" s="71" t="s">
        <v>119</v>
      </c>
    </row>
    <row r="456" spans="1:7" x14ac:dyDescent="0.3">
      <c r="A456" s="17">
        <v>45745</v>
      </c>
      <c r="B456" s="19">
        <v>0.6875</v>
      </c>
      <c r="C456" s="19">
        <v>0.70138888888888884</v>
      </c>
      <c r="D456" s="18">
        <v>1.388888888888884E-2</v>
      </c>
      <c r="E456">
        <v>0.33</v>
      </c>
      <c r="F456" s="71" t="s">
        <v>78</v>
      </c>
      <c r="G456" s="71" t="s">
        <v>119</v>
      </c>
    </row>
    <row r="457" spans="1:7" x14ac:dyDescent="0.3">
      <c r="A457" s="17">
        <v>45745</v>
      </c>
      <c r="B457" s="19">
        <v>0.73611111111111116</v>
      </c>
      <c r="C457" s="19">
        <v>0.79166666666666663</v>
      </c>
      <c r="D457" s="18">
        <v>5.555555555555558E-2</v>
      </c>
      <c r="E457">
        <v>1.33</v>
      </c>
      <c r="F457" s="71" t="s">
        <v>66</v>
      </c>
      <c r="G457" s="71" t="s">
        <v>10</v>
      </c>
    </row>
    <row r="458" spans="1:7" x14ac:dyDescent="0.3">
      <c r="A458" s="17">
        <v>45745</v>
      </c>
      <c r="B458" s="19">
        <v>0.83333333333333337</v>
      </c>
      <c r="C458" s="19">
        <v>0.84027777777777779</v>
      </c>
      <c r="D458" s="18">
        <v>6.9444444444444198E-3</v>
      </c>
      <c r="E458">
        <v>0.17</v>
      </c>
      <c r="F458" s="71" t="s">
        <v>97</v>
      </c>
      <c r="G458" s="71" t="s">
        <v>25</v>
      </c>
    </row>
    <row r="459" spans="1:7" x14ac:dyDescent="0.3">
      <c r="A459" s="17">
        <v>45745</v>
      </c>
      <c r="B459" s="19">
        <v>0.89583333333333337</v>
      </c>
      <c r="C459" s="19">
        <v>0.95833333333333337</v>
      </c>
      <c r="D459" s="18">
        <v>6.25E-2</v>
      </c>
      <c r="E459">
        <v>1.5</v>
      </c>
      <c r="F459" s="71" t="s">
        <v>77</v>
      </c>
      <c r="G459" s="71" t="s">
        <v>10</v>
      </c>
    </row>
    <row r="460" spans="1:7" x14ac:dyDescent="0.3">
      <c r="A460" s="17">
        <v>45746</v>
      </c>
      <c r="B460" s="19">
        <v>0.10416666666666667</v>
      </c>
      <c r="C460" s="19">
        <v>0.125</v>
      </c>
      <c r="D460" s="18">
        <v>2.0833333333333259E-2</v>
      </c>
      <c r="E460">
        <v>0.5</v>
      </c>
      <c r="F460" s="71" t="s">
        <v>23</v>
      </c>
      <c r="G460" s="71" t="s">
        <v>121</v>
      </c>
    </row>
    <row r="461" spans="1:7" x14ac:dyDescent="0.3">
      <c r="A461" s="17">
        <v>45746</v>
      </c>
      <c r="B461" s="19">
        <v>0.125</v>
      </c>
      <c r="C461" s="19">
        <v>0.16666666666666666</v>
      </c>
      <c r="D461" s="18">
        <v>4.1666666666666741E-2</v>
      </c>
      <c r="E461">
        <v>1</v>
      </c>
      <c r="F461" s="71" t="s">
        <v>66</v>
      </c>
      <c r="G461" s="71" t="s">
        <v>10</v>
      </c>
    </row>
    <row r="462" spans="1:7" x14ac:dyDescent="0.3">
      <c r="A462" s="17">
        <v>45746</v>
      </c>
      <c r="B462" s="19">
        <v>0.25</v>
      </c>
      <c r="C462" s="19">
        <v>0.28125</v>
      </c>
      <c r="D462" s="18">
        <v>3.125E-2</v>
      </c>
      <c r="E462">
        <v>0.75</v>
      </c>
      <c r="F462" s="71" t="s">
        <v>78</v>
      </c>
      <c r="G462" s="71" t="s">
        <v>119</v>
      </c>
    </row>
    <row r="463" spans="1:7" x14ac:dyDescent="0.3">
      <c r="A463" s="17">
        <v>45746</v>
      </c>
      <c r="B463" s="19">
        <v>0.39583333333333331</v>
      </c>
      <c r="C463" s="19">
        <v>0.45833333333333331</v>
      </c>
      <c r="D463" s="18">
        <v>6.25E-2</v>
      </c>
      <c r="E463">
        <v>1.5</v>
      </c>
      <c r="F463" s="71" t="s">
        <v>77</v>
      </c>
      <c r="G463" s="71" t="s">
        <v>10</v>
      </c>
    </row>
    <row r="464" spans="1:7" x14ac:dyDescent="0.3">
      <c r="A464" s="17">
        <v>45747</v>
      </c>
      <c r="B464" s="19">
        <v>0.10416666666666667</v>
      </c>
      <c r="C464" s="19">
        <v>0.125</v>
      </c>
      <c r="D464" s="18">
        <v>2.0833333333333259E-2</v>
      </c>
      <c r="E464">
        <v>0.5</v>
      </c>
      <c r="F464" s="71" t="s">
        <v>23</v>
      </c>
      <c r="G464" s="71" t="s">
        <v>121</v>
      </c>
    </row>
    <row r="465" spans="1:7" x14ac:dyDescent="0.3">
      <c r="A465" s="17">
        <v>45747</v>
      </c>
      <c r="B465" s="19">
        <v>0.125</v>
      </c>
      <c r="C465" s="19">
        <v>0.16666666666666666</v>
      </c>
      <c r="D465" s="18">
        <v>4.1666666666666741E-2</v>
      </c>
      <c r="E465">
        <v>1</v>
      </c>
      <c r="F465" s="71" t="s">
        <v>66</v>
      </c>
      <c r="G465" s="71" t="s">
        <v>10</v>
      </c>
    </row>
    <row r="466" spans="1:7" x14ac:dyDescent="0.3">
      <c r="A466" s="17">
        <v>45747</v>
      </c>
      <c r="B466" s="19">
        <v>0.25</v>
      </c>
      <c r="C466" s="19">
        <v>0.28125</v>
      </c>
      <c r="D466" s="18">
        <v>3.125E-2</v>
      </c>
      <c r="E466">
        <v>0.75</v>
      </c>
      <c r="F466" s="71" t="s">
        <v>78</v>
      </c>
      <c r="G466" s="71" t="s">
        <v>119</v>
      </c>
    </row>
    <row r="467" spans="1:7" x14ac:dyDescent="0.3">
      <c r="A467" s="17">
        <v>45747</v>
      </c>
      <c r="B467" s="19">
        <v>0.39583333333333331</v>
      </c>
      <c r="C467" s="19">
        <v>0.45833333333333331</v>
      </c>
      <c r="D467" s="18">
        <v>6.25E-2</v>
      </c>
      <c r="E467">
        <v>1.5</v>
      </c>
      <c r="F467" s="71" t="s">
        <v>77</v>
      </c>
      <c r="G467" s="71" t="s">
        <v>10</v>
      </c>
    </row>
    <row r="468" spans="1:7" x14ac:dyDescent="0.3">
      <c r="A468" s="17">
        <v>45748</v>
      </c>
      <c r="B468" s="19">
        <v>0.35416666666666669</v>
      </c>
      <c r="C468" s="19">
        <v>0.52083333333333337</v>
      </c>
      <c r="D468" s="18">
        <v>0.16666666666666674</v>
      </c>
      <c r="E468">
        <v>4</v>
      </c>
      <c r="F468" s="71" t="s">
        <v>23</v>
      </c>
      <c r="G468" s="71" t="s">
        <v>121</v>
      </c>
    </row>
    <row r="469" spans="1:7" x14ac:dyDescent="0.3">
      <c r="A469" s="17">
        <v>45748</v>
      </c>
      <c r="B469" s="19">
        <v>0.6875</v>
      </c>
      <c r="C469" s="19">
        <v>0.70833333333333337</v>
      </c>
      <c r="D469" s="18">
        <v>2.0833333333333259E-2</v>
      </c>
      <c r="E469">
        <v>0.5</v>
      </c>
      <c r="F469" s="71" t="s">
        <v>100</v>
      </c>
      <c r="G469" s="71" t="s">
        <v>119</v>
      </c>
    </row>
    <row r="470" spans="1:7" x14ac:dyDescent="0.3">
      <c r="A470" s="17">
        <v>45748</v>
      </c>
      <c r="B470" s="19">
        <v>0.70833333333333337</v>
      </c>
      <c r="C470" s="19">
        <v>0.72916666666666663</v>
      </c>
      <c r="D470" s="18">
        <v>2.0833333333333259E-2</v>
      </c>
      <c r="E470">
        <v>0.5</v>
      </c>
      <c r="F470" s="71" t="s">
        <v>86</v>
      </c>
      <c r="G470" s="71" t="s">
        <v>25</v>
      </c>
    </row>
    <row r="471" spans="1:7" x14ac:dyDescent="0.3">
      <c r="A471" s="17">
        <v>45748</v>
      </c>
      <c r="B471" s="19">
        <v>0.72916666666666663</v>
      </c>
      <c r="C471" s="19">
        <v>0.76041666666666663</v>
      </c>
      <c r="D471" s="18">
        <v>3.125E-2</v>
      </c>
      <c r="E471">
        <v>0.75</v>
      </c>
      <c r="F471" s="71" t="s">
        <v>108</v>
      </c>
      <c r="G471" s="71" t="s">
        <v>119</v>
      </c>
    </row>
    <row r="472" spans="1:7" x14ac:dyDescent="0.3">
      <c r="A472" s="17">
        <v>45748</v>
      </c>
      <c r="B472" s="19">
        <v>0.76041666666666663</v>
      </c>
      <c r="C472" s="19">
        <v>0.79166666666666663</v>
      </c>
      <c r="D472" s="18">
        <v>3.125E-2</v>
      </c>
      <c r="E472">
        <v>0.75</v>
      </c>
      <c r="F472" s="71" t="s">
        <v>114</v>
      </c>
      <c r="G472" s="71" t="s">
        <v>25</v>
      </c>
    </row>
    <row r="473" spans="1:7" x14ac:dyDescent="0.3">
      <c r="A473" s="17">
        <v>45748</v>
      </c>
      <c r="B473" s="19">
        <v>0.79166666666666663</v>
      </c>
      <c r="C473" s="19">
        <v>0.85416666666666663</v>
      </c>
      <c r="D473" s="18">
        <v>6.25E-2</v>
      </c>
      <c r="E473">
        <v>1.5</v>
      </c>
      <c r="F473" s="71" t="s">
        <v>78</v>
      </c>
      <c r="G473" s="71" t="s">
        <v>119</v>
      </c>
    </row>
    <row r="474" spans="1:7" x14ac:dyDescent="0.3">
      <c r="A474" s="17">
        <v>45748</v>
      </c>
      <c r="B474" s="19">
        <v>0.85416666666666663</v>
      </c>
      <c r="C474" s="19">
        <v>0</v>
      </c>
      <c r="D474" s="18">
        <v>0.14583333333333326</v>
      </c>
      <c r="E474">
        <v>3.5</v>
      </c>
      <c r="F474" s="71" t="s">
        <v>110</v>
      </c>
      <c r="G474" s="71" t="s">
        <v>121</v>
      </c>
    </row>
    <row r="475" spans="1:7" x14ac:dyDescent="0.3">
      <c r="A475" s="17">
        <v>45749</v>
      </c>
      <c r="B475" s="19">
        <v>0</v>
      </c>
      <c r="C475" s="19">
        <v>4.1666666666666664E-2</v>
      </c>
      <c r="D475" s="18">
        <v>4.1666666666666741E-2</v>
      </c>
      <c r="E475">
        <v>1</v>
      </c>
      <c r="F475" s="71" t="s">
        <v>110</v>
      </c>
      <c r="G475" s="71" t="s">
        <v>121</v>
      </c>
    </row>
    <row r="476" spans="1:7" x14ac:dyDescent="0.3">
      <c r="A476" s="17">
        <v>45749</v>
      </c>
      <c r="B476" s="19">
        <v>4.1666666666666664E-2</v>
      </c>
      <c r="C476" s="19">
        <v>6.25E-2</v>
      </c>
      <c r="D476" s="18">
        <v>2.0833333333333259E-2</v>
      </c>
      <c r="E476">
        <v>0.5</v>
      </c>
      <c r="F476" s="71" t="s">
        <v>85</v>
      </c>
      <c r="G476" s="71" t="s">
        <v>121</v>
      </c>
    </row>
    <row r="477" spans="1:7" x14ac:dyDescent="0.3">
      <c r="A477" s="17">
        <v>45749</v>
      </c>
      <c r="B477" s="19">
        <v>6.25E-2</v>
      </c>
      <c r="C477" s="19">
        <v>0.10416666666666667</v>
      </c>
      <c r="D477" s="18">
        <v>4.1666666666666741E-2</v>
      </c>
      <c r="E477">
        <v>1</v>
      </c>
      <c r="F477" s="71" t="s">
        <v>78</v>
      </c>
      <c r="G477" s="71" t="s">
        <v>119</v>
      </c>
    </row>
    <row r="478" spans="1:7" x14ac:dyDescent="0.3">
      <c r="A478" s="17">
        <v>45749</v>
      </c>
      <c r="B478" s="19">
        <v>0.10416666666666667</v>
      </c>
      <c r="C478" s="19">
        <v>0.13541666666666666</v>
      </c>
      <c r="D478" s="18">
        <v>3.125E-2</v>
      </c>
      <c r="E478">
        <v>0.75</v>
      </c>
      <c r="F478" s="71" t="s">
        <v>102</v>
      </c>
      <c r="G478" s="71" t="s">
        <v>119</v>
      </c>
    </row>
    <row r="479" spans="1:7" x14ac:dyDescent="0.3">
      <c r="A479" s="17">
        <v>45749</v>
      </c>
      <c r="B479" s="19">
        <v>0.13541666666666666</v>
      </c>
      <c r="C479" s="19">
        <v>0.14930555555555555</v>
      </c>
      <c r="D479" s="18">
        <v>1.388888888888884E-2</v>
      </c>
      <c r="E479">
        <v>0.33</v>
      </c>
      <c r="F479" s="71" t="s">
        <v>86</v>
      </c>
      <c r="G479" s="71" t="s">
        <v>25</v>
      </c>
    </row>
    <row r="480" spans="1:7" x14ac:dyDescent="0.3">
      <c r="A480" s="17">
        <v>45749</v>
      </c>
      <c r="B480" s="19">
        <v>0.52083333333333337</v>
      </c>
      <c r="C480" s="19">
        <v>0.54861111111111116</v>
      </c>
      <c r="D480" s="18">
        <v>2.7777777777777679E-2</v>
      </c>
      <c r="E480">
        <v>0.67</v>
      </c>
      <c r="F480" s="71" t="s">
        <v>105</v>
      </c>
      <c r="G480" s="71" t="s">
        <v>25</v>
      </c>
    </row>
    <row r="481" spans="1:7" x14ac:dyDescent="0.3">
      <c r="A481" s="17">
        <v>45749</v>
      </c>
      <c r="B481" s="19">
        <v>0.59027777777777779</v>
      </c>
      <c r="C481" s="19">
        <v>0.61111111111111116</v>
      </c>
      <c r="D481" s="18">
        <v>2.0833333333333259E-2</v>
      </c>
      <c r="E481">
        <v>0.5</v>
      </c>
      <c r="F481" s="71" t="s">
        <v>86</v>
      </c>
      <c r="G481" s="71" t="s">
        <v>25</v>
      </c>
    </row>
    <row r="482" spans="1:7" x14ac:dyDescent="0.3">
      <c r="A482" s="17">
        <v>45749</v>
      </c>
      <c r="B482" s="19">
        <v>0.65277777777777779</v>
      </c>
      <c r="C482" s="19">
        <v>0.69444444444444442</v>
      </c>
      <c r="D482" s="18">
        <v>4.1666666666666741E-2</v>
      </c>
      <c r="E482">
        <v>1</v>
      </c>
      <c r="F482" s="71" t="s">
        <v>123</v>
      </c>
      <c r="G482" s="71" t="s">
        <v>25</v>
      </c>
    </row>
    <row r="483" spans="1:7" x14ac:dyDescent="0.3">
      <c r="A483" s="17">
        <v>45749</v>
      </c>
      <c r="B483" s="19">
        <v>0.70833333333333337</v>
      </c>
      <c r="C483" s="19">
        <v>0.72916666666666663</v>
      </c>
      <c r="D483" s="18">
        <v>2.0833333333333259E-2</v>
      </c>
      <c r="E483">
        <v>0.5</v>
      </c>
      <c r="F483" s="71" t="s">
        <v>99</v>
      </c>
      <c r="G483" s="71" t="s">
        <v>25</v>
      </c>
    </row>
    <row r="484" spans="1:7" x14ac:dyDescent="0.3">
      <c r="A484" s="17">
        <v>45749</v>
      </c>
      <c r="B484" s="19">
        <v>0.75</v>
      </c>
      <c r="C484" s="19">
        <v>0.79166666666666663</v>
      </c>
      <c r="D484" s="18">
        <v>4.1666666666666741E-2</v>
      </c>
      <c r="E484">
        <v>1</v>
      </c>
      <c r="F484" s="71" t="s">
        <v>78</v>
      </c>
      <c r="G484" s="71" t="s">
        <v>119</v>
      </c>
    </row>
    <row r="485" spans="1:7" x14ac:dyDescent="0.3">
      <c r="A485" s="17">
        <v>45749</v>
      </c>
      <c r="B485" s="19">
        <v>0.79166666666666663</v>
      </c>
      <c r="C485" s="19">
        <v>0.97916666666666663</v>
      </c>
      <c r="D485" s="18">
        <v>0.1875</v>
      </c>
      <c r="E485">
        <v>4.5</v>
      </c>
      <c r="F485" s="71" t="s">
        <v>110</v>
      </c>
      <c r="G485" s="71" t="s">
        <v>121</v>
      </c>
    </row>
    <row r="486" spans="1:7" x14ac:dyDescent="0.3">
      <c r="A486" s="17">
        <v>45749</v>
      </c>
      <c r="B486" s="19">
        <v>0.97916666666666663</v>
      </c>
      <c r="C486" s="19">
        <v>0</v>
      </c>
      <c r="D486" s="18">
        <v>2.0833333333333259E-2</v>
      </c>
      <c r="E486">
        <v>0.5</v>
      </c>
      <c r="F486" s="71" t="s">
        <v>86</v>
      </c>
      <c r="G486" s="71" t="s">
        <v>25</v>
      </c>
    </row>
    <row r="487" spans="1:7" x14ac:dyDescent="0.3">
      <c r="A487" s="17">
        <v>45750</v>
      </c>
      <c r="B487" s="19">
        <v>0.45833333333333331</v>
      </c>
      <c r="C487" s="19">
        <v>0.5</v>
      </c>
      <c r="D487" s="18">
        <v>4.1666666666666741E-2</v>
      </c>
      <c r="E487">
        <v>1</v>
      </c>
      <c r="F487" s="71" t="s">
        <v>78</v>
      </c>
      <c r="G487" s="71" t="s">
        <v>119</v>
      </c>
    </row>
    <row r="488" spans="1:7" x14ac:dyDescent="0.3">
      <c r="A488" s="17">
        <v>45750</v>
      </c>
      <c r="B488" s="19">
        <v>4.1666666666666664E-2</v>
      </c>
      <c r="C488" s="19">
        <v>0.16666666666666666</v>
      </c>
      <c r="D488" s="18">
        <v>0.125</v>
      </c>
      <c r="E488">
        <v>3</v>
      </c>
      <c r="F488" s="71" t="s">
        <v>104</v>
      </c>
      <c r="G488" s="71" t="s">
        <v>121</v>
      </c>
    </row>
    <row r="489" spans="1:7" x14ac:dyDescent="0.3">
      <c r="A489" s="17">
        <v>45750</v>
      </c>
      <c r="B489" s="19">
        <v>0.16666666666666666</v>
      </c>
      <c r="C489" s="19">
        <v>0.1875</v>
      </c>
      <c r="D489" s="18">
        <v>2.0833333333333259E-2</v>
      </c>
      <c r="E489">
        <v>0.5</v>
      </c>
      <c r="F489" s="71" t="s">
        <v>86</v>
      </c>
      <c r="G489" s="71" t="s">
        <v>25</v>
      </c>
    </row>
    <row r="490" spans="1:7" x14ac:dyDescent="0.3">
      <c r="A490" s="17">
        <v>45750</v>
      </c>
      <c r="B490" s="19">
        <v>0.79166666666666663</v>
      </c>
      <c r="C490" s="19">
        <v>0.875</v>
      </c>
      <c r="D490" s="18">
        <v>8.3333333333333259E-2</v>
      </c>
      <c r="E490">
        <v>2</v>
      </c>
      <c r="F490" s="71" t="s">
        <v>77</v>
      </c>
      <c r="G490" s="71" t="s">
        <v>10</v>
      </c>
    </row>
    <row r="491" spans="1:7" x14ac:dyDescent="0.3">
      <c r="A491" s="17">
        <v>45751</v>
      </c>
      <c r="B491" s="19">
        <v>4.1666666666666664E-2</v>
      </c>
      <c r="C491" s="19">
        <v>8.3333333333333329E-2</v>
      </c>
      <c r="D491" s="18">
        <v>4.1666666666666741E-2</v>
      </c>
      <c r="E491">
        <v>1</v>
      </c>
      <c r="F491" s="71" t="s">
        <v>76</v>
      </c>
      <c r="G491" s="71" t="s">
        <v>119</v>
      </c>
    </row>
    <row r="492" spans="1:7" x14ac:dyDescent="0.3">
      <c r="A492" s="17">
        <v>45751</v>
      </c>
      <c r="B492" s="19">
        <v>0.10416666666666667</v>
      </c>
      <c r="C492" s="19">
        <v>0.11458333333333333</v>
      </c>
      <c r="D492" s="18">
        <v>1.0416666666666741E-2</v>
      </c>
      <c r="E492">
        <v>0.25</v>
      </c>
      <c r="F492" s="71" t="s">
        <v>78</v>
      </c>
      <c r="G492" s="71" t="s">
        <v>119</v>
      </c>
    </row>
    <row r="493" spans="1:7" x14ac:dyDescent="0.3">
      <c r="A493" s="17">
        <v>45751</v>
      </c>
      <c r="B493" s="19">
        <v>0.13541666666666666</v>
      </c>
      <c r="C493" s="19">
        <v>0.14583333333333334</v>
      </c>
      <c r="D493" s="18">
        <v>1.0416666666666741E-2</v>
      </c>
      <c r="E493">
        <v>0.25</v>
      </c>
      <c r="F493" s="71" t="s">
        <v>10</v>
      </c>
      <c r="G493" s="71" t="s">
        <v>10</v>
      </c>
    </row>
    <row r="494" spans="1:7" x14ac:dyDescent="0.3">
      <c r="A494" s="17">
        <v>45751</v>
      </c>
      <c r="B494" s="19">
        <v>0.16666666666666666</v>
      </c>
      <c r="C494" s="19">
        <v>0.20833333333333334</v>
      </c>
      <c r="D494" s="18">
        <v>4.1666666666666741E-2</v>
      </c>
      <c r="E494">
        <v>1</v>
      </c>
      <c r="F494" s="71" t="s">
        <v>76</v>
      </c>
      <c r="G494" s="71" t="s">
        <v>119</v>
      </c>
    </row>
    <row r="495" spans="1:7" x14ac:dyDescent="0.3">
      <c r="A495" s="17">
        <v>45751</v>
      </c>
      <c r="B495" s="19">
        <v>0.21875</v>
      </c>
      <c r="C495" s="19">
        <v>0.22916666666666666</v>
      </c>
      <c r="D495" s="18">
        <v>1.0416666666666741E-2</v>
      </c>
      <c r="E495">
        <v>0.25</v>
      </c>
      <c r="F495" s="71" t="s">
        <v>78</v>
      </c>
      <c r="G495" s="71" t="s">
        <v>119</v>
      </c>
    </row>
    <row r="496" spans="1:7" x14ac:dyDescent="0.3">
      <c r="A496" s="17">
        <v>45751</v>
      </c>
      <c r="B496" s="19">
        <v>0.23958333333333334</v>
      </c>
      <c r="C496" s="19">
        <v>0.25</v>
      </c>
      <c r="D496" s="18">
        <v>1.0416666666666741E-2</v>
      </c>
      <c r="E496">
        <v>0.25</v>
      </c>
      <c r="F496" s="71" t="s">
        <v>78</v>
      </c>
      <c r="G496" s="71" t="s">
        <v>119</v>
      </c>
    </row>
    <row r="497" spans="1:7" x14ac:dyDescent="0.3">
      <c r="A497" s="17">
        <v>45751</v>
      </c>
      <c r="B497" s="19">
        <v>0.5</v>
      </c>
      <c r="C497" s="19">
        <v>0.52083333333333337</v>
      </c>
      <c r="D497" s="18">
        <v>2.0833333333333259E-2</v>
      </c>
      <c r="E497">
        <v>0.5</v>
      </c>
      <c r="F497" s="71" t="s">
        <v>48</v>
      </c>
      <c r="G497" s="71" t="s">
        <v>119</v>
      </c>
    </row>
    <row r="498" spans="1:7" x14ac:dyDescent="0.3">
      <c r="A498" s="17">
        <v>45751</v>
      </c>
      <c r="B498" s="19">
        <v>0.54166666666666663</v>
      </c>
      <c r="C498" s="19">
        <v>0.57291666666666663</v>
      </c>
      <c r="D498" s="18">
        <v>3.125E-2</v>
      </c>
      <c r="E498">
        <v>0.75</v>
      </c>
      <c r="F498" s="71" t="s">
        <v>101</v>
      </c>
      <c r="G498" s="71" t="s">
        <v>121</v>
      </c>
    </row>
    <row r="499" spans="1:7" x14ac:dyDescent="0.3">
      <c r="A499" s="17">
        <v>45751</v>
      </c>
      <c r="B499" s="19">
        <v>0.625</v>
      </c>
      <c r="C499" s="19">
        <v>0.64583333333333337</v>
      </c>
      <c r="D499" s="18">
        <v>2.0833333333333259E-2</v>
      </c>
      <c r="E499">
        <v>0.5</v>
      </c>
      <c r="F499" s="71" t="s">
        <v>78</v>
      </c>
      <c r="G499" s="71" t="s">
        <v>119</v>
      </c>
    </row>
    <row r="500" spans="1:7" x14ac:dyDescent="0.3">
      <c r="A500" s="17">
        <v>45751</v>
      </c>
      <c r="B500" s="19">
        <v>0.85416666666666663</v>
      </c>
      <c r="C500" s="19">
        <v>0.875</v>
      </c>
      <c r="D500" s="18">
        <v>2.0833333333333259E-2</v>
      </c>
      <c r="E500">
        <v>0.5</v>
      </c>
      <c r="F500" s="71" t="s">
        <v>77</v>
      </c>
      <c r="G500" s="71" t="s">
        <v>10</v>
      </c>
    </row>
    <row r="501" spans="1:7" x14ac:dyDescent="0.3">
      <c r="A501" s="17">
        <v>45751</v>
      </c>
      <c r="B501" s="19">
        <v>0.875</v>
      </c>
      <c r="C501" s="19">
        <v>0.89583333333333337</v>
      </c>
      <c r="D501" s="18">
        <v>2.0833333333333259E-2</v>
      </c>
      <c r="E501">
        <v>0.5</v>
      </c>
      <c r="F501" s="71" t="s">
        <v>118</v>
      </c>
      <c r="G501" s="71" t="s">
        <v>119</v>
      </c>
    </row>
    <row r="502" spans="1:7" x14ac:dyDescent="0.3">
      <c r="A502" s="17">
        <v>45751</v>
      </c>
      <c r="B502" s="19">
        <v>0.91666666666666663</v>
      </c>
      <c r="C502" s="19">
        <v>0.95833333333333337</v>
      </c>
      <c r="D502" s="18">
        <v>4.1666666666666741E-2</v>
      </c>
      <c r="E502">
        <v>1</v>
      </c>
      <c r="F502" s="71" t="s">
        <v>76</v>
      </c>
      <c r="G502" s="71" t="s">
        <v>119</v>
      </c>
    </row>
    <row r="503" spans="1:7" x14ac:dyDescent="0.3">
      <c r="A503" s="17">
        <v>45752</v>
      </c>
      <c r="B503" s="19">
        <v>4.1666666666666664E-2</v>
      </c>
      <c r="C503" s="19">
        <v>6.25E-2</v>
      </c>
      <c r="D503" s="18">
        <v>2.0833333333333259E-2</v>
      </c>
      <c r="E503">
        <v>0.5</v>
      </c>
      <c r="F503" s="71" t="s">
        <v>123</v>
      </c>
      <c r="G503" s="71" t="s">
        <v>25</v>
      </c>
    </row>
    <row r="504" spans="1:7" x14ac:dyDescent="0.3">
      <c r="A504" s="17">
        <v>45752</v>
      </c>
      <c r="B504" s="19">
        <v>0.125</v>
      </c>
      <c r="C504" s="19">
        <v>0.14583333333333334</v>
      </c>
      <c r="D504" s="18">
        <v>2.0833333333333259E-2</v>
      </c>
      <c r="E504">
        <v>0.5</v>
      </c>
      <c r="F504" s="71" t="s">
        <v>86</v>
      </c>
      <c r="G504" s="71" t="s">
        <v>25</v>
      </c>
    </row>
    <row r="505" spans="1:7" x14ac:dyDescent="0.3">
      <c r="A505" s="17">
        <v>45752</v>
      </c>
      <c r="B505" s="19">
        <v>0.1875</v>
      </c>
      <c r="C505" s="19">
        <v>0.20833333333333334</v>
      </c>
      <c r="D505" s="18">
        <v>2.0833333333333259E-2</v>
      </c>
      <c r="E505">
        <v>0.5</v>
      </c>
      <c r="F505" s="71" t="s">
        <v>123</v>
      </c>
      <c r="G505" s="71" t="s">
        <v>25</v>
      </c>
    </row>
    <row r="506" spans="1:7" x14ac:dyDescent="0.3">
      <c r="A506" s="17">
        <v>45752</v>
      </c>
      <c r="B506" s="19">
        <v>0.29166666666666669</v>
      </c>
      <c r="C506" s="19">
        <v>0.35416666666666669</v>
      </c>
      <c r="D506" s="18">
        <v>6.25E-2</v>
      </c>
      <c r="E506">
        <v>1.5</v>
      </c>
      <c r="F506" s="71" t="s">
        <v>82</v>
      </c>
      <c r="G506" s="71" t="s">
        <v>25</v>
      </c>
    </row>
    <row r="507" spans="1:7" x14ac:dyDescent="0.3">
      <c r="A507" s="17">
        <v>45752</v>
      </c>
      <c r="B507" s="19">
        <v>0.35416666666666669</v>
      </c>
      <c r="C507" s="19">
        <v>0.375</v>
      </c>
      <c r="D507" s="18">
        <v>2.0833333333333259E-2</v>
      </c>
      <c r="E507">
        <v>0.5</v>
      </c>
      <c r="F507" s="71" t="s">
        <v>77</v>
      </c>
      <c r="G507" s="71" t="s">
        <v>10</v>
      </c>
    </row>
    <row r="508" spans="1:7" x14ac:dyDescent="0.3">
      <c r="A508" s="17">
        <v>45752</v>
      </c>
      <c r="B508" s="19">
        <v>0.41666666666666669</v>
      </c>
      <c r="C508" s="19">
        <v>0.42708333333333331</v>
      </c>
      <c r="D508" s="18">
        <v>1.0416666666666741E-2</v>
      </c>
      <c r="E508">
        <v>0.25</v>
      </c>
      <c r="F508" s="71" t="s">
        <v>86</v>
      </c>
      <c r="G508" s="71" t="s">
        <v>25</v>
      </c>
    </row>
    <row r="509" spans="1:7" x14ac:dyDescent="0.3">
      <c r="A509" s="17">
        <v>45752</v>
      </c>
      <c r="B509" s="19">
        <v>0.45833333333333331</v>
      </c>
      <c r="C509" s="19">
        <v>0.47916666666666669</v>
      </c>
      <c r="D509" s="18">
        <v>2.0833333333333259E-2</v>
      </c>
      <c r="E509">
        <v>0.5</v>
      </c>
      <c r="F509" s="71" t="s">
        <v>88</v>
      </c>
      <c r="G509" s="71" t="s">
        <v>25</v>
      </c>
    </row>
    <row r="510" spans="1:7" x14ac:dyDescent="0.3">
      <c r="A510" s="17">
        <v>45752</v>
      </c>
      <c r="B510" s="19">
        <v>0.5</v>
      </c>
      <c r="C510" s="19">
        <v>0.52777777777777779</v>
      </c>
      <c r="D510" s="18">
        <v>2.7777777777777679E-2</v>
      </c>
      <c r="E510">
        <v>0.67</v>
      </c>
      <c r="F510" s="71" t="s">
        <v>114</v>
      </c>
      <c r="G510" s="71" t="s">
        <v>25</v>
      </c>
    </row>
    <row r="511" spans="1:7" x14ac:dyDescent="0.3">
      <c r="A511" s="17">
        <v>45752</v>
      </c>
      <c r="B511" s="19">
        <v>0.54166666666666663</v>
      </c>
      <c r="C511" s="19">
        <v>0.58333333333333337</v>
      </c>
      <c r="D511" s="18">
        <v>4.1666666666666741E-2</v>
      </c>
      <c r="E511">
        <v>1</v>
      </c>
      <c r="F511" s="71" t="s">
        <v>66</v>
      </c>
      <c r="G511" s="71" t="s">
        <v>10</v>
      </c>
    </row>
    <row r="512" spans="1:7" x14ac:dyDescent="0.3">
      <c r="A512" s="17">
        <v>45752</v>
      </c>
      <c r="B512" s="19">
        <v>0.58333333333333337</v>
      </c>
      <c r="C512" s="19">
        <v>0.625</v>
      </c>
      <c r="D512" s="18">
        <v>4.1666666666666741E-2</v>
      </c>
      <c r="E512">
        <v>1</v>
      </c>
      <c r="F512" s="71" t="s">
        <v>44</v>
      </c>
      <c r="G512" s="71" t="s">
        <v>119</v>
      </c>
    </row>
    <row r="513" spans="1:7" x14ac:dyDescent="0.3">
      <c r="A513" s="17">
        <v>45752</v>
      </c>
      <c r="B513" s="19">
        <v>0.70833333333333337</v>
      </c>
      <c r="C513" s="19">
        <v>0.75</v>
      </c>
      <c r="D513" s="18">
        <v>4.1666666666666741E-2</v>
      </c>
      <c r="E513">
        <v>1</v>
      </c>
      <c r="F513" s="71" t="s">
        <v>78</v>
      </c>
      <c r="G513" s="71" t="s">
        <v>119</v>
      </c>
    </row>
    <row r="514" spans="1:7" x14ac:dyDescent="0.3">
      <c r="A514" s="17">
        <v>45752</v>
      </c>
      <c r="B514" s="19">
        <v>0.85416666666666663</v>
      </c>
      <c r="C514" s="19">
        <v>0.875</v>
      </c>
      <c r="D514" s="18">
        <v>2.0833333333333259E-2</v>
      </c>
      <c r="E514">
        <v>0.5</v>
      </c>
      <c r="F514" s="71" t="s">
        <v>77</v>
      </c>
      <c r="G514" s="71" t="s">
        <v>10</v>
      </c>
    </row>
    <row r="515" spans="1:7" x14ac:dyDescent="0.3">
      <c r="A515" s="17">
        <v>45752</v>
      </c>
      <c r="B515" s="19">
        <v>0.91666666666666663</v>
      </c>
      <c r="C515" s="19">
        <v>0.9375</v>
      </c>
      <c r="D515" s="18">
        <v>2.0833333333333259E-2</v>
      </c>
      <c r="E515">
        <v>0.5</v>
      </c>
      <c r="F515" s="71" t="s">
        <v>86</v>
      </c>
      <c r="G515" s="71" t="s">
        <v>25</v>
      </c>
    </row>
    <row r="516" spans="1:7" x14ac:dyDescent="0.3">
      <c r="A516" s="17">
        <v>45752</v>
      </c>
      <c r="B516" s="19">
        <v>0.95833333333333337</v>
      </c>
      <c r="C516" s="19">
        <v>0.97916666666666663</v>
      </c>
      <c r="D516" s="18">
        <v>2.0833333333333259E-2</v>
      </c>
      <c r="E516">
        <v>0.5</v>
      </c>
      <c r="F516" s="71" t="s">
        <v>78</v>
      </c>
      <c r="G516" s="71" t="s">
        <v>119</v>
      </c>
    </row>
    <row r="517" spans="1:7" x14ac:dyDescent="0.3">
      <c r="A517" s="17">
        <v>45753</v>
      </c>
      <c r="B517" s="19">
        <v>4.1666666666666664E-2</v>
      </c>
      <c r="C517" s="19">
        <v>8.3333333333333329E-2</v>
      </c>
      <c r="D517" s="18">
        <v>4.1666666666666741E-2</v>
      </c>
      <c r="E517">
        <v>1</v>
      </c>
      <c r="F517" s="71" t="s">
        <v>76</v>
      </c>
      <c r="G517" s="71" t="s">
        <v>119</v>
      </c>
    </row>
    <row r="518" spans="1:7" x14ac:dyDescent="0.3">
      <c r="A518" s="17">
        <v>45753</v>
      </c>
      <c r="B518" s="19">
        <v>0.125</v>
      </c>
      <c r="C518" s="19">
        <v>0.16666666666666666</v>
      </c>
      <c r="D518" s="18">
        <v>4.1666666666666741E-2</v>
      </c>
      <c r="E518">
        <v>1</v>
      </c>
      <c r="F518" s="71" t="s">
        <v>91</v>
      </c>
      <c r="G518" s="71" t="s">
        <v>121</v>
      </c>
    </row>
    <row r="519" spans="1:7" x14ac:dyDescent="0.3">
      <c r="A519" s="17">
        <v>45753</v>
      </c>
      <c r="B519" s="19">
        <v>0.1875</v>
      </c>
      <c r="C519" s="19">
        <v>0.20833333333333334</v>
      </c>
      <c r="D519" s="18">
        <v>2.0833333333333259E-2</v>
      </c>
      <c r="E519">
        <v>0.5</v>
      </c>
      <c r="F519" s="71" t="s">
        <v>109</v>
      </c>
      <c r="G519" s="71" t="s">
        <v>119</v>
      </c>
    </row>
    <row r="520" spans="1:7" x14ac:dyDescent="0.3">
      <c r="A520" s="17">
        <v>45753</v>
      </c>
      <c r="B520" s="19">
        <v>0.25</v>
      </c>
      <c r="C520" s="19">
        <v>0.26041666666666669</v>
      </c>
      <c r="D520" s="18">
        <v>1.0416666666666741E-2</v>
      </c>
      <c r="E520">
        <v>0.25</v>
      </c>
      <c r="F520" s="71" t="s">
        <v>86</v>
      </c>
      <c r="G520" s="71" t="s">
        <v>25</v>
      </c>
    </row>
    <row r="521" spans="1:7" x14ac:dyDescent="0.3">
      <c r="A521" s="17">
        <v>45753</v>
      </c>
      <c r="B521" s="19">
        <v>0.35416666666666669</v>
      </c>
      <c r="C521" s="19">
        <v>0.375</v>
      </c>
      <c r="D521" s="18">
        <v>2.0833333333333259E-2</v>
      </c>
      <c r="E521">
        <v>0.5</v>
      </c>
      <c r="F521" s="71" t="s">
        <v>77</v>
      </c>
      <c r="G521" s="71" t="s">
        <v>10</v>
      </c>
    </row>
    <row r="522" spans="1:7" x14ac:dyDescent="0.3">
      <c r="A522" s="17">
        <v>45753</v>
      </c>
      <c r="B522" s="19">
        <v>0.5</v>
      </c>
      <c r="C522" s="19">
        <v>0.54166666666666663</v>
      </c>
      <c r="D522" s="18">
        <v>4.1666666666666741E-2</v>
      </c>
      <c r="E522">
        <v>1</v>
      </c>
      <c r="F522" s="71" t="s">
        <v>66</v>
      </c>
      <c r="G522" s="71" t="s">
        <v>10</v>
      </c>
    </row>
    <row r="523" spans="1:7" x14ac:dyDescent="0.3">
      <c r="A523" s="17">
        <v>45753</v>
      </c>
      <c r="B523" s="19">
        <v>0.58333333333333337</v>
      </c>
      <c r="C523" s="19">
        <v>0.625</v>
      </c>
      <c r="D523" s="18">
        <v>4.1666666666666741E-2</v>
      </c>
      <c r="E523">
        <v>1</v>
      </c>
      <c r="F523" s="71" t="s">
        <v>94</v>
      </c>
      <c r="G523" s="71" t="s">
        <v>25</v>
      </c>
    </row>
    <row r="524" spans="1:7" x14ac:dyDescent="0.3">
      <c r="A524" s="17">
        <v>45753</v>
      </c>
      <c r="B524" s="19">
        <v>0.70833333333333337</v>
      </c>
      <c r="C524" s="19">
        <v>0.75</v>
      </c>
      <c r="D524" s="18">
        <v>4.1666666666666741E-2</v>
      </c>
      <c r="E524">
        <v>1</v>
      </c>
      <c r="F524" s="71" t="s">
        <v>123</v>
      </c>
      <c r="G524" s="71" t="s">
        <v>25</v>
      </c>
    </row>
    <row r="525" spans="1:7" x14ac:dyDescent="0.3">
      <c r="A525" s="17">
        <v>45753</v>
      </c>
      <c r="B525" s="19">
        <v>0.85416666666666663</v>
      </c>
      <c r="C525" s="19">
        <v>0.875</v>
      </c>
      <c r="D525" s="18">
        <v>2.0833333333333259E-2</v>
      </c>
      <c r="E525">
        <v>0.5</v>
      </c>
      <c r="F525" s="71" t="s">
        <v>77</v>
      </c>
      <c r="G525" s="71" t="s">
        <v>10</v>
      </c>
    </row>
    <row r="526" spans="1:7" x14ac:dyDescent="0.3">
      <c r="A526" s="17">
        <v>45753</v>
      </c>
      <c r="B526" s="19">
        <v>0.91666666666666663</v>
      </c>
      <c r="C526" s="19">
        <v>0.9375</v>
      </c>
      <c r="D526" s="18">
        <v>2.0833333333333259E-2</v>
      </c>
      <c r="E526">
        <v>0.5</v>
      </c>
      <c r="F526" s="71" t="s">
        <v>86</v>
      </c>
      <c r="G526" s="71" t="s">
        <v>25</v>
      </c>
    </row>
    <row r="527" spans="1:7" x14ac:dyDescent="0.3">
      <c r="A527" s="17">
        <v>45753</v>
      </c>
      <c r="B527" s="19">
        <v>0.95833333333333337</v>
      </c>
      <c r="C527" s="19">
        <v>0.97916666666666663</v>
      </c>
      <c r="D527" s="18">
        <v>2.0833333333333259E-2</v>
      </c>
      <c r="E527">
        <v>0.5</v>
      </c>
      <c r="F527" s="71" t="s">
        <v>76</v>
      </c>
      <c r="G527" s="71" t="s">
        <v>119</v>
      </c>
    </row>
    <row r="528" spans="1:7" x14ac:dyDescent="0.3">
      <c r="A528" s="17">
        <v>45754</v>
      </c>
      <c r="B528" s="19">
        <v>4.1666666666666664E-2</v>
      </c>
      <c r="C528" s="19">
        <v>8.3333333333333329E-2</v>
      </c>
      <c r="D528" s="18">
        <v>4.1666666666666741E-2</v>
      </c>
      <c r="E528">
        <v>1</v>
      </c>
      <c r="F528" s="71" t="s">
        <v>76</v>
      </c>
      <c r="G528" s="71" t="s">
        <v>119</v>
      </c>
    </row>
    <row r="529" spans="1:7" x14ac:dyDescent="0.3">
      <c r="A529" s="17">
        <v>45754</v>
      </c>
      <c r="B529" s="19">
        <v>0.125</v>
      </c>
      <c r="C529" s="19">
        <v>0.16666666666666666</v>
      </c>
      <c r="D529" s="18">
        <v>4.1666666666666741E-2</v>
      </c>
      <c r="E529">
        <v>1</v>
      </c>
      <c r="F529" s="71" t="s">
        <v>76</v>
      </c>
      <c r="G529" s="71" t="s">
        <v>119</v>
      </c>
    </row>
    <row r="530" spans="1:7" x14ac:dyDescent="0.3">
      <c r="A530" s="17">
        <v>45754</v>
      </c>
      <c r="B530" s="19">
        <v>0.1875</v>
      </c>
      <c r="C530" s="19">
        <v>0.20833333333333334</v>
      </c>
      <c r="D530" s="18">
        <v>2.0833333333333259E-2</v>
      </c>
      <c r="E530">
        <v>0.5</v>
      </c>
      <c r="F530" s="71" t="s">
        <v>103</v>
      </c>
      <c r="G530" s="71" t="s">
        <v>119</v>
      </c>
    </row>
    <row r="531" spans="1:7" x14ac:dyDescent="0.3">
      <c r="A531" s="17">
        <v>45754</v>
      </c>
      <c r="B531" s="19">
        <v>0.25</v>
      </c>
      <c r="C531" s="19">
        <v>0.29166666666666669</v>
      </c>
      <c r="D531" s="18">
        <v>4.1666666666666741E-2</v>
      </c>
      <c r="E531">
        <v>1</v>
      </c>
      <c r="F531" s="71" t="s">
        <v>109</v>
      </c>
      <c r="G531" s="71" t="s">
        <v>119</v>
      </c>
    </row>
    <row r="532" spans="1:7" x14ac:dyDescent="0.3">
      <c r="A532" s="17">
        <v>45754</v>
      </c>
      <c r="B532" s="19">
        <v>0.41666666666666669</v>
      </c>
      <c r="C532" s="19">
        <v>0.42708333333333331</v>
      </c>
      <c r="D532" s="18">
        <v>1.0416666666666741E-2</v>
      </c>
      <c r="E532">
        <v>0.25</v>
      </c>
      <c r="F532" s="71" t="s">
        <v>86</v>
      </c>
      <c r="G532" s="71" t="s">
        <v>25</v>
      </c>
    </row>
    <row r="533" spans="1:7" x14ac:dyDescent="0.3">
      <c r="A533" s="17">
        <v>45754</v>
      </c>
      <c r="B533" s="19">
        <v>0.47916666666666669</v>
      </c>
      <c r="C533" s="19">
        <v>0.48958333333333331</v>
      </c>
      <c r="D533" s="18">
        <v>1.0416666666666741E-2</v>
      </c>
      <c r="E533">
        <v>0.25</v>
      </c>
      <c r="F533" s="71" t="s">
        <v>78</v>
      </c>
      <c r="G533" s="71" t="s">
        <v>119</v>
      </c>
    </row>
    <row r="534" spans="1:7" x14ac:dyDescent="0.3">
      <c r="A534" s="17">
        <v>45754</v>
      </c>
      <c r="B534" s="19">
        <v>0.54166666666666663</v>
      </c>
      <c r="C534" s="19">
        <v>0.58333333333333337</v>
      </c>
      <c r="D534" s="18">
        <v>4.1666666666666741E-2</v>
      </c>
      <c r="E534">
        <v>1</v>
      </c>
      <c r="F534" s="71" t="s">
        <v>66</v>
      </c>
      <c r="G534" s="71" t="s">
        <v>10</v>
      </c>
    </row>
    <row r="535" spans="1:7" x14ac:dyDescent="0.3">
      <c r="A535" s="17">
        <v>45754</v>
      </c>
      <c r="B535" s="19">
        <v>0.64583333333333337</v>
      </c>
      <c r="C535" s="19">
        <v>0.65625</v>
      </c>
      <c r="D535" s="18">
        <v>1.0416666666666741E-2</v>
      </c>
      <c r="E535">
        <v>0.25</v>
      </c>
      <c r="F535" s="71" t="s">
        <v>78</v>
      </c>
      <c r="G535" s="71" t="s">
        <v>119</v>
      </c>
    </row>
    <row r="536" spans="1:7" x14ac:dyDescent="0.3">
      <c r="A536" s="17">
        <v>45754</v>
      </c>
      <c r="B536" s="19">
        <v>0.77083333333333337</v>
      </c>
      <c r="C536" s="19">
        <v>0.8125</v>
      </c>
      <c r="D536" s="18">
        <v>4.1666666666666741E-2</v>
      </c>
      <c r="E536">
        <v>1</v>
      </c>
      <c r="F536" s="71" t="s">
        <v>78</v>
      </c>
      <c r="G536" s="71" t="s">
        <v>119</v>
      </c>
    </row>
    <row r="537" spans="1:7" x14ac:dyDescent="0.3">
      <c r="A537" s="17">
        <v>45754</v>
      </c>
      <c r="B537" s="19">
        <v>0.83333333333333337</v>
      </c>
      <c r="C537" s="19">
        <v>0.88541666666666663</v>
      </c>
      <c r="D537" s="18">
        <v>5.2083333333333259E-2</v>
      </c>
      <c r="E537">
        <v>1.25</v>
      </c>
      <c r="F537" s="71" t="s">
        <v>77</v>
      </c>
      <c r="G537" s="71" t="s">
        <v>10</v>
      </c>
    </row>
    <row r="538" spans="1:7" x14ac:dyDescent="0.3">
      <c r="A538" s="17">
        <v>45754</v>
      </c>
      <c r="B538" s="19">
        <v>0.9375</v>
      </c>
      <c r="C538" s="19">
        <v>0.95138888888888884</v>
      </c>
      <c r="D538" s="18">
        <v>1.388888888888884E-2</v>
      </c>
      <c r="E538">
        <v>0.33</v>
      </c>
      <c r="F538" s="71" t="s">
        <v>75</v>
      </c>
      <c r="G538" s="71" t="s">
        <v>119</v>
      </c>
    </row>
    <row r="539" spans="1:7" x14ac:dyDescent="0.3">
      <c r="A539" s="17">
        <v>45754</v>
      </c>
      <c r="B539" s="19">
        <v>0.96875</v>
      </c>
      <c r="C539" s="19">
        <v>0.97916666666666663</v>
      </c>
      <c r="D539" s="18">
        <v>1.0416666666666741E-2</v>
      </c>
      <c r="E539">
        <v>0.25</v>
      </c>
      <c r="F539" s="71" t="s">
        <v>99</v>
      </c>
      <c r="G539" s="71" t="s">
        <v>25</v>
      </c>
    </row>
    <row r="540" spans="1:7" x14ac:dyDescent="0.3">
      <c r="A540" s="17">
        <v>45755</v>
      </c>
      <c r="B540" s="19">
        <v>6.25E-2</v>
      </c>
      <c r="C540" s="19">
        <v>0.10416666666666667</v>
      </c>
      <c r="D540" s="18">
        <v>4.1666666666666741E-2</v>
      </c>
      <c r="E540">
        <v>1</v>
      </c>
      <c r="F540" s="71" t="s">
        <v>78</v>
      </c>
      <c r="G540" s="71" t="s">
        <v>119</v>
      </c>
    </row>
    <row r="541" spans="1:7" x14ac:dyDescent="0.3">
      <c r="A541" s="17">
        <v>45755</v>
      </c>
      <c r="B541" s="19">
        <v>0.1875</v>
      </c>
      <c r="C541" s="19">
        <v>0.20833333333333334</v>
      </c>
      <c r="D541" s="18">
        <v>2.0833333333333259E-2</v>
      </c>
      <c r="E541">
        <v>0.5</v>
      </c>
      <c r="F541" s="71" t="s">
        <v>78</v>
      </c>
      <c r="G541" s="71" t="s">
        <v>119</v>
      </c>
    </row>
    <row r="542" spans="1:7" x14ac:dyDescent="0.3">
      <c r="A542" s="17">
        <v>45755</v>
      </c>
      <c r="B542" s="19">
        <v>0.27083333333333331</v>
      </c>
      <c r="C542" s="19">
        <v>0.29166666666666669</v>
      </c>
      <c r="D542" s="18">
        <v>2.0833333333333259E-2</v>
      </c>
      <c r="E542">
        <v>0.5</v>
      </c>
      <c r="F542" s="71" t="s">
        <v>114</v>
      </c>
      <c r="G542" s="71" t="s">
        <v>25</v>
      </c>
    </row>
    <row r="543" spans="1:7" x14ac:dyDescent="0.3">
      <c r="A543" s="17">
        <v>45755</v>
      </c>
      <c r="B543" s="19">
        <v>0.30555555555555558</v>
      </c>
      <c r="C543" s="19">
        <v>0.3263888888888889</v>
      </c>
      <c r="D543" s="18">
        <v>2.0833333333333259E-2</v>
      </c>
      <c r="E543">
        <v>0.5</v>
      </c>
      <c r="F543" s="71" t="s">
        <v>105</v>
      </c>
      <c r="G543" s="71" t="s">
        <v>25</v>
      </c>
    </row>
    <row r="544" spans="1:7" x14ac:dyDescent="0.3">
      <c r="A544" s="17">
        <v>45755</v>
      </c>
      <c r="B544" s="19">
        <v>0.33333333333333331</v>
      </c>
      <c r="C544" s="19">
        <v>0.375</v>
      </c>
      <c r="D544" s="18">
        <v>4.1666666666666741E-2</v>
      </c>
      <c r="E544">
        <v>1</v>
      </c>
      <c r="F544" s="71" t="s">
        <v>77</v>
      </c>
      <c r="G544" s="71" t="s">
        <v>10</v>
      </c>
    </row>
    <row r="545" spans="1:7" x14ac:dyDescent="0.3">
      <c r="A545" s="17">
        <v>45755</v>
      </c>
      <c r="B545" s="19">
        <v>0.375</v>
      </c>
      <c r="C545" s="19">
        <v>0.39583333333333331</v>
      </c>
      <c r="D545" s="18">
        <v>2.0833333333333259E-2</v>
      </c>
      <c r="E545">
        <v>0.5</v>
      </c>
      <c r="F545" s="71" t="s">
        <v>99</v>
      </c>
      <c r="G545" s="71" t="s">
        <v>25</v>
      </c>
    </row>
    <row r="546" spans="1:7" x14ac:dyDescent="0.3">
      <c r="A546" s="17">
        <v>45755</v>
      </c>
      <c r="B546" s="19">
        <v>0.39583333333333331</v>
      </c>
      <c r="C546" s="19">
        <v>0.41666666666666669</v>
      </c>
      <c r="D546" s="18">
        <v>2.0833333333333259E-2</v>
      </c>
      <c r="E546">
        <v>0.5</v>
      </c>
      <c r="F546" s="71" t="s">
        <v>105</v>
      </c>
      <c r="G546" s="71" t="s">
        <v>25</v>
      </c>
    </row>
    <row r="547" spans="1:7" x14ac:dyDescent="0.3">
      <c r="A547" s="17">
        <v>45755</v>
      </c>
      <c r="B547" s="19">
        <v>0.41666666666666669</v>
      </c>
      <c r="C547" s="19">
        <v>0.42708333333333331</v>
      </c>
      <c r="D547" s="18">
        <v>1.0416666666666741E-2</v>
      </c>
      <c r="E547">
        <v>0.25</v>
      </c>
      <c r="F547" s="71" t="s">
        <v>118</v>
      </c>
      <c r="G547" s="71" t="s">
        <v>119</v>
      </c>
    </row>
    <row r="548" spans="1:7" x14ac:dyDescent="0.3">
      <c r="A548" s="17">
        <v>45755</v>
      </c>
      <c r="B548" s="19">
        <v>0.42708333333333331</v>
      </c>
      <c r="C548" s="19">
        <v>0.46875</v>
      </c>
      <c r="D548" s="18">
        <v>4.1666666666666741E-2</v>
      </c>
      <c r="E548">
        <v>1</v>
      </c>
      <c r="F548" s="71" t="s">
        <v>78</v>
      </c>
      <c r="G548" s="71" t="s">
        <v>119</v>
      </c>
    </row>
    <row r="549" spans="1:7" x14ac:dyDescent="0.3">
      <c r="A549" s="17">
        <v>45755</v>
      </c>
      <c r="B549" s="19">
        <v>0.83333333333333337</v>
      </c>
      <c r="C549" s="19">
        <v>0.88541666666666663</v>
      </c>
      <c r="D549" s="18">
        <v>5.2083333333333259E-2</v>
      </c>
      <c r="E549">
        <v>1.25</v>
      </c>
      <c r="F549" s="71" t="s">
        <v>77</v>
      </c>
      <c r="G549" s="71" t="s">
        <v>10</v>
      </c>
    </row>
    <row r="550" spans="1:7" x14ac:dyDescent="0.3">
      <c r="A550" s="17">
        <v>45755</v>
      </c>
      <c r="B550" s="19">
        <v>0.91666666666666663</v>
      </c>
      <c r="C550" s="19">
        <v>0.9375</v>
      </c>
      <c r="D550" s="18">
        <v>2.0833333333333259E-2</v>
      </c>
      <c r="E550">
        <v>0.5</v>
      </c>
      <c r="F550" s="71" t="s">
        <v>99</v>
      </c>
      <c r="G550" s="71" t="s">
        <v>25</v>
      </c>
    </row>
    <row r="551" spans="1:7" x14ac:dyDescent="0.3">
      <c r="A551" s="17">
        <v>45756</v>
      </c>
      <c r="B551" s="19">
        <v>6.25E-2</v>
      </c>
      <c r="C551" s="19">
        <v>0.10416666666666667</v>
      </c>
      <c r="D551" s="18">
        <v>4.1666666666666741E-2</v>
      </c>
      <c r="E551">
        <v>1</v>
      </c>
      <c r="F551" s="71" t="s">
        <v>123</v>
      </c>
      <c r="G551" s="71" t="s">
        <v>25</v>
      </c>
    </row>
    <row r="552" spans="1:7" x14ac:dyDescent="0.3">
      <c r="A552" s="17">
        <v>45756</v>
      </c>
      <c r="B552" s="19">
        <v>0.13541666666666666</v>
      </c>
      <c r="C552" s="19">
        <v>0.15625</v>
      </c>
      <c r="D552" s="18">
        <v>2.0833333333333259E-2</v>
      </c>
      <c r="E552">
        <v>0.5</v>
      </c>
      <c r="F552" s="71" t="s">
        <v>103</v>
      </c>
      <c r="G552" s="71" t="s">
        <v>119</v>
      </c>
    </row>
    <row r="553" spans="1:7" x14ac:dyDescent="0.3">
      <c r="A553" s="17">
        <v>45756</v>
      </c>
      <c r="B553" s="19">
        <v>0.27083333333333331</v>
      </c>
      <c r="C553" s="19">
        <v>0.29166666666666669</v>
      </c>
      <c r="D553" s="18">
        <v>2.0833333333333259E-2</v>
      </c>
      <c r="E553">
        <v>0.5</v>
      </c>
      <c r="F553" s="71" t="s">
        <v>123</v>
      </c>
      <c r="G553" s="71" t="s">
        <v>25</v>
      </c>
    </row>
    <row r="554" spans="1:7" x14ac:dyDescent="0.3">
      <c r="A554" s="17">
        <v>45756</v>
      </c>
      <c r="B554" s="19">
        <v>0.33333333333333331</v>
      </c>
      <c r="C554" s="19">
        <v>0.375</v>
      </c>
      <c r="D554" s="18">
        <v>4.1666666666666741E-2</v>
      </c>
      <c r="E554">
        <v>1</v>
      </c>
      <c r="F554" s="71" t="s">
        <v>77</v>
      </c>
      <c r="G554" s="71" t="s">
        <v>10</v>
      </c>
    </row>
    <row r="555" spans="1:7" x14ac:dyDescent="0.3">
      <c r="A555" s="17">
        <v>45756</v>
      </c>
      <c r="B555" s="19">
        <v>0.375</v>
      </c>
      <c r="C555" s="19">
        <v>0.58333333333333337</v>
      </c>
      <c r="D555" s="18">
        <v>0.20833333333333326</v>
      </c>
      <c r="E555">
        <v>5</v>
      </c>
      <c r="F555" s="71" t="s">
        <v>104</v>
      </c>
      <c r="G555" s="71" t="s">
        <v>121</v>
      </c>
    </row>
    <row r="556" spans="1:7" x14ac:dyDescent="0.3">
      <c r="A556" s="17">
        <v>45756</v>
      </c>
      <c r="B556" s="19">
        <v>0.63194444444444442</v>
      </c>
      <c r="C556" s="19">
        <v>0.65277777777777779</v>
      </c>
      <c r="D556" s="18">
        <v>2.0833333333333259E-2</v>
      </c>
      <c r="E556">
        <v>0.5</v>
      </c>
      <c r="F556" s="71" t="s">
        <v>123</v>
      </c>
      <c r="G556" s="71" t="s">
        <v>25</v>
      </c>
    </row>
    <row r="557" spans="1:7" x14ac:dyDescent="0.3">
      <c r="A557" s="17">
        <v>45756</v>
      </c>
      <c r="B557" s="19">
        <v>0.67361111111111116</v>
      </c>
      <c r="C557" s="19">
        <v>0.71527777777777779</v>
      </c>
      <c r="D557" s="18">
        <v>4.1666666666666741E-2</v>
      </c>
      <c r="E557">
        <v>1</v>
      </c>
      <c r="F557" s="71" t="s">
        <v>178</v>
      </c>
      <c r="G557" s="71" t="s">
        <v>119</v>
      </c>
    </row>
    <row r="558" spans="1:7" x14ac:dyDescent="0.3">
      <c r="A558" s="17">
        <v>45756</v>
      </c>
      <c r="B558" s="19">
        <v>0.76388888888888884</v>
      </c>
      <c r="C558" s="19">
        <v>0.78472222222222221</v>
      </c>
      <c r="D558" s="18">
        <v>2.0833333333333259E-2</v>
      </c>
      <c r="E558">
        <v>0.5</v>
      </c>
      <c r="F558" s="71" t="s">
        <v>99</v>
      </c>
      <c r="G558" s="71" t="s">
        <v>25</v>
      </c>
    </row>
    <row r="559" spans="1:7" x14ac:dyDescent="0.3">
      <c r="A559" s="17">
        <v>45756</v>
      </c>
      <c r="B559" s="19">
        <v>0.83333333333333337</v>
      </c>
      <c r="C559" s="19">
        <v>0.88541666666666663</v>
      </c>
      <c r="D559" s="18">
        <v>5.2083333333333259E-2</v>
      </c>
      <c r="E559">
        <v>1.25</v>
      </c>
      <c r="F559" s="71" t="s">
        <v>77</v>
      </c>
      <c r="G559" s="71" t="s">
        <v>10</v>
      </c>
    </row>
    <row r="560" spans="1:7" x14ac:dyDescent="0.3">
      <c r="A560" s="17">
        <v>45756</v>
      </c>
      <c r="B560" s="19">
        <v>0.91666666666666663</v>
      </c>
      <c r="C560" s="19">
        <v>0.9375</v>
      </c>
      <c r="D560" s="18">
        <v>2.0833333333333259E-2</v>
      </c>
      <c r="E560">
        <v>0.5</v>
      </c>
      <c r="F560" s="71" t="s">
        <v>86</v>
      </c>
      <c r="G560" s="71" t="s">
        <v>25</v>
      </c>
    </row>
    <row r="561" spans="1:7" x14ac:dyDescent="0.3">
      <c r="A561" s="17">
        <v>45757</v>
      </c>
      <c r="B561" s="19">
        <v>5.5555555555555552E-2</v>
      </c>
      <c r="C561" s="19">
        <v>7.6388888888888895E-2</v>
      </c>
      <c r="D561" s="18">
        <v>2.0833333333333259E-2</v>
      </c>
      <c r="E561">
        <v>0.5</v>
      </c>
      <c r="F561" s="71" t="s">
        <v>123</v>
      </c>
      <c r="G561" s="71" t="s">
        <v>25</v>
      </c>
    </row>
    <row r="562" spans="1:7" x14ac:dyDescent="0.3">
      <c r="A562" s="17">
        <v>45757</v>
      </c>
      <c r="B562" s="19">
        <v>0.10416666666666667</v>
      </c>
      <c r="C562" s="19">
        <v>0.11458333333333333</v>
      </c>
      <c r="D562" s="18">
        <v>1.0416666666666741E-2</v>
      </c>
      <c r="E562">
        <v>0.25</v>
      </c>
      <c r="F562" s="71" t="s">
        <v>86</v>
      </c>
      <c r="G562" s="71" t="s">
        <v>25</v>
      </c>
    </row>
    <row r="563" spans="1:7" x14ac:dyDescent="0.3">
      <c r="A563" s="17">
        <v>45757</v>
      </c>
      <c r="B563" s="19">
        <v>0.27083333333333331</v>
      </c>
      <c r="C563" s="19">
        <v>0.28125</v>
      </c>
      <c r="D563" s="18">
        <v>1.0416666666666741E-2</v>
      </c>
      <c r="E563">
        <v>0.25</v>
      </c>
      <c r="F563" s="71" t="s">
        <v>178</v>
      </c>
      <c r="G563" s="71" t="s">
        <v>119</v>
      </c>
    </row>
    <row r="564" spans="1:7" x14ac:dyDescent="0.3">
      <c r="A564" s="17">
        <v>45757</v>
      </c>
      <c r="B564" s="19">
        <v>0.33333333333333331</v>
      </c>
      <c r="C564" s="19">
        <v>0.375</v>
      </c>
      <c r="D564" s="18">
        <v>4.1666666666666741E-2</v>
      </c>
      <c r="E564">
        <v>1</v>
      </c>
      <c r="F564" s="71" t="s">
        <v>77</v>
      </c>
      <c r="G564" s="71" t="s">
        <v>10</v>
      </c>
    </row>
    <row r="565" spans="1:7" x14ac:dyDescent="0.3">
      <c r="A565" s="17">
        <v>45757</v>
      </c>
      <c r="B565" s="19">
        <v>0.41666666666666669</v>
      </c>
      <c r="C565" s="19">
        <v>0.45833333333333331</v>
      </c>
      <c r="D565" s="18">
        <v>4.1666666666666741E-2</v>
      </c>
      <c r="E565">
        <v>1</v>
      </c>
      <c r="F565" s="71" t="s">
        <v>178</v>
      </c>
      <c r="G565" s="71" t="s">
        <v>119</v>
      </c>
    </row>
    <row r="566" spans="1:7" x14ac:dyDescent="0.3">
      <c r="A566" s="17">
        <v>45757</v>
      </c>
      <c r="B566" s="19">
        <v>0.54166666666666663</v>
      </c>
      <c r="C566" s="19">
        <v>0.58333333333333337</v>
      </c>
      <c r="D566" s="18">
        <v>4.1666666666666741E-2</v>
      </c>
      <c r="E566">
        <v>1</v>
      </c>
      <c r="F566" s="71" t="s">
        <v>10</v>
      </c>
      <c r="G566" s="71" t="s">
        <v>10</v>
      </c>
    </row>
    <row r="567" spans="1:7" x14ac:dyDescent="0.3">
      <c r="A567" s="17">
        <v>45757</v>
      </c>
      <c r="B567" s="19">
        <v>0.67361111111111116</v>
      </c>
      <c r="C567" s="19">
        <v>0.69444444444444442</v>
      </c>
      <c r="D567" s="18">
        <v>2.0833333333333259E-2</v>
      </c>
      <c r="E567">
        <v>0.5</v>
      </c>
      <c r="F567" s="71" t="s">
        <v>102</v>
      </c>
      <c r="G567" s="71" t="s">
        <v>119</v>
      </c>
    </row>
    <row r="568" spans="1:7" x14ac:dyDescent="0.3">
      <c r="A568" s="17">
        <v>45757</v>
      </c>
      <c r="B568" s="19">
        <v>0.83333333333333337</v>
      </c>
      <c r="C568" s="19">
        <v>0.88541666666666663</v>
      </c>
      <c r="D568" s="18">
        <v>5.2083333333333259E-2</v>
      </c>
      <c r="E568">
        <v>1.25</v>
      </c>
      <c r="F568" s="71" t="s">
        <v>77</v>
      </c>
      <c r="G568" s="71" t="s">
        <v>10</v>
      </c>
    </row>
    <row r="569" spans="1:7" x14ac:dyDescent="0.3">
      <c r="A569" s="17">
        <v>45757</v>
      </c>
      <c r="B569" s="19">
        <v>0.95833333333333337</v>
      </c>
      <c r="C569" s="19">
        <v>0.97916666666666663</v>
      </c>
      <c r="D569" s="18">
        <v>2.0833333333333259E-2</v>
      </c>
      <c r="E569">
        <v>0.5</v>
      </c>
      <c r="F569" s="71" t="s">
        <v>99</v>
      </c>
      <c r="G569" s="71" t="s">
        <v>25</v>
      </c>
    </row>
    <row r="570" spans="1:7" x14ac:dyDescent="0.3">
      <c r="A570" s="17">
        <v>45758</v>
      </c>
      <c r="B570" s="19">
        <v>8.3333333333333329E-2</v>
      </c>
      <c r="C570" s="19">
        <v>0.125</v>
      </c>
      <c r="D570" s="18">
        <v>4.1666666666666741E-2</v>
      </c>
      <c r="E570">
        <v>1</v>
      </c>
      <c r="F570" s="71" t="s">
        <v>78</v>
      </c>
      <c r="G570" s="71" t="s">
        <v>119</v>
      </c>
    </row>
    <row r="571" spans="1:7" x14ac:dyDescent="0.3">
      <c r="A571" s="17">
        <v>45758</v>
      </c>
      <c r="B571" s="19">
        <v>0.16666666666666666</v>
      </c>
      <c r="C571" s="19">
        <v>0.1875</v>
      </c>
      <c r="D571" s="18">
        <v>2.0833333333333259E-2</v>
      </c>
      <c r="E571">
        <v>0.5</v>
      </c>
      <c r="F571" s="71" t="s">
        <v>99</v>
      </c>
      <c r="G571" s="71" t="s">
        <v>25</v>
      </c>
    </row>
    <row r="572" spans="1:7" x14ac:dyDescent="0.3">
      <c r="A572" s="17">
        <v>45758</v>
      </c>
      <c r="B572" s="19">
        <v>0.20833333333333334</v>
      </c>
      <c r="C572" s="19">
        <v>0.21875</v>
      </c>
      <c r="D572" s="18">
        <v>1.0416666666666741E-2</v>
      </c>
      <c r="E572">
        <v>0.25</v>
      </c>
      <c r="F572" s="71" t="s">
        <v>86</v>
      </c>
      <c r="G572" s="71" t="s">
        <v>25</v>
      </c>
    </row>
    <row r="573" spans="1:7" x14ac:dyDescent="0.3">
      <c r="A573" s="17">
        <v>45758</v>
      </c>
      <c r="B573" s="19">
        <v>0.3125</v>
      </c>
      <c r="C573" s="19">
        <v>0.375</v>
      </c>
      <c r="D573" s="18">
        <v>6.25E-2</v>
      </c>
      <c r="E573">
        <v>1.5</v>
      </c>
      <c r="F573" s="71" t="s">
        <v>77</v>
      </c>
      <c r="G573" s="71" t="s">
        <v>10</v>
      </c>
    </row>
    <row r="574" spans="1:7" x14ac:dyDescent="0.3">
      <c r="A574" s="17">
        <v>45758</v>
      </c>
      <c r="B574" s="19">
        <v>0.4375</v>
      </c>
      <c r="C574" s="19">
        <v>0.44930555555555557</v>
      </c>
      <c r="D574" s="18">
        <v>1.1805555555555625E-2</v>
      </c>
      <c r="E574">
        <v>0.28000000000000003</v>
      </c>
      <c r="F574" s="71" t="s">
        <v>49</v>
      </c>
      <c r="G574" s="71" t="s">
        <v>119</v>
      </c>
    </row>
    <row r="575" spans="1:7" x14ac:dyDescent="0.3">
      <c r="A575" s="17">
        <v>45758</v>
      </c>
      <c r="B575" s="19">
        <v>0.47916666666666669</v>
      </c>
      <c r="C575" s="19">
        <v>0.52083333333333337</v>
      </c>
      <c r="D575" s="18">
        <v>4.1666666666666741E-2</v>
      </c>
      <c r="E575">
        <v>1</v>
      </c>
      <c r="F575" s="71" t="s">
        <v>101</v>
      </c>
      <c r="G575" s="71" t="s">
        <v>121</v>
      </c>
    </row>
    <row r="576" spans="1:7" x14ac:dyDescent="0.3">
      <c r="A576" s="17">
        <v>45758</v>
      </c>
      <c r="B576" s="19">
        <v>0.56666666666666665</v>
      </c>
      <c r="C576" s="19">
        <v>0.58125000000000004</v>
      </c>
      <c r="D576" s="18">
        <v>1.4583333333333393E-2</v>
      </c>
      <c r="E576">
        <v>0.35</v>
      </c>
      <c r="F576" s="71" t="s">
        <v>99</v>
      </c>
      <c r="G576" s="71" t="s">
        <v>25</v>
      </c>
    </row>
    <row r="577" spans="1:7" x14ac:dyDescent="0.3">
      <c r="A577" s="17">
        <v>45758</v>
      </c>
      <c r="B577" s="19">
        <v>0.60416666666666663</v>
      </c>
      <c r="C577" s="19">
        <v>0.6166666666666667</v>
      </c>
      <c r="D577" s="18">
        <v>1.2499999999999956E-2</v>
      </c>
      <c r="E577">
        <v>0.3</v>
      </c>
      <c r="F577" s="71" t="s">
        <v>102</v>
      </c>
      <c r="G577" s="71" t="s">
        <v>119</v>
      </c>
    </row>
    <row r="578" spans="1:7" x14ac:dyDescent="0.3">
      <c r="A578" s="17">
        <v>45758</v>
      </c>
      <c r="B578" s="19">
        <v>0.63888888888888884</v>
      </c>
      <c r="C578" s="19">
        <v>0.67361111111111116</v>
      </c>
      <c r="D578" s="18">
        <v>3.4722222222222321E-2</v>
      </c>
      <c r="E578">
        <v>0.83</v>
      </c>
      <c r="F578" s="71" t="s">
        <v>82</v>
      </c>
      <c r="G578" s="71" t="s">
        <v>25</v>
      </c>
    </row>
    <row r="579" spans="1:7" x14ac:dyDescent="0.3">
      <c r="A579" s="17">
        <v>45758</v>
      </c>
      <c r="B579" s="19">
        <v>0.69444444444444442</v>
      </c>
      <c r="C579" s="19">
        <v>0.71875</v>
      </c>
      <c r="D579" s="18">
        <v>2.430555555555558E-2</v>
      </c>
      <c r="E579">
        <v>0.57999999999999996</v>
      </c>
      <c r="F579" s="71" t="s">
        <v>71</v>
      </c>
      <c r="G579" s="71" t="s">
        <v>121</v>
      </c>
    </row>
    <row r="580" spans="1:7" x14ac:dyDescent="0.3">
      <c r="A580" s="17">
        <v>45758</v>
      </c>
      <c r="B580" s="19">
        <v>0.72916666666666663</v>
      </c>
      <c r="C580" s="19">
        <v>0.73958333333333337</v>
      </c>
      <c r="D580" s="18">
        <v>1.0416666666666741E-2</v>
      </c>
      <c r="E580">
        <v>0.25</v>
      </c>
      <c r="F580" s="71" t="s">
        <v>71</v>
      </c>
      <c r="G580" s="71" t="s">
        <v>121</v>
      </c>
    </row>
    <row r="581" spans="1:7" x14ac:dyDescent="0.3">
      <c r="A581" s="17">
        <v>45758</v>
      </c>
      <c r="B581" s="19">
        <v>0.75694444444444442</v>
      </c>
      <c r="C581" s="19">
        <v>0.76666666666666672</v>
      </c>
      <c r="D581" s="18">
        <v>9.7222222222221877E-3</v>
      </c>
      <c r="E581">
        <v>0.23</v>
      </c>
      <c r="F581" s="71" t="s">
        <v>71</v>
      </c>
      <c r="G581" s="71" t="s">
        <v>121</v>
      </c>
    </row>
    <row r="582" spans="1:7" x14ac:dyDescent="0.3">
      <c r="A582" s="17">
        <v>45758</v>
      </c>
      <c r="B582" s="19">
        <v>0.79861111111111116</v>
      </c>
      <c r="C582" s="19">
        <v>0.8125</v>
      </c>
      <c r="D582" s="18">
        <v>1.388888888888884E-2</v>
      </c>
      <c r="E582">
        <v>0.33</v>
      </c>
      <c r="F582" s="71" t="s">
        <v>114</v>
      </c>
      <c r="G582" s="71" t="s">
        <v>25</v>
      </c>
    </row>
    <row r="583" spans="1:7" x14ac:dyDescent="0.3">
      <c r="A583" s="17">
        <v>45758</v>
      </c>
      <c r="B583" s="19">
        <v>0.81944444444444442</v>
      </c>
      <c r="C583" s="19">
        <v>0.875</v>
      </c>
      <c r="D583" s="18">
        <v>5.555555555555558E-2</v>
      </c>
      <c r="E583">
        <v>1.33</v>
      </c>
      <c r="F583" s="71" t="s">
        <v>77</v>
      </c>
      <c r="G583" s="71" t="s">
        <v>10</v>
      </c>
    </row>
    <row r="584" spans="1:7" x14ac:dyDescent="0.3">
      <c r="A584" s="17">
        <v>45758</v>
      </c>
      <c r="B584" s="19">
        <v>0.91666666666666663</v>
      </c>
      <c r="C584" s="19">
        <v>0.95833333333333337</v>
      </c>
      <c r="D584" s="18">
        <v>4.1666666666666741E-2</v>
      </c>
      <c r="E584">
        <v>1</v>
      </c>
      <c r="F584" s="71" t="s">
        <v>78</v>
      </c>
      <c r="G584" s="71" t="s">
        <v>119</v>
      </c>
    </row>
    <row r="585" spans="1:7" x14ac:dyDescent="0.3">
      <c r="A585" s="17">
        <v>45758</v>
      </c>
      <c r="B585" s="19">
        <v>0.875</v>
      </c>
      <c r="C585" s="19">
        <v>0.88541666666666663</v>
      </c>
      <c r="D585" s="18">
        <v>1.0416666666666741E-2</v>
      </c>
      <c r="E585">
        <v>0.25</v>
      </c>
      <c r="F585" s="71" t="s">
        <v>98</v>
      </c>
      <c r="G585" s="71" t="s">
        <v>119</v>
      </c>
    </row>
    <row r="586" spans="1:7" x14ac:dyDescent="0.3">
      <c r="A586" s="17">
        <v>45758</v>
      </c>
      <c r="B586" s="19">
        <v>0.95833333333333337</v>
      </c>
      <c r="C586" s="19">
        <v>0.96875</v>
      </c>
      <c r="D586" s="18">
        <v>1.0416666666666741E-2</v>
      </c>
      <c r="E586">
        <v>0.25</v>
      </c>
      <c r="F586" s="71" t="s">
        <v>86</v>
      </c>
      <c r="G586" s="71" t="s">
        <v>25</v>
      </c>
    </row>
    <row r="587" spans="1:7" x14ac:dyDescent="0.3">
      <c r="A587" s="17">
        <v>45759</v>
      </c>
      <c r="B587" s="19">
        <v>4.1666666666666664E-2</v>
      </c>
      <c r="C587" s="19">
        <v>8.3333333333333329E-2</v>
      </c>
      <c r="D587" s="18">
        <v>4.1666666666666741E-2</v>
      </c>
      <c r="E587">
        <v>1</v>
      </c>
      <c r="F587" s="71" t="s">
        <v>78</v>
      </c>
      <c r="G587" s="71" t="s">
        <v>119</v>
      </c>
    </row>
    <row r="588" spans="1:7" x14ac:dyDescent="0.3">
      <c r="A588" s="17">
        <v>45759</v>
      </c>
      <c r="B588" s="19">
        <v>0.125</v>
      </c>
      <c r="C588" s="19">
        <v>0.13541666666666666</v>
      </c>
      <c r="D588" s="18">
        <v>1.0416666666666741E-2</v>
      </c>
      <c r="E588">
        <v>0.25</v>
      </c>
      <c r="F588" s="71" t="s">
        <v>86</v>
      </c>
      <c r="G588" s="71" t="s">
        <v>25</v>
      </c>
    </row>
    <row r="589" spans="1:7" x14ac:dyDescent="0.3">
      <c r="A589" s="17">
        <v>45759</v>
      </c>
      <c r="B589" s="19">
        <v>0.1875</v>
      </c>
      <c r="C589" s="19">
        <v>0.19791666666666666</v>
      </c>
      <c r="D589" s="18">
        <v>1.0416666666666741E-2</v>
      </c>
      <c r="E589">
        <v>0.25</v>
      </c>
      <c r="F589" s="71" t="s">
        <v>44</v>
      </c>
      <c r="G589" s="71" t="s">
        <v>119</v>
      </c>
    </row>
    <row r="590" spans="1:7" x14ac:dyDescent="0.3">
      <c r="A590" s="17">
        <v>45759</v>
      </c>
      <c r="B590" s="19">
        <v>0.60416666666666663</v>
      </c>
      <c r="C590" s="19">
        <v>0.62152777777777779</v>
      </c>
      <c r="D590" s="18">
        <v>1.736111111111116E-2</v>
      </c>
      <c r="E590">
        <v>0.42</v>
      </c>
      <c r="F590" s="71" t="s">
        <v>78</v>
      </c>
      <c r="G590" s="71" t="s">
        <v>119</v>
      </c>
    </row>
    <row r="591" spans="1:7" x14ac:dyDescent="0.3">
      <c r="A591" s="17">
        <v>45759</v>
      </c>
      <c r="B591" s="19">
        <v>0.65277777777777779</v>
      </c>
      <c r="C591" s="19">
        <v>0.65833333333333333</v>
      </c>
      <c r="D591" s="18">
        <v>5.5555555555555358E-3</v>
      </c>
      <c r="E591">
        <v>0.13</v>
      </c>
      <c r="F591" s="71" t="s">
        <v>78</v>
      </c>
      <c r="G591" s="71" t="s">
        <v>119</v>
      </c>
    </row>
    <row r="592" spans="1:7" x14ac:dyDescent="0.3">
      <c r="A592" s="17">
        <v>45759</v>
      </c>
      <c r="B592" s="19">
        <v>0.77083333333333337</v>
      </c>
      <c r="C592" s="19">
        <v>0.77777777777777779</v>
      </c>
      <c r="D592" s="18">
        <v>6.9444444444444198E-3</v>
      </c>
      <c r="E592">
        <v>0.17</v>
      </c>
      <c r="F592" s="71" t="s">
        <v>86</v>
      </c>
      <c r="G592" s="71" t="s">
        <v>25</v>
      </c>
    </row>
    <row r="593" spans="1:7" x14ac:dyDescent="0.3">
      <c r="A593" s="17">
        <v>45759</v>
      </c>
      <c r="B593" s="19">
        <v>4.1666666666666664E-2</v>
      </c>
      <c r="C593" s="19">
        <v>8.3333333333333329E-2</v>
      </c>
      <c r="D593" s="18">
        <v>4.1666666666666741E-2</v>
      </c>
      <c r="E593">
        <v>1</v>
      </c>
      <c r="F593" s="71" t="s">
        <v>78</v>
      </c>
      <c r="G593" s="71" t="s">
        <v>119</v>
      </c>
    </row>
    <row r="594" spans="1:7" x14ac:dyDescent="0.3">
      <c r="A594" s="17">
        <v>45759</v>
      </c>
      <c r="B594" s="19">
        <v>0.125</v>
      </c>
      <c r="C594" s="19">
        <v>0.13541666666666666</v>
      </c>
      <c r="D594" s="18">
        <v>1.0416666666666741E-2</v>
      </c>
      <c r="E594">
        <v>0.25</v>
      </c>
      <c r="F594" s="71" t="s">
        <v>86</v>
      </c>
      <c r="G594" s="71" t="s">
        <v>25</v>
      </c>
    </row>
    <row r="595" spans="1:7" x14ac:dyDescent="0.3">
      <c r="A595" s="17">
        <v>45759</v>
      </c>
      <c r="B595" s="19">
        <v>0.1875</v>
      </c>
      <c r="C595" s="19">
        <v>0.19791666666666666</v>
      </c>
      <c r="D595" s="18">
        <v>1.0416666666666741E-2</v>
      </c>
      <c r="E595">
        <v>0.25</v>
      </c>
      <c r="F595" s="71" t="s">
        <v>44</v>
      </c>
      <c r="G595" s="71" t="s">
        <v>119</v>
      </c>
    </row>
    <row r="596" spans="1:7" x14ac:dyDescent="0.3">
      <c r="A596" s="17">
        <v>45759</v>
      </c>
      <c r="B596" s="19">
        <v>0.60416666666666663</v>
      </c>
      <c r="C596" s="19">
        <v>0.62152777777777779</v>
      </c>
      <c r="D596" s="18">
        <v>1.736111111111116E-2</v>
      </c>
      <c r="E596">
        <v>0.42</v>
      </c>
      <c r="F596" s="71" t="s">
        <v>78</v>
      </c>
      <c r="G596" s="71" t="s">
        <v>119</v>
      </c>
    </row>
    <row r="597" spans="1:7" x14ac:dyDescent="0.3">
      <c r="A597" s="17">
        <v>45759</v>
      </c>
      <c r="B597" s="19">
        <v>0.65277777777777779</v>
      </c>
      <c r="C597" s="19">
        <v>0.65833333333333333</v>
      </c>
      <c r="D597" s="18">
        <v>5.5555555555555358E-3</v>
      </c>
      <c r="E597">
        <v>0.13</v>
      </c>
      <c r="F597" s="71" t="s">
        <v>78</v>
      </c>
      <c r="G597" s="71" t="s">
        <v>119</v>
      </c>
    </row>
    <row r="598" spans="1:7" x14ac:dyDescent="0.3">
      <c r="A598" s="17">
        <v>45759</v>
      </c>
      <c r="B598" s="19">
        <v>0.77083333333333337</v>
      </c>
      <c r="C598" s="19">
        <v>0.77777777777777779</v>
      </c>
      <c r="D598" s="18">
        <v>6.9444444444444198E-3</v>
      </c>
      <c r="E598">
        <v>0.17</v>
      </c>
      <c r="F598" s="71" t="s">
        <v>86</v>
      </c>
      <c r="G598" s="71" t="s">
        <v>25</v>
      </c>
    </row>
    <row r="599" spans="1:7" x14ac:dyDescent="0.3">
      <c r="A599" s="17">
        <v>45759</v>
      </c>
      <c r="B599" s="19">
        <v>0.8125</v>
      </c>
      <c r="C599" s="19">
        <v>0.86805555555555558</v>
      </c>
      <c r="D599" s="18">
        <v>5.555555555555558E-2</v>
      </c>
      <c r="E599">
        <v>1.33</v>
      </c>
      <c r="F599" s="71" t="s">
        <v>77</v>
      </c>
      <c r="G599" s="71" t="s">
        <v>10</v>
      </c>
    </row>
    <row r="600" spans="1:7" x14ac:dyDescent="0.3">
      <c r="A600" s="17">
        <v>45760</v>
      </c>
      <c r="B600" s="19">
        <v>8.3333333333333329E-2</v>
      </c>
      <c r="C600" s="19">
        <v>0.10416666666666667</v>
      </c>
      <c r="D600" s="18">
        <v>2.0833333333333259E-2</v>
      </c>
      <c r="E600">
        <v>0.5</v>
      </c>
      <c r="F600" s="71" t="s">
        <v>78</v>
      </c>
      <c r="G600" s="71" t="s">
        <v>119</v>
      </c>
    </row>
    <row r="601" spans="1:7" x14ac:dyDescent="0.3">
      <c r="A601" s="17">
        <v>45760</v>
      </c>
      <c r="B601" s="19">
        <v>0.20833333333333334</v>
      </c>
      <c r="C601" s="19">
        <v>0.21875</v>
      </c>
      <c r="D601" s="18">
        <v>1.0416666666666741E-2</v>
      </c>
      <c r="E601">
        <v>0.25</v>
      </c>
      <c r="F601" s="71" t="s">
        <v>86</v>
      </c>
      <c r="G601" s="71" t="s">
        <v>25</v>
      </c>
    </row>
    <row r="602" spans="1:7" x14ac:dyDescent="0.3">
      <c r="A602" s="17">
        <v>45760</v>
      </c>
      <c r="B602" s="19">
        <v>0.4861111111111111</v>
      </c>
      <c r="C602" s="19">
        <v>0.49305555555555558</v>
      </c>
      <c r="D602" s="18">
        <v>6.9444444444444198E-3</v>
      </c>
      <c r="E602">
        <v>0.17</v>
      </c>
      <c r="F602" s="71" t="s">
        <v>78</v>
      </c>
      <c r="G602" s="71" t="s">
        <v>119</v>
      </c>
    </row>
    <row r="603" spans="1:7" x14ac:dyDescent="0.3">
      <c r="A603" s="17">
        <v>45760</v>
      </c>
      <c r="B603" s="19">
        <v>0.5</v>
      </c>
      <c r="C603" s="19">
        <v>0.54513888888888884</v>
      </c>
      <c r="D603" s="18">
        <v>4.513888888888884E-2</v>
      </c>
      <c r="E603">
        <v>1.08</v>
      </c>
      <c r="F603" s="71" t="s">
        <v>66</v>
      </c>
      <c r="G603" s="71" t="s">
        <v>10</v>
      </c>
    </row>
    <row r="604" spans="1:7" x14ac:dyDescent="0.3">
      <c r="A604" s="17">
        <v>45760</v>
      </c>
      <c r="B604" s="19">
        <v>0.63194444444444442</v>
      </c>
      <c r="C604" s="19">
        <v>0.63888888888888884</v>
      </c>
      <c r="D604" s="18">
        <v>6.9444444444444198E-3</v>
      </c>
      <c r="E604">
        <v>0.17</v>
      </c>
      <c r="F604" s="71" t="s">
        <v>78</v>
      </c>
      <c r="G604" s="71" t="s">
        <v>119</v>
      </c>
    </row>
    <row r="605" spans="1:7" x14ac:dyDescent="0.3">
      <c r="A605" s="17">
        <v>45760</v>
      </c>
      <c r="B605" s="19">
        <v>0.75694444444444442</v>
      </c>
      <c r="C605" s="19">
        <v>0.77777777777777779</v>
      </c>
      <c r="D605" s="18">
        <v>2.0833333333333259E-2</v>
      </c>
      <c r="E605">
        <v>0.5</v>
      </c>
      <c r="F605" s="71" t="s">
        <v>76</v>
      </c>
      <c r="G605" s="71" t="s">
        <v>119</v>
      </c>
    </row>
    <row r="606" spans="1:7" x14ac:dyDescent="0.3">
      <c r="A606" s="17">
        <v>45760</v>
      </c>
      <c r="B606" s="19">
        <v>0.79166666666666663</v>
      </c>
      <c r="C606" s="19">
        <v>0.80555555555555558</v>
      </c>
      <c r="D606" s="18">
        <v>1.388888888888884E-2</v>
      </c>
      <c r="E606">
        <v>0.33</v>
      </c>
      <c r="F606" s="71" t="s">
        <v>78</v>
      </c>
      <c r="G606" s="71" t="s">
        <v>119</v>
      </c>
    </row>
    <row r="607" spans="1:7" x14ac:dyDescent="0.3">
      <c r="A607" s="17">
        <v>45760</v>
      </c>
      <c r="B607" s="19">
        <v>0.8125</v>
      </c>
      <c r="C607" s="19">
        <v>0.875</v>
      </c>
      <c r="D607" s="18">
        <v>6.25E-2</v>
      </c>
      <c r="E607">
        <v>1.5</v>
      </c>
      <c r="F607" s="71" t="s">
        <v>77</v>
      </c>
      <c r="G607" s="71" t="s">
        <v>10</v>
      </c>
    </row>
    <row r="608" spans="1:7" x14ac:dyDescent="0.3">
      <c r="A608" s="17">
        <v>45760</v>
      </c>
      <c r="B608" s="19">
        <v>0.41666666666666669</v>
      </c>
      <c r="C608" s="19">
        <v>0.45833333333333331</v>
      </c>
      <c r="D608" s="18">
        <v>4.1666666666666741E-2</v>
      </c>
      <c r="E608">
        <v>1</v>
      </c>
      <c r="F608" s="71" t="s">
        <v>107</v>
      </c>
      <c r="G608" s="71" t="s">
        <v>119</v>
      </c>
    </row>
    <row r="609" spans="1:7" x14ac:dyDescent="0.3">
      <c r="A609" s="17">
        <v>45760</v>
      </c>
      <c r="B609" s="19">
        <v>0.47916666666666669</v>
      </c>
      <c r="C609" s="19">
        <v>0.48958333333333331</v>
      </c>
      <c r="D609" s="18">
        <v>1.0416666666666741E-2</v>
      </c>
      <c r="E609">
        <v>0.25</v>
      </c>
      <c r="F609" s="71" t="s">
        <v>49</v>
      </c>
      <c r="G609" s="71" t="s">
        <v>119</v>
      </c>
    </row>
    <row r="610" spans="1:7" x14ac:dyDescent="0.3">
      <c r="A610" s="17">
        <v>45761</v>
      </c>
      <c r="B610" s="19">
        <v>0</v>
      </c>
      <c r="C610" s="19">
        <v>2.0833333333333332E-2</v>
      </c>
      <c r="D610" s="18">
        <v>2.0833333333333259E-2</v>
      </c>
      <c r="E610">
        <v>0.5</v>
      </c>
      <c r="F610" s="71" t="s">
        <v>78</v>
      </c>
      <c r="G610" s="71" t="s">
        <v>119</v>
      </c>
    </row>
    <row r="611" spans="1:7" x14ac:dyDescent="0.3">
      <c r="A611" s="17">
        <v>45761</v>
      </c>
      <c r="B611" s="19">
        <v>6.25E-2</v>
      </c>
      <c r="C611" s="19">
        <v>8.3333333333333329E-2</v>
      </c>
      <c r="D611" s="18">
        <v>2.0833333333333259E-2</v>
      </c>
      <c r="E611">
        <v>0.5</v>
      </c>
      <c r="F611" s="71" t="s">
        <v>44</v>
      </c>
      <c r="G611" s="71" t="s">
        <v>119</v>
      </c>
    </row>
    <row r="612" spans="1:7" x14ac:dyDescent="0.3">
      <c r="A612" s="17">
        <v>45761</v>
      </c>
      <c r="B612" s="19">
        <v>0.125</v>
      </c>
      <c r="C612" s="19">
        <v>0.14583333333333334</v>
      </c>
      <c r="D612" s="18">
        <v>2.0833333333333259E-2</v>
      </c>
      <c r="E612">
        <v>0.5</v>
      </c>
      <c r="F612" s="71" t="s">
        <v>86</v>
      </c>
      <c r="G612" s="71" t="s">
        <v>25</v>
      </c>
    </row>
    <row r="613" spans="1:7" x14ac:dyDescent="0.3">
      <c r="A613" s="17">
        <v>45761</v>
      </c>
      <c r="B613" s="19">
        <v>0.25</v>
      </c>
      <c r="C613" s="19">
        <v>0.28125</v>
      </c>
      <c r="D613" s="18">
        <v>3.125E-2</v>
      </c>
      <c r="E613">
        <v>0.75</v>
      </c>
      <c r="F613" s="71" t="s">
        <v>83</v>
      </c>
      <c r="G613" s="71" t="s">
        <v>120</v>
      </c>
    </row>
    <row r="614" spans="1:7" x14ac:dyDescent="0.3">
      <c r="A614" s="17">
        <v>45761</v>
      </c>
      <c r="B614" s="19">
        <v>0.44444444444444442</v>
      </c>
      <c r="C614" s="19">
        <v>0.4548611111111111</v>
      </c>
      <c r="D614" s="18">
        <v>1.0416666666666741E-2</v>
      </c>
      <c r="E614">
        <v>0.25</v>
      </c>
      <c r="F614" s="71" t="s">
        <v>99</v>
      </c>
      <c r="G614" s="71" t="s">
        <v>25</v>
      </c>
    </row>
    <row r="615" spans="1:7" x14ac:dyDescent="0.3">
      <c r="A615" s="17">
        <v>45761</v>
      </c>
      <c r="B615" s="19">
        <v>0.47222222222222221</v>
      </c>
      <c r="C615" s="19">
        <v>0.49305555555555558</v>
      </c>
      <c r="D615" s="18">
        <v>2.0833333333333259E-2</v>
      </c>
      <c r="E615">
        <v>0.5</v>
      </c>
      <c r="F615" s="71" t="s">
        <v>105</v>
      </c>
      <c r="G615" s="71" t="s">
        <v>25</v>
      </c>
    </row>
    <row r="616" spans="1:7" x14ac:dyDescent="0.3">
      <c r="A616" s="17">
        <v>45761</v>
      </c>
      <c r="B616" s="19">
        <v>0.50694444444444442</v>
      </c>
      <c r="C616" s="19">
        <v>0.52777777777777779</v>
      </c>
      <c r="D616" s="18">
        <v>2.0833333333333259E-2</v>
      </c>
      <c r="E616">
        <v>0.5</v>
      </c>
      <c r="F616" s="71" t="s">
        <v>78</v>
      </c>
      <c r="G616" s="71" t="s">
        <v>119</v>
      </c>
    </row>
    <row r="617" spans="1:7" x14ac:dyDescent="0.3">
      <c r="A617" s="17">
        <v>45761</v>
      </c>
      <c r="B617" s="19">
        <v>0.54861111111111116</v>
      </c>
      <c r="C617" s="19">
        <v>0.61805555555555558</v>
      </c>
      <c r="D617" s="18">
        <v>6.944444444444442E-2</v>
      </c>
      <c r="E617">
        <v>1.67</v>
      </c>
      <c r="F617" s="71" t="s">
        <v>99</v>
      </c>
      <c r="G617" s="71" t="s">
        <v>25</v>
      </c>
    </row>
    <row r="618" spans="1:7" x14ac:dyDescent="0.3">
      <c r="A618" s="17">
        <v>45761</v>
      </c>
      <c r="B618" s="19">
        <v>0.63888888888888884</v>
      </c>
      <c r="C618" s="19">
        <v>0.65972222222222221</v>
      </c>
      <c r="D618" s="18">
        <v>2.0833333333333259E-2</v>
      </c>
      <c r="E618">
        <v>0.5</v>
      </c>
      <c r="F618" s="71" t="s">
        <v>76</v>
      </c>
      <c r="G618" s="71" t="s">
        <v>119</v>
      </c>
    </row>
    <row r="619" spans="1:7" x14ac:dyDescent="0.3">
      <c r="A619" s="17">
        <v>45761</v>
      </c>
      <c r="B619" s="19">
        <v>0.72916666666666663</v>
      </c>
      <c r="C619" s="19">
        <v>0.73958333333333337</v>
      </c>
      <c r="D619" s="18">
        <v>1.0416666666666741E-2</v>
      </c>
      <c r="E619">
        <v>0.25</v>
      </c>
      <c r="F619" s="71" t="s">
        <v>78</v>
      </c>
      <c r="G619" s="71" t="s">
        <v>119</v>
      </c>
    </row>
    <row r="620" spans="1:7" x14ac:dyDescent="0.3">
      <c r="A620" s="17">
        <v>45761</v>
      </c>
      <c r="B620" s="19">
        <v>0.75694444444444442</v>
      </c>
      <c r="C620" s="19">
        <v>0.77430555555555558</v>
      </c>
      <c r="D620" s="18">
        <v>1.736111111111116E-2</v>
      </c>
      <c r="E620">
        <v>0.42</v>
      </c>
      <c r="F620" s="71" t="s">
        <v>78</v>
      </c>
      <c r="G620" s="71" t="s">
        <v>119</v>
      </c>
    </row>
    <row r="621" spans="1:7" x14ac:dyDescent="0.3">
      <c r="A621" s="17">
        <v>45761</v>
      </c>
      <c r="B621" s="19">
        <v>0.82986111111111116</v>
      </c>
      <c r="C621" s="19">
        <v>0.875</v>
      </c>
      <c r="D621" s="18">
        <v>4.513888888888884E-2</v>
      </c>
      <c r="E621">
        <v>1.08</v>
      </c>
      <c r="F621" s="71" t="s">
        <v>77</v>
      </c>
      <c r="G621" s="71" t="s">
        <v>10</v>
      </c>
    </row>
    <row r="622" spans="1:7" x14ac:dyDescent="0.3">
      <c r="A622" s="17">
        <v>45761</v>
      </c>
      <c r="B622" s="19">
        <v>0.90625</v>
      </c>
      <c r="C622" s="19">
        <v>0.91666666666666663</v>
      </c>
      <c r="D622" s="18">
        <v>1.0416666666666741E-2</v>
      </c>
      <c r="E622">
        <v>0.25</v>
      </c>
      <c r="F622" s="71" t="s">
        <v>86</v>
      </c>
      <c r="G622" s="71" t="s">
        <v>25</v>
      </c>
    </row>
    <row r="623" spans="1:7" x14ac:dyDescent="0.3">
      <c r="A623" s="17">
        <v>45761</v>
      </c>
      <c r="B623" s="19">
        <v>0.93055555555555558</v>
      </c>
      <c r="C623" s="19">
        <v>0.9375</v>
      </c>
      <c r="D623" s="18">
        <v>6.9444444444444198E-3</v>
      </c>
      <c r="E623">
        <v>0.17</v>
      </c>
      <c r="F623" s="71" t="s">
        <v>99</v>
      </c>
      <c r="G623" s="71" t="s">
        <v>25</v>
      </c>
    </row>
    <row r="624" spans="1:7" x14ac:dyDescent="0.3">
      <c r="A624" s="17">
        <v>45762</v>
      </c>
      <c r="B624" s="19">
        <v>0.35416666666666669</v>
      </c>
      <c r="C624" s="19">
        <v>0.39583333333333331</v>
      </c>
      <c r="D624" s="18">
        <v>4.1666666666666741E-2</v>
      </c>
      <c r="E624">
        <v>1</v>
      </c>
      <c r="F624" s="71" t="s">
        <v>77</v>
      </c>
      <c r="G624" s="71" t="s">
        <v>10</v>
      </c>
    </row>
    <row r="625" spans="1:7" x14ac:dyDescent="0.3">
      <c r="A625" s="17">
        <v>45762</v>
      </c>
      <c r="B625" s="19">
        <v>0.39583333333333331</v>
      </c>
      <c r="C625" s="19">
        <v>0.41666666666666669</v>
      </c>
      <c r="D625" s="18">
        <v>2.0833333333333259E-2</v>
      </c>
      <c r="E625">
        <v>0.5</v>
      </c>
      <c r="F625" s="71" t="s">
        <v>71</v>
      </c>
      <c r="G625" s="71" t="s">
        <v>121</v>
      </c>
    </row>
    <row r="626" spans="1:7" x14ac:dyDescent="0.3">
      <c r="A626" s="17">
        <v>45762</v>
      </c>
      <c r="B626" s="19">
        <v>0.41666666666666669</v>
      </c>
      <c r="C626" s="19">
        <v>0.4375</v>
      </c>
      <c r="D626" s="18">
        <v>2.0833333333333259E-2</v>
      </c>
      <c r="E626">
        <v>0.5</v>
      </c>
      <c r="F626" s="71" t="s">
        <v>39</v>
      </c>
      <c r="G626" s="71" t="s">
        <v>25</v>
      </c>
    </row>
    <row r="627" spans="1:7" x14ac:dyDescent="0.3">
      <c r="A627" s="17">
        <v>45762</v>
      </c>
      <c r="B627" s="19">
        <v>0.4375</v>
      </c>
      <c r="C627" s="19">
        <v>0.45833333333333331</v>
      </c>
      <c r="D627" s="18">
        <v>2.0833333333333259E-2</v>
      </c>
      <c r="E627">
        <v>0.5</v>
      </c>
      <c r="F627" s="71" t="s">
        <v>78</v>
      </c>
      <c r="G627" s="71" t="s">
        <v>119</v>
      </c>
    </row>
    <row r="628" spans="1:7" x14ac:dyDescent="0.3">
      <c r="A628" s="17">
        <v>45762</v>
      </c>
      <c r="B628" s="19">
        <v>0.45833333333333331</v>
      </c>
      <c r="C628" s="19">
        <v>0.47222222222222221</v>
      </c>
      <c r="D628" s="18">
        <v>1.388888888888884E-2</v>
      </c>
      <c r="E628">
        <v>0.33</v>
      </c>
      <c r="F628" s="71" t="s">
        <v>23</v>
      </c>
      <c r="G628" s="71" t="s">
        <v>121</v>
      </c>
    </row>
    <row r="629" spans="1:7" x14ac:dyDescent="0.3">
      <c r="A629" s="17">
        <v>45762</v>
      </c>
      <c r="B629" s="19">
        <v>0.47222222222222221</v>
      </c>
      <c r="C629" s="19">
        <v>0.51388888888888884</v>
      </c>
      <c r="D629" s="18">
        <v>4.1666666666666741E-2</v>
      </c>
      <c r="E629">
        <v>1</v>
      </c>
      <c r="F629" s="71" t="s">
        <v>76</v>
      </c>
      <c r="G629" s="71" t="s">
        <v>119</v>
      </c>
    </row>
    <row r="630" spans="1:7" x14ac:dyDescent="0.3">
      <c r="A630" s="17">
        <v>45762</v>
      </c>
      <c r="B630" s="19">
        <v>0.82986111111111116</v>
      </c>
      <c r="C630" s="19">
        <v>0.875</v>
      </c>
      <c r="D630" s="18">
        <v>4.513888888888884E-2</v>
      </c>
      <c r="E630">
        <v>1.08</v>
      </c>
      <c r="F630" s="71" t="s">
        <v>77</v>
      </c>
      <c r="G630" s="71" t="s">
        <v>10</v>
      </c>
    </row>
    <row r="631" spans="1:7" x14ac:dyDescent="0.3">
      <c r="A631" s="17">
        <v>45762</v>
      </c>
      <c r="B631" s="19">
        <v>0.90625</v>
      </c>
      <c r="C631" s="19">
        <v>0.91666666666666663</v>
      </c>
      <c r="D631" s="18">
        <v>1.0416666666666741E-2</v>
      </c>
      <c r="E631">
        <v>0.25</v>
      </c>
      <c r="F631" s="71" t="s">
        <v>86</v>
      </c>
      <c r="G631" s="71" t="s">
        <v>25</v>
      </c>
    </row>
    <row r="632" spans="1:7" x14ac:dyDescent="0.3">
      <c r="A632" s="17">
        <v>45763</v>
      </c>
      <c r="B632" s="19">
        <v>0</v>
      </c>
      <c r="C632" s="19">
        <v>2.0833333333333332E-2</v>
      </c>
      <c r="D632" s="18">
        <v>2.0833333333333259E-2</v>
      </c>
      <c r="E632">
        <v>0.5</v>
      </c>
      <c r="F632" s="71" t="s">
        <v>123</v>
      </c>
      <c r="G632" s="71" t="s">
        <v>25</v>
      </c>
    </row>
    <row r="633" spans="1:7" x14ac:dyDescent="0.3">
      <c r="A633" s="17">
        <v>45763</v>
      </c>
      <c r="B633" s="19">
        <v>6.25E-2</v>
      </c>
      <c r="C633" s="19">
        <v>8.3333333333333329E-2</v>
      </c>
      <c r="D633" s="18">
        <v>2.0833333333333259E-2</v>
      </c>
      <c r="E633">
        <v>0.5</v>
      </c>
      <c r="F633" s="71" t="s">
        <v>123</v>
      </c>
      <c r="G633" s="71" t="s">
        <v>25</v>
      </c>
    </row>
    <row r="634" spans="1:7" x14ac:dyDescent="0.3">
      <c r="A634" s="17">
        <v>45763</v>
      </c>
      <c r="B634" s="19">
        <v>0.125</v>
      </c>
      <c r="C634" s="19">
        <v>0.20833333333333334</v>
      </c>
      <c r="D634" s="18">
        <v>8.3333333333333259E-2</v>
      </c>
      <c r="E634">
        <v>2</v>
      </c>
      <c r="F634" s="71" t="s">
        <v>94</v>
      </c>
      <c r="G634" s="71" t="s">
        <v>25</v>
      </c>
    </row>
    <row r="635" spans="1:7" x14ac:dyDescent="0.3">
      <c r="A635" s="17">
        <v>45763</v>
      </c>
      <c r="B635" s="19">
        <v>0.35416666666666669</v>
      </c>
      <c r="C635" s="19">
        <v>0.39583333333333331</v>
      </c>
      <c r="D635" s="18">
        <v>4.1666666666666741E-2</v>
      </c>
      <c r="E635">
        <v>1</v>
      </c>
      <c r="F635" s="71" t="s">
        <v>77</v>
      </c>
      <c r="G635" s="71" t="s">
        <v>10</v>
      </c>
    </row>
    <row r="636" spans="1:7" x14ac:dyDescent="0.3">
      <c r="A636" s="17">
        <v>45763</v>
      </c>
      <c r="B636" s="19">
        <v>0.39583333333333331</v>
      </c>
      <c r="C636" s="19">
        <v>0.99930555555555556</v>
      </c>
      <c r="D636" s="18">
        <v>0.60347222222222219</v>
      </c>
      <c r="E636">
        <v>14.48</v>
      </c>
      <c r="F636" s="71" t="s">
        <v>143</v>
      </c>
      <c r="G636" s="71" t="s">
        <v>121</v>
      </c>
    </row>
    <row r="637" spans="1:7" x14ac:dyDescent="0.3">
      <c r="A637" s="17">
        <v>45764</v>
      </c>
      <c r="B637" s="19">
        <v>0</v>
      </c>
      <c r="C637" s="19">
        <v>0.99930555555555556</v>
      </c>
      <c r="D637" s="18">
        <v>0.99930555555555545</v>
      </c>
      <c r="E637">
        <v>23.98</v>
      </c>
      <c r="F637" s="71" t="s">
        <v>143</v>
      </c>
      <c r="G637" s="71" t="s">
        <v>121</v>
      </c>
    </row>
    <row r="638" spans="1:7" x14ac:dyDescent="0.3">
      <c r="A638" s="17">
        <v>45765</v>
      </c>
      <c r="B638" s="19">
        <v>0</v>
      </c>
      <c r="C638" s="19">
        <v>0.99930555555555556</v>
      </c>
      <c r="D638" s="18">
        <v>0.99930555555555545</v>
      </c>
      <c r="E638">
        <v>23.98</v>
      </c>
      <c r="F638" s="71" t="s">
        <v>143</v>
      </c>
      <c r="G638" s="71" t="s">
        <v>121</v>
      </c>
    </row>
    <row r="639" spans="1:7" x14ac:dyDescent="0.3">
      <c r="A639" s="17">
        <v>45766</v>
      </c>
      <c r="B639" s="19">
        <v>0</v>
      </c>
      <c r="C639" s="19">
        <v>0.26041666666666669</v>
      </c>
      <c r="D639" s="18">
        <v>0.26041666666666674</v>
      </c>
      <c r="E639">
        <v>6.25</v>
      </c>
      <c r="F639" s="71" t="s">
        <v>143</v>
      </c>
      <c r="G639" s="71" t="s">
        <v>121</v>
      </c>
    </row>
    <row r="640" spans="1:7" x14ac:dyDescent="0.3">
      <c r="A640" s="17">
        <v>45766</v>
      </c>
      <c r="B640" s="19">
        <v>0.30208333333333331</v>
      </c>
      <c r="C640" s="19">
        <v>0.33333333333333331</v>
      </c>
      <c r="D640" s="18">
        <v>3.125E-2</v>
      </c>
      <c r="E640">
        <v>0.75</v>
      </c>
      <c r="F640" s="71" t="s">
        <v>44</v>
      </c>
      <c r="G640" s="71" t="s">
        <v>119</v>
      </c>
    </row>
    <row r="641" spans="1:7" x14ac:dyDescent="0.3">
      <c r="A641" s="17">
        <v>45766</v>
      </c>
      <c r="B641" s="19">
        <v>0.33333333333333331</v>
      </c>
      <c r="C641" s="19">
        <v>0.375</v>
      </c>
      <c r="D641" s="18">
        <v>4.1666666666666741E-2</v>
      </c>
      <c r="E641">
        <v>1</v>
      </c>
      <c r="F641" s="71" t="s">
        <v>77</v>
      </c>
      <c r="G641" s="71" t="s">
        <v>10</v>
      </c>
    </row>
    <row r="642" spans="1:7" x14ac:dyDescent="0.3">
      <c r="A642" s="17">
        <v>45766</v>
      </c>
      <c r="B642" s="19">
        <v>0.93055555555555558</v>
      </c>
      <c r="C642" s="19">
        <v>0.95138888888888884</v>
      </c>
      <c r="D642" s="18">
        <v>2.0833333333333259E-2</v>
      </c>
      <c r="E642">
        <v>0.5</v>
      </c>
      <c r="F642" s="71" t="s">
        <v>78</v>
      </c>
      <c r="G642" s="71" t="s">
        <v>119</v>
      </c>
    </row>
    <row r="643" spans="1:7" x14ac:dyDescent="0.3">
      <c r="A643" s="17">
        <v>45766</v>
      </c>
      <c r="B643" s="19">
        <v>0.96527777777777779</v>
      </c>
      <c r="C643" s="19">
        <v>0.98611111111111116</v>
      </c>
      <c r="D643" s="18">
        <v>2.0833333333333259E-2</v>
      </c>
      <c r="E643">
        <v>0.5</v>
      </c>
      <c r="F643" s="71" t="s">
        <v>76</v>
      </c>
      <c r="G643" s="71" t="s">
        <v>119</v>
      </c>
    </row>
    <row r="644" spans="1:7" x14ac:dyDescent="0.3">
      <c r="A644" s="17">
        <v>45767</v>
      </c>
      <c r="B644" s="19">
        <v>5.5555555555555552E-2</v>
      </c>
      <c r="C644" s="19">
        <v>7.6388888888888895E-2</v>
      </c>
      <c r="D644" s="18">
        <v>2.0833333333333259E-2</v>
      </c>
      <c r="E644">
        <v>0.5</v>
      </c>
      <c r="F644" s="71" t="s">
        <v>44</v>
      </c>
      <c r="G644" s="71" t="s">
        <v>119</v>
      </c>
    </row>
    <row r="645" spans="1:7" x14ac:dyDescent="0.3">
      <c r="A645" s="17">
        <v>45767</v>
      </c>
      <c r="B645" s="19">
        <v>9.375E-2</v>
      </c>
      <c r="C645" s="19">
        <v>0.10416666666666667</v>
      </c>
      <c r="D645" s="18">
        <v>1.0416666666666741E-2</v>
      </c>
      <c r="E645">
        <v>0.25</v>
      </c>
      <c r="F645" s="71" t="s">
        <v>44</v>
      </c>
      <c r="G645" s="71" t="s">
        <v>119</v>
      </c>
    </row>
    <row r="646" spans="1:7" x14ac:dyDescent="0.3">
      <c r="A646" s="17">
        <v>45767</v>
      </c>
      <c r="B646" s="19">
        <v>0.14583333333333334</v>
      </c>
      <c r="C646" s="19">
        <v>0.15625</v>
      </c>
      <c r="D646" s="18">
        <v>1.0416666666666741E-2</v>
      </c>
      <c r="E646">
        <v>0.25</v>
      </c>
      <c r="F646" s="71" t="s">
        <v>71</v>
      </c>
      <c r="G646" s="71" t="s">
        <v>121</v>
      </c>
    </row>
    <row r="647" spans="1:7" x14ac:dyDescent="0.3">
      <c r="A647" s="17">
        <v>45767</v>
      </c>
      <c r="B647" s="19">
        <v>0.1736111111111111</v>
      </c>
      <c r="C647" s="19">
        <v>0.19444444444444445</v>
      </c>
      <c r="D647" s="18">
        <v>2.0833333333333259E-2</v>
      </c>
      <c r="E647">
        <v>0.5</v>
      </c>
      <c r="F647" s="71" t="s">
        <v>76</v>
      </c>
      <c r="G647" s="71" t="s">
        <v>119</v>
      </c>
    </row>
    <row r="648" spans="1:7" x14ac:dyDescent="0.3">
      <c r="A648" s="17">
        <v>45767</v>
      </c>
      <c r="B648" s="19">
        <v>0.22222222222222221</v>
      </c>
      <c r="C648" s="19">
        <v>0.24652777777777779</v>
      </c>
      <c r="D648" s="18">
        <v>2.430555555555558E-2</v>
      </c>
      <c r="E648">
        <v>0.57999999999999996</v>
      </c>
      <c r="F648" s="71" t="s">
        <v>76</v>
      </c>
      <c r="G648" s="71" t="s">
        <v>119</v>
      </c>
    </row>
    <row r="649" spans="1:7" x14ac:dyDescent="0.3">
      <c r="A649" s="17">
        <v>45767</v>
      </c>
      <c r="B649" s="19">
        <v>0.33333333333333331</v>
      </c>
      <c r="C649" s="19">
        <v>0.375</v>
      </c>
      <c r="D649" s="18">
        <v>4.1666666666666741E-2</v>
      </c>
      <c r="E649">
        <v>1</v>
      </c>
      <c r="F649" s="71" t="s">
        <v>77</v>
      </c>
      <c r="G649" s="71" t="s">
        <v>10</v>
      </c>
    </row>
    <row r="650" spans="1:7" x14ac:dyDescent="0.3">
      <c r="A650" s="17">
        <v>45767</v>
      </c>
      <c r="B650" s="19">
        <v>0.375</v>
      </c>
      <c r="C650" s="19">
        <v>0.41666666666666669</v>
      </c>
      <c r="D650" s="18">
        <v>4.1666666666666741E-2</v>
      </c>
      <c r="E650">
        <v>1</v>
      </c>
      <c r="F650" s="71" t="s">
        <v>77</v>
      </c>
      <c r="G650" s="71" t="s">
        <v>10</v>
      </c>
    </row>
    <row r="651" spans="1:7" x14ac:dyDescent="0.3">
      <c r="A651" s="17">
        <v>45767</v>
      </c>
      <c r="B651" s="19">
        <v>0.54166666666666663</v>
      </c>
      <c r="C651" s="19">
        <v>0.58333333333333337</v>
      </c>
      <c r="D651" s="18">
        <v>4.1666666666666741E-2</v>
      </c>
      <c r="E651">
        <v>1</v>
      </c>
      <c r="F651" s="71" t="s">
        <v>78</v>
      </c>
      <c r="G651" s="71" t="s">
        <v>119</v>
      </c>
    </row>
    <row r="652" spans="1:7" x14ac:dyDescent="0.3">
      <c r="A652" s="17">
        <v>45767</v>
      </c>
      <c r="B652" s="19">
        <v>0.66666666666666663</v>
      </c>
      <c r="C652" s="19">
        <v>0.6875</v>
      </c>
      <c r="D652" s="18">
        <v>2.0833333333333259E-2</v>
      </c>
      <c r="E652">
        <v>0.5</v>
      </c>
      <c r="F652" s="71" t="s">
        <v>44</v>
      </c>
      <c r="G652" s="71" t="s">
        <v>119</v>
      </c>
    </row>
    <row r="653" spans="1:7" x14ac:dyDescent="0.3">
      <c r="A653" s="17">
        <v>45768</v>
      </c>
      <c r="B653" s="19">
        <v>8.3333333333333329E-2</v>
      </c>
      <c r="C653" s="19">
        <v>9.0277777777777776E-2</v>
      </c>
      <c r="D653" s="18">
        <v>6.9444444444444198E-3</v>
      </c>
      <c r="E653">
        <v>0.17</v>
      </c>
      <c r="F653" s="71" t="s">
        <v>79</v>
      </c>
      <c r="G653" s="71" t="s">
        <v>119</v>
      </c>
    </row>
    <row r="654" spans="1:7" x14ac:dyDescent="0.3">
      <c r="A654" s="17">
        <v>45768</v>
      </c>
      <c r="B654" s="19">
        <v>0.33333333333333331</v>
      </c>
      <c r="C654" s="19">
        <v>0.375</v>
      </c>
      <c r="D654" s="18">
        <v>4.1666666666666741E-2</v>
      </c>
      <c r="E654">
        <v>1</v>
      </c>
      <c r="F654" s="71" t="s">
        <v>77</v>
      </c>
      <c r="G654" s="71" t="s">
        <v>10</v>
      </c>
    </row>
    <row r="655" spans="1:7" x14ac:dyDescent="0.3">
      <c r="A655" s="17">
        <v>45768</v>
      </c>
      <c r="B655" s="19">
        <v>0.375</v>
      </c>
      <c r="C655" s="19">
        <v>0.40069444444444446</v>
      </c>
      <c r="D655" s="18">
        <v>2.5694444444444464E-2</v>
      </c>
      <c r="E655">
        <v>0.62</v>
      </c>
      <c r="F655" s="71" t="s">
        <v>83</v>
      </c>
      <c r="G655" s="71" t="s">
        <v>120</v>
      </c>
    </row>
    <row r="656" spans="1:7" x14ac:dyDescent="0.3">
      <c r="A656" s="17">
        <v>45768</v>
      </c>
      <c r="B656" s="19">
        <v>4.1666666666666664E-2</v>
      </c>
      <c r="C656" s="19">
        <v>6.25E-2</v>
      </c>
      <c r="D656" s="18">
        <v>2.0833333333333259E-2</v>
      </c>
      <c r="E656">
        <v>0.5</v>
      </c>
      <c r="F656" s="71" t="s">
        <v>78</v>
      </c>
      <c r="G656" s="71" t="s">
        <v>119</v>
      </c>
    </row>
    <row r="657" spans="1:7" x14ac:dyDescent="0.3">
      <c r="A657" s="17">
        <v>45768</v>
      </c>
      <c r="B657" s="19">
        <v>0.10416666666666667</v>
      </c>
      <c r="C657" s="19">
        <v>0.14583333333333334</v>
      </c>
      <c r="D657" s="18">
        <v>4.1666666666666741E-2</v>
      </c>
      <c r="E657">
        <v>1</v>
      </c>
      <c r="F657" s="71" t="s">
        <v>10</v>
      </c>
      <c r="G657" s="71" t="s">
        <v>10</v>
      </c>
    </row>
    <row r="658" spans="1:7" x14ac:dyDescent="0.3">
      <c r="A658" s="17">
        <v>45778</v>
      </c>
      <c r="B658" s="19">
        <v>0.45833333333333331</v>
      </c>
      <c r="C658" s="19">
        <v>0.52083333333333337</v>
      </c>
      <c r="D658" s="18">
        <v>6.25E-2</v>
      </c>
      <c r="E658">
        <v>1.5</v>
      </c>
      <c r="F658" s="71" t="s">
        <v>44</v>
      </c>
      <c r="G658" s="71" t="s">
        <v>119</v>
      </c>
    </row>
    <row r="659" spans="1:7" x14ac:dyDescent="0.3">
      <c r="A659" s="17">
        <v>45778</v>
      </c>
      <c r="B659" s="19">
        <v>0.55555555555555558</v>
      </c>
      <c r="C659" s="19">
        <v>0.58333333333333337</v>
      </c>
      <c r="D659" s="18">
        <v>2.7777777777777679E-2</v>
      </c>
      <c r="E659">
        <v>0.67</v>
      </c>
      <c r="F659" s="71" t="s">
        <v>102</v>
      </c>
      <c r="G659" s="71" t="s">
        <v>119</v>
      </c>
    </row>
    <row r="660" spans="1:7" x14ac:dyDescent="0.3">
      <c r="A660" s="17">
        <v>45778</v>
      </c>
      <c r="B660" s="19">
        <v>0.61458333333333337</v>
      </c>
      <c r="C660" s="19">
        <v>0.65625</v>
      </c>
      <c r="D660" s="18">
        <v>4.1666666666666741E-2</v>
      </c>
      <c r="E660">
        <v>1</v>
      </c>
      <c r="F660" s="71" t="s">
        <v>86</v>
      </c>
      <c r="G660" s="71" t="s">
        <v>25</v>
      </c>
    </row>
    <row r="661" spans="1:7" x14ac:dyDescent="0.3">
      <c r="A661" s="17">
        <v>45778</v>
      </c>
      <c r="B661" s="19">
        <v>0.73611111111111116</v>
      </c>
      <c r="C661" s="19">
        <v>0.75694444444444442</v>
      </c>
      <c r="D661" s="18">
        <v>2.0833333333333259E-2</v>
      </c>
      <c r="E661">
        <v>0.5</v>
      </c>
      <c r="F661" s="71" t="s">
        <v>76</v>
      </c>
      <c r="G661" s="71" t="s">
        <v>119</v>
      </c>
    </row>
    <row r="662" spans="1:7" x14ac:dyDescent="0.3">
      <c r="A662" s="17">
        <v>45778</v>
      </c>
      <c r="B662" s="19">
        <v>0.85416666666666663</v>
      </c>
      <c r="C662" s="19">
        <v>0.875</v>
      </c>
      <c r="D662" s="18">
        <v>2.0833333333333259E-2</v>
      </c>
      <c r="E662">
        <v>0.5</v>
      </c>
      <c r="F662" s="71" t="s">
        <v>77</v>
      </c>
      <c r="G662" s="71" t="s">
        <v>10</v>
      </c>
    </row>
    <row r="663" spans="1:7" x14ac:dyDescent="0.3">
      <c r="A663" s="17">
        <v>45778</v>
      </c>
      <c r="B663" s="19">
        <v>0.875</v>
      </c>
      <c r="C663" s="19">
        <v>0.88541666666666663</v>
      </c>
      <c r="D663" s="18">
        <v>1.0416666666666741E-2</v>
      </c>
      <c r="E663">
        <v>0.25</v>
      </c>
      <c r="F663" s="71" t="s">
        <v>176</v>
      </c>
      <c r="G663" s="71" t="s">
        <v>119</v>
      </c>
    </row>
    <row r="664" spans="1:7" x14ac:dyDescent="0.3">
      <c r="A664" s="17">
        <v>45778</v>
      </c>
      <c r="B664" s="19">
        <v>0.88541666666666663</v>
      </c>
      <c r="C664" s="19">
        <v>0.98958333333333337</v>
      </c>
      <c r="D664" s="18">
        <v>0.10416666666666674</v>
      </c>
      <c r="E664">
        <v>2.5</v>
      </c>
      <c r="F664" s="71" t="s">
        <v>85</v>
      </c>
      <c r="G664" s="71" t="s">
        <v>121</v>
      </c>
    </row>
    <row r="665" spans="1:7" x14ac:dyDescent="0.3">
      <c r="A665" s="17">
        <v>45778</v>
      </c>
      <c r="B665" s="19">
        <v>0.98958333333333337</v>
      </c>
      <c r="C665" s="19">
        <v>0</v>
      </c>
      <c r="D665" s="18">
        <v>1.0416666666666741E-2</v>
      </c>
      <c r="E665">
        <v>0.25</v>
      </c>
      <c r="F665" s="71" t="s">
        <v>78</v>
      </c>
      <c r="G665" s="71" t="s">
        <v>119</v>
      </c>
    </row>
    <row r="666" spans="1:7" x14ac:dyDescent="0.3">
      <c r="A666" s="17">
        <v>45778</v>
      </c>
      <c r="B666" s="19">
        <v>0</v>
      </c>
      <c r="C666" s="19">
        <v>1.0416666666666666E-2</v>
      </c>
      <c r="D666" s="18">
        <v>1.0416666666666741E-2</v>
      </c>
      <c r="E666">
        <v>0.25</v>
      </c>
      <c r="F666" s="71" t="s">
        <v>78</v>
      </c>
      <c r="G666" s="71" t="s">
        <v>119</v>
      </c>
    </row>
    <row r="667" spans="1:7" x14ac:dyDescent="0.3">
      <c r="A667" s="17">
        <v>45779</v>
      </c>
      <c r="B667" s="19">
        <v>1.0416666666666666E-2</v>
      </c>
      <c r="C667" s="19">
        <v>2.0833333333333332E-2</v>
      </c>
      <c r="D667" s="18">
        <v>1.0416666666666741E-2</v>
      </c>
      <c r="E667">
        <v>0.25</v>
      </c>
      <c r="F667" s="71" t="s">
        <v>177</v>
      </c>
      <c r="G667" s="71" t="s">
        <v>119</v>
      </c>
    </row>
    <row r="668" spans="1:7" x14ac:dyDescent="0.3">
      <c r="A668" s="17">
        <v>45779</v>
      </c>
      <c r="B668" s="19">
        <v>0.33333333333333331</v>
      </c>
      <c r="C668" s="19">
        <v>0.375</v>
      </c>
      <c r="D668" s="18">
        <v>4.1666666666666741E-2</v>
      </c>
      <c r="E668">
        <v>1</v>
      </c>
      <c r="F668" s="71" t="s">
        <v>77</v>
      </c>
      <c r="G668" s="71" t="s">
        <v>10</v>
      </c>
    </row>
    <row r="669" spans="1:7" x14ac:dyDescent="0.3">
      <c r="A669" s="17">
        <v>45779</v>
      </c>
      <c r="B669" s="19">
        <v>0.41666666666666669</v>
      </c>
      <c r="C669" s="19">
        <v>0.4375</v>
      </c>
      <c r="D669" s="18">
        <v>2.0833333333333259E-2</v>
      </c>
      <c r="E669">
        <v>0.5</v>
      </c>
      <c r="F669" s="71" t="s">
        <v>123</v>
      </c>
      <c r="G669" s="71" t="s">
        <v>25</v>
      </c>
    </row>
    <row r="670" spans="1:7" x14ac:dyDescent="0.3">
      <c r="A670" s="17">
        <v>45779</v>
      </c>
      <c r="B670" s="19">
        <v>0.47222222222222221</v>
      </c>
      <c r="C670" s="19">
        <v>0.49305555555555558</v>
      </c>
      <c r="D670" s="18">
        <v>2.0833333333333259E-2</v>
      </c>
      <c r="E670">
        <v>0.5</v>
      </c>
      <c r="F670" s="71" t="s">
        <v>79</v>
      </c>
      <c r="G670" s="71" t="s">
        <v>119</v>
      </c>
    </row>
    <row r="671" spans="1:7" x14ac:dyDescent="0.3">
      <c r="A671" s="17">
        <v>45779</v>
      </c>
      <c r="B671" s="19">
        <v>0.52083333333333337</v>
      </c>
      <c r="C671" s="19">
        <v>0.56944444444444442</v>
      </c>
      <c r="D671" s="18">
        <v>4.861111111111116E-2</v>
      </c>
      <c r="E671">
        <v>1.17</v>
      </c>
      <c r="F671" s="71" t="s">
        <v>101</v>
      </c>
      <c r="G671" s="71" t="s">
        <v>121</v>
      </c>
    </row>
    <row r="672" spans="1:7" x14ac:dyDescent="0.3">
      <c r="A672" s="17">
        <v>45779</v>
      </c>
      <c r="B672" s="19">
        <v>0.61458333333333337</v>
      </c>
      <c r="C672" s="19">
        <v>0.63541666666666663</v>
      </c>
      <c r="D672" s="18">
        <v>2.0833333333333259E-2</v>
      </c>
      <c r="E672">
        <v>0.5</v>
      </c>
      <c r="F672" s="71" t="s">
        <v>76</v>
      </c>
      <c r="G672" s="71" t="s">
        <v>119</v>
      </c>
    </row>
    <row r="673" spans="1:7" x14ac:dyDescent="0.3">
      <c r="A673" s="17">
        <v>45779</v>
      </c>
      <c r="B673" s="19">
        <v>0.72916666666666663</v>
      </c>
      <c r="C673" s="19">
        <v>0.75</v>
      </c>
      <c r="D673" s="18">
        <v>2.0833333333333259E-2</v>
      </c>
      <c r="E673">
        <v>0.5</v>
      </c>
      <c r="F673" s="71" t="s">
        <v>108</v>
      </c>
      <c r="G673" s="71" t="s">
        <v>119</v>
      </c>
    </row>
    <row r="674" spans="1:7" x14ac:dyDescent="0.3">
      <c r="A674" s="17">
        <v>45779</v>
      </c>
      <c r="B674" s="19">
        <v>0.85416666666666663</v>
      </c>
      <c r="C674" s="19">
        <v>0.875</v>
      </c>
      <c r="D674" s="18">
        <v>2.0833333333333259E-2</v>
      </c>
      <c r="E674">
        <v>0.5</v>
      </c>
      <c r="F674" s="71" t="s">
        <v>77</v>
      </c>
      <c r="G674" s="71" t="s">
        <v>10</v>
      </c>
    </row>
    <row r="675" spans="1:7" x14ac:dyDescent="0.3">
      <c r="A675" s="17">
        <v>45779</v>
      </c>
      <c r="B675" s="19">
        <v>0.91666666666666663</v>
      </c>
      <c r="C675" s="19">
        <v>0.9375</v>
      </c>
      <c r="D675" s="18">
        <v>2.0833333333333259E-2</v>
      </c>
      <c r="E675">
        <v>0.5</v>
      </c>
      <c r="F675" s="71" t="s">
        <v>78</v>
      </c>
      <c r="G675" s="71" t="s">
        <v>119</v>
      </c>
    </row>
    <row r="676" spans="1:7" x14ac:dyDescent="0.3">
      <c r="A676" s="17">
        <v>45780</v>
      </c>
      <c r="B676" s="19">
        <v>0.33333333333333331</v>
      </c>
      <c r="C676" s="19">
        <v>0.375</v>
      </c>
      <c r="D676" s="18">
        <v>4.1666666666666741E-2</v>
      </c>
      <c r="E676">
        <v>1</v>
      </c>
      <c r="F676" s="71" t="s">
        <v>77</v>
      </c>
      <c r="G676" s="71" t="s">
        <v>10</v>
      </c>
    </row>
    <row r="677" spans="1:7" x14ac:dyDescent="0.3">
      <c r="A677" s="17">
        <v>45780</v>
      </c>
      <c r="B677" s="19">
        <v>0.5625</v>
      </c>
      <c r="C677" s="19">
        <v>0.60416666666666663</v>
      </c>
      <c r="D677" s="18">
        <v>4.1666666666666741E-2</v>
      </c>
      <c r="E677">
        <v>1</v>
      </c>
      <c r="F677" s="71" t="s">
        <v>10</v>
      </c>
      <c r="G677" s="71" t="s">
        <v>10</v>
      </c>
    </row>
    <row r="678" spans="1:7" x14ac:dyDescent="0.3">
      <c r="A678" s="17">
        <v>45780</v>
      </c>
      <c r="B678" s="19">
        <v>0.70833333333333337</v>
      </c>
      <c r="C678" s="19">
        <v>0.77083333333333337</v>
      </c>
      <c r="D678" s="18">
        <v>6.25E-2</v>
      </c>
      <c r="E678">
        <v>1.5</v>
      </c>
      <c r="F678" s="71" t="s">
        <v>123</v>
      </c>
      <c r="G678" s="71" t="s">
        <v>25</v>
      </c>
    </row>
    <row r="679" spans="1:7" x14ac:dyDescent="0.3">
      <c r="A679" s="17">
        <v>45780</v>
      </c>
      <c r="B679" s="19">
        <v>0.85416666666666663</v>
      </c>
      <c r="C679" s="19">
        <v>0.89583333333333337</v>
      </c>
      <c r="D679" s="18">
        <v>4.1666666666666741E-2</v>
      </c>
      <c r="E679">
        <v>1</v>
      </c>
      <c r="F679" s="71" t="s">
        <v>77</v>
      </c>
      <c r="G679" s="71" t="s">
        <v>10</v>
      </c>
    </row>
    <row r="680" spans="1:7" x14ac:dyDescent="0.3">
      <c r="A680" s="17">
        <v>45780</v>
      </c>
      <c r="B680" s="19">
        <v>0.89583333333333337</v>
      </c>
      <c r="C680" s="19">
        <v>0.91666666666666663</v>
      </c>
      <c r="D680" s="18">
        <v>2.0833333333333259E-2</v>
      </c>
      <c r="E680">
        <v>0.5</v>
      </c>
      <c r="F680" s="71" t="s">
        <v>83</v>
      </c>
      <c r="G680" s="71" t="s">
        <v>120</v>
      </c>
    </row>
    <row r="681" spans="1:7" x14ac:dyDescent="0.3">
      <c r="A681" s="17">
        <v>45781</v>
      </c>
      <c r="B681" s="19">
        <v>8.3333333333333329E-2</v>
      </c>
      <c r="C681" s="19">
        <v>0.125</v>
      </c>
      <c r="D681" s="18">
        <v>4.1666666666666741E-2</v>
      </c>
      <c r="E681">
        <v>1</v>
      </c>
      <c r="F681" s="71" t="s">
        <v>10</v>
      </c>
      <c r="G681" s="71" t="s">
        <v>10</v>
      </c>
    </row>
    <row r="682" spans="1:7" x14ac:dyDescent="0.3">
      <c r="A682" s="17">
        <v>45781</v>
      </c>
      <c r="B682" s="19">
        <v>0.16666666666666666</v>
      </c>
      <c r="C682" s="19">
        <v>0.20833333333333334</v>
      </c>
      <c r="D682" s="18">
        <v>4.1666666666666741E-2</v>
      </c>
      <c r="E682">
        <v>1</v>
      </c>
      <c r="F682" s="71" t="s">
        <v>110</v>
      </c>
      <c r="G682" s="71" t="s">
        <v>121</v>
      </c>
    </row>
    <row r="683" spans="1:7" x14ac:dyDescent="0.3">
      <c r="A683" s="17">
        <v>45781</v>
      </c>
      <c r="B683" s="19">
        <v>0.20833333333333334</v>
      </c>
      <c r="C683" s="19">
        <v>0.21875</v>
      </c>
      <c r="D683" s="18">
        <v>1.0416666666666741E-2</v>
      </c>
      <c r="E683">
        <v>0.25</v>
      </c>
      <c r="F683" s="71" t="s">
        <v>78</v>
      </c>
      <c r="G683" s="71" t="s">
        <v>119</v>
      </c>
    </row>
    <row r="684" spans="1:7" x14ac:dyDescent="0.3">
      <c r="A684" s="17">
        <v>45781</v>
      </c>
      <c r="B684" s="19">
        <v>0.25</v>
      </c>
      <c r="C684" s="19">
        <v>0.26041666666666669</v>
      </c>
      <c r="D684" s="18">
        <v>1.0416666666666741E-2</v>
      </c>
      <c r="E684">
        <v>0.25</v>
      </c>
      <c r="F684" s="71" t="s">
        <v>123</v>
      </c>
      <c r="G684" s="71" t="s">
        <v>25</v>
      </c>
    </row>
    <row r="685" spans="1:7" x14ac:dyDescent="0.3">
      <c r="A685" s="17">
        <v>45781</v>
      </c>
      <c r="B685" s="19">
        <v>0.35416666666666669</v>
      </c>
      <c r="C685" s="19">
        <v>0.39583333333333331</v>
      </c>
      <c r="D685" s="18">
        <v>4.1666666666666741E-2</v>
      </c>
      <c r="E685">
        <v>1</v>
      </c>
      <c r="F685" s="71" t="s">
        <v>77</v>
      </c>
      <c r="G685" s="71" t="s">
        <v>10</v>
      </c>
    </row>
    <row r="686" spans="1:7" x14ac:dyDescent="0.3">
      <c r="A686" s="17">
        <v>45781</v>
      </c>
      <c r="B686" s="19">
        <v>0.4375</v>
      </c>
      <c r="C686" s="19">
        <v>0.85416666666666663</v>
      </c>
      <c r="D686" s="18">
        <v>0.41666666666666674</v>
      </c>
      <c r="E686">
        <v>10</v>
      </c>
      <c r="F686" s="71" t="s">
        <v>85</v>
      </c>
      <c r="G686" s="71" t="s">
        <v>121</v>
      </c>
    </row>
    <row r="687" spans="1:7" x14ac:dyDescent="0.3">
      <c r="A687" s="17">
        <v>45781</v>
      </c>
      <c r="B687" s="19">
        <v>0.85416666666666663</v>
      </c>
      <c r="C687" s="19">
        <v>0.89583333333333337</v>
      </c>
      <c r="D687" s="18">
        <v>4.1666666666666741E-2</v>
      </c>
      <c r="E687">
        <v>1</v>
      </c>
      <c r="F687" s="71" t="s">
        <v>77</v>
      </c>
      <c r="G687" s="71" t="s">
        <v>10</v>
      </c>
    </row>
    <row r="688" spans="1:7" x14ac:dyDescent="0.3">
      <c r="A688" s="17">
        <v>45781</v>
      </c>
      <c r="B688" s="19">
        <v>0.91666666666666663</v>
      </c>
      <c r="C688" s="19">
        <v>0.95833333333333337</v>
      </c>
      <c r="D688" s="18">
        <v>4.1666666666666741E-2</v>
      </c>
      <c r="E688">
        <v>1</v>
      </c>
      <c r="F688" s="71" t="s">
        <v>83</v>
      </c>
      <c r="G688" s="71" t="s">
        <v>120</v>
      </c>
    </row>
    <row r="689" spans="1:7" x14ac:dyDescent="0.3">
      <c r="A689" s="17">
        <v>45782</v>
      </c>
      <c r="B689" s="19">
        <v>8.3333333333333329E-2</v>
      </c>
      <c r="C689" s="19">
        <v>0.125</v>
      </c>
      <c r="D689" s="18">
        <v>4.1666666666666741E-2</v>
      </c>
      <c r="E689">
        <v>1</v>
      </c>
      <c r="F689" s="71" t="s">
        <v>10</v>
      </c>
      <c r="G689" s="71" t="s">
        <v>10</v>
      </c>
    </row>
    <row r="690" spans="1:7" x14ac:dyDescent="0.3">
      <c r="A690" s="17">
        <v>45782</v>
      </c>
      <c r="B690" s="19">
        <v>0.125</v>
      </c>
      <c r="C690" s="19">
        <v>0.13541666666666666</v>
      </c>
      <c r="D690" s="18">
        <v>1.0416666666666741E-2</v>
      </c>
      <c r="E690">
        <v>0.25</v>
      </c>
      <c r="F690" s="71" t="s">
        <v>99</v>
      </c>
      <c r="G690" s="71" t="s">
        <v>25</v>
      </c>
    </row>
    <row r="691" spans="1:7" x14ac:dyDescent="0.3">
      <c r="A691" s="17">
        <v>45782</v>
      </c>
      <c r="B691" s="19">
        <v>0.13541666666666666</v>
      </c>
      <c r="C691" s="19">
        <v>0.14583333333333334</v>
      </c>
      <c r="D691" s="18">
        <v>1.0416666666666741E-2</v>
      </c>
      <c r="E691">
        <v>0.25</v>
      </c>
      <c r="F691" s="71" t="s">
        <v>105</v>
      </c>
      <c r="G691" s="71" t="s">
        <v>25</v>
      </c>
    </row>
    <row r="692" spans="1:7" x14ac:dyDescent="0.3">
      <c r="A692" s="17">
        <v>45782</v>
      </c>
      <c r="B692" s="19">
        <v>0.14583333333333334</v>
      </c>
      <c r="C692" s="19">
        <v>0.1875</v>
      </c>
      <c r="D692" s="18">
        <v>4.1666666666666741E-2</v>
      </c>
      <c r="E692">
        <v>1</v>
      </c>
      <c r="F692" s="71" t="s">
        <v>85</v>
      </c>
      <c r="G692" s="71" t="s">
        <v>121</v>
      </c>
    </row>
    <row r="693" spans="1:7" x14ac:dyDescent="0.3">
      <c r="A693" s="17">
        <v>45782</v>
      </c>
      <c r="B693" s="19">
        <v>0.41666666666666669</v>
      </c>
      <c r="C693" s="19">
        <v>0.4375</v>
      </c>
      <c r="D693" s="18">
        <v>2.0833333333333259E-2</v>
      </c>
      <c r="E693">
        <v>0.5</v>
      </c>
      <c r="F693" s="71" t="s">
        <v>105</v>
      </c>
      <c r="G693" s="71" t="s">
        <v>25</v>
      </c>
    </row>
    <row r="694" spans="1:7" x14ac:dyDescent="0.3">
      <c r="A694" s="17">
        <v>45782</v>
      </c>
      <c r="B694" s="19">
        <v>0.45833333333333331</v>
      </c>
      <c r="C694" s="19">
        <v>0.47916666666666669</v>
      </c>
      <c r="D694" s="18">
        <v>2.0833333333333259E-2</v>
      </c>
      <c r="E694">
        <v>0.5</v>
      </c>
      <c r="F694" s="71" t="s">
        <v>39</v>
      </c>
      <c r="G694" s="71" t="s">
        <v>25</v>
      </c>
    </row>
    <row r="695" spans="1:7" x14ac:dyDescent="0.3">
      <c r="A695" s="17">
        <v>45782</v>
      </c>
      <c r="B695" s="19">
        <v>0.48958333333333331</v>
      </c>
      <c r="C695" s="19">
        <v>0.51041666666666663</v>
      </c>
      <c r="D695" s="18">
        <v>2.0833333333333259E-2</v>
      </c>
      <c r="E695">
        <v>0.5</v>
      </c>
      <c r="F695" s="71" t="s">
        <v>78</v>
      </c>
      <c r="G695" s="71" t="s">
        <v>119</v>
      </c>
    </row>
    <row r="696" spans="1:7" x14ac:dyDescent="0.3">
      <c r="A696" s="17">
        <v>45782</v>
      </c>
      <c r="B696" s="19">
        <v>0.51388888888888884</v>
      </c>
      <c r="C696" s="19">
        <v>0.58333333333333337</v>
      </c>
      <c r="D696" s="18">
        <v>6.944444444444442E-2</v>
      </c>
      <c r="E696">
        <v>1.67</v>
      </c>
      <c r="F696" s="71" t="s">
        <v>23</v>
      </c>
      <c r="G696" s="71" t="s">
        <v>121</v>
      </c>
    </row>
    <row r="697" spans="1:7" x14ac:dyDescent="0.3">
      <c r="A697" s="17">
        <v>45782</v>
      </c>
      <c r="B697" s="19">
        <v>0.6875</v>
      </c>
      <c r="C697" s="19">
        <v>0.70833333333333337</v>
      </c>
      <c r="D697" s="18">
        <v>2.0833333333333259E-2</v>
      </c>
      <c r="E697">
        <v>0.5</v>
      </c>
      <c r="F697" s="71" t="s">
        <v>123</v>
      </c>
      <c r="G697" s="71" t="s">
        <v>25</v>
      </c>
    </row>
    <row r="698" spans="1:7" x14ac:dyDescent="0.3">
      <c r="A698" s="17">
        <v>45782</v>
      </c>
      <c r="B698" s="19">
        <v>0.85416666666666663</v>
      </c>
      <c r="C698" s="19">
        <v>0.89583333333333337</v>
      </c>
      <c r="D698" s="18">
        <v>4.1666666666666741E-2</v>
      </c>
      <c r="E698">
        <v>1</v>
      </c>
      <c r="F698" s="71" t="s">
        <v>77</v>
      </c>
      <c r="G698" s="71" t="s">
        <v>10</v>
      </c>
    </row>
    <row r="699" spans="1:7" x14ac:dyDescent="0.3">
      <c r="A699" s="17">
        <v>45783</v>
      </c>
      <c r="B699" s="19">
        <v>8.3333333333333329E-2</v>
      </c>
      <c r="C699" s="19">
        <v>0.125</v>
      </c>
      <c r="D699" s="18">
        <v>4.1666666666666741E-2</v>
      </c>
      <c r="E699">
        <v>1</v>
      </c>
      <c r="F699" s="71" t="s">
        <v>10</v>
      </c>
      <c r="G699" s="71" t="s">
        <v>10</v>
      </c>
    </row>
    <row r="700" spans="1:7" x14ac:dyDescent="0.3">
      <c r="A700" s="17">
        <v>45783</v>
      </c>
      <c r="B700" s="19">
        <v>0.125</v>
      </c>
      <c r="C700" s="19">
        <v>0.13541666666666666</v>
      </c>
      <c r="D700" s="18">
        <v>1.0416666666666741E-2</v>
      </c>
      <c r="E700">
        <v>0.25</v>
      </c>
      <c r="F700" s="71" t="s">
        <v>78</v>
      </c>
      <c r="G700" s="71" t="s">
        <v>119</v>
      </c>
    </row>
    <row r="701" spans="1:7" x14ac:dyDescent="0.3">
      <c r="A701" s="17">
        <v>45783</v>
      </c>
      <c r="B701" s="19">
        <v>0.13541666666666666</v>
      </c>
      <c r="C701" s="19">
        <v>0.14583333333333334</v>
      </c>
      <c r="D701" s="18">
        <v>1.0416666666666741E-2</v>
      </c>
      <c r="E701">
        <v>0.25</v>
      </c>
      <c r="F701" s="71" t="s">
        <v>78</v>
      </c>
      <c r="G701" s="71" t="s">
        <v>119</v>
      </c>
    </row>
    <row r="702" spans="1:7" x14ac:dyDescent="0.3">
      <c r="A702" s="17">
        <v>45783</v>
      </c>
      <c r="B702" s="19">
        <v>0.14583333333333334</v>
      </c>
      <c r="C702" s="19">
        <v>0.15625</v>
      </c>
      <c r="D702" s="18">
        <v>1.0416666666666741E-2</v>
      </c>
      <c r="E702">
        <v>0.25</v>
      </c>
      <c r="F702" s="71" t="s">
        <v>94</v>
      </c>
      <c r="G702" s="71" t="s">
        <v>25</v>
      </c>
    </row>
    <row r="703" spans="1:7" x14ac:dyDescent="0.3">
      <c r="A703" s="17">
        <v>45783</v>
      </c>
      <c r="B703" s="19">
        <v>0.15625</v>
      </c>
      <c r="C703" s="19">
        <v>0.16666666666666666</v>
      </c>
      <c r="D703" s="18">
        <v>1.0416666666666741E-2</v>
      </c>
      <c r="E703">
        <v>0.25</v>
      </c>
      <c r="F703" s="71" t="s">
        <v>71</v>
      </c>
      <c r="G703" s="71" t="s">
        <v>121</v>
      </c>
    </row>
    <row r="704" spans="1:7" x14ac:dyDescent="0.3">
      <c r="A704" s="17">
        <v>45783</v>
      </c>
      <c r="B704" s="19">
        <v>0.58333333333333337</v>
      </c>
      <c r="C704" s="19">
        <v>0.625</v>
      </c>
      <c r="D704" s="18">
        <v>4.1666666666666741E-2</v>
      </c>
      <c r="E704">
        <v>1</v>
      </c>
      <c r="F704" s="71" t="s">
        <v>10</v>
      </c>
      <c r="G704" s="71" t="s">
        <v>10</v>
      </c>
    </row>
    <row r="705" spans="1:7" x14ac:dyDescent="0.3">
      <c r="A705" s="17">
        <v>45783</v>
      </c>
      <c r="B705" s="19">
        <v>0.625</v>
      </c>
      <c r="C705" s="19">
        <v>0.66666666666666663</v>
      </c>
      <c r="D705" s="18">
        <v>4.1666666666666741E-2</v>
      </c>
      <c r="E705">
        <v>1</v>
      </c>
      <c r="F705" s="71" t="s">
        <v>78</v>
      </c>
      <c r="G705" s="71" t="s">
        <v>119</v>
      </c>
    </row>
    <row r="706" spans="1:7" x14ac:dyDescent="0.3">
      <c r="A706" s="17">
        <v>45783</v>
      </c>
      <c r="B706" s="19">
        <v>0.66666666666666663</v>
      </c>
      <c r="C706" s="19">
        <v>0.67708333333333337</v>
      </c>
      <c r="D706" s="18">
        <v>1.0416666666666741E-2</v>
      </c>
      <c r="E706">
        <v>0.25</v>
      </c>
      <c r="F706" s="71" t="s">
        <v>86</v>
      </c>
      <c r="G706" s="71" t="s">
        <v>25</v>
      </c>
    </row>
    <row r="707" spans="1:7" x14ac:dyDescent="0.3">
      <c r="A707" s="17">
        <v>45783</v>
      </c>
      <c r="B707" s="19">
        <v>0.70833333333333337</v>
      </c>
      <c r="C707" s="19">
        <v>0.71875</v>
      </c>
      <c r="D707" s="18">
        <v>1.0416666666666741E-2</v>
      </c>
      <c r="E707">
        <v>0.25</v>
      </c>
      <c r="F707" s="71" t="s">
        <v>99</v>
      </c>
      <c r="G707" s="71" t="s">
        <v>25</v>
      </c>
    </row>
    <row r="708" spans="1:7" x14ac:dyDescent="0.3">
      <c r="A708" s="17">
        <v>45783</v>
      </c>
      <c r="B708" s="19">
        <v>0.9375</v>
      </c>
      <c r="C708" s="19">
        <v>0.94791666666666663</v>
      </c>
      <c r="D708" s="18">
        <v>1.0416666666666741E-2</v>
      </c>
      <c r="E708">
        <v>0.25</v>
      </c>
      <c r="F708" s="71" t="s">
        <v>99</v>
      </c>
      <c r="G708" s="71" t="s">
        <v>25</v>
      </c>
    </row>
    <row r="709" spans="1:7" x14ac:dyDescent="0.3">
      <c r="A709" s="17">
        <v>45784</v>
      </c>
      <c r="B709" s="19">
        <v>1.3888888888888888E-2</v>
      </c>
      <c r="C709" s="19">
        <v>2.4305555555555556E-2</v>
      </c>
      <c r="D709" s="18">
        <v>1.0416666666666741E-2</v>
      </c>
      <c r="E709">
        <v>0.25</v>
      </c>
      <c r="F709" s="71" t="s">
        <v>78</v>
      </c>
      <c r="G709" s="71" t="s">
        <v>119</v>
      </c>
    </row>
    <row r="710" spans="1:7" x14ac:dyDescent="0.3">
      <c r="A710" s="17">
        <v>45784</v>
      </c>
      <c r="B710" s="19">
        <v>0.375</v>
      </c>
      <c r="C710" s="19">
        <v>0.3923611111111111</v>
      </c>
      <c r="D710" s="18">
        <v>1.736111111111116E-2</v>
      </c>
      <c r="E710">
        <v>0.42</v>
      </c>
      <c r="F710" s="71" t="s">
        <v>78</v>
      </c>
      <c r="G710" s="71" t="s">
        <v>119</v>
      </c>
    </row>
    <row r="711" spans="1:7" x14ac:dyDescent="0.3">
      <c r="A711" s="17">
        <v>45784</v>
      </c>
      <c r="B711" s="19">
        <v>0.39583333333333331</v>
      </c>
      <c r="C711" s="19">
        <v>0.41666666666666669</v>
      </c>
      <c r="D711" s="18">
        <v>2.0833333333333259E-2</v>
      </c>
      <c r="E711">
        <v>0.5</v>
      </c>
      <c r="F711" s="71" t="s">
        <v>118</v>
      </c>
      <c r="G711" s="71" t="s">
        <v>119</v>
      </c>
    </row>
    <row r="712" spans="1:7" x14ac:dyDescent="0.3">
      <c r="A712" s="17">
        <v>45784</v>
      </c>
      <c r="B712" s="19">
        <v>0.41666666666666669</v>
      </c>
      <c r="C712" s="19">
        <v>0.42708333333333331</v>
      </c>
      <c r="D712" s="18">
        <v>1.0416666666666741E-2</v>
      </c>
      <c r="E712">
        <v>0.25</v>
      </c>
      <c r="F712" s="71" t="s">
        <v>82</v>
      </c>
      <c r="G712" s="71" t="s">
        <v>25</v>
      </c>
    </row>
    <row r="713" spans="1:7" x14ac:dyDescent="0.3">
      <c r="A713" s="17">
        <v>45784</v>
      </c>
      <c r="B713" s="19">
        <v>0.4375</v>
      </c>
      <c r="C713" s="19">
        <v>0.45833333333333331</v>
      </c>
      <c r="D713" s="18">
        <v>2.0833333333333259E-2</v>
      </c>
      <c r="E713">
        <v>0.5</v>
      </c>
      <c r="F713" s="71" t="s">
        <v>118</v>
      </c>
      <c r="G713" s="71" t="s">
        <v>119</v>
      </c>
    </row>
    <row r="714" spans="1:7" x14ac:dyDescent="0.3">
      <c r="A714" s="17">
        <v>45784</v>
      </c>
      <c r="B714" s="19">
        <v>0.45833333333333331</v>
      </c>
      <c r="C714" s="19">
        <v>0.49305555555555558</v>
      </c>
      <c r="D714" s="18">
        <v>3.4722222222222321E-2</v>
      </c>
      <c r="E714">
        <v>0.83</v>
      </c>
      <c r="F714" s="71" t="s">
        <v>97</v>
      </c>
      <c r="G714" s="71" t="s">
        <v>25</v>
      </c>
    </row>
    <row r="715" spans="1:7" x14ac:dyDescent="0.3">
      <c r="A715" s="17">
        <v>45784</v>
      </c>
      <c r="B715" s="19">
        <v>0.5</v>
      </c>
      <c r="C715" s="19">
        <v>0.51388888888888884</v>
      </c>
      <c r="D715" s="18">
        <v>1.388888888888884E-2</v>
      </c>
      <c r="E715">
        <v>0.33</v>
      </c>
      <c r="F715" s="71" t="s">
        <v>23</v>
      </c>
      <c r="G715" s="71" t="s">
        <v>121</v>
      </c>
    </row>
    <row r="716" spans="1:7" x14ac:dyDescent="0.3">
      <c r="A716" s="17">
        <v>45784</v>
      </c>
      <c r="B716" s="19">
        <v>0.54166666666666663</v>
      </c>
      <c r="C716" s="19">
        <v>0.5625</v>
      </c>
      <c r="D716" s="18">
        <v>2.0833333333333259E-2</v>
      </c>
      <c r="E716">
        <v>0.5</v>
      </c>
      <c r="F716" s="71" t="s">
        <v>97</v>
      </c>
      <c r="G716" s="71" t="s">
        <v>25</v>
      </c>
    </row>
    <row r="717" spans="1:7" x14ac:dyDescent="0.3">
      <c r="A717" s="17">
        <v>45784</v>
      </c>
      <c r="B717" s="19">
        <v>0.58333333333333337</v>
      </c>
      <c r="C717" s="19">
        <v>0.59027777777777779</v>
      </c>
      <c r="D717" s="18">
        <v>6.9444444444444198E-3</v>
      </c>
      <c r="E717">
        <v>0.17</v>
      </c>
      <c r="F717" s="71" t="s">
        <v>83</v>
      </c>
      <c r="G717" s="71" t="s">
        <v>120</v>
      </c>
    </row>
    <row r="718" spans="1:7" x14ac:dyDescent="0.3">
      <c r="A718" s="17">
        <v>45785</v>
      </c>
      <c r="B718" s="19">
        <v>0.94444444444444442</v>
      </c>
      <c r="C718" s="19">
        <v>0.95138888888888884</v>
      </c>
      <c r="D718" s="18">
        <v>6.9444444444444198E-3</v>
      </c>
      <c r="E718">
        <v>0.17</v>
      </c>
      <c r="F718" s="71" t="s">
        <v>78</v>
      </c>
      <c r="G718" s="71" t="s">
        <v>119</v>
      </c>
    </row>
    <row r="719" spans="1:7" x14ac:dyDescent="0.3">
      <c r="A719" s="17">
        <v>45785</v>
      </c>
      <c r="B719" s="19">
        <v>0.4375</v>
      </c>
      <c r="C719" s="19">
        <v>0.45833333333333331</v>
      </c>
      <c r="D719" s="18">
        <v>2.0833333333333259E-2</v>
      </c>
      <c r="E719">
        <v>0.5</v>
      </c>
      <c r="F719" s="71" t="s">
        <v>71</v>
      </c>
      <c r="G719" s="71" t="s">
        <v>121</v>
      </c>
    </row>
    <row r="720" spans="1:7" x14ac:dyDescent="0.3">
      <c r="A720" s="17">
        <v>45785</v>
      </c>
      <c r="B720" s="19">
        <v>0.58333333333333337</v>
      </c>
      <c r="C720" s="19">
        <v>0.625</v>
      </c>
      <c r="D720" s="18">
        <v>4.1666666666666741E-2</v>
      </c>
      <c r="E720">
        <v>1</v>
      </c>
      <c r="F720" s="71" t="s">
        <v>10</v>
      </c>
      <c r="G720" s="71" t="s">
        <v>10</v>
      </c>
    </row>
    <row r="721" spans="1:7" x14ac:dyDescent="0.3">
      <c r="A721" s="17">
        <v>45785</v>
      </c>
      <c r="B721" s="19">
        <v>0.66666666666666663</v>
      </c>
      <c r="C721" s="19">
        <v>0.6875</v>
      </c>
      <c r="D721" s="18">
        <v>2.0833333333333259E-2</v>
      </c>
      <c r="E721">
        <v>0.5</v>
      </c>
      <c r="F721" s="71" t="s">
        <v>76</v>
      </c>
      <c r="G721" s="71" t="s">
        <v>119</v>
      </c>
    </row>
    <row r="722" spans="1:7" x14ac:dyDescent="0.3">
      <c r="A722" s="17">
        <v>45785</v>
      </c>
      <c r="B722" s="19">
        <v>0.98611111111111116</v>
      </c>
      <c r="C722" s="19">
        <v>0.99930555555555556</v>
      </c>
      <c r="D722" s="18">
        <v>1.3194444444444509E-2</v>
      </c>
      <c r="E722">
        <v>0.32</v>
      </c>
      <c r="F722" s="71" t="s">
        <v>107</v>
      </c>
      <c r="G722" s="71" t="s">
        <v>119</v>
      </c>
    </row>
    <row r="723" spans="1:7" x14ac:dyDescent="0.3">
      <c r="A723" s="17">
        <v>45786</v>
      </c>
      <c r="B723" s="19">
        <v>5.5555555555555552E-2</v>
      </c>
      <c r="C723" s="19">
        <v>6.9444444444444448E-2</v>
      </c>
      <c r="D723" s="18">
        <v>1.388888888888884E-2</v>
      </c>
      <c r="E723">
        <v>0.33</v>
      </c>
      <c r="F723" s="71" t="s">
        <v>123</v>
      </c>
      <c r="G723" s="71" t="s">
        <v>25</v>
      </c>
    </row>
    <row r="724" spans="1:7" x14ac:dyDescent="0.3">
      <c r="A724" s="17">
        <v>45786</v>
      </c>
      <c r="B724" s="19">
        <v>0.10416666666666667</v>
      </c>
      <c r="C724" s="19">
        <v>0.11805555555555555</v>
      </c>
      <c r="D724" s="18">
        <v>1.388888888888884E-2</v>
      </c>
      <c r="E724">
        <v>0.33</v>
      </c>
      <c r="F724" s="71" t="s">
        <v>78</v>
      </c>
      <c r="G724" s="71" t="s">
        <v>119</v>
      </c>
    </row>
    <row r="725" spans="1:7" x14ac:dyDescent="0.3">
      <c r="A725" s="17">
        <v>45786</v>
      </c>
      <c r="B725" s="19">
        <v>0.3125</v>
      </c>
      <c r="C725" s="19">
        <v>0.35416666666666669</v>
      </c>
      <c r="D725" s="18">
        <v>4.1666666666666741E-2</v>
      </c>
      <c r="E725">
        <v>1</v>
      </c>
      <c r="F725" s="71" t="s">
        <v>77</v>
      </c>
      <c r="G725" s="71" t="s">
        <v>10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742"/>
  <sheetViews>
    <sheetView topLeftCell="A706" zoomScale="72" zoomScaleNormal="70" workbookViewId="0">
      <selection activeCell="O728" sqref="O728"/>
    </sheetView>
  </sheetViews>
  <sheetFormatPr defaultRowHeight="14.4" x14ac:dyDescent="0.3"/>
  <cols>
    <col min="1" max="1" width="11.21875" bestFit="1" customWidth="1"/>
    <col min="2" max="2" width="17.5546875" bestFit="1" customWidth="1"/>
    <col min="3" max="3" width="5.88671875" bestFit="1" customWidth="1"/>
    <col min="4" max="4" width="5.6640625" bestFit="1" customWidth="1"/>
    <col min="5" max="5" width="9.109375" bestFit="1" customWidth="1"/>
    <col min="6" max="6" width="37.5546875" bestFit="1" customWidth="1"/>
    <col min="7" max="7" width="6.6640625" style="7" hidden="1" customWidth="1"/>
    <col min="8" max="8" width="13.5546875" style="7" hidden="1" customWidth="1"/>
    <col min="9" max="9" width="14.88671875" bestFit="1" customWidth="1"/>
    <col min="10" max="10" width="11.109375" style="13" customWidth="1"/>
    <col min="11" max="11" width="21.44140625" style="3" customWidth="1"/>
    <col min="14" max="14" width="10.88671875" style="7" bestFit="1" customWidth="1"/>
    <col min="15" max="15" width="8.6640625" style="7" bestFit="1" customWidth="1"/>
    <col min="16" max="16" width="12.33203125" style="7" bestFit="1" customWidth="1"/>
    <col min="17" max="17" width="12" style="7" bestFit="1" customWidth="1"/>
    <col min="18" max="18" width="32.33203125" style="7" bestFit="1" customWidth="1"/>
    <col min="19" max="19" width="4.21875" style="7" bestFit="1" customWidth="1"/>
    <col min="20" max="20" width="5.77734375" style="7" bestFit="1" customWidth="1"/>
    <col min="21" max="21" width="37.5546875" style="7" bestFit="1" customWidth="1"/>
    <col min="22" max="22" width="5.109375" bestFit="1" customWidth="1"/>
    <col min="38" max="38" width="37.5546875" bestFit="1" customWidth="1"/>
  </cols>
  <sheetData>
    <row r="1" spans="1:38" x14ac:dyDescent="0.3">
      <c r="H1" s="7" t="s">
        <v>24</v>
      </c>
    </row>
    <row r="2" spans="1:38" x14ac:dyDescent="0.3">
      <c r="B2" s="27" t="s">
        <v>116</v>
      </c>
      <c r="C2" s="28"/>
      <c r="D2" s="28"/>
      <c r="E2" s="28"/>
      <c r="F2" s="29"/>
      <c r="H2" s="7" t="s">
        <v>25</v>
      </c>
      <c r="J2" s="39" t="s">
        <v>124</v>
      </c>
      <c r="K2" s="38" t="s">
        <v>125</v>
      </c>
    </row>
    <row r="3" spans="1:38" x14ac:dyDescent="0.3">
      <c r="A3" s="3"/>
      <c r="B3" s="1"/>
      <c r="C3" s="2" t="s">
        <v>0</v>
      </c>
      <c r="D3" s="2" t="s">
        <v>1</v>
      </c>
      <c r="E3" s="2" t="s">
        <v>2</v>
      </c>
      <c r="F3" s="2" t="s">
        <v>11</v>
      </c>
      <c r="G3" s="13"/>
      <c r="H3" s="13"/>
      <c r="I3" s="36" t="s">
        <v>115</v>
      </c>
      <c r="AL3" t="s">
        <v>11</v>
      </c>
    </row>
    <row r="4" spans="1:38" x14ac:dyDescent="0.3">
      <c r="A4" s="32">
        <v>45702</v>
      </c>
      <c r="B4" s="1">
        <v>45702</v>
      </c>
      <c r="C4" s="4">
        <v>0.5</v>
      </c>
      <c r="D4" s="4">
        <v>0.52083333333333337</v>
      </c>
      <c r="E4" s="4">
        <f>D4-C4</f>
        <v>2.083333333333337E-2</v>
      </c>
      <c r="F4" s="2" t="s">
        <v>32</v>
      </c>
      <c r="G4" s="13" t="str" cm="1">
        <f t="array" ref="G4">IF(OR(COUNTIF(F4,"*"&amp;$H$1:$H$2&amp;"*")),"Packer","")</f>
        <v/>
      </c>
      <c r="H4" s="13" t="str">
        <f>IF(G4="",IF(OR(F4="cleaning ",F4="shift change ",F4="full ",F4=" forklift repair ",F4="no slings ",F4="break"),F4,"Palletizer"),G4)</f>
        <v>Palletizer</v>
      </c>
      <c r="I4" s="37" t="str">
        <f t="shared" ref="I4:I67" si="0">IF(ISNUMBER(SEARCH("palletizer", F4)), "palletizer",
IF(ISNUMBER(SEARCH("packer", F4)), "packer",
IF(ISNUMBER(SEARCH("forklift", F4)), "forklift",
IF(OR(ISNUMBER(SEARCH("iftar", F4)), ISNUMBER(SEARCH("break", F4)), ISNUMBER(SEARCH("shift change", F4))), "break",
"other"))))</f>
        <v>palletizer</v>
      </c>
      <c r="N4" s="26" t="s">
        <v>28</v>
      </c>
      <c r="O4" s="13" t="s">
        <v>3</v>
      </c>
      <c r="P4" s="13" t="s">
        <v>27</v>
      </c>
      <c r="Q4" s="13" t="s">
        <v>20</v>
      </c>
      <c r="R4" s="13" t="s">
        <v>26</v>
      </c>
      <c r="S4" s="13" t="s">
        <v>9</v>
      </c>
      <c r="T4" s="13" t="s">
        <v>10</v>
      </c>
      <c r="U4" s="13" t="s">
        <v>21</v>
      </c>
      <c r="V4" s="14" t="s">
        <v>29</v>
      </c>
      <c r="AL4" t="s">
        <v>32</v>
      </c>
    </row>
    <row r="5" spans="1:38" x14ac:dyDescent="0.3">
      <c r="A5" s="32">
        <v>45702</v>
      </c>
      <c r="B5" s="1">
        <v>45702</v>
      </c>
      <c r="C5" s="4">
        <v>8.3333333333333329E-2</v>
      </c>
      <c r="D5" s="4">
        <v>0.20833333333333334</v>
      </c>
      <c r="E5" s="4">
        <f t="shared" ref="E5:E12" si="1">D5-C5</f>
        <v>0.125</v>
      </c>
      <c r="F5" s="2" t="s">
        <v>33</v>
      </c>
      <c r="G5" s="13" t="str" cm="1">
        <f t="array" ref="G5">IF(OR(COUNTIF(F5,"*"&amp;$H$1:$H$2&amp;"*")),"Packer","")</f>
        <v/>
      </c>
      <c r="H5" s="13" t="str">
        <f t="shared" ref="H5:H68" si="2">IF(G5="",IF(OR(F5="cleaning ",F5="shift change ",F5="full ",F5=" forklift repair ",F5="no slings ",F5="break"),F5,"Palletizer"),G5)</f>
        <v>Palletizer</v>
      </c>
      <c r="I5" s="37" t="str">
        <f t="shared" si="0"/>
        <v>palletizer</v>
      </c>
      <c r="N5" s="8">
        <v>45702</v>
      </c>
      <c r="O5" s="7">
        <f t="shared" ref="O5:U14" si="3">SUMIFS($E:$E,$A:$A,$N5,$H:$H,O$4)*24</f>
        <v>0</v>
      </c>
      <c r="P5" s="7">
        <f t="shared" si="3"/>
        <v>6.5000000000000009</v>
      </c>
      <c r="Q5" s="9">
        <f t="shared" si="3"/>
        <v>4</v>
      </c>
      <c r="R5" s="7">
        <f t="shared" si="3"/>
        <v>0.83333333333333304</v>
      </c>
      <c r="S5" s="7">
        <f t="shared" si="3"/>
        <v>0</v>
      </c>
      <c r="T5" s="7">
        <f t="shared" si="3"/>
        <v>0</v>
      </c>
      <c r="U5" s="7">
        <f t="shared" si="3"/>
        <v>0</v>
      </c>
      <c r="V5" s="12">
        <f t="shared" ref="V5:V36" si="4">SUM(O5:U5)</f>
        <v>11.333333333333332</v>
      </c>
      <c r="AL5" t="s">
        <v>33</v>
      </c>
    </row>
    <row r="6" spans="1:38" x14ac:dyDescent="0.3">
      <c r="A6" s="32">
        <v>45702</v>
      </c>
      <c r="B6" s="1">
        <v>45702</v>
      </c>
      <c r="C6" s="4">
        <v>0.3125</v>
      </c>
      <c r="D6" s="4">
        <v>0.39583333333333331</v>
      </c>
      <c r="E6" s="4">
        <f t="shared" si="1"/>
        <v>8.3333333333333315E-2</v>
      </c>
      <c r="F6" s="2" t="s">
        <v>20</v>
      </c>
      <c r="G6" s="13" t="str" cm="1">
        <f t="array" ref="G6">IF(OR(COUNTIF(F6,"*"&amp;$H$1:$H$2&amp;"*")),"Packer","")</f>
        <v/>
      </c>
      <c r="H6" s="13" t="str">
        <f t="shared" si="2"/>
        <v xml:space="preserve">shift change </v>
      </c>
      <c r="I6" s="37" t="str">
        <f t="shared" si="0"/>
        <v>break</v>
      </c>
      <c r="N6" s="8">
        <v>45703</v>
      </c>
      <c r="O6" s="7">
        <f t="shared" si="3"/>
        <v>0</v>
      </c>
      <c r="P6" s="7">
        <f t="shared" si="3"/>
        <v>5.583333333333333</v>
      </c>
      <c r="Q6" s="9">
        <f t="shared" si="3"/>
        <v>4</v>
      </c>
      <c r="R6" s="7">
        <f t="shared" si="3"/>
        <v>1.0833333333333321</v>
      </c>
      <c r="S6" s="7">
        <f t="shared" si="3"/>
        <v>0</v>
      </c>
      <c r="T6" s="7">
        <f t="shared" si="3"/>
        <v>0</v>
      </c>
      <c r="U6" s="7">
        <f t="shared" si="3"/>
        <v>0</v>
      </c>
      <c r="V6" s="12">
        <f t="shared" si="4"/>
        <v>10.666666666666664</v>
      </c>
      <c r="AL6" t="s">
        <v>71</v>
      </c>
    </row>
    <row r="7" spans="1:38" x14ac:dyDescent="0.3">
      <c r="A7" s="32">
        <v>45702</v>
      </c>
      <c r="B7" s="1">
        <v>45702</v>
      </c>
      <c r="C7" s="4">
        <v>0.41666666666666669</v>
      </c>
      <c r="D7" s="4">
        <v>0.47916666666666669</v>
      </c>
      <c r="E7" s="4">
        <f t="shared" si="1"/>
        <v>6.25E-2</v>
      </c>
      <c r="F7" s="2" t="s">
        <v>117</v>
      </c>
      <c r="G7" s="13" t="str" cm="1">
        <f t="array" ref="G7">IF(OR(COUNTIF(F7,"*"&amp;$H$1:$H$2&amp;"*")),"Packer","")</f>
        <v/>
      </c>
      <c r="H7" s="13" t="str">
        <f t="shared" si="2"/>
        <v>Palletizer</v>
      </c>
      <c r="I7" s="37" t="str">
        <f>IF(ISNUMBER(SEARCH("palletizer", F7)), "palletizer",
IF(ISNUMBER(SEARCH("packer", F7)), "packer",
IF(ISNUMBER(SEARCH("forklift", F7)), "forklift",
IF(OR(ISNUMBER(SEARCH("iftar", F7)), ISNUMBER(SEARCH("break", F7)), ISNUMBER(SEARCH("shift change", F7))), "break",
"other"))))</f>
        <v>palletizer</v>
      </c>
      <c r="N7" s="8">
        <v>45704</v>
      </c>
      <c r="O7" s="7">
        <f t="shared" si="3"/>
        <v>0</v>
      </c>
      <c r="P7" s="7">
        <f t="shared" si="3"/>
        <v>0.49999999999999822</v>
      </c>
      <c r="Q7" s="9">
        <f t="shared" si="3"/>
        <v>4</v>
      </c>
      <c r="R7" s="7">
        <f t="shared" si="3"/>
        <v>2.8333333333333326</v>
      </c>
      <c r="S7" s="7">
        <f t="shared" si="3"/>
        <v>1.0000000000000004</v>
      </c>
      <c r="T7" s="7">
        <f t="shared" si="3"/>
        <v>0</v>
      </c>
      <c r="U7" s="7">
        <f t="shared" si="3"/>
        <v>0</v>
      </c>
      <c r="V7" s="12">
        <f t="shared" si="4"/>
        <v>8.3333333333333304</v>
      </c>
      <c r="AL7" t="s">
        <v>117</v>
      </c>
    </row>
    <row r="8" spans="1:38" x14ac:dyDescent="0.3">
      <c r="A8" s="32">
        <v>45702</v>
      </c>
      <c r="B8" s="1">
        <v>45702</v>
      </c>
      <c r="C8" s="4">
        <v>0.51041666666666663</v>
      </c>
      <c r="D8" s="4">
        <v>0.53125</v>
      </c>
      <c r="E8" s="4">
        <f>D8-C8</f>
        <v>2.083333333333337E-2</v>
      </c>
      <c r="F8" s="2" t="s">
        <v>118</v>
      </c>
      <c r="G8" s="13" t="str" cm="1">
        <f t="array" ref="G8">IF(OR(COUNTIF(F8,"*"&amp;$H$1:$H$2&amp;"*")),"Packer","")</f>
        <v/>
      </c>
      <c r="H8" s="13" t="str">
        <f t="shared" si="2"/>
        <v>Palletizer</v>
      </c>
      <c r="I8" s="37" t="str">
        <f t="shared" si="0"/>
        <v>palletizer</v>
      </c>
      <c r="N8" s="8">
        <v>45705</v>
      </c>
      <c r="O8" s="7">
        <f t="shared" si="3"/>
        <v>0</v>
      </c>
      <c r="P8" s="7">
        <f t="shared" si="3"/>
        <v>5.4999999999999991</v>
      </c>
      <c r="Q8" s="9">
        <f t="shared" si="3"/>
        <v>3.5000000000000009</v>
      </c>
      <c r="R8" s="7">
        <f t="shared" si="3"/>
        <v>0.99999999999999911</v>
      </c>
      <c r="S8" s="7">
        <f t="shared" si="3"/>
        <v>0</v>
      </c>
      <c r="T8" s="7">
        <f t="shared" si="3"/>
        <v>0.99999999999999978</v>
      </c>
      <c r="U8" s="7">
        <f t="shared" si="3"/>
        <v>0</v>
      </c>
      <c r="V8" s="12">
        <f t="shared" si="4"/>
        <v>11</v>
      </c>
      <c r="AL8" t="s">
        <v>118</v>
      </c>
    </row>
    <row r="9" spans="1:38" x14ac:dyDescent="0.3">
      <c r="A9" s="32">
        <v>45702</v>
      </c>
      <c r="B9" s="1">
        <v>45702</v>
      </c>
      <c r="C9" s="4">
        <v>0.68402777777777779</v>
      </c>
      <c r="D9" s="4">
        <v>0.71875</v>
      </c>
      <c r="E9" s="4">
        <f t="shared" si="1"/>
        <v>3.472222222222221E-2</v>
      </c>
      <c r="F9" s="2" t="s">
        <v>39</v>
      </c>
      <c r="G9" s="13" t="str" cm="1">
        <f t="array" ref="G9">IF(OR(COUNTIF(F9,"*"&amp;$H$1:$H$2&amp;"*")),"Packer","")</f>
        <v>Packer</v>
      </c>
      <c r="H9" s="13" t="str">
        <f t="shared" si="2"/>
        <v>Packer</v>
      </c>
      <c r="I9" s="37" t="str">
        <f t="shared" si="0"/>
        <v>packer</v>
      </c>
      <c r="N9" s="8">
        <v>45706</v>
      </c>
      <c r="O9" s="7">
        <f t="shared" si="3"/>
        <v>0</v>
      </c>
      <c r="P9" s="7">
        <f t="shared" si="3"/>
        <v>2.9166666666666661</v>
      </c>
      <c r="Q9" s="9">
        <f t="shared" si="3"/>
        <v>3.4999999999999996</v>
      </c>
      <c r="R9" s="7">
        <f t="shared" si="3"/>
        <v>1.5000000000000013</v>
      </c>
      <c r="S9" s="7">
        <f t="shared" si="3"/>
        <v>0.99999999999999911</v>
      </c>
      <c r="T9" s="7">
        <f t="shared" si="3"/>
        <v>1</v>
      </c>
      <c r="U9" s="7">
        <f t="shared" si="3"/>
        <v>0</v>
      </c>
      <c r="V9" s="12">
        <f t="shared" si="4"/>
        <v>9.9166666666666679</v>
      </c>
      <c r="AL9" t="s">
        <v>34</v>
      </c>
    </row>
    <row r="10" spans="1:38" x14ac:dyDescent="0.3">
      <c r="A10" s="32">
        <v>45702</v>
      </c>
      <c r="B10" s="1">
        <v>45702</v>
      </c>
      <c r="C10" s="4">
        <v>0.75</v>
      </c>
      <c r="D10" s="4">
        <v>0.76041666666666663</v>
      </c>
      <c r="E10" s="4">
        <f t="shared" si="1"/>
        <v>1.041666666666663E-2</v>
      </c>
      <c r="F10" s="2" t="s">
        <v>35</v>
      </c>
      <c r="G10" s="13" t="str" cm="1">
        <f t="array" ref="G10">IF(OR(COUNTIF(F10,"*"&amp;$H$1:$H$2&amp;"*")),"Packer","")</f>
        <v/>
      </c>
      <c r="H10" s="13" t="str">
        <f t="shared" si="2"/>
        <v>Palletizer</v>
      </c>
      <c r="I10" s="37" t="str">
        <f t="shared" si="0"/>
        <v>palletizer</v>
      </c>
      <c r="N10" s="8">
        <v>45707</v>
      </c>
      <c r="O10" s="7">
        <f t="shared" si="3"/>
        <v>0</v>
      </c>
      <c r="P10" s="7">
        <f t="shared" si="3"/>
        <v>1.4999999999999991</v>
      </c>
      <c r="Q10" s="9">
        <f t="shared" si="3"/>
        <v>3.5000000000000009</v>
      </c>
      <c r="R10" s="7">
        <f t="shared" si="3"/>
        <v>1.2500000000000013</v>
      </c>
      <c r="S10" s="7">
        <f t="shared" si="3"/>
        <v>0</v>
      </c>
      <c r="T10" s="7">
        <f t="shared" si="3"/>
        <v>1.9999999999999991</v>
      </c>
      <c r="U10" s="7">
        <f t="shared" si="3"/>
        <v>0</v>
      </c>
      <c r="V10" s="12">
        <f t="shared" si="4"/>
        <v>8.25</v>
      </c>
      <c r="AL10" t="s">
        <v>35</v>
      </c>
    </row>
    <row r="11" spans="1:38" x14ac:dyDescent="0.3">
      <c r="A11" s="32">
        <v>45702</v>
      </c>
      <c r="B11" s="1">
        <v>45702</v>
      </c>
      <c r="C11" s="4">
        <v>0.8125</v>
      </c>
      <c r="D11" s="4">
        <v>0.89583333333333337</v>
      </c>
      <c r="E11" s="4">
        <f t="shared" ref="E11" si="5">D11-C11</f>
        <v>8.333333333333337E-2</v>
      </c>
      <c r="F11" s="2" t="s">
        <v>20</v>
      </c>
      <c r="G11" s="13" t="str" cm="1">
        <f t="array" ref="G11">IF(OR(COUNTIF(F11,"*"&amp;$H$1:$H$2&amp;"*")),"Packer","")</f>
        <v/>
      </c>
      <c r="H11" s="13" t="str">
        <f t="shared" si="2"/>
        <v xml:space="preserve">shift change </v>
      </c>
      <c r="I11" s="37" t="str">
        <f t="shared" si="0"/>
        <v>break</v>
      </c>
      <c r="N11" s="8">
        <v>45708</v>
      </c>
      <c r="O11" s="7">
        <f t="shared" si="3"/>
        <v>0</v>
      </c>
      <c r="P11" s="7">
        <f t="shared" si="3"/>
        <v>0</v>
      </c>
      <c r="Q11" s="9">
        <f t="shared" si="3"/>
        <v>0</v>
      </c>
      <c r="R11" s="7">
        <f t="shared" si="3"/>
        <v>0</v>
      </c>
      <c r="S11" s="7">
        <f t="shared" si="3"/>
        <v>1.5</v>
      </c>
      <c r="T11" s="7">
        <f t="shared" si="3"/>
        <v>1</v>
      </c>
      <c r="U11" s="7">
        <f t="shared" si="3"/>
        <v>16.5</v>
      </c>
      <c r="V11" s="12">
        <f t="shared" si="4"/>
        <v>19</v>
      </c>
      <c r="AL11" t="s">
        <v>30</v>
      </c>
    </row>
    <row r="12" spans="1:38" x14ac:dyDescent="0.3">
      <c r="A12" s="32">
        <v>45702</v>
      </c>
      <c r="B12" s="1">
        <v>45702</v>
      </c>
      <c r="C12" s="4">
        <v>0.41666666666666669</v>
      </c>
      <c r="D12" s="4">
        <v>0.44791666666666669</v>
      </c>
      <c r="E12" s="4">
        <f t="shared" si="1"/>
        <v>3.125E-2</v>
      </c>
      <c r="F12" s="2" t="s">
        <v>33</v>
      </c>
      <c r="G12" s="13" t="str" cm="1">
        <f t="array" ref="G12">IF(OR(COUNTIF(F12,"*"&amp;$H$1:$H$2&amp;"*")),"Packer","")</f>
        <v/>
      </c>
      <c r="H12" s="13" t="str">
        <f t="shared" si="2"/>
        <v>Palletizer</v>
      </c>
      <c r="I12" s="37" t="str">
        <f t="shared" si="0"/>
        <v>palletizer</v>
      </c>
      <c r="N12" s="8">
        <v>45709</v>
      </c>
      <c r="O12" s="7">
        <f t="shared" si="3"/>
        <v>0</v>
      </c>
      <c r="P12" s="7">
        <f t="shared" si="3"/>
        <v>0</v>
      </c>
      <c r="Q12" s="9">
        <f t="shared" si="3"/>
        <v>0</v>
      </c>
      <c r="R12" s="7">
        <f t="shared" si="3"/>
        <v>0</v>
      </c>
      <c r="S12" s="7">
        <f t="shared" si="3"/>
        <v>0</v>
      </c>
      <c r="T12" s="7">
        <f t="shared" si="3"/>
        <v>0</v>
      </c>
      <c r="U12" s="7">
        <f t="shared" si="3"/>
        <v>24</v>
      </c>
      <c r="V12" s="12">
        <f t="shared" si="4"/>
        <v>24</v>
      </c>
      <c r="AL12" t="s">
        <v>33</v>
      </c>
    </row>
    <row r="13" spans="1:38" x14ac:dyDescent="0.3">
      <c r="A13" s="32">
        <v>45703</v>
      </c>
      <c r="B13" s="1">
        <v>45703</v>
      </c>
      <c r="C13" s="4">
        <v>4.1666666666666664E-2</v>
      </c>
      <c r="D13" s="4">
        <v>6.25E-2</v>
      </c>
      <c r="E13" s="4">
        <f>D13-C13</f>
        <v>2.0833333333333336E-2</v>
      </c>
      <c r="F13" s="2" t="s">
        <v>38</v>
      </c>
      <c r="G13" s="13" t="str" cm="1">
        <f t="array" ref="G13">IF(OR(COUNTIF(F13,"*"&amp;$H$1:$H$2&amp;"*")),"Packer","")</f>
        <v/>
      </c>
      <c r="H13" s="13" t="str">
        <f t="shared" si="2"/>
        <v>Palletizer</v>
      </c>
      <c r="I13" s="37" t="str">
        <f t="shared" si="0"/>
        <v>palletizer</v>
      </c>
      <c r="N13" s="8">
        <v>45710</v>
      </c>
      <c r="O13" s="7">
        <f t="shared" si="3"/>
        <v>0</v>
      </c>
      <c r="P13" s="7">
        <f t="shared" si="3"/>
        <v>0</v>
      </c>
      <c r="Q13" s="9">
        <f t="shared" si="3"/>
        <v>0</v>
      </c>
      <c r="R13" s="7">
        <f t="shared" si="3"/>
        <v>0</v>
      </c>
      <c r="S13" s="7">
        <f t="shared" si="3"/>
        <v>0</v>
      </c>
      <c r="T13" s="7">
        <f t="shared" si="3"/>
        <v>0</v>
      </c>
      <c r="U13" s="7">
        <f t="shared" si="3"/>
        <v>24</v>
      </c>
      <c r="V13" s="12">
        <f t="shared" si="4"/>
        <v>24</v>
      </c>
      <c r="AL13" t="s">
        <v>9</v>
      </c>
    </row>
    <row r="14" spans="1:38" x14ac:dyDescent="0.3">
      <c r="A14" s="32">
        <v>45703</v>
      </c>
      <c r="B14" s="1">
        <v>45703</v>
      </c>
      <c r="C14" s="4">
        <v>8.3333333333333329E-2</v>
      </c>
      <c r="D14" s="4">
        <v>0.20833333333333334</v>
      </c>
      <c r="E14" s="4">
        <f t="shared" ref="E14:E16" si="6">D14-C14</f>
        <v>0.125</v>
      </c>
      <c r="F14" s="2" t="s">
        <v>33</v>
      </c>
      <c r="G14" s="13" t="str" cm="1">
        <f t="array" ref="G14">IF(OR(COUNTIF(F14,"*"&amp;$H$1:$H$2&amp;"*")),"Packer","")</f>
        <v/>
      </c>
      <c r="H14" s="13" t="str">
        <f t="shared" si="2"/>
        <v>Palletizer</v>
      </c>
      <c r="I14" s="37" t="str">
        <f t="shared" si="0"/>
        <v>palletizer</v>
      </c>
      <c r="N14" s="8">
        <v>45711</v>
      </c>
      <c r="O14" s="7">
        <f t="shared" si="3"/>
        <v>0</v>
      </c>
      <c r="P14" s="7">
        <f t="shared" si="3"/>
        <v>3.2499999999999991</v>
      </c>
      <c r="Q14" s="9">
        <f t="shared" si="3"/>
        <v>2.0000000000000009</v>
      </c>
      <c r="R14" s="7">
        <f t="shared" si="3"/>
        <v>1.3333333333333313</v>
      </c>
      <c r="S14" s="7">
        <f t="shared" si="3"/>
        <v>0</v>
      </c>
      <c r="T14" s="7">
        <f t="shared" si="3"/>
        <v>0</v>
      </c>
      <c r="U14" s="7">
        <f t="shared" si="3"/>
        <v>11</v>
      </c>
      <c r="V14" s="12">
        <f t="shared" si="4"/>
        <v>17.583333333333332</v>
      </c>
      <c r="AL14" t="s">
        <v>10</v>
      </c>
    </row>
    <row r="15" spans="1:38" x14ac:dyDescent="0.3">
      <c r="A15" s="32">
        <v>45703</v>
      </c>
      <c r="B15" s="1">
        <v>45703</v>
      </c>
      <c r="C15" s="4">
        <v>0.20833333333333334</v>
      </c>
      <c r="D15" s="4">
        <v>0.22916666666666666</v>
      </c>
      <c r="E15" s="4">
        <f t="shared" si="6"/>
        <v>2.0833333333333315E-2</v>
      </c>
      <c r="F15" s="2" t="s">
        <v>35</v>
      </c>
      <c r="G15" s="13" t="str" cm="1">
        <f t="array" ref="G15">IF(OR(COUNTIF(F15,"*"&amp;$H$1:$H$2&amp;"*")),"Packer","")</f>
        <v/>
      </c>
      <c r="H15" s="13" t="str">
        <f t="shared" si="2"/>
        <v>Palletizer</v>
      </c>
      <c r="I15" s="37" t="str">
        <f t="shared" si="0"/>
        <v>palletizer</v>
      </c>
      <c r="N15" s="8">
        <v>45712</v>
      </c>
      <c r="O15" s="7">
        <f t="shared" ref="O15:U24" si="7">SUMIFS($E:$E,$A:$A,$N15,$H:$H,O$4)*24</f>
        <v>0</v>
      </c>
      <c r="P15" s="7">
        <f t="shared" si="7"/>
        <v>0</v>
      </c>
      <c r="Q15" s="9">
        <f t="shared" si="7"/>
        <v>1.9999999999999996</v>
      </c>
      <c r="R15" s="7">
        <f t="shared" si="7"/>
        <v>4.0000000000000009</v>
      </c>
      <c r="S15" s="7">
        <f t="shared" si="7"/>
        <v>0</v>
      </c>
      <c r="T15" s="7">
        <f t="shared" si="7"/>
        <v>0</v>
      </c>
      <c r="U15" s="7">
        <f t="shared" si="7"/>
        <v>13.000000000000002</v>
      </c>
      <c r="V15" s="12">
        <f t="shared" si="4"/>
        <v>19</v>
      </c>
      <c r="AL15" t="s">
        <v>68</v>
      </c>
    </row>
    <row r="16" spans="1:38" x14ac:dyDescent="0.3">
      <c r="A16" s="32">
        <v>45703</v>
      </c>
      <c r="B16" s="1">
        <v>45703</v>
      </c>
      <c r="C16" s="4">
        <v>0.3125</v>
      </c>
      <c r="D16" s="4">
        <v>0.39583333333333331</v>
      </c>
      <c r="E16" s="4">
        <f t="shared" si="6"/>
        <v>8.3333333333333315E-2</v>
      </c>
      <c r="F16" s="2" t="s">
        <v>20</v>
      </c>
      <c r="G16" s="13" t="str" cm="1">
        <f t="array" ref="G16">IF(OR(COUNTIF(F16,"*"&amp;$H$1:$H$2&amp;"*")),"Packer","")</f>
        <v/>
      </c>
      <c r="H16" s="13" t="str">
        <f t="shared" si="2"/>
        <v xml:space="preserve">shift change </v>
      </c>
      <c r="I16" s="37" t="str">
        <f t="shared" si="0"/>
        <v>break</v>
      </c>
      <c r="N16" s="8">
        <v>45713</v>
      </c>
      <c r="O16" s="7">
        <f t="shared" si="7"/>
        <v>0</v>
      </c>
      <c r="P16" s="7">
        <f t="shared" si="7"/>
        <v>0</v>
      </c>
      <c r="Q16" s="9">
        <f t="shared" si="7"/>
        <v>2.0000000000000009</v>
      </c>
      <c r="R16" s="7">
        <f t="shared" si="7"/>
        <v>0</v>
      </c>
      <c r="S16" s="7">
        <f t="shared" si="7"/>
        <v>0</v>
      </c>
      <c r="T16" s="7">
        <f t="shared" si="7"/>
        <v>0</v>
      </c>
      <c r="U16" s="7">
        <f t="shared" si="7"/>
        <v>19</v>
      </c>
      <c r="V16" s="12">
        <f t="shared" si="4"/>
        <v>21</v>
      </c>
      <c r="AL16" t="s">
        <v>31</v>
      </c>
    </row>
    <row r="17" spans="1:38" x14ac:dyDescent="0.3">
      <c r="A17" s="32">
        <v>45703</v>
      </c>
      <c r="B17" s="1">
        <v>45703</v>
      </c>
      <c r="C17" s="4">
        <v>0.39583333333333331</v>
      </c>
      <c r="D17" s="4">
        <v>0.41666666666666669</v>
      </c>
      <c r="E17" s="4">
        <f>D17-C17</f>
        <v>2.083333333333337E-2</v>
      </c>
      <c r="F17" s="2" t="s">
        <v>32</v>
      </c>
      <c r="G17" s="13" t="str" cm="1">
        <f t="array" ref="G17">IF(OR(COUNTIF(F17,"*"&amp;$H$1:$H$2&amp;"*")),"Packer","")</f>
        <v/>
      </c>
      <c r="H17" s="13" t="str">
        <f t="shared" si="2"/>
        <v>Palletizer</v>
      </c>
      <c r="I17" s="37" t="str">
        <f t="shared" si="0"/>
        <v>palletizer</v>
      </c>
      <c r="N17" s="8">
        <v>45714</v>
      </c>
      <c r="O17" s="7">
        <f t="shared" si="7"/>
        <v>0</v>
      </c>
      <c r="P17" s="7">
        <f t="shared" si="7"/>
        <v>0</v>
      </c>
      <c r="Q17" s="9">
        <f t="shared" si="7"/>
        <v>1.9999999999999996</v>
      </c>
      <c r="R17" s="7">
        <f t="shared" si="7"/>
        <v>5.7500000000000036</v>
      </c>
      <c r="S17" s="7">
        <f t="shared" si="7"/>
        <v>0</v>
      </c>
      <c r="T17" s="7">
        <f t="shared" si="7"/>
        <v>1.9999999999999991</v>
      </c>
      <c r="U17" s="7">
        <f t="shared" si="7"/>
        <v>0</v>
      </c>
      <c r="V17" s="12">
        <f t="shared" si="4"/>
        <v>9.7500000000000036</v>
      </c>
      <c r="AL17" t="s">
        <v>36</v>
      </c>
    </row>
    <row r="18" spans="1:38" x14ac:dyDescent="0.3">
      <c r="A18" s="32">
        <v>45703</v>
      </c>
      <c r="B18" s="1">
        <v>45703</v>
      </c>
      <c r="C18" s="4">
        <v>0.43055555555555558</v>
      </c>
      <c r="D18" s="4">
        <v>0.44444444444444442</v>
      </c>
      <c r="E18" s="4">
        <f t="shared" ref="E18:E20" si="8">D18-C18</f>
        <v>1.388888888888884E-2</v>
      </c>
      <c r="F18" s="2" t="s">
        <v>118</v>
      </c>
      <c r="G18" s="13" t="str" cm="1">
        <f t="array" ref="G18">IF(OR(COUNTIF(F18,"*"&amp;$H$1:$H$2&amp;"*")),"Packer","")</f>
        <v/>
      </c>
      <c r="H18" s="13" t="str">
        <f t="shared" si="2"/>
        <v>Palletizer</v>
      </c>
      <c r="I18" s="37" t="str">
        <f t="shared" si="0"/>
        <v>palletizer</v>
      </c>
      <c r="N18" s="8">
        <v>45715</v>
      </c>
      <c r="O18" s="7">
        <f t="shared" si="7"/>
        <v>0</v>
      </c>
      <c r="P18" s="7">
        <f t="shared" si="7"/>
        <v>4.4166666666666661</v>
      </c>
      <c r="Q18" s="9">
        <f t="shared" si="7"/>
        <v>1.9999999999999996</v>
      </c>
      <c r="R18" s="7">
        <f t="shared" si="7"/>
        <v>0.58333333333333259</v>
      </c>
      <c r="S18" s="7">
        <f t="shared" si="7"/>
        <v>0</v>
      </c>
      <c r="T18" s="7">
        <f t="shared" si="7"/>
        <v>1.9999999999999991</v>
      </c>
      <c r="U18" s="7">
        <f t="shared" si="7"/>
        <v>0</v>
      </c>
      <c r="V18" s="12">
        <f t="shared" si="4"/>
        <v>8.9999999999999964</v>
      </c>
      <c r="AL18" t="s">
        <v>37</v>
      </c>
    </row>
    <row r="19" spans="1:38" x14ac:dyDescent="0.3">
      <c r="A19" s="32">
        <v>45703</v>
      </c>
      <c r="B19" s="1">
        <v>45703</v>
      </c>
      <c r="C19" s="4">
        <v>0.47916666666666669</v>
      </c>
      <c r="D19" s="4">
        <v>0.4826388888888889</v>
      </c>
      <c r="E19" s="4">
        <f t="shared" si="8"/>
        <v>3.4722222222222099E-3</v>
      </c>
      <c r="F19" s="2" t="s">
        <v>39</v>
      </c>
      <c r="G19" s="13" t="str" cm="1">
        <f t="array" ref="G19">IF(OR(COUNTIF(F19,"*"&amp;$H$1:$H$2&amp;"*")),"Packer","")</f>
        <v>Packer</v>
      </c>
      <c r="H19" s="13" t="str">
        <f t="shared" si="2"/>
        <v>Packer</v>
      </c>
      <c r="I19" s="37" t="str">
        <f t="shared" si="0"/>
        <v>packer</v>
      </c>
      <c r="N19" s="8">
        <v>45716</v>
      </c>
      <c r="O19" s="7">
        <f t="shared" si="7"/>
        <v>0</v>
      </c>
      <c r="P19" s="7">
        <f t="shared" si="7"/>
        <v>12.250000000000002</v>
      </c>
      <c r="Q19" s="9">
        <f t="shared" si="7"/>
        <v>0</v>
      </c>
      <c r="R19" s="7">
        <f t="shared" si="7"/>
        <v>1.0000000000000004</v>
      </c>
      <c r="S19" s="7">
        <f t="shared" si="7"/>
        <v>0</v>
      </c>
      <c r="T19" s="7">
        <f t="shared" si="7"/>
        <v>0</v>
      </c>
      <c r="U19" s="7">
        <f t="shared" si="7"/>
        <v>0</v>
      </c>
      <c r="V19" s="12">
        <f t="shared" si="4"/>
        <v>13.250000000000002</v>
      </c>
      <c r="AL19" s="2" t="s">
        <v>12</v>
      </c>
    </row>
    <row r="20" spans="1:38" x14ac:dyDescent="0.3">
      <c r="A20" s="32">
        <v>45703</v>
      </c>
      <c r="B20" s="1">
        <v>45703</v>
      </c>
      <c r="C20" s="4">
        <v>0.53819444444444442</v>
      </c>
      <c r="D20" s="4">
        <v>0.54513888888888884</v>
      </c>
      <c r="E20" s="4">
        <f t="shared" si="8"/>
        <v>6.9444444444444198E-3</v>
      </c>
      <c r="F20" s="2" t="s">
        <v>36</v>
      </c>
      <c r="G20" s="13" t="str" cm="1">
        <f t="array" ref="G20">IF(OR(COUNTIF(F20,"*"&amp;$H$1:$H$2&amp;"*")),"Packer","")</f>
        <v/>
      </c>
      <c r="H20" s="13" t="str">
        <f t="shared" si="2"/>
        <v>Palletizer</v>
      </c>
      <c r="I20" s="37" t="str">
        <f t="shared" si="0"/>
        <v>palletizer</v>
      </c>
      <c r="N20" s="8">
        <v>45717</v>
      </c>
      <c r="O20" s="7">
        <f t="shared" si="7"/>
        <v>0</v>
      </c>
      <c r="P20" s="7">
        <f t="shared" si="7"/>
        <v>12.499999999999998</v>
      </c>
      <c r="Q20" s="9">
        <f t="shared" si="7"/>
        <v>1.2499999999999982</v>
      </c>
      <c r="R20" s="7">
        <f t="shared" si="7"/>
        <v>1.4166666666666696</v>
      </c>
      <c r="S20" s="7">
        <f t="shared" si="7"/>
        <v>0</v>
      </c>
      <c r="T20" s="7">
        <f t="shared" si="7"/>
        <v>0</v>
      </c>
      <c r="U20" s="7">
        <f t="shared" si="7"/>
        <v>0</v>
      </c>
      <c r="V20" s="12">
        <f t="shared" si="4"/>
        <v>15.166666666666666</v>
      </c>
      <c r="AL20" t="s">
        <v>38</v>
      </c>
    </row>
    <row r="21" spans="1:38" x14ac:dyDescent="0.3">
      <c r="A21" s="32">
        <v>45703</v>
      </c>
      <c r="B21" s="1">
        <v>45703</v>
      </c>
      <c r="C21" s="4">
        <v>0.54861111111111116</v>
      </c>
      <c r="D21" s="4">
        <v>0.55208333333333337</v>
      </c>
      <c r="E21" s="4">
        <f t="shared" ref="E21:E23" si="9">D21-C21</f>
        <v>3.4722222222222099E-3</v>
      </c>
      <c r="F21" s="2" t="s">
        <v>33</v>
      </c>
      <c r="G21" s="13" t="str" cm="1">
        <f t="array" ref="G21">IF(OR(COUNTIF(F21,"*"&amp;$H$1:$H$2&amp;"*")),"Packer","")</f>
        <v/>
      </c>
      <c r="H21" s="13" t="str">
        <f t="shared" si="2"/>
        <v>Palletizer</v>
      </c>
      <c r="I21" s="37" t="str">
        <f t="shared" si="0"/>
        <v>palletizer</v>
      </c>
      <c r="N21" s="8">
        <v>45718</v>
      </c>
      <c r="O21" s="7">
        <f t="shared" si="7"/>
        <v>0</v>
      </c>
      <c r="P21" s="7">
        <f t="shared" si="7"/>
        <v>4.9999999999999982</v>
      </c>
      <c r="Q21" s="9">
        <f t="shared" si="7"/>
        <v>2.8333333333333313</v>
      </c>
      <c r="R21" s="7">
        <f t="shared" si="7"/>
        <v>2.7499999999999991</v>
      </c>
      <c r="S21" s="7">
        <f t="shared" si="7"/>
        <v>0</v>
      </c>
      <c r="T21" s="7">
        <f t="shared" si="7"/>
        <v>1</v>
      </c>
      <c r="U21" s="7">
        <f t="shared" si="7"/>
        <v>0</v>
      </c>
      <c r="V21" s="12">
        <f t="shared" si="4"/>
        <v>11.583333333333329</v>
      </c>
      <c r="AL21" t="s">
        <v>67</v>
      </c>
    </row>
    <row r="22" spans="1:38" x14ac:dyDescent="0.3">
      <c r="A22" s="32">
        <v>45703</v>
      </c>
      <c r="B22" s="1">
        <v>45703</v>
      </c>
      <c r="C22" s="4">
        <v>0.68055555555555558</v>
      </c>
      <c r="D22" s="4">
        <v>0.70138888888888884</v>
      </c>
      <c r="E22" s="4">
        <f t="shared" si="9"/>
        <v>2.0833333333333259E-2</v>
      </c>
      <c r="F22" s="2" t="s">
        <v>37</v>
      </c>
      <c r="G22" s="13" t="str" cm="1">
        <f t="array" ref="G22">IF(OR(COUNTIF(F22,"*"&amp;$H$1:$H$2&amp;"*")),"Packer","")</f>
        <v>Packer</v>
      </c>
      <c r="H22" s="13" t="str">
        <f t="shared" si="2"/>
        <v>Packer</v>
      </c>
      <c r="I22" s="37" t="str">
        <f t="shared" si="0"/>
        <v>packer</v>
      </c>
      <c r="N22" s="8">
        <v>45719</v>
      </c>
      <c r="O22" s="7">
        <f t="shared" si="7"/>
        <v>0</v>
      </c>
      <c r="P22" s="7">
        <f t="shared" si="7"/>
        <v>9.5666666666666647</v>
      </c>
      <c r="Q22" s="9">
        <f t="shared" si="7"/>
        <v>0</v>
      </c>
      <c r="R22" s="7">
        <f t="shared" si="7"/>
        <v>0</v>
      </c>
      <c r="S22" s="7">
        <f t="shared" si="7"/>
        <v>0</v>
      </c>
      <c r="T22" s="7">
        <f t="shared" si="7"/>
        <v>0</v>
      </c>
      <c r="U22" s="7">
        <f t="shared" si="7"/>
        <v>0</v>
      </c>
      <c r="V22" s="12">
        <f t="shared" si="4"/>
        <v>9.5666666666666647</v>
      </c>
      <c r="AL22" t="s">
        <v>39</v>
      </c>
    </row>
    <row r="23" spans="1:38" x14ac:dyDescent="0.3">
      <c r="A23" s="32">
        <v>45703</v>
      </c>
      <c r="B23" s="1">
        <v>45703</v>
      </c>
      <c r="C23" s="4">
        <v>0.8125</v>
      </c>
      <c r="D23" s="4">
        <v>0.89583333333333337</v>
      </c>
      <c r="E23" s="4">
        <f t="shared" si="9"/>
        <v>8.333333333333337E-2</v>
      </c>
      <c r="F23" s="2" t="s">
        <v>20</v>
      </c>
      <c r="G23" s="13" t="str" cm="1">
        <f t="array" ref="G23">IF(OR(COUNTIF(F23,"*"&amp;$H$1:$H$2&amp;"*")),"Packer","")</f>
        <v/>
      </c>
      <c r="H23" s="13" t="str">
        <f t="shared" si="2"/>
        <v xml:space="preserve">shift change </v>
      </c>
      <c r="I23" s="37" t="str">
        <f t="shared" si="0"/>
        <v>break</v>
      </c>
      <c r="N23" s="8">
        <v>45720</v>
      </c>
      <c r="O23" s="7">
        <f t="shared" si="7"/>
        <v>0</v>
      </c>
      <c r="P23" s="7">
        <f t="shared" si="7"/>
        <v>3.2499999999999982</v>
      </c>
      <c r="Q23" s="9">
        <f t="shared" si="7"/>
        <v>1.5</v>
      </c>
      <c r="R23" s="7">
        <f t="shared" si="7"/>
        <v>3.2833333333333337</v>
      </c>
      <c r="S23" s="7">
        <f t="shared" si="7"/>
        <v>0</v>
      </c>
      <c r="T23" s="7">
        <f t="shared" si="7"/>
        <v>0</v>
      </c>
      <c r="U23" s="7">
        <f t="shared" si="7"/>
        <v>0</v>
      </c>
      <c r="V23" s="12">
        <f t="shared" si="4"/>
        <v>8.0333333333333314</v>
      </c>
      <c r="AL23" t="s">
        <v>66</v>
      </c>
    </row>
    <row r="24" spans="1:38" x14ac:dyDescent="0.3">
      <c r="A24" s="32">
        <v>45703</v>
      </c>
      <c r="B24" s="1">
        <v>45703</v>
      </c>
      <c r="C24" s="4">
        <v>0.39583333333333331</v>
      </c>
      <c r="D24" s="4">
        <v>0.41666666666666669</v>
      </c>
      <c r="E24" s="4">
        <f t="shared" ref="E24" si="10">D24-C24</f>
        <v>2.083333333333337E-2</v>
      </c>
      <c r="F24" s="2" t="s">
        <v>12</v>
      </c>
      <c r="G24" s="13" t="str" cm="1">
        <f t="array" ref="G24">IF(OR(COUNTIF(F24,"*"&amp;$H$1:$H$2&amp;"*")),"Packer","")</f>
        <v>Packer</v>
      </c>
      <c r="H24" s="13" t="str">
        <f t="shared" si="2"/>
        <v>Packer</v>
      </c>
      <c r="I24" s="37" t="str">
        <f t="shared" si="0"/>
        <v>packer</v>
      </c>
      <c r="N24" s="8">
        <v>45721</v>
      </c>
      <c r="O24" s="7">
        <f t="shared" si="7"/>
        <v>0</v>
      </c>
      <c r="P24" s="7">
        <f t="shared" si="7"/>
        <v>6.1</v>
      </c>
      <c r="Q24" s="9">
        <f t="shared" si="7"/>
        <v>2.4999999999999991</v>
      </c>
      <c r="R24" s="7">
        <f t="shared" si="7"/>
        <v>0</v>
      </c>
      <c r="S24" s="7">
        <f t="shared" si="7"/>
        <v>0</v>
      </c>
      <c r="T24" s="7">
        <f t="shared" si="7"/>
        <v>0</v>
      </c>
      <c r="U24" s="7">
        <f t="shared" si="7"/>
        <v>0</v>
      </c>
      <c r="V24" s="12">
        <f t="shared" si="4"/>
        <v>8.5999999999999979</v>
      </c>
      <c r="AL24" t="s">
        <v>40</v>
      </c>
    </row>
    <row r="25" spans="1:38" x14ac:dyDescent="0.3">
      <c r="A25" s="32">
        <v>45703</v>
      </c>
      <c r="B25" s="1">
        <v>45703</v>
      </c>
      <c r="C25" s="4">
        <v>0.45833333333333331</v>
      </c>
      <c r="D25" s="4">
        <v>0.47916666666666669</v>
      </c>
      <c r="E25" s="4">
        <f t="shared" ref="E25:E48" si="11">D25-C25</f>
        <v>2.083333333333337E-2</v>
      </c>
      <c r="F25" s="2" t="s">
        <v>35</v>
      </c>
      <c r="G25" s="13" t="str" cm="1">
        <f t="array" ref="G25">IF(OR(COUNTIF(F25,"*"&amp;$H$1:$H$2&amp;"*")),"Packer","")</f>
        <v/>
      </c>
      <c r="H25" s="13" t="str">
        <f t="shared" si="2"/>
        <v>Palletizer</v>
      </c>
      <c r="I25" s="37" t="str">
        <f t="shared" si="0"/>
        <v>palletizer</v>
      </c>
      <c r="N25" s="8">
        <v>45722</v>
      </c>
      <c r="O25" s="7">
        <f t="shared" ref="O25:U34" si="12">SUMIFS($E:$E,$A:$A,$N25,$H:$H,O$4)*24</f>
        <v>0</v>
      </c>
      <c r="P25" s="7">
        <f t="shared" si="12"/>
        <v>6.3333333333333321</v>
      </c>
      <c r="Q25" s="9">
        <f t="shared" si="12"/>
        <v>3</v>
      </c>
      <c r="R25" s="7">
        <f t="shared" si="12"/>
        <v>0</v>
      </c>
      <c r="S25" s="7">
        <f t="shared" si="12"/>
        <v>0</v>
      </c>
      <c r="T25" s="7">
        <f t="shared" si="12"/>
        <v>0</v>
      </c>
      <c r="U25" s="7">
        <f t="shared" si="12"/>
        <v>0</v>
      </c>
      <c r="V25" s="12">
        <f t="shared" si="4"/>
        <v>9.3333333333333321</v>
      </c>
      <c r="AL25" t="s">
        <v>13</v>
      </c>
    </row>
    <row r="26" spans="1:38" x14ac:dyDescent="0.3">
      <c r="A26" s="32">
        <v>45704</v>
      </c>
      <c r="B26" s="1">
        <v>45704</v>
      </c>
      <c r="C26" s="4">
        <v>0.52083333333333337</v>
      </c>
      <c r="D26" s="4">
        <v>0.53472222222222221</v>
      </c>
      <c r="E26" s="4">
        <f t="shared" si="11"/>
        <v>1.388888888888884E-2</v>
      </c>
      <c r="F26" s="2" t="s">
        <v>38</v>
      </c>
      <c r="G26" s="13" t="str" cm="1">
        <f t="array" ref="G26">IF(OR(COUNTIF(F26,"*"&amp;$H$1:$H$2&amp;"*")),"Packer","")</f>
        <v/>
      </c>
      <c r="H26" s="13" t="str">
        <f t="shared" si="2"/>
        <v>Palletizer</v>
      </c>
      <c r="I26" s="37" t="str">
        <f t="shared" si="0"/>
        <v>palletizer</v>
      </c>
      <c r="N26" s="8">
        <v>45723</v>
      </c>
      <c r="O26" s="7">
        <f t="shared" si="12"/>
        <v>0</v>
      </c>
      <c r="P26" s="7">
        <f t="shared" si="12"/>
        <v>4.6666666666666679</v>
      </c>
      <c r="Q26" s="9">
        <f t="shared" si="12"/>
        <v>0.99999999999999911</v>
      </c>
      <c r="R26" s="7">
        <f t="shared" si="12"/>
        <v>0.24999999999999911</v>
      </c>
      <c r="S26" s="7">
        <f t="shared" si="12"/>
        <v>0</v>
      </c>
      <c r="T26" s="7">
        <f t="shared" si="12"/>
        <v>0</v>
      </c>
      <c r="U26" s="7">
        <f t="shared" si="12"/>
        <v>0</v>
      </c>
      <c r="V26" s="12">
        <f t="shared" si="4"/>
        <v>5.9166666666666661</v>
      </c>
      <c r="AL26" t="s">
        <v>41</v>
      </c>
    </row>
    <row r="27" spans="1:38" x14ac:dyDescent="0.3">
      <c r="A27" s="32">
        <v>45704</v>
      </c>
      <c r="B27" s="1">
        <v>45704</v>
      </c>
      <c r="C27" s="4">
        <v>0.16666666666666666</v>
      </c>
      <c r="D27" s="4">
        <v>0.20833333333333334</v>
      </c>
      <c r="E27" s="4">
        <f t="shared" si="11"/>
        <v>4.1666666666666685E-2</v>
      </c>
      <c r="F27" s="2" t="s">
        <v>30</v>
      </c>
      <c r="G27" s="13" t="str" cm="1">
        <f t="array" ref="G27">IF(OR(COUNTIF(F27,"*"&amp;$H$1:$H$2&amp;"*")),"Packer","")</f>
        <v>Packer</v>
      </c>
      <c r="H27" s="13" t="str">
        <f t="shared" si="2"/>
        <v>Packer</v>
      </c>
      <c r="I27" s="37" t="str">
        <f t="shared" si="0"/>
        <v>packer</v>
      </c>
      <c r="N27" s="8">
        <v>45724</v>
      </c>
      <c r="O27" s="7">
        <f t="shared" si="12"/>
        <v>0</v>
      </c>
      <c r="P27" s="7">
        <f t="shared" si="12"/>
        <v>6</v>
      </c>
      <c r="Q27" s="9">
        <f t="shared" si="12"/>
        <v>1.9999999999999996</v>
      </c>
      <c r="R27" s="7">
        <f t="shared" si="12"/>
        <v>0</v>
      </c>
      <c r="S27" s="7">
        <f t="shared" si="12"/>
        <v>0</v>
      </c>
      <c r="T27" s="7">
        <f t="shared" si="12"/>
        <v>0</v>
      </c>
      <c r="U27" s="7">
        <f t="shared" si="12"/>
        <v>0</v>
      </c>
      <c r="V27" s="12">
        <f t="shared" si="4"/>
        <v>8</v>
      </c>
      <c r="AL27" t="s">
        <v>42</v>
      </c>
    </row>
    <row r="28" spans="1:38" x14ac:dyDescent="0.3">
      <c r="A28" s="32">
        <v>45704</v>
      </c>
      <c r="B28" s="1">
        <v>45704</v>
      </c>
      <c r="C28" s="4">
        <v>0.3125</v>
      </c>
      <c r="D28" s="4">
        <v>0.39583333333333331</v>
      </c>
      <c r="E28" s="4">
        <f t="shared" si="11"/>
        <v>8.3333333333333315E-2</v>
      </c>
      <c r="F28" s="2" t="s">
        <v>20</v>
      </c>
      <c r="G28" s="13" t="str" cm="1">
        <f t="array" ref="G28">IF(OR(COUNTIF(F28,"*"&amp;$H$1:$H$2&amp;"*")),"Packer","")</f>
        <v/>
      </c>
      <c r="H28" s="13" t="str">
        <f t="shared" si="2"/>
        <v xml:space="preserve">shift change </v>
      </c>
      <c r="I28" s="37" t="str">
        <f t="shared" si="0"/>
        <v>break</v>
      </c>
      <c r="N28" s="8">
        <v>45725</v>
      </c>
      <c r="O28" s="7">
        <f t="shared" si="12"/>
        <v>0</v>
      </c>
      <c r="P28" s="7">
        <f t="shared" si="12"/>
        <v>4.3333333333333277</v>
      </c>
      <c r="Q28" s="9">
        <f t="shared" si="12"/>
        <v>1.5</v>
      </c>
      <c r="R28" s="7">
        <f t="shared" si="12"/>
        <v>0.25000000000000178</v>
      </c>
      <c r="S28" s="7">
        <f t="shared" si="12"/>
        <v>0</v>
      </c>
      <c r="T28" s="7">
        <f t="shared" si="12"/>
        <v>1.0000000000000004</v>
      </c>
      <c r="U28" s="7">
        <f t="shared" si="12"/>
        <v>0</v>
      </c>
      <c r="V28" s="12">
        <f t="shared" si="4"/>
        <v>7.0833333333333304</v>
      </c>
      <c r="AL28" t="s">
        <v>70</v>
      </c>
    </row>
    <row r="29" spans="1:38" x14ac:dyDescent="0.3">
      <c r="A29" s="32">
        <v>45704</v>
      </c>
      <c r="B29" s="1">
        <v>45704</v>
      </c>
      <c r="C29" s="4">
        <v>0.4375</v>
      </c>
      <c r="D29" s="4">
        <v>0.44791666666666669</v>
      </c>
      <c r="E29" s="4">
        <f t="shared" si="11"/>
        <v>1.0416666666666685E-2</v>
      </c>
      <c r="F29" s="2" t="s">
        <v>39</v>
      </c>
      <c r="G29" s="13" t="str" cm="1">
        <f t="array" ref="G29">IF(OR(COUNTIF(F29,"*"&amp;$H$1:$H$2&amp;"*")),"Packer","")</f>
        <v>Packer</v>
      </c>
      <c r="H29" s="13" t="str">
        <f t="shared" si="2"/>
        <v>Packer</v>
      </c>
      <c r="I29" s="37" t="str">
        <f t="shared" si="0"/>
        <v>packer</v>
      </c>
      <c r="N29" s="8">
        <v>45726</v>
      </c>
      <c r="O29" s="7">
        <f t="shared" si="12"/>
        <v>0</v>
      </c>
      <c r="P29" s="7">
        <f t="shared" si="12"/>
        <v>7.5</v>
      </c>
      <c r="Q29" s="9">
        <f t="shared" si="12"/>
        <v>1.9999999999999929</v>
      </c>
      <c r="R29" s="7">
        <f t="shared" si="12"/>
        <v>0.50000000000000089</v>
      </c>
      <c r="S29" s="7">
        <f t="shared" si="12"/>
        <v>0</v>
      </c>
      <c r="T29" s="7">
        <f t="shared" si="12"/>
        <v>0</v>
      </c>
      <c r="U29" s="7">
        <f t="shared" si="12"/>
        <v>0</v>
      </c>
      <c r="V29" s="12">
        <f t="shared" si="4"/>
        <v>9.9999999999999929</v>
      </c>
      <c r="AL29" t="s">
        <v>43</v>
      </c>
    </row>
    <row r="30" spans="1:38" x14ac:dyDescent="0.3">
      <c r="A30" s="32">
        <v>45704</v>
      </c>
      <c r="B30" s="1">
        <v>45704</v>
      </c>
      <c r="C30" s="4">
        <v>0.47916666666666669</v>
      </c>
      <c r="D30" s="4">
        <v>0.4861111111111111</v>
      </c>
      <c r="E30" s="4">
        <f t="shared" si="11"/>
        <v>6.9444444444444198E-3</v>
      </c>
      <c r="F30" s="2" t="s">
        <v>36</v>
      </c>
      <c r="G30" s="13" t="str" cm="1">
        <f t="array" ref="G30">IF(OR(COUNTIF(F30,"*"&amp;$H$1:$H$2&amp;"*")),"Packer","")</f>
        <v/>
      </c>
      <c r="H30" s="13" t="str">
        <f t="shared" si="2"/>
        <v>Palletizer</v>
      </c>
      <c r="I30" s="37" t="str">
        <f t="shared" si="0"/>
        <v>palletizer</v>
      </c>
      <c r="N30" s="8">
        <v>45727</v>
      </c>
      <c r="O30" s="7">
        <f t="shared" si="12"/>
        <v>0</v>
      </c>
      <c r="P30" s="7">
        <f t="shared" si="12"/>
        <v>7.3333333333333428</v>
      </c>
      <c r="Q30" s="9">
        <f t="shared" si="12"/>
        <v>1.9999999999999929</v>
      </c>
      <c r="R30" s="7">
        <f t="shared" si="12"/>
        <v>1.249999999999996</v>
      </c>
      <c r="S30" s="7">
        <f t="shared" si="12"/>
        <v>0</v>
      </c>
      <c r="T30" s="7">
        <f t="shared" si="12"/>
        <v>0</v>
      </c>
      <c r="U30" s="7">
        <f t="shared" si="12"/>
        <v>0</v>
      </c>
      <c r="V30" s="12">
        <f t="shared" si="4"/>
        <v>10.583333333333332</v>
      </c>
      <c r="AL30" t="s">
        <v>44</v>
      </c>
    </row>
    <row r="31" spans="1:38" x14ac:dyDescent="0.3">
      <c r="A31" s="32">
        <v>45704</v>
      </c>
      <c r="B31" s="1">
        <v>45704</v>
      </c>
      <c r="C31" s="4">
        <v>0.52083333333333337</v>
      </c>
      <c r="D31" s="4">
        <v>0.53472222222222221</v>
      </c>
      <c r="E31" s="4">
        <f t="shared" si="11"/>
        <v>1.388888888888884E-2</v>
      </c>
      <c r="F31" s="2" t="s">
        <v>40</v>
      </c>
      <c r="G31" s="13" t="str" cm="1">
        <f t="array" ref="G31">IF(OR(COUNTIF(F31,"*"&amp;$H$1:$H$2&amp;"*")),"Packer","")</f>
        <v>Packer</v>
      </c>
      <c r="H31" s="13" t="str">
        <f t="shared" si="2"/>
        <v>Packer</v>
      </c>
      <c r="I31" s="37" t="str">
        <f t="shared" si="0"/>
        <v>packer</v>
      </c>
      <c r="N31" s="8">
        <v>45728</v>
      </c>
      <c r="O31" s="7">
        <f t="shared" si="12"/>
        <v>0</v>
      </c>
      <c r="P31" s="7">
        <f t="shared" si="12"/>
        <v>2.4999999999999996</v>
      </c>
      <c r="Q31" s="9">
        <f t="shared" si="12"/>
        <v>0.99999999999999911</v>
      </c>
      <c r="R31" s="7">
        <f t="shared" si="12"/>
        <v>0.25</v>
      </c>
      <c r="S31" s="7">
        <f t="shared" si="12"/>
        <v>0</v>
      </c>
      <c r="T31" s="7">
        <f t="shared" si="12"/>
        <v>0</v>
      </c>
      <c r="U31" s="7">
        <f t="shared" si="12"/>
        <v>0</v>
      </c>
      <c r="V31" s="12">
        <f t="shared" si="4"/>
        <v>3.7499999999999987</v>
      </c>
      <c r="AL31" t="s">
        <v>45</v>
      </c>
    </row>
    <row r="32" spans="1:38" x14ac:dyDescent="0.3">
      <c r="A32" s="32">
        <v>45704</v>
      </c>
      <c r="B32" s="1">
        <v>45704</v>
      </c>
      <c r="C32" s="4">
        <v>0.125</v>
      </c>
      <c r="D32" s="4">
        <v>0.16666666666666666</v>
      </c>
      <c r="E32" s="4">
        <f t="shared" si="11"/>
        <v>4.1666666666666657E-2</v>
      </c>
      <c r="F32" s="2" t="s">
        <v>13</v>
      </c>
      <c r="G32" s="13" t="str" cm="1">
        <f t="array" ref="G32">IF(OR(COUNTIF(F32,"*"&amp;$H$1:$H$2&amp;"*")),"Packer","")</f>
        <v/>
      </c>
      <c r="H32" s="13" t="str">
        <f t="shared" si="2"/>
        <v xml:space="preserve"> forklift repair </v>
      </c>
      <c r="I32" s="37" t="str">
        <f t="shared" si="0"/>
        <v>forklift</v>
      </c>
      <c r="N32" s="8">
        <v>45729</v>
      </c>
      <c r="O32" s="7">
        <f t="shared" si="12"/>
        <v>0</v>
      </c>
      <c r="P32" s="7">
        <f t="shared" si="12"/>
        <v>5.5833333333333339</v>
      </c>
      <c r="Q32" s="9">
        <f t="shared" si="12"/>
        <v>0</v>
      </c>
      <c r="R32" s="7">
        <f t="shared" si="12"/>
        <v>1.2499999999999982</v>
      </c>
      <c r="S32" s="7">
        <f t="shared" si="12"/>
        <v>0</v>
      </c>
      <c r="T32" s="7">
        <f t="shared" si="12"/>
        <v>0</v>
      </c>
      <c r="U32" s="7">
        <f t="shared" si="12"/>
        <v>0</v>
      </c>
      <c r="V32" s="12">
        <f t="shared" si="4"/>
        <v>6.8333333333333321</v>
      </c>
      <c r="AL32" t="s">
        <v>46</v>
      </c>
    </row>
    <row r="33" spans="1:38" x14ac:dyDescent="0.3">
      <c r="A33" s="32">
        <v>45704</v>
      </c>
      <c r="B33" s="1">
        <v>45704</v>
      </c>
      <c r="C33" s="4">
        <v>0.27083333333333331</v>
      </c>
      <c r="D33" s="4">
        <v>0.3125</v>
      </c>
      <c r="E33" s="4">
        <f t="shared" si="11"/>
        <v>4.1666666666666685E-2</v>
      </c>
      <c r="F33" s="2" t="s">
        <v>41</v>
      </c>
      <c r="G33" s="13" t="s">
        <v>26</v>
      </c>
      <c r="H33" s="13" t="str">
        <f t="shared" si="2"/>
        <v>Packer</v>
      </c>
      <c r="I33" s="37" t="str">
        <f t="shared" si="0"/>
        <v>palletizer</v>
      </c>
      <c r="N33" s="8">
        <v>45730</v>
      </c>
      <c r="O33" s="7">
        <f t="shared" si="12"/>
        <v>0</v>
      </c>
      <c r="P33" s="7">
        <f t="shared" si="12"/>
        <v>0</v>
      </c>
      <c r="Q33" s="9">
        <f t="shared" si="12"/>
        <v>0</v>
      </c>
      <c r="R33" s="7">
        <f t="shared" si="12"/>
        <v>0.33333333333333481</v>
      </c>
      <c r="S33" s="7">
        <f t="shared" si="12"/>
        <v>0</v>
      </c>
      <c r="T33" s="7">
        <f t="shared" si="12"/>
        <v>0</v>
      </c>
      <c r="U33" s="7">
        <f t="shared" si="12"/>
        <v>0</v>
      </c>
      <c r="V33" s="12">
        <f t="shared" si="4"/>
        <v>0.33333333333333481</v>
      </c>
      <c r="AL33" t="s">
        <v>47</v>
      </c>
    </row>
    <row r="34" spans="1:38" x14ac:dyDescent="0.3">
      <c r="A34" s="32">
        <v>45704</v>
      </c>
      <c r="B34" s="1">
        <v>45704</v>
      </c>
      <c r="C34" s="4">
        <v>0.8125</v>
      </c>
      <c r="D34" s="4">
        <v>0.89583333333333337</v>
      </c>
      <c r="E34" s="4">
        <f t="shared" ref="E34" si="13">D34-C34</f>
        <v>8.333333333333337E-2</v>
      </c>
      <c r="F34" s="2" t="s">
        <v>20</v>
      </c>
      <c r="G34" s="13" t="str" cm="1">
        <f t="array" ref="G34">IF(OR(COUNTIF(F34,"*"&amp;$H$1:$H$2&amp;"*")),"Packer","")</f>
        <v/>
      </c>
      <c r="H34" s="13" t="str">
        <f t="shared" si="2"/>
        <v xml:space="preserve">shift change </v>
      </c>
      <c r="I34" s="37" t="str">
        <f t="shared" si="0"/>
        <v>break</v>
      </c>
      <c r="N34" s="8">
        <v>45731</v>
      </c>
      <c r="O34" s="7">
        <f t="shared" si="12"/>
        <v>0</v>
      </c>
      <c r="P34" s="7">
        <f t="shared" si="12"/>
        <v>5.3166666666666647</v>
      </c>
      <c r="Q34" s="9">
        <f t="shared" si="12"/>
        <v>2.0000000000000009</v>
      </c>
      <c r="R34" s="7">
        <f t="shared" si="12"/>
        <v>0.91666666666666674</v>
      </c>
      <c r="S34" s="7">
        <f t="shared" si="12"/>
        <v>0</v>
      </c>
      <c r="T34" s="7">
        <f t="shared" si="12"/>
        <v>0</v>
      </c>
      <c r="U34" s="7">
        <f t="shared" si="12"/>
        <v>0</v>
      </c>
      <c r="V34" s="12">
        <f t="shared" si="4"/>
        <v>8.2333333333333325</v>
      </c>
      <c r="AL34" t="s">
        <v>69</v>
      </c>
    </row>
    <row r="35" spans="1:38" x14ac:dyDescent="0.3">
      <c r="A35" s="32">
        <v>45704</v>
      </c>
      <c r="B35" s="1">
        <v>45704</v>
      </c>
      <c r="C35" s="4">
        <v>0.39583333333333331</v>
      </c>
      <c r="D35" s="4">
        <v>0.4375</v>
      </c>
      <c r="E35" s="4">
        <f t="shared" si="11"/>
        <v>4.1666666666666685E-2</v>
      </c>
      <c r="F35" s="2" t="s">
        <v>9</v>
      </c>
      <c r="G35" s="13" t="str" cm="1">
        <f t="array" ref="G35">IF(OR(COUNTIF(F35,"*"&amp;$H$1:$H$2&amp;"*")),"Packer","")</f>
        <v/>
      </c>
      <c r="H35" s="13" t="str">
        <f t="shared" si="2"/>
        <v xml:space="preserve">full </v>
      </c>
      <c r="I35" s="37" t="str">
        <f t="shared" si="0"/>
        <v>other</v>
      </c>
      <c r="N35" s="8">
        <v>45732</v>
      </c>
      <c r="O35" s="7">
        <f t="shared" ref="O35:U44" si="14">SUMIFS($E:$E,$A:$A,$N35,$H:$H,O$4)*24</f>
        <v>0</v>
      </c>
      <c r="P35" s="7">
        <f t="shared" si="14"/>
        <v>6.3333333333333286</v>
      </c>
      <c r="Q35" s="9">
        <f t="shared" si="14"/>
        <v>2.0000000000000009</v>
      </c>
      <c r="R35" s="7">
        <f t="shared" si="14"/>
        <v>0.16666666666666657</v>
      </c>
      <c r="S35" s="7">
        <f t="shared" si="14"/>
        <v>0</v>
      </c>
      <c r="T35" s="7">
        <f t="shared" si="14"/>
        <v>0</v>
      </c>
      <c r="U35" s="7">
        <f t="shared" si="14"/>
        <v>0</v>
      </c>
      <c r="V35" s="12">
        <f t="shared" si="4"/>
        <v>8.4999999999999947</v>
      </c>
      <c r="AL35" t="s">
        <v>15</v>
      </c>
    </row>
    <row r="36" spans="1:38" x14ac:dyDescent="0.3">
      <c r="A36" s="32">
        <v>45704</v>
      </c>
      <c r="B36" s="1">
        <v>45704</v>
      </c>
      <c r="C36" s="4">
        <v>0.44791666666666669</v>
      </c>
      <c r="D36" s="4">
        <v>0.45833333333333331</v>
      </c>
      <c r="E36" s="4">
        <f t="shared" si="11"/>
        <v>1.041666666666663E-2</v>
      </c>
      <c r="F36" s="2" t="s">
        <v>42</v>
      </c>
      <c r="G36" s="13" t="str" cm="1">
        <f t="array" ref="G36">IF(OR(COUNTIF(F36,"*"&amp;$H$1:$H$2&amp;"*")),"Packer","")</f>
        <v>Packer</v>
      </c>
      <c r="H36" s="13" t="str">
        <f t="shared" si="2"/>
        <v>Packer</v>
      </c>
      <c r="I36" s="37" t="str">
        <f t="shared" si="0"/>
        <v>packer</v>
      </c>
      <c r="N36" s="8">
        <v>45733</v>
      </c>
      <c r="O36" s="7">
        <f t="shared" si="14"/>
        <v>0</v>
      </c>
      <c r="P36" s="7">
        <f t="shared" si="14"/>
        <v>3.9166666666666727</v>
      </c>
      <c r="Q36" s="9">
        <f t="shared" si="14"/>
        <v>2.0000000000000009</v>
      </c>
      <c r="R36" s="7">
        <f t="shared" si="14"/>
        <v>1.7500000000000018</v>
      </c>
      <c r="S36" s="7">
        <f t="shared" si="14"/>
        <v>0</v>
      </c>
      <c r="T36" s="7">
        <f t="shared" si="14"/>
        <v>0</v>
      </c>
      <c r="U36" s="7">
        <f t="shared" si="14"/>
        <v>0</v>
      </c>
      <c r="V36" s="12">
        <f t="shared" si="4"/>
        <v>7.666666666666675</v>
      </c>
      <c r="AL36" t="s">
        <v>20</v>
      </c>
    </row>
    <row r="37" spans="1:38" x14ac:dyDescent="0.3">
      <c r="A37" s="32">
        <v>45705</v>
      </c>
      <c r="B37" s="1">
        <v>45705</v>
      </c>
      <c r="C37" s="4">
        <v>4.1666666666666664E-2</v>
      </c>
      <c r="D37" s="4">
        <v>6.25E-2</v>
      </c>
      <c r="E37" s="4">
        <f t="shared" si="11"/>
        <v>2.0833333333333336E-2</v>
      </c>
      <c r="F37" s="2" t="s">
        <v>43</v>
      </c>
      <c r="G37" s="13" t="str" cm="1">
        <f t="array" ref="G37">IF(OR(COUNTIF(F37,"*"&amp;$H$1:$H$2&amp;"*")),"Packer","")</f>
        <v/>
      </c>
      <c r="H37" s="13" t="str">
        <f t="shared" si="2"/>
        <v>Palletizer</v>
      </c>
      <c r="I37" s="37" t="str">
        <f t="shared" si="0"/>
        <v>palletizer</v>
      </c>
      <c r="N37" s="8">
        <v>45734</v>
      </c>
      <c r="O37" s="7">
        <f t="shared" si="14"/>
        <v>0</v>
      </c>
      <c r="P37" s="7">
        <f t="shared" si="14"/>
        <v>3.0000000000000013</v>
      </c>
      <c r="Q37" s="9">
        <f t="shared" si="14"/>
        <v>3</v>
      </c>
      <c r="R37" s="7">
        <f t="shared" si="14"/>
        <v>3.5000000000000036</v>
      </c>
      <c r="S37" s="7">
        <f t="shared" si="14"/>
        <v>0</v>
      </c>
      <c r="T37" s="7">
        <f t="shared" si="14"/>
        <v>0</v>
      </c>
      <c r="U37" s="7">
        <f t="shared" si="14"/>
        <v>0</v>
      </c>
      <c r="V37" s="12">
        <f t="shared" ref="V37:V68" si="15">SUM(O37:U37)</f>
        <v>9.5000000000000053</v>
      </c>
      <c r="AL37" t="s">
        <v>21</v>
      </c>
    </row>
    <row r="38" spans="1:38" x14ac:dyDescent="0.3">
      <c r="A38" s="32">
        <v>45705</v>
      </c>
      <c r="B38" s="1">
        <v>45705</v>
      </c>
      <c r="C38" s="4">
        <v>0.125</v>
      </c>
      <c r="D38" s="4">
        <v>0.16666666666666666</v>
      </c>
      <c r="E38" s="4">
        <f t="shared" ref="E38" si="16">D38-C38</f>
        <v>4.1666666666666657E-2</v>
      </c>
      <c r="F38" s="2" t="s">
        <v>10</v>
      </c>
      <c r="G38" s="13" t="str" cm="1">
        <f t="array" ref="G38">IF(OR(COUNTIF(F38,"*"&amp;$H$1:$H$2&amp;"*")),"Packer","")</f>
        <v/>
      </c>
      <c r="H38" s="13" t="str">
        <f t="shared" si="2"/>
        <v>break</v>
      </c>
      <c r="I38" s="37" t="str">
        <f t="shared" si="0"/>
        <v>break</v>
      </c>
      <c r="N38" s="8">
        <v>45735</v>
      </c>
      <c r="O38" s="7">
        <f t="shared" si="14"/>
        <v>0</v>
      </c>
      <c r="P38" s="7">
        <f t="shared" si="14"/>
        <v>5.3333333333333339</v>
      </c>
      <c r="Q38" s="9">
        <f t="shared" si="14"/>
        <v>0</v>
      </c>
      <c r="R38" s="7">
        <f t="shared" si="14"/>
        <v>1.4666666666666668</v>
      </c>
      <c r="S38" s="7">
        <f t="shared" si="14"/>
        <v>0</v>
      </c>
      <c r="T38" s="7">
        <f t="shared" si="14"/>
        <v>0</v>
      </c>
      <c r="U38" s="7">
        <f t="shared" si="14"/>
        <v>0</v>
      </c>
      <c r="V38" s="12">
        <f t="shared" si="15"/>
        <v>6.8000000000000007</v>
      </c>
      <c r="AL38" t="s">
        <v>48</v>
      </c>
    </row>
    <row r="39" spans="1:38" x14ac:dyDescent="0.3">
      <c r="A39" s="32">
        <v>45705</v>
      </c>
      <c r="B39" s="1">
        <v>45705</v>
      </c>
      <c r="C39" s="4">
        <v>0.20833333333333334</v>
      </c>
      <c r="D39" s="4">
        <v>0.27083333333333331</v>
      </c>
      <c r="E39" s="4">
        <f t="shared" si="11"/>
        <v>6.2499999999999972E-2</v>
      </c>
      <c r="F39" s="2" t="s">
        <v>35</v>
      </c>
      <c r="G39" s="13" t="str" cm="1">
        <f t="array" ref="G39">IF(OR(COUNTIF(F39,"*"&amp;$H$1:$H$2&amp;"*")),"Packer","")</f>
        <v/>
      </c>
      <c r="H39" s="13" t="str">
        <f t="shared" si="2"/>
        <v>Palletizer</v>
      </c>
      <c r="I39" s="37" t="str">
        <f t="shared" si="0"/>
        <v>palletizer</v>
      </c>
      <c r="N39" s="8">
        <v>45736</v>
      </c>
      <c r="O39" s="7">
        <f t="shared" si="14"/>
        <v>0</v>
      </c>
      <c r="P39" s="7">
        <f t="shared" si="14"/>
        <v>0</v>
      </c>
      <c r="Q39" s="9">
        <f t="shared" si="14"/>
        <v>0</v>
      </c>
      <c r="R39" s="7">
        <f t="shared" si="14"/>
        <v>0</v>
      </c>
      <c r="S39" s="7">
        <f t="shared" si="14"/>
        <v>0</v>
      </c>
      <c r="T39" s="7">
        <f t="shared" si="14"/>
        <v>0</v>
      </c>
      <c r="U39" s="7">
        <f t="shared" si="14"/>
        <v>0</v>
      </c>
      <c r="V39" s="12">
        <f t="shared" si="15"/>
        <v>0</v>
      </c>
      <c r="AL39" t="s">
        <v>49</v>
      </c>
    </row>
    <row r="40" spans="1:38" x14ac:dyDescent="0.3">
      <c r="A40" s="32">
        <v>45705</v>
      </c>
      <c r="B40" s="1">
        <v>45705</v>
      </c>
      <c r="C40" s="4">
        <v>0.3125</v>
      </c>
      <c r="D40" s="4">
        <v>0.375</v>
      </c>
      <c r="E40" s="4">
        <f t="shared" si="11"/>
        <v>6.25E-2</v>
      </c>
      <c r="F40" s="2" t="s">
        <v>20</v>
      </c>
      <c r="G40" s="13" t="str" cm="1">
        <f t="array" ref="G40">IF(OR(COUNTIF(F40,"*"&amp;$H$1:$H$2&amp;"*")),"Packer","")</f>
        <v/>
      </c>
      <c r="H40" s="13" t="str">
        <f t="shared" si="2"/>
        <v xml:space="preserve">shift change </v>
      </c>
      <c r="I40" s="37" t="str">
        <f t="shared" si="0"/>
        <v>break</v>
      </c>
      <c r="N40" s="8">
        <v>45737</v>
      </c>
      <c r="O40" s="7">
        <f t="shared" si="14"/>
        <v>0</v>
      </c>
      <c r="P40" s="7">
        <f t="shared" si="14"/>
        <v>0</v>
      </c>
      <c r="Q40" s="9">
        <f t="shared" si="14"/>
        <v>0</v>
      </c>
      <c r="R40" s="7">
        <f t="shared" si="14"/>
        <v>0</v>
      </c>
      <c r="S40" s="7">
        <f t="shared" si="14"/>
        <v>0</v>
      </c>
      <c r="T40" s="7">
        <f t="shared" si="14"/>
        <v>0</v>
      </c>
      <c r="U40" s="7">
        <f t="shared" si="14"/>
        <v>0</v>
      </c>
      <c r="V40" s="12">
        <f t="shared" si="15"/>
        <v>0</v>
      </c>
      <c r="AL40" t="s">
        <v>50</v>
      </c>
    </row>
    <row r="41" spans="1:38" x14ac:dyDescent="0.3">
      <c r="A41" s="32">
        <v>45705</v>
      </c>
      <c r="B41" s="1">
        <v>45705</v>
      </c>
      <c r="C41" s="4">
        <v>0.375</v>
      </c>
      <c r="D41" s="4">
        <v>0.39583333333333331</v>
      </c>
      <c r="E41" s="4">
        <f t="shared" si="11"/>
        <v>2.0833333333333315E-2</v>
      </c>
      <c r="F41" s="2" t="s">
        <v>44</v>
      </c>
      <c r="G41" s="13" t="str" cm="1">
        <f t="array" ref="G41">IF(OR(COUNTIF(F41,"*"&amp;$H$1:$H$2&amp;"*")),"Packer","")</f>
        <v/>
      </c>
      <c r="H41" s="13" t="str">
        <f t="shared" si="2"/>
        <v>Palletizer</v>
      </c>
      <c r="I41" s="37" t="str">
        <f t="shared" si="0"/>
        <v>palletizer</v>
      </c>
      <c r="N41" s="8">
        <v>45738</v>
      </c>
      <c r="O41" s="7">
        <f t="shared" si="14"/>
        <v>0</v>
      </c>
      <c r="P41" s="7">
        <f t="shared" si="14"/>
        <v>0</v>
      </c>
      <c r="Q41" s="9">
        <f t="shared" si="14"/>
        <v>0</v>
      </c>
      <c r="R41" s="7">
        <f t="shared" si="14"/>
        <v>0</v>
      </c>
      <c r="S41" s="7">
        <f t="shared" si="14"/>
        <v>0</v>
      </c>
      <c r="T41" s="7">
        <f t="shared" si="14"/>
        <v>0</v>
      </c>
      <c r="U41" s="7">
        <f t="shared" si="14"/>
        <v>0</v>
      </c>
      <c r="V41" s="12">
        <f t="shared" si="15"/>
        <v>0</v>
      </c>
      <c r="AL41" t="s">
        <v>51</v>
      </c>
    </row>
    <row r="42" spans="1:38" x14ac:dyDescent="0.3">
      <c r="A42" s="32">
        <v>45705</v>
      </c>
      <c r="B42" s="1">
        <v>45705</v>
      </c>
      <c r="C42" s="4">
        <v>0.40625</v>
      </c>
      <c r="D42" s="4">
        <v>0.4375</v>
      </c>
      <c r="E42" s="4">
        <f t="shared" si="11"/>
        <v>3.125E-2</v>
      </c>
      <c r="F42" s="2" t="s">
        <v>36</v>
      </c>
      <c r="G42" s="13" t="str" cm="1">
        <f t="array" ref="G42">IF(OR(COUNTIF(F42,"*"&amp;$H$1:$H$2&amp;"*")),"Packer","")</f>
        <v/>
      </c>
      <c r="H42" s="13" t="str">
        <f t="shared" si="2"/>
        <v>Palletizer</v>
      </c>
      <c r="I42" s="37" t="str">
        <f t="shared" si="0"/>
        <v>palletizer</v>
      </c>
      <c r="N42" s="8">
        <v>45739</v>
      </c>
      <c r="O42" s="7">
        <f t="shared" si="14"/>
        <v>0</v>
      </c>
      <c r="P42" s="7">
        <f t="shared" si="14"/>
        <v>0</v>
      </c>
      <c r="Q42" s="9">
        <f t="shared" si="14"/>
        <v>0</v>
      </c>
      <c r="R42" s="7">
        <f t="shared" si="14"/>
        <v>0</v>
      </c>
      <c r="S42" s="7">
        <f t="shared" si="14"/>
        <v>0</v>
      </c>
      <c r="T42" s="7">
        <f t="shared" si="14"/>
        <v>0</v>
      </c>
      <c r="U42" s="7">
        <f t="shared" si="14"/>
        <v>0</v>
      </c>
      <c r="V42" s="12">
        <f t="shared" si="15"/>
        <v>0</v>
      </c>
      <c r="AL42" t="s">
        <v>52</v>
      </c>
    </row>
    <row r="43" spans="1:38" x14ac:dyDescent="0.3">
      <c r="A43" s="32">
        <v>45705</v>
      </c>
      <c r="B43" s="1">
        <v>45705</v>
      </c>
      <c r="C43" s="4">
        <v>0.44791666666666669</v>
      </c>
      <c r="D43" s="4">
        <v>0.46875</v>
      </c>
      <c r="E43" s="4">
        <f t="shared" si="11"/>
        <v>2.0833333333333315E-2</v>
      </c>
      <c r="F43" s="2" t="s">
        <v>44</v>
      </c>
      <c r="G43" s="13" t="str" cm="1">
        <f t="array" ref="G43">IF(OR(COUNTIF(F43,"*"&amp;$H$1:$H$2&amp;"*")),"Packer","")</f>
        <v/>
      </c>
      <c r="H43" s="13" t="str">
        <f t="shared" si="2"/>
        <v>Palletizer</v>
      </c>
      <c r="I43" s="37" t="str">
        <f t="shared" si="0"/>
        <v>palletizer</v>
      </c>
      <c r="N43" s="8">
        <v>45740</v>
      </c>
      <c r="O43" s="7">
        <f t="shared" si="14"/>
        <v>0</v>
      </c>
      <c r="P43" s="7">
        <f t="shared" si="14"/>
        <v>0</v>
      </c>
      <c r="Q43" s="9">
        <f t="shared" si="14"/>
        <v>0</v>
      </c>
      <c r="R43" s="7">
        <f t="shared" si="14"/>
        <v>0</v>
      </c>
      <c r="S43" s="7">
        <f t="shared" si="14"/>
        <v>0</v>
      </c>
      <c r="T43" s="7">
        <f t="shared" si="14"/>
        <v>0</v>
      </c>
      <c r="U43" s="7">
        <f t="shared" si="14"/>
        <v>0</v>
      </c>
      <c r="V43" s="12">
        <f t="shared" si="15"/>
        <v>0</v>
      </c>
      <c r="AL43" t="s">
        <v>53</v>
      </c>
    </row>
    <row r="44" spans="1:38" x14ac:dyDescent="0.3">
      <c r="A44" s="32">
        <v>45705</v>
      </c>
      <c r="B44" s="1">
        <v>45705</v>
      </c>
      <c r="C44" s="4">
        <v>0.47916666666666669</v>
      </c>
      <c r="D44" s="4">
        <v>0.51041666666666663</v>
      </c>
      <c r="E44" s="4">
        <f t="shared" si="11"/>
        <v>3.1249999999999944E-2</v>
      </c>
      <c r="F44" s="2" t="s">
        <v>13</v>
      </c>
      <c r="G44" s="13" t="str" cm="1">
        <f t="array" ref="G44">IF(OR(COUNTIF(F44,"*"&amp;$H$1:$H$2&amp;"*")),"Packer","")</f>
        <v/>
      </c>
      <c r="H44" s="13" t="str">
        <f t="shared" si="2"/>
        <v xml:space="preserve"> forklift repair </v>
      </c>
      <c r="I44" s="37" t="str">
        <f t="shared" si="0"/>
        <v>forklift</v>
      </c>
      <c r="N44" s="8">
        <v>45741</v>
      </c>
      <c r="O44" s="7">
        <f t="shared" si="14"/>
        <v>0</v>
      </c>
      <c r="P44" s="7">
        <f t="shared" si="14"/>
        <v>0</v>
      </c>
      <c r="Q44" s="9">
        <f t="shared" si="14"/>
        <v>0</v>
      </c>
      <c r="R44" s="7">
        <f t="shared" si="14"/>
        <v>0</v>
      </c>
      <c r="S44" s="7">
        <f t="shared" si="14"/>
        <v>0</v>
      </c>
      <c r="T44" s="7">
        <f t="shared" si="14"/>
        <v>0</v>
      </c>
      <c r="U44" s="7">
        <f t="shared" si="14"/>
        <v>0</v>
      </c>
      <c r="V44" s="12">
        <f t="shared" si="15"/>
        <v>0</v>
      </c>
      <c r="AL44" t="s">
        <v>23</v>
      </c>
    </row>
    <row r="45" spans="1:38" x14ac:dyDescent="0.3">
      <c r="A45" s="32">
        <v>45705</v>
      </c>
      <c r="B45" s="1">
        <v>45705</v>
      </c>
      <c r="C45" s="4">
        <v>0.65625</v>
      </c>
      <c r="D45" s="4">
        <v>0.67708333333333337</v>
      </c>
      <c r="E45" s="4">
        <f t="shared" si="11"/>
        <v>2.083333333333337E-2</v>
      </c>
      <c r="F45" s="2" t="s">
        <v>45</v>
      </c>
      <c r="G45" s="13" t="str" cm="1">
        <f t="array" ref="G45">IF(OR(COUNTIF(F45,"*"&amp;$H$1:$H$2&amp;"*")),"Packer","")</f>
        <v>Packer</v>
      </c>
      <c r="H45" s="13" t="str">
        <f t="shared" si="2"/>
        <v>Packer</v>
      </c>
      <c r="I45" s="37" t="str">
        <f t="shared" si="0"/>
        <v>packer</v>
      </c>
      <c r="N45" s="8">
        <v>45742</v>
      </c>
      <c r="O45" s="7">
        <f t="shared" ref="O45:U54" si="17">SUMIFS($E:$E,$A:$A,$N45,$H:$H,O$4)*24</f>
        <v>0</v>
      </c>
      <c r="P45" s="7">
        <f t="shared" si="17"/>
        <v>0</v>
      </c>
      <c r="Q45" s="9">
        <f t="shared" si="17"/>
        <v>0</v>
      </c>
      <c r="R45" s="7">
        <f t="shared" si="17"/>
        <v>0</v>
      </c>
      <c r="S45" s="7">
        <f t="shared" si="17"/>
        <v>0</v>
      </c>
      <c r="T45" s="7">
        <f t="shared" si="17"/>
        <v>0</v>
      </c>
      <c r="U45" s="7">
        <f t="shared" si="17"/>
        <v>0</v>
      </c>
      <c r="V45" s="12">
        <f t="shared" si="15"/>
        <v>0</v>
      </c>
      <c r="AL45" t="s">
        <v>54</v>
      </c>
    </row>
    <row r="46" spans="1:38" x14ac:dyDescent="0.3">
      <c r="A46" s="32">
        <v>45705</v>
      </c>
      <c r="B46" s="1">
        <v>45705</v>
      </c>
      <c r="C46" s="4">
        <v>0.70833333333333337</v>
      </c>
      <c r="D46" s="4">
        <v>0.72916666666666663</v>
      </c>
      <c r="E46" s="4">
        <f t="shared" si="11"/>
        <v>2.0833333333333259E-2</v>
      </c>
      <c r="F46" s="2" t="s">
        <v>30</v>
      </c>
      <c r="G46" s="13" t="str" cm="1">
        <f t="array" ref="G46">IF(OR(COUNTIF(F46,"*"&amp;$H$1:$H$2&amp;"*")),"Packer","")</f>
        <v>Packer</v>
      </c>
      <c r="H46" s="13" t="str">
        <f t="shared" si="2"/>
        <v>Packer</v>
      </c>
      <c r="I46" s="37" t="str">
        <f t="shared" si="0"/>
        <v>packer</v>
      </c>
      <c r="N46" s="8">
        <v>45743</v>
      </c>
      <c r="O46" s="7">
        <f t="shared" si="17"/>
        <v>0</v>
      </c>
      <c r="P46" s="7">
        <f t="shared" si="17"/>
        <v>0</v>
      </c>
      <c r="Q46" s="9">
        <f t="shared" si="17"/>
        <v>0</v>
      </c>
      <c r="R46" s="7">
        <f t="shared" si="17"/>
        <v>0</v>
      </c>
      <c r="S46" s="7">
        <f t="shared" si="17"/>
        <v>0</v>
      </c>
      <c r="T46" s="7">
        <f t="shared" si="17"/>
        <v>0</v>
      </c>
      <c r="U46" s="7">
        <f t="shared" si="17"/>
        <v>0</v>
      </c>
      <c r="V46" s="12">
        <f t="shared" si="15"/>
        <v>0</v>
      </c>
      <c r="AL46" t="s">
        <v>55</v>
      </c>
    </row>
    <row r="47" spans="1:38" x14ac:dyDescent="0.3">
      <c r="A47" s="32">
        <v>45705</v>
      </c>
      <c r="B47" s="1">
        <v>45705</v>
      </c>
      <c r="C47" s="4">
        <v>0.8125</v>
      </c>
      <c r="D47" s="4">
        <v>0.89583333333333337</v>
      </c>
      <c r="E47" s="4">
        <f t="shared" si="11"/>
        <v>8.333333333333337E-2</v>
      </c>
      <c r="F47" s="2" t="s">
        <v>20</v>
      </c>
      <c r="G47" s="13" t="str" cm="1">
        <f t="array" ref="G47">IF(OR(COUNTIF(F47,"*"&amp;$H$1:$H$2&amp;"*")),"Packer","")</f>
        <v/>
      </c>
      <c r="H47" s="13" t="str">
        <f t="shared" si="2"/>
        <v xml:space="preserve">shift change </v>
      </c>
      <c r="I47" s="37" t="str">
        <f t="shared" si="0"/>
        <v>break</v>
      </c>
      <c r="N47" s="8">
        <v>45744</v>
      </c>
      <c r="O47" s="7">
        <f t="shared" si="17"/>
        <v>0</v>
      </c>
      <c r="P47" s="7">
        <f t="shared" si="17"/>
        <v>0</v>
      </c>
      <c r="Q47" s="9">
        <f t="shared" si="17"/>
        <v>0</v>
      </c>
      <c r="R47" s="7">
        <f t="shared" si="17"/>
        <v>0</v>
      </c>
      <c r="S47" s="7">
        <f t="shared" si="17"/>
        <v>0</v>
      </c>
      <c r="T47" s="7">
        <f t="shared" si="17"/>
        <v>0</v>
      </c>
      <c r="U47" s="7">
        <f t="shared" si="17"/>
        <v>0</v>
      </c>
      <c r="V47" s="12">
        <f t="shared" si="15"/>
        <v>0</v>
      </c>
      <c r="AL47" t="s">
        <v>56</v>
      </c>
    </row>
    <row r="48" spans="1:38" x14ac:dyDescent="0.3">
      <c r="A48" s="32">
        <v>45705</v>
      </c>
      <c r="B48" s="1">
        <v>45705</v>
      </c>
      <c r="C48" s="4">
        <v>0.42708333333333331</v>
      </c>
      <c r="D48" s="4">
        <v>0.5</v>
      </c>
      <c r="E48" s="4">
        <f t="shared" si="11"/>
        <v>7.2916666666666685E-2</v>
      </c>
      <c r="F48" s="2" t="s">
        <v>46</v>
      </c>
      <c r="G48" s="13" t="str" cm="1">
        <f t="array" ref="G48">IF(OR(COUNTIF(F48,"*"&amp;$H$1:$H$2&amp;"*")),"Packer","")</f>
        <v/>
      </c>
      <c r="H48" s="13" t="str">
        <f t="shared" si="2"/>
        <v>Palletizer</v>
      </c>
      <c r="I48" s="37" t="str">
        <f t="shared" si="0"/>
        <v>palletizer</v>
      </c>
      <c r="N48" s="8">
        <v>45745</v>
      </c>
      <c r="O48" s="7">
        <f t="shared" si="17"/>
        <v>0</v>
      </c>
      <c r="P48" s="7">
        <f t="shared" si="17"/>
        <v>0</v>
      </c>
      <c r="Q48" s="9">
        <f t="shared" si="17"/>
        <v>0</v>
      </c>
      <c r="R48" s="7">
        <f t="shared" si="17"/>
        <v>0</v>
      </c>
      <c r="S48" s="7">
        <f t="shared" si="17"/>
        <v>0</v>
      </c>
      <c r="T48" s="7">
        <f t="shared" si="17"/>
        <v>0</v>
      </c>
      <c r="U48" s="7">
        <f t="shared" si="17"/>
        <v>0</v>
      </c>
      <c r="V48" s="12">
        <f t="shared" si="15"/>
        <v>0</v>
      </c>
      <c r="AL48" t="s">
        <v>57</v>
      </c>
    </row>
    <row r="49" spans="1:38" x14ac:dyDescent="0.3">
      <c r="A49" s="32">
        <v>45706</v>
      </c>
      <c r="B49" s="3" t="s">
        <v>8</v>
      </c>
      <c r="C49" s="4">
        <v>8.3333333333333329E-2</v>
      </c>
      <c r="D49" s="4">
        <v>0.125</v>
      </c>
      <c r="E49" s="4">
        <f t="shared" ref="E49:E52" si="18">D49-C49</f>
        <v>4.1666666666666671E-2</v>
      </c>
      <c r="F49" s="2" t="s">
        <v>10</v>
      </c>
      <c r="G49" s="13" t="str" cm="1">
        <f t="array" ref="G49">IF(OR(COUNTIF(F49,"*"&amp;$H$1:$H$2&amp;"*")),"Packer","")</f>
        <v/>
      </c>
      <c r="H49" s="13" t="str">
        <f t="shared" si="2"/>
        <v>break</v>
      </c>
      <c r="I49" s="37" t="str">
        <f t="shared" si="0"/>
        <v>break</v>
      </c>
      <c r="N49" s="8">
        <v>45746</v>
      </c>
      <c r="O49" s="7">
        <f t="shared" si="17"/>
        <v>0</v>
      </c>
      <c r="P49" s="7">
        <f t="shared" si="17"/>
        <v>0</v>
      </c>
      <c r="Q49" s="9">
        <f t="shared" si="17"/>
        <v>0</v>
      </c>
      <c r="R49" s="7">
        <f t="shared" si="17"/>
        <v>0</v>
      </c>
      <c r="S49" s="7">
        <f t="shared" si="17"/>
        <v>0</v>
      </c>
      <c r="T49" s="7">
        <f t="shared" si="17"/>
        <v>0</v>
      </c>
      <c r="U49" s="7">
        <f t="shared" si="17"/>
        <v>0</v>
      </c>
      <c r="V49" s="12">
        <f t="shared" si="15"/>
        <v>0</v>
      </c>
      <c r="AL49" t="s">
        <v>64</v>
      </c>
    </row>
    <row r="50" spans="1:38" x14ac:dyDescent="0.3">
      <c r="A50" s="32">
        <v>45706</v>
      </c>
      <c r="B50" s="3" t="s">
        <v>8</v>
      </c>
      <c r="C50" s="4">
        <v>0.16666666666666666</v>
      </c>
      <c r="D50" s="4">
        <v>0.1875</v>
      </c>
      <c r="E50" s="4">
        <f t="shared" si="18"/>
        <v>2.0833333333333343E-2</v>
      </c>
      <c r="F50" s="2" t="s">
        <v>35</v>
      </c>
      <c r="G50" s="13" t="str" cm="1">
        <f t="array" ref="G50">IF(OR(COUNTIF(F50,"*"&amp;$H$1:$H$2&amp;"*")),"Packer","")</f>
        <v/>
      </c>
      <c r="H50" s="13" t="str">
        <f t="shared" si="2"/>
        <v>Palletizer</v>
      </c>
      <c r="I50" s="37" t="str">
        <f t="shared" si="0"/>
        <v>palletizer</v>
      </c>
      <c r="N50" s="8">
        <v>45747</v>
      </c>
      <c r="O50" s="7">
        <f t="shared" si="17"/>
        <v>0</v>
      </c>
      <c r="P50" s="7">
        <f t="shared" si="17"/>
        <v>0</v>
      </c>
      <c r="Q50" s="9">
        <f t="shared" si="17"/>
        <v>0</v>
      </c>
      <c r="R50" s="7">
        <f t="shared" si="17"/>
        <v>0</v>
      </c>
      <c r="S50" s="7">
        <f t="shared" si="17"/>
        <v>0</v>
      </c>
      <c r="T50" s="7">
        <f t="shared" si="17"/>
        <v>0</v>
      </c>
      <c r="U50" s="7">
        <f t="shared" si="17"/>
        <v>0</v>
      </c>
      <c r="V50" s="12">
        <f t="shared" si="15"/>
        <v>0</v>
      </c>
      <c r="AL50" t="s">
        <v>59</v>
      </c>
    </row>
    <row r="51" spans="1:38" x14ac:dyDescent="0.3">
      <c r="A51" s="32">
        <v>45706</v>
      </c>
      <c r="B51" s="3" t="s">
        <v>8</v>
      </c>
      <c r="C51" s="4">
        <v>0.25</v>
      </c>
      <c r="D51" s="4">
        <v>0.2673611111111111</v>
      </c>
      <c r="E51" s="4">
        <f t="shared" si="18"/>
        <v>1.7361111111111105E-2</v>
      </c>
      <c r="F51" s="2" t="s">
        <v>32</v>
      </c>
      <c r="G51" s="13" t="str" cm="1">
        <f t="array" ref="G51">IF(OR(COUNTIF(F51,"*"&amp;$H$1:$H$2&amp;"*")),"Packer","")</f>
        <v/>
      </c>
      <c r="H51" s="13" t="str">
        <f t="shared" si="2"/>
        <v>Palletizer</v>
      </c>
      <c r="I51" s="37" t="str">
        <f t="shared" si="0"/>
        <v>palletizer</v>
      </c>
      <c r="N51" s="8">
        <v>45748</v>
      </c>
      <c r="O51" s="7">
        <f t="shared" si="17"/>
        <v>0</v>
      </c>
      <c r="P51" s="7">
        <f t="shared" si="17"/>
        <v>0</v>
      </c>
      <c r="Q51" s="9">
        <f t="shared" si="17"/>
        <v>0</v>
      </c>
      <c r="R51" s="7">
        <f t="shared" si="17"/>
        <v>0</v>
      </c>
      <c r="S51" s="7">
        <f t="shared" si="17"/>
        <v>0</v>
      </c>
      <c r="T51" s="7">
        <f t="shared" si="17"/>
        <v>0</v>
      </c>
      <c r="U51" s="7">
        <f t="shared" si="17"/>
        <v>0</v>
      </c>
      <c r="V51" s="12">
        <f t="shared" si="15"/>
        <v>0</v>
      </c>
      <c r="AL51" t="s">
        <v>60</v>
      </c>
    </row>
    <row r="52" spans="1:38" x14ac:dyDescent="0.3">
      <c r="A52" s="32">
        <v>45706</v>
      </c>
      <c r="B52" s="3" t="s">
        <v>8</v>
      </c>
      <c r="C52" s="4">
        <v>0.3125</v>
      </c>
      <c r="D52" s="4">
        <v>0.39583333333333331</v>
      </c>
      <c r="E52" s="4">
        <f t="shared" si="18"/>
        <v>8.3333333333333315E-2</v>
      </c>
      <c r="F52" s="2" t="s">
        <v>20</v>
      </c>
      <c r="G52" s="13" t="str" cm="1">
        <f t="array" ref="G52">IF(OR(COUNTIF(F52,"*"&amp;$H$1:$H$2&amp;"*")),"Packer","")</f>
        <v/>
      </c>
      <c r="H52" s="13" t="str">
        <f t="shared" si="2"/>
        <v xml:space="preserve">shift change </v>
      </c>
      <c r="I52" s="37" t="str">
        <f t="shared" si="0"/>
        <v>break</v>
      </c>
      <c r="N52" s="8">
        <v>45749</v>
      </c>
      <c r="O52" s="7">
        <f t="shared" si="17"/>
        <v>0</v>
      </c>
      <c r="P52" s="7">
        <f t="shared" si="17"/>
        <v>0</v>
      </c>
      <c r="Q52" s="9">
        <f t="shared" si="17"/>
        <v>0</v>
      </c>
      <c r="R52" s="7">
        <f t="shared" si="17"/>
        <v>0</v>
      </c>
      <c r="S52" s="7">
        <f t="shared" si="17"/>
        <v>0</v>
      </c>
      <c r="T52" s="7">
        <f t="shared" si="17"/>
        <v>0</v>
      </c>
      <c r="U52" s="7">
        <f t="shared" si="17"/>
        <v>0</v>
      </c>
      <c r="V52" s="12">
        <f t="shared" si="15"/>
        <v>0</v>
      </c>
      <c r="AL52" t="s">
        <v>61</v>
      </c>
    </row>
    <row r="53" spans="1:38" x14ac:dyDescent="0.3">
      <c r="A53" s="32">
        <v>45706</v>
      </c>
      <c r="B53" s="3" t="s">
        <v>8</v>
      </c>
      <c r="C53" s="4">
        <v>0.41666666666666669</v>
      </c>
      <c r="D53" s="4">
        <v>0.4375</v>
      </c>
      <c r="E53" s="4">
        <f t="shared" ref="E53:E59" si="19">D53-C53</f>
        <v>2.0833333333333315E-2</v>
      </c>
      <c r="F53" s="2" t="s">
        <v>39</v>
      </c>
      <c r="G53" s="13" t="str" cm="1">
        <f t="array" ref="G53">IF(OR(COUNTIF(F53,"*"&amp;$H$1:$H$2&amp;"*")),"Packer","")</f>
        <v>Packer</v>
      </c>
      <c r="H53" s="13" t="str">
        <f t="shared" si="2"/>
        <v>Packer</v>
      </c>
      <c r="I53" s="37" t="str">
        <f t="shared" si="0"/>
        <v>packer</v>
      </c>
      <c r="N53" s="8">
        <v>45750</v>
      </c>
      <c r="O53" s="7">
        <f t="shared" si="17"/>
        <v>0</v>
      </c>
      <c r="P53" s="7">
        <f t="shared" si="17"/>
        <v>0</v>
      </c>
      <c r="Q53" s="9">
        <f t="shared" si="17"/>
        <v>0</v>
      </c>
      <c r="R53" s="7">
        <f t="shared" si="17"/>
        <v>0</v>
      </c>
      <c r="S53" s="7">
        <f t="shared" si="17"/>
        <v>0</v>
      </c>
      <c r="T53" s="7">
        <f t="shared" si="17"/>
        <v>0</v>
      </c>
      <c r="U53" s="7">
        <f t="shared" si="17"/>
        <v>0</v>
      </c>
      <c r="V53" s="12">
        <f t="shared" si="15"/>
        <v>0</v>
      </c>
      <c r="AL53" t="s">
        <v>62</v>
      </c>
    </row>
    <row r="54" spans="1:38" x14ac:dyDescent="0.3">
      <c r="A54" s="32">
        <v>45706</v>
      </c>
      <c r="B54" s="3" t="s">
        <v>8</v>
      </c>
      <c r="C54" s="4">
        <v>0.45833333333333331</v>
      </c>
      <c r="D54" s="4">
        <v>0.5</v>
      </c>
      <c r="E54" s="4">
        <f t="shared" si="19"/>
        <v>4.1666666666666685E-2</v>
      </c>
      <c r="F54" s="2" t="s">
        <v>14</v>
      </c>
      <c r="G54" s="13" t="str" cm="1">
        <f t="array" ref="G54">IF(OR(COUNTIF(F54,"*"&amp;$H$1:$H$2&amp;"*")),"Packer","")</f>
        <v/>
      </c>
      <c r="H54" s="13" t="str">
        <f t="shared" si="2"/>
        <v>Palletizer</v>
      </c>
      <c r="I54" s="37" t="str">
        <f t="shared" si="0"/>
        <v>break</v>
      </c>
      <c r="N54" s="8">
        <v>45751</v>
      </c>
      <c r="O54" s="7">
        <f t="shared" si="17"/>
        <v>0</v>
      </c>
      <c r="P54" s="7">
        <f t="shared" si="17"/>
        <v>0</v>
      </c>
      <c r="Q54" s="9">
        <f t="shared" si="17"/>
        <v>0</v>
      </c>
      <c r="R54" s="7">
        <f t="shared" si="17"/>
        <v>0</v>
      </c>
      <c r="S54" s="7">
        <f t="shared" si="17"/>
        <v>0</v>
      </c>
      <c r="T54" s="7">
        <f t="shared" si="17"/>
        <v>0</v>
      </c>
      <c r="U54" s="7">
        <f t="shared" si="17"/>
        <v>0</v>
      </c>
      <c r="V54" s="12">
        <f t="shared" si="15"/>
        <v>0</v>
      </c>
      <c r="AL54" t="s">
        <v>63</v>
      </c>
    </row>
    <row r="55" spans="1:38" x14ac:dyDescent="0.3">
      <c r="A55" s="32">
        <v>45706</v>
      </c>
      <c r="B55" s="3" t="s">
        <v>8</v>
      </c>
      <c r="C55" s="4">
        <v>0.64583333333333337</v>
      </c>
      <c r="D55" s="4">
        <v>0.66666666666666663</v>
      </c>
      <c r="E55" s="4">
        <f t="shared" si="19"/>
        <v>2.0833333333333259E-2</v>
      </c>
      <c r="F55" s="2" t="s">
        <v>43</v>
      </c>
      <c r="G55" s="13" t="str" cm="1">
        <f t="array" ref="G55">IF(OR(COUNTIF(F55,"*"&amp;$H$1:$H$2&amp;"*")),"Packer","")</f>
        <v/>
      </c>
      <c r="H55" s="13" t="str">
        <f t="shared" si="2"/>
        <v>Palletizer</v>
      </c>
      <c r="I55" s="37" t="str">
        <f t="shared" si="0"/>
        <v>palletizer</v>
      </c>
      <c r="N55" s="8">
        <v>45752</v>
      </c>
      <c r="O55" s="7">
        <f t="shared" ref="O55:U64" si="20">SUMIFS($E:$E,$A:$A,$N55,$H:$H,O$4)*24</f>
        <v>0</v>
      </c>
      <c r="P55" s="7">
        <f t="shared" si="20"/>
        <v>0</v>
      </c>
      <c r="Q55" s="9">
        <f t="shared" si="20"/>
        <v>0</v>
      </c>
      <c r="R55" s="7">
        <f t="shared" si="20"/>
        <v>0</v>
      </c>
      <c r="S55" s="7">
        <f t="shared" si="20"/>
        <v>0</v>
      </c>
      <c r="T55" s="7">
        <f t="shared" si="20"/>
        <v>0</v>
      </c>
      <c r="U55" s="7">
        <f t="shared" si="20"/>
        <v>0</v>
      </c>
      <c r="V55" s="12">
        <f t="shared" si="15"/>
        <v>0</v>
      </c>
      <c r="AL55" t="s">
        <v>65</v>
      </c>
    </row>
    <row r="56" spans="1:38" x14ac:dyDescent="0.3">
      <c r="A56" s="32">
        <v>45706</v>
      </c>
      <c r="B56" s="3" t="s">
        <v>8</v>
      </c>
      <c r="C56" s="4">
        <v>0.72916666666666663</v>
      </c>
      <c r="D56" s="4">
        <v>0.75</v>
      </c>
      <c r="E56" s="4">
        <f t="shared" si="19"/>
        <v>2.083333333333337E-2</v>
      </c>
      <c r="F56" s="2" t="s">
        <v>35</v>
      </c>
      <c r="G56" s="13" t="str" cm="1">
        <f t="array" ref="G56">IF(OR(COUNTIF(F56,"*"&amp;$H$1:$H$2&amp;"*")),"Packer","")</f>
        <v/>
      </c>
      <c r="H56" s="13" t="str">
        <f t="shared" si="2"/>
        <v>Palletizer</v>
      </c>
      <c r="I56" s="37" t="str">
        <f t="shared" si="0"/>
        <v>palletizer</v>
      </c>
      <c r="N56" s="8">
        <v>45753</v>
      </c>
      <c r="O56" s="7">
        <f t="shared" si="20"/>
        <v>0</v>
      </c>
      <c r="P56" s="7">
        <f t="shared" si="20"/>
        <v>0</v>
      </c>
      <c r="Q56" s="9">
        <f t="shared" si="20"/>
        <v>0</v>
      </c>
      <c r="R56" s="7">
        <f t="shared" si="20"/>
        <v>0</v>
      </c>
      <c r="S56" s="7">
        <f t="shared" si="20"/>
        <v>0</v>
      </c>
      <c r="T56" s="7">
        <f t="shared" si="20"/>
        <v>0</v>
      </c>
      <c r="U56" s="7">
        <f t="shared" si="20"/>
        <v>0</v>
      </c>
      <c r="V56" s="12">
        <f t="shared" si="15"/>
        <v>0</v>
      </c>
    </row>
    <row r="57" spans="1:38" x14ac:dyDescent="0.3">
      <c r="A57" s="32">
        <v>45706</v>
      </c>
      <c r="B57" s="3" t="s">
        <v>8</v>
      </c>
      <c r="C57" s="4">
        <v>0.79166666666666663</v>
      </c>
      <c r="D57" s="4">
        <v>0.83333333333333337</v>
      </c>
      <c r="E57" s="4">
        <f t="shared" si="19"/>
        <v>4.1666666666666741E-2</v>
      </c>
      <c r="F57" s="2" t="s">
        <v>15</v>
      </c>
      <c r="G57" s="13" t="s">
        <v>26</v>
      </c>
      <c r="H57" s="13" t="str">
        <f t="shared" si="2"/>
        <v>Packer</v>
      </c>
      <c r="I57" s="37" t="str">
        <f t="shared" si="0"/>
        <v>other</v>
      </c>
      <c r="N57" s="8">
        <v>45754</v>
      </c>
      <c r="O57" s="7">
        <f t="shared" si="20"/>
        <v>0</v>
      </c>
      <c r="P57" s="7">
        <f t="shared" si="20"/>
        <v>0</v>
      </c>
      <c r="Q57" s="9">
        <f t="shared" si="20"/>
        <v>0</v>
      </c>
      <c r="R57" s="7">
        <f t="shared" si="20"/>
        <v>0</v>
      </c>
      <c r="S57" s="7">
        <f t="shared" si="20"/>
        <v>0</v>
      </c>
      <c r="T57" s="7">
        <f t="shared" si="20"/>
        <v>0</v>
      </c>
      <c r="U57" s="7">
        <f t="shared" si="20"/>
        <v>0</v>
      </c>
      <c r="V57" s="12">
        <f t="shared" si="15"/>
        <v>0</v>
      </c>
    </row>
    <row r="58" spans="1:38" x14ac:dyDescent="0.3">
      <c r="A58" s="32">
        <v>45706</v>
      </c>
      <c r="B58" s="3" t="s">
        <v>8</v>
      </c>
      <c r="C58" s="4">
        <v>0.83333333333333337</v>
      </c>
      <c r="D58" s="4">
        <v>0.89583333333333337</v>
      </c>
      <c r="E58" s="4">
        <f t="shared" si="19"/>
        <v>6.25E-2</v>
      </c>
      <c r="F58" s="2" t="s">
        <v>20</v>
      </c>
      <c r="G58" s="13" t="str" cm="1">
        <f t="array" ref="G58">IF(OR(COUNTIF(F58,"*"&amp;$H$1:$H$2&amp;"*")),"Packer","")</f>
        <v/>
      </c>
      <c r="H58" s="13" t="str">
        <f t="shared" si="2"/>
        <v xml:space="preserve">shift change </v>
      </c>
      <c r="I58" s="37" t="str">
        <f t="shared" si="0"/>
        <v>break</v>
      </c>
      <c r="N58" s="8">
        <v>45755</v>
      </c>
      <c r="O58" s="7">
        <f t="shared" si="20"/>
        <v>0</v>
      </c>
      <c r="P58" s="7">
        <f t="shared" si="20"/>
        <v>0</v>
      </c>
      <c r="Q58" s="9">
        <f t="shared" si="20"/>
        <v>0</v>
      </c>
      <c r="R58" s="7">
        <f t="shared" si="20"/>
        <v>0</v>
      </c>
      <c r="S58" s="7">
        <f t="shared" si="20"/>
        <v>0</v>
      </c>
      <c r="T58" s="7">
        <f t="shared" si="20"/>
        <v>0</v>
      </c>
      <c r="U58" s="7">
        <f t="shared" si="20"/>
        <v>0</v>
      </c>
      <c r="V58" s="12">
        <f t="shared" si="15"/>
        <v>0</v>
      </c>
    </row>
    <row r="59" spans="1:38" x14ac:dyDescent="0.3">
      <c r="A59" s="32">
        <v>45706</v>
      </c>
      <c r="B59" s="3" t="s">
        <v>8</v>
      </c>
      <c r="C59" s="4">
        <v>0.41666666666666669</v>
      </c>
      <c r="D59" s="4">
        <v>0.45833333333333331</v>
      </c>
      <c r="E59" s="4">
        <f t="shared" si="19"/>
        <v>4.166666666666663E-2</v>
      </c>
      <c r="F59" s="2" t="s">
        <v>9</v>
      </c>
      <c r="G59" s="13" t="str" cm="1">
        <f t="array" ref="G59">IF(OR(COUNTIF(F59,"*"&amp;$H$1:$H$2&amp;"*")),"Packer","")</f>
        <v/>
      </c>
      <c r="H59" s="13" t="str">
        <f t="shared" si="2"/>
        <v xml:space="preserve">full </v>
      </c>
      <c r="I59" s="37" t="str">
        <f t="shared" si="0"/>
        <v>other</v>
      </c>
      <c r="N59" s="8">
        <v>45756</v>
      </c>
      <c r="O59" s="7">
        <f t="shared" si="20"/>
        <v>0</v>
      </c>
      <c r="P59" s="7">
        <f t="shared" si="20"/>
        <v>0</v>
      </c>
      <c r="Q59" s="9">
        <f t="shared" si="20"/>
        <v>0</v>
      </c>
      <c r="R59" s="7">
        <f t="shared" si="20"/>
        <v>0</v>
      </c>
      <c r="S59" s="7">
        <f t="shared" si="20"/>
        <v>0</v>
      </c>
      <c r="T59" s="7">
        <f t="shared" si="20"/>
        <v>0</v>
      </c>
      <c r="U59" s="7">
        <f t="shared" si="20"/>
        <v>0</v>
      </c>
      <c r="V59" s="12">
        <f t="shared" si="15"/>
        <v>0</v>
      </c>
    </row>
    <row r="60" spans="1:38" x14ac:dyDescent="0.3">
      <c r="A60" s="32">
        <v>45707</v>
      </c>
      <c r="B60" s="3" t="s">
        <v>16</v>
      </c>
      <c r="C60" s="4">
        <v>0</v>
      </c>
      <c r="D60" s="4">
        <v>2.0833333333333332E-2</v>
      </c>
      <c r="E60" s="4">
        <f t="shared" ref="E60:E61" si="21">D60-C60</f>
        <v>2.0833333333333332E-2</v>
      </c>
      <c r="F60" s="2" t="s">
        <v>30</v>
      </c>
      <c r="G60" s="13" t="str" cm="1">
        <f t="array" ref="G60">IF(OR(COUNTIF(F60,"*"&amp;$H$1:$H$2&amp;"*")),"Packer","")</f>
        <v>Packer</v>
      </c>
      <c r="H60" s="13" t="str">
        <f t="shared" si="2"/>
        <v>Packer</v>
      </c>
      <c r="I60" s="37" t="str">
        <f t="shared" si="0"/>
        <v>packer</v>
      </c>
      <c r="N60" s="8">
        <v>45757</v>
      </c>
      <c r="O60" s="7">
        <f t="shared" si="20"/>
        <v>0</v>
      </c>
      <c r="P60" s="7">
        <f t="shared" si="20"/>
        <v>0</v>
      </c>
      <c r="Q60" s="9">
        <f t="shared" si="20"/>
        <v>0</v>
      </c>
      <c r="R60" s="7">
        <f t="shared" si="20"/>
        <v>0</v>
      </c>
      <c r="S60" s="7">
        <f t="shared" si="20"/>
        <v>0</v>
      </c>
      <c r="T60" s="7">
        <f t="shared" si="20"/>
        <v>0</v>
      </c>
      <c r="U60" s="7">
        <f t="shared" si="20"/>
        <v>0</v>
      </c>
      <c r="V60" s="12">
        <f t="shared" si="15"/>
        <v>0</v>
      </c>
    </row>
    <row r="61" spans="1:38" x14ac:dyDescent="0.3">
      <c r="A61" s="32">
        <v>45707</v>
      </c>
      <c r="B61" s="3" t="s">
        <v>16</v>
      </c>
      <c r="C61" s="4">
        <v>4.1666666666666664E-2</v>
      </c>
      <c r="D61" s="4">
        <v>6.25E-2</v>
      </c>
      <c r="E61" s="4">
        <f t="shared" si="21"/>
        <v>2.0833333333333336E-2</v>
      </c>
      <c r="F61" s="2" t="s">
        <v>35</v>
      </c>
      <c r="G61" s="13" t="str" cm="1">
        <f t="array" ref="G61">IF(OR(COUNTIF(F61,"*"&amp;$H$1:$H$2&amp;"*")),"Packer","")</f>
        <v/>
      </c>
      <c r="H61" s="13" t="str">
        <f t="shared" si="2"/>
        <v>Palletizer</v>
      </c>
      <c r="I61" s="37" t="str">
        <f t="shared" si="0"/>
        <v>palletizer</v>
      </c>
      <c r="N61" s="8">
        <v>45758</v>
      </c>
      <c r="O61" s="7">
        <f t="shared" si="20"/>
        <v>0</v>
      </c>
      <c r="P61" s="7">
        <f t="shared" si="20"/>
        <v>0</v>
      </c>
      <c r="Q61" s="9">
        <f t="shared" si="20"/>
        <v>0</v>
      </c>
      <c r="R61" s="7">
        <f t="shared" si="20"/>
        <v>0</v>
      </c>
      <c r="S61" s="7">
        <f t="shared" si="20"/>
        <v>0</v>
      </c>
      <c r="T61" s="7">
        <f t="shared" si="20"/>
        <v>0</v>
      </c>
      <c r="U61" s="7">
        <f t="shared" si="20"/>
        <v>0</v>
      </c>
      <c r="V61" s="12">
        <f t="shared" si="15"/>
        <v>0</v>
      </c>
    </row>
    <row r="62" spans="1:38" x14ac:dyDescent="0.3">
      <c r="A62" s="32">
        <v>45707</v>
      </c>
      <c r="B62" s="3" t="s">
        <v>16</v>
      </c>
      <c r="C62" s="4">
        <v>8.3333333333333329E-2</v>
      </c>
      <c r="D62" s="4">
        <v>0.125</v>
      </c>
      <c r="E62" s="4">
        <f t="shared" ref="E62:E74" si="22">D62-C62</f>
        <v>4.1666666666666671E-2</v>
      </c>
      <c r="F62" s="2" t="s">
        <v>10</v>
      </c>
      <c r="G62" s="13" t="str" cm="1">
        <f t="array" ref="G62">IF(OR(COUNTIF(F62,"*"&amp;$H$1:$H$2&amp;"*")),"Packer","")</f>
        <v/>
      </c>
      <c r="H62" s="13" t="str">
        <f t="shared" si="2"/>
        <v>break</v>
      </c>
      <c r="I62" s="37" t="str">
        <f t="shared" si="0"/>
        <v>break</v>
      </c>
      <c r="N62" s="8">
        <v>45759</v>
      </c>
      <c r="O62" s="7">
        <f t="shared" si="20"/>
        <v>0</v>
      </c>
      <c r="P62" s="7">
        <f t="shared" si="20"/>
        <v>0</v>
      </c>
      <c r="Q62" s="9">
        <f t="shared" si="20"/>
        <v>0</v>
      </c>
      <c r="R62" s="7">
        <f t="shared" si="20"/>
        <v>0</v>
      </c>
      <c r="S62" s="7">
        <f t="shared" si="20"/>
        <v>0</v>
      </c>
      <c r="T62" s="7">
        <f t="shared" si="20"/>
        <v>0</v>
      </c>
      <c r="U62" s="7">
        <f t="shared" si="20"/>
        <v>0</v>
      </c>
      <c r="V62" s="12">
        <f t="shared" si="15"/>
        <v>0</v>
      </c>
    </row>
    <row r="63" spans="1:38" x14ac:dyDescent="0.3">
      <c r="A63" s="32">
        <v>45707</v>
      </c>
      <c r="B63" s="3" t="s">
        <v>16</v>
      </c>
      <c r="C63" s="4">
        <v>0.3125</v>
      </c>
      <c r="D63" s="4">
        <v>0.375</v>
      </c>
      <c r="E63" s="4">
        <f t="shared" si="22"/>
        <v>6.25E-2</v>
      </c>
      <c r="F63" s="2" t="s">
        <v>20</v>
      </c>
      <c r="G63" s="13" t="str" cm="1">
        <f t="array" ref="G63">IF(OR(COUNTIF(F63,"*"&amp;$H$1:$H$2&amp;"*")),"Packer","")</f>
        <v/>
      </c>
      <c r="H63" s="13" t="str">
        <f t="shared" si="2"/>
        <v xml:space="preserve">shift change </v>
      </c>
      <c r="I63" s="37" t="str">
        <f t="shared" si="0"/>
        <v>break</v>
      </c>
      <c r="N63" s="8">
        <v>45760</v>
      </c>
      <c r="O63" s="7">
        <f t="shared" si="20"/>
        <v>0</v>
      </c>
      <c r="P63" s="7">
        <f t="shared" si="20"/>
        <v>0</v>
      </c>
      <c r="Q63" s="9">
        <f t="shared" si="20"/>
        <v>0</v>
      </c>
      <c r="R63" s="7">
        <f t="shared" si="20"/>
        <v>0</v>
      </c>
      <c r="S63" s="7">
        <f t="shared" si="20"/>
        <v>0</v>
      </c>
      <c r="T63" s="7">
        <f t="shared" si="20"/>
        <v>0</v>
      </c>
      <c r="U63" s="7">
        <f t="shared" si="20"/>
        <v>0</v>
      </c>
      <c r="V63" s="12">
        <f t="shared" si="15"/>
        <v>0</v>
      </c>
    </row>
    <row r="64" spans="1:38" x14ac:dyDescent="0.3">
      <c r="A64" s="32">
        <v>45707</v>
      </c>
      <c r="B64" s="3" t="s">
        <v>16</v>
      </c>
      <c r="C64" s="4">
        <v>0.375</v>
      </c>
      <c r="D64" s="4">
        <v>0.38541666666666669</v>
      </c>
      <c r="E64" s="4">
        <f t="shared" si="22"/>
        <v>1.0416666666666685E-2</v>
      </c>
      <c r="F64" s="2" t="s">
        <v>40</v>
      </c>
      <c r="G64" s="13" t="str" cm="1">
        <f t="array" ref="G64">IF(OR(COUNTIF(F64,"*"&amp;$H$1:$H$2&amp;"*")),"Packer","")</f>
        <v>Packer</v>
      </c>
      <c r="H64" s="13" t="str">
        <f t="shared" si="2"/>
        <v>Packer</v>
      </c>
      <c r="I64" s="37" t="str">
        <f t="shared" si="0"/>
        <v>packer</v>
      </c>
      <c r="N64" s="8">
        <v>45761</v>
      </c>
      <c r="O64" s="7">
        <f t="shared" si="20"/>
        <v>0</v>
      </c>
      <c r="P64" s="7">
        <f t="shared" si="20"/>
        <v>0</v>
      </c>
      <c r="Q64" s="9">
        <f t="shared" si="20"/>
        <v>0</v>
      </c>
      <c r="R64" s="7">
        <f t="shared" si="20"/>
        <v>0</v>
      </c>
      <c r="S64" s="7">
        <f t="shared" si="20"/>
        <v>0</v>
      </c>
      <c r="T64" s="7">
        <f t="shared" si="20"/>
        <v>0</v>
      </c>
      <c r="U64" s="7">
        <f t="shared" si="20"/>
        <v>0</v>
      </c>
      <c r="V64" s="12">
        <f t="shared" si="15"/>
        <v>0</v>
      </c>
    </row>
    <row r="65" spans="1:22" x14ac:dyDescent="0.3">
      <c r="A65" s="32">
        <v>45707</v>
      </c>
      <c r="B65" s="3" t="s">
        <v>16</v>
      </c>
      <c r="C65" s="4">
        <v>0.58333333333333337</v>
      </c>
      <c r="D65" s="4">
        <v>0.625</v>
      </c>
      <c r="E65" s="4">
        <f t="shared" si="22"/>
        <v>4.166666666666663E-2</v>
      </c>
      <c r="F65" s="2" t="s">
        <v>10</v>
      </c>
      <c r="G65" s="13" t="str" cm="1">
        <f t="array" ref="G65">IF(OR(COUNTIF(F65,"*"&amp;$H$1:$H$2&amp;"*")),"Packer","")</f>
        <v/>
      </c>
      <c r="H65" s="13" t="str">
        <f t="shared" si="2"/>
        <v>break</v>
      </c>
      <c r="I65" s="37" t="str">
        <f t="shared" si="0"/>
        <v>break</v>
      </c>
      <c r="N65" s="8">
        <v>45762</v>
      </c>
      <c r="O65" s="7">
        <f t="shared" ref="O65:U74" si="23">SUMIFS($E:$E,$A:$A,$N65,$H:$H,O$4)*24</f>
        <v>0</v>
      </c>
      <c r="P65" s="7">
        <f t="shared" si="23"/>
        <v>0</v>
      </c>
      <c r="Q65" s="9">
        <f t="shared" si="23"/>
        <v>0</v>
      </c>
      <c r="R65" s="7">
        <f t="shared" si="23"/>
        <v>0</v>
      </c>
      <c r="S65" s="7">
        <f t="shared" si="23"/>
        <v>0</v>
      </c>
      <c r="T65" s="7">
        <f t="shared" si="23"/>
        <v>0</v>
      </c>
      <c r="U65" s="7">
        <f t="shared" si="23"/>
        <v>0</v>
      </c>
      <c r="V65" s="12">
        <f t="shared" si="15"/>
        <v>0</v>
      </c>
    </row>
    <row r="66" spans="1:22" x14ac:dyDescent="0.3">
      <c r="A66" s="32">
        <v>45707</v>
      </c>
      <c r="B66" s="3" t="s">
        <v>16</v>
      </c>
      <c r="C66" s="4">
        <v>0.63541666666666663</v>
      </c>
      <c r="D66" s="4">
        <v>0.65625</v>
      </c>
      <c r="E66" s="4">
        <f t="shared" si="22"/>
        <v>2.083333333333337E-2</v>
      </c>
      <c r="F66" s="2" t="s">
        <v>42</v>
      </c>
      <c r="G66" s="13" t="str" cm="1">
        <f t="array" ref="G66">IF(OR(COUNTIF(F66,"*"&amp;$H$1:$H$2&amp;"*")),"Packer","")</f>
        <v>Packer</v>
      </c>
      <c r="H66" s="13" t="str">
        <f t="shared" si="2"/>
        <v>Packer</v>
      </c>
      <c r="I66" s="37" t="str">
        <f t="shared" si="0"/>
        <v>packer</v>
      </c>
      <c r="N66" s="8">
        <v>45763</v>
      </c>
      <c r="O66" s="7">
        <f t="shared" si="23"/>
        <v>0</v>
      </c>
      <c r="P66" s="7">
        <f t="shared" si="23"/>
        <v>0</v>
      </c>
      <c r="Q66" s="9">
        <f t="shared" si="23"/>
        <v>0</v>
      </c>
      <c r="R66" s="7">
        <f t="shared" si="23"/>
        <v>0</v>
      </c>
      <c r="S66" s="7">
        <f t="shared" si="23"/>
        <v>0</v>
      </c>
      <c r="T66" s="7">
        <f t="shared" si="23"/>
        <v>0</v>
      </c>
      <c r="U66" s="7">
        <f t="shared" si="23"/>
        <v>0</v>
      </c>
      <c r="V66" s="12">
        <f t="shared" si="15"/>
        <v>0</v>
      </c>
    </row>
    <row r="67" spans="1:22" x14ac:dyDescent="0.3">
      <c r="A67" s="32">
        <v>45707</v>
      </c>
      <c r="B67" s="3" t="s">
        <v>16</v>
      </c>
      <c r="C67" s="4">
        <v>0.66666666666666663</v>
      </c>
      <c r="D67" s="4">
        <v>0.6875</v>
      </c>
      <c r="E67" s="4">
        <f t="shared" ref="E67" si="24">D67-C67</f>
        <v>2.083333333333337E-2</v>
      </c>
      <c r="F67" s="2" t="s">
        <v>32</v>
      </c>
      <c r="G67" s="13" t="str" cm="1">
        <f t="array" ref="G67">IF(OR(COUNTIF(F67,"*"&amp;$H$1:$H$2&amp;"*")),"Packer","")</f>
        <v/>
      </c>
      <c r="H67" s="13" t="str">
        <f t="shared" si="2"/>
        <v>Palletizer</v>
      </c>
      <c r="I67" s="37" t="str">
        <f t="shared" si="0"/>
        <v>palletizer</v>
      </c>
      <c r="N67" s="8">
        <v>45764</v>
      </c>
      <c r="O67" s="7">
        <f t="shared" si="23"/>
        <v>0</v>
      </c>
      <c r="P67" s="7">
        <f t="shared" si="23"/>
        <v>0</v>
      </c>
      <c r="Q67" s="9">
        <f t="shared" si="23"/>
        <v>0</v>
      </c>
      <c r="R67" s="7">
        <f t="shared" si="23"/>
        <v>0</v>
      </c>
      <c r="S67" s="7">
        <f t="shared" si="23"/>
        <v>0</v>
      </c>
      <c r="T67" s="7">
        <f t="shared" si="23"/>
        <v>0</v>
      </c>
      <c r="U67" s="7">
        <f t="shared" si="23"/>
        <v>0</v>
      </c>
      <c r="V67" s="12">
        <f t="shared" si="15"/>
        <v>0</v>
      </c>
    </row>
    <row r="68" spans="1:22" x14ac:dyDescent="0.3">
      <c r="A68" s="32">
        <v>45707</v>
      </c>
      <c r="B68" s="3" t="s">
        <v>16</v>
      </c>
      <c r="C68" s="4">
        <v>0.70833333333333337</v>
      </c>
      <c r="D68" s="4">
        <v>0.72916666666666663</v>
      </c>
      <c r="E68" s="4">
        <f t="shared" si="22"/>
        <v>2.0833333333333259E-2</v>
      </c>
      <c r="F68" s="2" t="s">
        <v>35</v>
      </c>
      <c r="G68" s="13" t="str" cm="1">
        <f t="array" ref="G68">IF(OR(COUNTIF(F68,"*"&amp;$H$1:$H$2&amp;"*")),"Packer","")</f>
        <v/>
      </c>
      <c r="H68" s="13" t="str">
        <f t="shared" si="2"/>
        <v>Palletizer</v>
      </c>
      <c r="I68" s="37" t="str">
        <f t="shared" ref="I68:I131" si="25">IF(ISNUMBER(SEARCH("palletizer", F68)), "palletizer",
IF(ISNUMBER(SEARCH("packer", F68)), "packer",
IF(ISNUMBER(SEARCH("forklift", F68)), "forklift",
IF(OR(ISNUMBER(SEARCH("iftar", F68)), ISNUMBER(SEARCH("break", F68)), ISNUMBER(SEARCH("shift change", F68))), "break",
"other"))))</f>
        <v>palletizer</v>
      </c>
      <c r="N68" s="8">
        <v>45765</v>
      </c>
      <c r="O68" s="7">
        <f t="shared" si="23"/>
        <v>0</v>
      </c>
      <c r="P68" s="7">
        <f t="shared" si="23"/>
        <v>0</v>
      </c>
      <c r="Q68" s="9">
        <f t="shared" si="23"/>
        <v>0</v>
      </c>
      <c r="R68" s="7">
        <f t="shared" si="23"/>
        <v>0</v>
      </c>
      <c r="S68" s="7">
        <f t="shared" si="23"/>
        <v>0</v>
      </c>
      <c r="T68" s="7">
        <f t="shared" si="23"/>
        <v>0</v>
      </c>
      <c r="U68" s="7">
        <f t="shared" si="23"/>
        <v>0</v>
      </c>
      <c r="V68" s="12">
        <f t="shared" si="15"/>
        <v>0</v>
      </c>
    </row>
    <row r="69" spans="1:22" x14ac:dyDescent="0.3">
      <c r="A69" s="32">
        <v>45707</v>
      </c>
      <c r="B69" s="3" t="s">
        <v>16</v>
      </c>
      <c r="C69" s="4">
        <v>0.8125</v>
      </c>
      <c r="D69" s="4">
        <v>0.89583333333333337</v>
      </c>
      <c r="E69" s="4">
        <f t="shared" si="22"/>
        <v>8.333333333333337E-2</v>
      </c>
      <c r="F69" s="2" t="s">
        <v>20</v>
      </c>
      <c r="G69" s="13" t="str" cm="1">
        <f t="array" ref="G69">IF(OR(COUNTIF(F69,"*"&amp;$H$1:$H$2&amp;"*")),"Packer","")</f>
        <v/>
      </c>
      <c r="H69" s="13" t="str">
        <f t="shared" ref="H69:H132" si="26">IF(G69="",IF(OR(F69="cleaning ",F69="shift change ",F69="full ",F69=" forklift repair ",F69="no slings ",F69="break"),F69,"Palletizer"),G69)</f>
        <v xml:space="preserve">shift change </v>
      </c>
      <c r="I69" s="37" t="str">
        <f t="shared" si="25"/>
        <v>break</v>
      </c>
      <c r="N69" s="8">
        <v>45766</v>
      </c>
      <c r="O69" s="7">
        <f t="shared" si="23"/>
        <v>0</v>
      </c>
      <c r="P69" s="7">
        <f t="shared" si="23"/>
        <v>0</v>
      </c>
      <c r="Q69" s="9">
        <f t="shared" si="23"/>
        <v>0</v>
      </c>
      <c r="R69" s="7">
        <f t="shared" si="23"/>
        <v>0</v>
      </c>
      <c r="S69" s="7">
        <f t="shared" si="23"/>
        <v>0</v>
      </c>
      <c r="T69" s="7">
        <f t="shared" si="23"/>
        <v>0</v>
      </c>
      <c r="U69" s="7">
        <f t="shared" si="23"/>
        <v>0</v>
      </c>
      <c r="V69" s="12">
        <f t="shared" ref="V69:V100" si="27">SUM(O69:U69)</f>
        <v>0</v>
      </c>
    </row>
    <row r="70" spans="1:22" x14ac:dyDescent="0.3">
      <c r="A70" s="32">
        <v>45707</v>
      </c>
      <c r="B70" s="3" t="s">
        <v>16</v>
      </c>
      <c r="C70" s="4">
        <v>0.41666666666666669</v>
      </c>
      <c r="D70" s="4">
        <v>0.45833333333333331</v>
      </c>
      <c r="E70" s="4">
        <f t="shared" si="22"/>
        <v>4.166666666666663E-2</v>
      </c>
      <c r="F70" s="2" t="s">
        <v>13</v>
      </c>
      <c r="G70" s="13" t="str" cm="1">
        <f t="array" ref="G70">IF(OR(COUNTIF(F70,"*"&amp;$H$1:$H$2&amp;"*")),"Packer","")</f>
        <v/>
      </c>
      <c r="H70" s="13" t="str">
        <f t="shared" si="26"/>
        <v xml:space="preserve"> forklift repair </v>
      </c>
      <c r="I70" s="37" t="str">
        <f t="shared" si="25"/>
        <v>forklift</v>
      </c>
      <c r="N70" s="8">
        <v>45767</v>
      </c>
      <c r="O70" s="7">
        <f t="shared" si="23"/>
        <v>0</v>
      </c>
      <c r="P70" s="7">
        <f t="shared" si="23"/>
        <v>0</v>
      </c>
      <c r="Q70" s="9">
        <f t="shared" si="23"/>
        <v>0</v>
      </c>
      <c r="R70" s="7">
        <f t="shared" si="23"/>
        <v>0</v>
      </c>
      <c r="S70" s="7">
        <f t="shared" si="23"/>
        <v>0</v>
      </c>
      <c r="T70" s="7">
        <f t="shared" si="23"/>
        <v>0</v>
      </c>
      <c r="U70" s="7">
        <f t="shared" si="23"/>
        <v>0</v>
      </c>
      <c r="V70" s="12">
        <f t="shared" si="27"/>
        <v>0</v>
      </c>
    </row>
    <row r="71" spans="1:22" x14ac:dyDescent="0.3">
      <c r="A71" s="32">
        <v>45708</v>
      </c>
      <c r="B71" s="3" t="s">
        <v>17</v>
      </c>
      <c r="C71" s="4">
        <v>8.3333333333333329E-2</v>
      </c>
      <c r="D71" s="4">
        <v>0.125</v>
      </c>
      <c r="E71" s="4">
        <f t="shared" si="22"/>
        <v>4.1666666666666671E-2</v>
      </c>
      <c r="F71" s="2" t="s">
        <v>10</v>
      </c>
      <c r="G71" s="13" t="str" cm="1">
        <f t="array" ref="G71">IF(OR(COUNTIF(F71,"*"&amp;$H$1:$H$2&amp;"*")),"Packer","")</f>
        <v/>
      </c>
      <c r="H71" s="13" t="str">
        <f t="shared" si="26"/>
        <v>break</v>
      </c>
      <c r="I71" s="37" t="str">
        <f t="shared" si="25"/>
        <v>break</v>
      </c>
      <c r="N71" s="8">
        <v>45768</v>
      </c>
      <c r="O71" s="7">
        <f t="shared" si="23"/>
        <v>0</v>
      </c>
      <c r="P71" s="7">
        <f t="shared" si="23"/>
        <v>0</v>
      </c>
      <c r="Q71" s="9">
        <f t="shared" si="23"/>
        <v>0</v>
      </c>
      <c r="R71" s="7">
        <f t="shared" si="23"/>
        <v>0</v>
      </c>
      <c r="S71" s="7">
        <f t="shared" si="23"/>
        <v>0</v>
      </c>
      <c r="T71" s="7">
        <f t="shared" si="23"/>
        <v>0</v>
      </c>
      <c r="U71" s="7">
        <f t="shared" si="23"/>
        <v>0</v>
      </c>
      <c r="V71" s="12">
        <f t="shared" si="27"/>
        <v>0</v>
      </c>
    </row>
    <row r="72" spans="1:22" x14ac:dyDescent="0.3">
      <c r="A72" s="32">
        <v>45708</v>
      </c>
      <c r="B72" s="3" t="s">
        <v>17</v>
      </c>
      <c r="C72" s="4">
        <v>0.16666666666666666</v>
      </c>
      <c r="D72" s="4">
        <v>0.22916666666666666</v>
      </c>
      <c r="E72" s="4">
        <f t="shared" ref="E72" si="28">D72-C72</f>
        <v>6.25E-2</v>
      </c>
      <c r="F72" s="2" t="s">
        <v>9</v>
      </c>
      <c r="G72" s="13" t="str" cm="1">
        <f t="array" ref="G72">IF(OR(COUNTIF(F72,"*"&amp;$H$1:$H$2&amp;"*")),"Packer","")</f>
        <v/>
      </c>
      <c r="H72" s="13" t="str">
        <f t="shared" si="26"/>
        <v xml:space="preserve">full </v>
      </c>
      <c r="I72" s="37" t="str">
        <f t="shared" si="25"/>
        <v>other</v>
      </c>
      <c r="N72" s="8">
        <v>45769</v>
      </c>
      <c r="O72" s="7">
        <f t="shared" si="23"/>
        <v>0</v>
      </c>
      <c r="P72" s="7">
        <f t="shared" si="23"/>
        <v>0</v>
      </c>
      <c r="Q72" s="9">
        <f t="shared" si="23"/>
        <v>0</v>
      </c>
      <c r="R72" s="7">
        <f t="shared" si="23"/>
        <v>0</v>
      </c>
      <c r="S72" s="7">
        <f t="shared" si="23"/>
        <v>0</v>
      </c>
      <c r="T72" s="7">
        <f t="shared" si="23"/>
        <v>0</v>
      </c>
      <c r="U72" s="7">
        <f t="shared" si="23"/>
        <v>0</v>
      </c>
      <c r="V72" s="12">
        <f t="shared" si="27"/>
        <v>0</v>
      </c>
    </row>
    <row r="73" spans="1:22" x14ac:dyDescent="0.3">
      <c r="A73" s="32">
        <v>45708</v>
      </c>
      <c r="B73" s="3" t="s">
        <v>17</v>
      </c>
      <c r="C73" s="4">
        <v>0.3125</v>
      </c>
      <c r="D73" s="4">
        <v>0.39583333333333331</v>
      </c>
      <c r="E73" s="4">
        <f t="shared" si="22"/>
        <v>8.3333333333333315E-2</v>
      </c>
      <c r="F73" s="2" t="s">
        <v>21</v>
      </c>
      <c r="G73" s="13" t="str" cm="1">
        <f t="array" ref="G73">IF(OR(COUNTIF(F73,"*"&amp;$H$1:$H$2&amp;"*")),"Packer","")</f>
        <v/>
      </c>
      <c r="H73" s="13" t="str">
        <f t="shared" si="26"/>
        <v xml:space="preserve">no slings </v>
      </c>
      <c r="I73" s="37" t="str">
        <f t="shared" si="25"/>
        <v>other</v>
      </c>
      <c r="N73" s="8">
        <v>45770</v>
      </c>
      <c r="O73" s="7">
        <f t="shared" si="23"/>
        <v>0</v>
      </c>
      <c r="P73" s="7">
        <f t="shared" si="23"/>
        <v>0</v>
      </c>
      <c r="Q73" s="9">
        <f t="shared" si="23"/>
        <v>0</v>
      </c>
      <c r="R73" s="7">
        <f t="shared" si="23"/>
        <v>0</v>
      </c>
      <c r="S73" s="7">
        <f t="shared" si="23"/>
        <v>0</v>
      </c>
      <c r="T73" s="7">
        <f t="shared" si="23"/>
        <v>0</v>
      </c>
      <c r="U73" s="7">
        <f t="shared" si="23"/>
        <v>0</v>
      </c>
      <c r="V73" s="12">
        <f t="shared" si="27"/>
        <v>0</v>
      </c>
    </row>
    <row r="74" spans="1:22" x14ac:dyDescent="0.3">
      <c r="A74" s="32">
        <v>45708</v>
      </c>
      <c r="B74" s="3" t="s">
        <v>17</v>
      </c>
      <c r="C74" s="4">
        <v>0.39583333333333331</v>
      </c>
      <c r="D74" s="4">
        <v>1</v>
      </c>
      <c r="E74" s="4">
        <f t="shared" si="22"/>
        <v>0.60416666666666674</v>
      </c>
      <c r="F74" s="2" t="s">
        <v>21</v>
      </c>
      <c r="G74" s="13" t="str" cm="1">
        <f t="array" ref="G74">IF(OR(COUNTIF(F74,"*"&amp;$H$1:$H$2&amp;"*")),"Packer","")</f>
        <v/>
      </c>
      <c r="H74" s="13" t="str">
        <f t="shared" si="26"/>
        <v xml:space="preserve">no slings </v>
      </c>
      <c r="I74" s="37" t="str">
        <f t="shared" si="25"/>
        <v>other</v>
      </c>
      <c r="N74" s="8">
        <v>45771</v>
      </c>
      <c r="O74" s="7">
        <f t="shared" si="23"/>
        <v>0</v>
      </c>
      <c r="P74" s="7">
        <f t="shared" si="23"/>
        <v>0</v>
      </c>
      <c r="Q74" s="9">
        <f t="shared" si="23"/>
        <v>0</v>
      </c>
      <c r="R74" s="7">
        <f t="shared" si="23"/>
        <v>0</v>
      </c>
      <c r="S74" s="7">
        <f t="shared" si="23"/>
        <v>0</v>
      </c>
      <c r="T74" s="7">
        <f t="shared" si="23"/>
        <v>0</v>
      </c>
      <c r="U74" s="7">
        <f t="shared" si="23"/>
        <v>0</v>
      </c>
      <c r="V74" s="12">
        <f t="shared" si="27"/>
        <v>0</v>
      </c>
    </row>
    <row r="75" spans="1:22" x14ac:dyDescent="0.3">
      <c r="A75" s="32">
        <v>45708</v>
      </c>
      <c r="B75" s="3" t="s">
        <v>17</v>
      </c>
      <c r="C75" s="4"/>
      <c r="D75" s="4"/>
      <c r="E75" s="4">
        <f t="shared" ref="E75:E123" si="29">D75-C75</f>
        <v>0</v>
      </c>
      <c r="F75" s="2" t="s">
        <v>21</v>
      </c>
      <c r="G75" s="13" t="str" cm="1">
        <f t="array" ref="G75">IF(OR(COUNTIF(F75,"*"&amp;$H$1:$H$2&amp;"*")),"Packer","")</f>
        <v/>
      </c>
      <c r="H75" s="13" t="str">
        <f t="shared" si="26"/>
        <v xml:space="preserve">no slings </v>
      </c>
      <c r="I75" s="37" t="str">
        <f t="shared" si="25"/>
        <v>other</v>
      </c>
      <c r="N75" s="8">
        <v>45772</v>
      </c>
      <c r="O75" s="7">
        <f t="shared" ref="O75:U84" si="30">SUMIFS($E:$E,$A:$A,$N75,$H:$H,O$4)*24</f>
        <v>0</v>
      </c>
      <c r="P75" s="7">
        <f t="shared" si="30"/>
        <v>0</v>
      </c>
      <c r="Q75" s="9">
        <f t="shared" si="30"/>
        <v>0</v>
      </c>
      <c r="R75" s="7">
        <f t="shared" si="30"/>
        <v>0</v>
      </c>
      <c r="S75" s="7">
        <f t="shared" si="30"/>
        <v>0</v>
      </c>
      <c r="T75" s="7">
        <f t="shared" si="30"/>
        <v>0</v>
      </c>
      <c r="U75" s="7">
        <f t="shared" si="30"/>
        <v>0</v>
      </c>
      <c r="V75" s="12">
        <f t="shared" si="27"/>
        <v>0</v>
      </c>
    </row>
    <row r="76" spans="1:22" x14ac:dyDescent="0.3">
      <c r="A76" s="32">
        <v>45708</v>
      </c>
      <c r="B76" s="3" t="s">
        <v>17</v>
      </c>
      <c r="C76" s="4"/>
      <c r="D76" s="4"/>
      <c r="E76" s="4">
        <f t="shared" si="29"/>
        <v>0</v>
      </c>
      <c r="F76" s="2" t="s">
        <v>21</v>
      </c>
      <c r="G76" s="13" t="str" cm="1">
        <f t="array" ref="G76">IF(OR(COUNTIF(F76,"*"&amp;$H$1:$H$2&amp;"*")),"Packer","")</f>
        <v/>
      </c>
      <c r="H76" s="13" t="str">
        <f t="shared" si="26"/>
        <v xml:space="preserve">no slings </v>
      </c>
      <c r="I76" s="37" t="str">
        <f t="shared" si="25"/>
        <v>other</v>
      </c>
      <c r="N76" s="8">
        <v>45773</v>
      </c>
      <c r="O76" s="7">
        <f t="shared" si="30"/>
        <v>0</v>
      </c>
      <c r="P76" s="7">
        <f t="shared" si="30"/>
        <v>0</v>
      </c>
      <c r="Q76" s="9">
        <f t="shared" si="30"/>
        <v>0</v>
      </c>
      <c r="R76" s="7">
        <f t="shared" si="30"/>
        <v>0</v>
      </c>
      <c r="S76" s="7">
        <f t="shared" si="30"/>
        <v>0</v>
      </c>
      <c r="T76" s="7">
        <f t="shared" si="30"/>
        <v>0</v>
      </c>
      <c r="U76" s="7">
        <f t="shared" si="30"/>
        <v>0</v>
      </c>
      <c r="V76" s="12">
        <f t="shared" si="27"/>
        <v>0</v>
      </c>
    </row>
    <row r="77" spans="1:22" x14ac:dyDescent="0.3">
      <c r="A77" s="32">
        <v>45708</v>
      </c>
      <c r="B77" s="3" t="s">
        <v>17</v>
      </c>
      <c r="C77" s="4"/>
      <c r="D77" s="4"/>
      <c r="E77" s="4">
        <f t="shared" si="29"/>
        <v>0</v>
      </c>
      <c r="F77" s="2" t="s">
        <v>21</v>
      </c>
      <c r="G77" s="13" t="str" cm="1">
        <f t="array" ref="G77">IF(OR(COUNTIF(F77,"*"&amp;$H$1:$H$2&amp;"*")),"Packer","")</f>
        <v/>
      </c>
      <c r="H77" s="13" t="str">
        <f t="shared" si="26"/>
        <v xml:space="preserve">no slings </v>
      </c>
      <c r="I77" s="37" t="str">
        <f t="shared" si="25"/>
        <v>other</v>
      </c>
      <c r="N77" s="8">
        <v>45774</v>
      </c>
      <c r="O77" s="7">
        <f t="shared" si="30"/>
        <v>0</v>
      </c>
      <c r="P77" s="7">
        <f t="shared" si="30"/>
        <v>0</v>
      </c>
      <c r="Q77" s="9">
        <f t="shared" si="30"/>
        <v>0</v>
      </c>
      <c r="R77" s="7">
        <f t="shared" si="30"/>
        <v>0</v>
      </c>
      <c r="S77" s="7">
        <f t="shared" si="30"/>
        <v>0</v>
      </c>
      <c r="T77" s="7">
        <f t="shared" si="30"/>
        <v>0</v>
      </c>
      <c r="U77" s="7">
        <f t="shared" si="30"/>
        <v>0</v>
      </c>
      <c r="V77" s="12">
        <f t="shared" si="27"/>
        <v>0</v>
      </c>
    </row>
    <row r="78" spans="1:22" x14ac:dyDescent="0.3">
      <c r="A78" s="32">
        <v>45708</v>
      </c>
      <c r="B78" s="3" t="s">
        <v>17</v>
      </c>
      <c r="C78" s="4"/>
      <c r="D78" s="4"/>
      <c r="E78" s="4">
        <f t="shared" si="29"/>
        <v>0</v>
      </c>
      <c r="F78" s="2" t="s">
        <v>21</v>
      </c>
      <c r="G78" s="13" t="str" cm="1">
        <f t="array" ref="G78">IF(OR(COUNTIF(F78,"*"&amp;$H$1:$H$2&amp;"*")),"Packer","")</f>
        <v/>
      </c>
      <c r="H78" s="13" t="str">
        <f t="shared" si="26"/>
        <v xml:space="preserve">no slings </v>
      </c>
      <c r="I78" s="37" t="str">
        <f t="shared" si="25"/>
        <v>other</v>
      </c>
      <c r="N78" s="8">
        <v>45775</v>
      </c>
      <c r="O78" s="7">
        <f t="shared" si="30"/>
        <v>0</v>
      </c>
      <c r="P78" s="7">
        <f t="shared" si="30"/>
        <v>0</v>
      </c>
      <c r="Q78" s="9">
        <f t="shared" si="30"/>
        <v>0</v>
      </c>
      <c r="R78" s="7">
        <f t="shared" si="30"/>
        <v>0</v>
      </c>
      <c r="S78" s="7">
        <f t="shared" si="30"/>
        <v>0</v>
      </c>
      <c r="T78" s="7">
        <f t="shared" si="30"/>
        <v>0</v>
      </c>
      <c r="U78" s="7">
        <f t="shared" si="30"/>
        <v>0</v>
      </c>
      <c r="V78" s="12">
        <f t="shared" si="27"/>
        <v>0</v>
      </c>
    </row>
    <row r="79" spans="1:22" x14ac:dyDescent="0.3">
      <c r="A79" s="32">
        <v>45708</v>
      </c>
      <c r="B79" s="3" t="s">
        <v>17</v>
      </c>
      <c r="C79" s="4"/>
      <c r="D79" s="4"/>
      <c r="E79" s="4">
        <f t="shared" si="29"/>
        <v>0</v>
      </c>
      <c r="F79" s="2" t="s">
        <v>21</v>
      </c>
      <c r="G79" s="13" t="str" cm="1">
        <f t="array" ref="G79">IF(OR(COUNTIF(F79,"*"&amp;$H$1:$H$2&amp;"*")),"Packer","")</f>
        <v/>
      </c>
      <c r="H79" s="13" t="str">
        <f t="shared" si="26"/>
        <v xml:space="preserve">no slings </v>
      </c>
      <c r="I79" s="37" t="str">
        <f t="shared" si="25"/>
        <v>other</v>
      </c>
      <c r="N79" s="8">
        <v>45776</v>
      </c>
      <c r="O79" s="7">
        <f t="shared" si="30"/>
        <v>0</v>
      </c>
      <c r="P79" s="7">
        <f t="shared" si="30"/>
        <v>0</v>
      </c>
      <c r="Q79" s="9">
        <f t="shared" si="30"/>
        <v>0</v>
      </c>
      <c r="R79" s="7">
        <f t="shared" si="30"/>
        <v>0</v>
      </c>
      <c r="S79" s="7">
        <f t="shared" si="30"/>
        <v>0</v>
      </c>
      <c r="T79" s="7">
        <f t="shared" si="30"/>
        <v>0</v>
      </c>
      <c r="U79" s="7">
        <f t="shared" si="30"/>
        <v>0</v>
      </c>
      <c r="V79" s="12">
        <f t="shared" si="27"/>
        <v>0</v>
      </c>
    </row>
    <row r="80" spans="1:22" x14ac:dyDescent="0.3">
      <c r="A80" s="32">
        <v>45708</v>
      </c>
      <c r="B80" s="3" t="s">
        <v>17</v>
      </c>
      <c r="C80" s="4"/>
      <c r="D80" s="4"/>
      <c r="E80" s="4">
        <f t="shared" si="29"/>
        <v>0</v>
      </c>
      <c r="F80" s="2" t="s">
        <v>21</v>
      </c>
      <c r="G80" s="13" t="str" cm="1">
        <f t="array" ref="G80">IF(OR(COUNTIF(F80,"*"&amp;$H$1:$H$2&amp;"*")),"Packer","")</f>
        <v/>
      </c>
      <c r="H80" s="13" t="str">
        <f t="shared" si="26"/>
        <v xml:space="preserve">no slings </v>
      </c>
      <c r="I80" s="37" t="str">
        <f t="shared" si="25"/>
        <v>other</v>
      </c>
      <c r="N80" s="8">
        <v>45777</v>
      </c>
      <c r="O80" s="7">
        <f t="shared" si="30"/>
        <v>0</v>
      </c>
      <c r="P80" s="7">
        <f t="shared" si="30"/>
        <v>0</v>
      </c>
      <c r="Q80" s="9">
        <f t="shared" si="30"/>
        <v>0</v>
      </c>
      <c r="R80" s="7">
        <f t="shared" si="30"/>
        <v>0</v>
      </c>
      <c r="S80" s="7">
        <f t="shared" si="30"/>
        <v>0</v>
      </c>
      <c r="T80" s="7">
        <f t="shared" si="30"/>
        <v>0</v>
      </c>
      <c r="U80" s="7">
        <f t="shared" si="30"/>
        <v>0</v>
      </c>
      <c r="V80" s="12">
        <f t="shared" si="27"/>
        <v>0</v>
      </c>
    </row>
    <row r="81" spans="1:22" x14ac:dyDescent="0.3">
      <c r="A81" s="32">
        <v>45708</v>
      </c>
      <c r="B81" s="3" t="s">
        <v>17</v>
      </c>
      <c r="C81" s="4"/>
      <c r="D81" s="4"/>
      <c r="E81" s="4">
        <f t="shared" si="29"/>
        <v>0</v>
      </c>
      <c r="F81" s="2" t="s">
        <v>21</v>
      </c>
      <c r="G81" s="13" t="str" cm="1">
        <f t="array" ref="G81">IF(OR(COUNTIF(F81,"*"&amp;$H$1:$H$2&amp;"*")),"Packer","")</f>
        <v/>
      </c>
      <c r="H81" s="13" t="str">
        <f t="shared" si="26"/>
        <v xml:space="preserve">no slings </v>
      </c>
      <c r="I81" s="37" t="str">
        <f t="shared" si="25"/>
        <v>other</v>
      </c>
      <c r="N81" s="8">
        <v>45778</v>
      </c>
      <c r="O81" s="7">
        <f t="shared" si="30"/>
        <v>0</v>
      </c>
      <c r="P81" s="7">
        <f t="shared" si="30"/>
        <v>0</v>
      </c>
      <c r="Q81" s="9">
        <f t="shared" si="30"/>
        <v>0</v>
      </c>
      <c r="R81" s="7">
        <f t="shared" si="30"/>
        <v>0</v>
      </c>
      <c r="S81" s="7">
        <f t="shared" si="30"/>
        <v>0</v>
      </c>
      <c r="T81" s="7">
        <f t="shared" si="30"/>
        <v>0</v>
      </c>
      <c r="U81" s="7">
        <f t="shared" si="30"/>
        <v>0</v>
      </c>
      <c r="V81" s="12">
        <f t="shared" si="27"/>
        <v>0</v>
      </c>
    </row>
    <row r="82" spans="1:22" x14ac:dyDescent="0.3">
      <c r="A82" s="32">
        <v>45708</v>
      </c>
      <c r="B82" s="3" t="s">
        <v>17</v>
      </c>
      <c r="C82" s="4"/>
      <c r="D82" s="4"/>
      <c r="E82" s="4">
        <f t="shared" si="29"/>
        <v>0</v>
      </c>
      <c r="F82" s="2" t="s">
        <v>21</v>
      </c>
      <c r="G82" s="13" t="str" cm="1">
        <f t="array" ref="G82">IF(OR(COUNTIF(F82,"*"&amp;$H$1:$H$2&amp;"*")),"Packer","")</f>
        <v/>
      </c>
      <c r="H82" s="13" t="str">
        <f t="shared" si="26"/>
        <v xml:space="preserve">no slings </v>
      </c>
      <c r="I82" s="37" t="str">
        <f t="shared" si="25"/>
        <v>other</v>
      </c>
      <c r="N82" s="8">
        <v>45779</v>
      </c>
      <c r="O82" s="7">
        <f t="shared" si="30"/>
        <v>0</v>
      </c>
      <c r="P82" s="7">
        <f t="shared" si="30"/>
        <v>0</v>
      </c>
      <c r="Q82" s="9">
        <f t="shared" si="30"/>
        <v>0</v>
      </c>
      <c r="R82" s="7">
        <f t="shared" si="30"/>
        <v>0</v>
      </c>
      <c r="S82" s="7">
        <f t="shared" si="30"/>
        <v>0</v>
      </c>
      <c r="T82" s="7">
        <f t="shared" si="30"/>
        <v>0</v>
      </c>
      <c r="U82" s="7">
        <f t="shared" si="30"/>
        <v>0</v>
      </c>
      <c r="V82" s="12">
        <f t="shared" si="27"/>
        <v>0</v>
      </c>
    </row>
    <row r="83" spans="1:22" x14ac:dyDescent="0.3">
      <c r="A83" s="32">
        <v>45709</v>
      </c>
      <c r="B83" s="3" t="s">
        <v>18</v>
      </c>
      <c r="C83" s="4">
        <v>0</v>
      </c>
      <c r="D83" s="4">
        <v>0.99930555555555556</v>
      </c>
      <c r="E83" s="4">
        <f t="shared" si="29"/>
        <v>0.99930555555555556</v>
      </c>
      <c r="F83" s="2" t="s">
        <v>21</v>
      </c>
      <c r="G83" s="13" t="str" cm="1">
        <f t="array" ref="G83">IF(OR(COUNTIF(F83,"*"&amp;$H$1:$H$2&amp;"*")),"Packer","")</f>
        <v/>
      </c>
      <c r="H83" s="13" t="str">
        <f t="shared" si="26"/>
        <v xml:space="preserve">no slings </v>
      </c>
      <c r="I83" s="37" t="str">
        <f t="shared" si="25"/>
        <v>other</v>
      </c>
      <c r="N83" s="8">
        <v>45780</v>
      </c>
      <c r="O83" s="7">
        <f t="shared" si="30"/>
        <v>0</v>
      </c>
      <c r="P83" s="7">
        <f t="shared" si="30"/>
        <v>0</v>
      </c>
      <c r="Q83" s="9">
        <f t="shared" si="30"/>
        <v>0</v>
      </c>
      <c r="R83" s="7">
        <f t="shared" si="30"/>
        <v>0</v>
      </c>
      <c r="S83" s="7">
        <f t="shared" si="30"/>
        <v>0</v>
      </c>
      <c r="T83" s="7">
        <f t="shared" si="30"/>
        <v>0</v>
      </c>
      <c r="U83" s="7">
        <f t="shared" si="30"/>
        <v>0</v>
      </c>
      <c r="V83" s="12">
        <f t="shared" si="27"/>
        <v>0</v>
      </c>
    </row>
    <row r="84" spans="1:22" x14ac:dyDescent="0.3">
      <c r="A84" s="32">
        <v>45709</v>
      </c>
      <c r="B84" s="3" t="s">
        <v>18</v>
      </c>
      <c r="C84" s="4">
        <v>0.99930555555555556</v>
      </c>
      <c r="D84" s="4">
        <v>1</v>
      </c>
      <c r="E84" s="4">
        <f t="shared" si="29"/>
        <v>6.9444444444444198E-4</v>
      </c>
      <c r="F84" s="2" t="s">
        <v>21</v>
      </c>
      <c r="G84" s="13" t="str" cm="1">
        <f t="array" ref="G84">IF(OR(COUNTIF(F84,"*"&amp;$H$1:$H$2&amp;"*")),"Packer","")</f>
        <v/>
      </c>
      <c r="H84" s="13" t="str">
        <f t="shared" si="26"/>
        <v xml:space="preserve">no slings </v>
      </c>
      <c r="I84" s="37" t="str">
        <f t="shared" si="25"/>
        <v>other</v>
      </c>
      <c r="N84" s="8">
        <v>45781</v>
      </c>
      <c r="O84" s="7">
        <f t="shared" si="30"/>
        <v>0</v>
      </c>
      <c r="P84" s="7">
        <f t="shared" si="30"/>
        <v>0</v>
      </c>
      <c r="Q84" s="9">
        <f t="shared" si="30"/>
        <v>0</v>
      </c>
      <c r="R84" s="7">
        <f t="shared" si="30"/>
        <v>0</v>
      </c>
      <c r="S84" s="7">
        <f t="shared" si="30"/>
        <v>0</v>
      </c>
      <c r="T84" s="7">
        <f t="shared" si="30"/>
        <v>0</v>
      </c>
      <c r="U84" s="7">
        <f t="shared" si="30"/>
        <v>0</v>
      </c>
      <c r="V84" s="12">
        <f t="shared" si="27"/>
        <v>0</v>
      </c>
    </row>
    <row r="85" spans="1:22" x14ac:dyDescent="0.3">
      <c r="A85" s="32">
        <v>45709</v>
      </c>
      <c r="B85" s="3" t="s">
        <v>18</v>
      </c>
      <c r="C85" s="4"/>
      <c r="D85" s="4"/>
      <c r="E85" s="4">
        <f t="shared" si="29"/>
        <v>0</v>
      </c>
      <c r="F85" s="2" t="s">
        <v>21</v>
      </c>
      <c r="G85" s="13" t="str" cm="1">
        <f t="array" ref="G85">IF(OR(COUNTIF(F85,"*"&amp;$H$1:$H$2&amp;"*")),"Packer","")</f>
        <v/>
      </c>
      <c r="H85" s="13" t="str">
        <f t="shared" si="26"/>
        <v xml:space="preserve">no slings </v>
      </c>
      <c r="I85" s="37" t="str">
        <f t="shared" si="25"/>
        <v>other</v>
      </c>
      <c r="N85" s="8">
        <v>45782</v>
      </c>
      <c r="O85" s="7">
        <f t="shared" ref="O85:U94" si="31">SUMIFS($E:$E,$A:$A,$N85,$H:$H,O$4)*24</f>
        <v>0</v>
      </c>
      <c r="P85" s="7">
        <f t="shared" si="31"/>
        <v>0</v>
      </c>
      <c r="Q85" s="9">
        <f t="shared" si="31"/>
        <v>0</v>
      </c>
      <c r="R85" s="7">
        <f t="shared" si="31"/>
        <v>0</v>
      </c>
      <c r="S85" s="7">
        <f t="shared" si="31"/>
        <v>0</v>
      </c>
      <c r="T85" s="7">
        <f t="shared" si="31"/>
        <v>0</v>
      </c>
      <c r="U85" s="7">
        <f t="shared" si="31"/>
        <v>0</v>
      </c>
      <c r="V85" s="12">
        <f t="shared" si="27"/>
        <v>0</v>
      </c>
    </row>
    <row r="86" spans="1:22" x14ac:dyDescent="0.3">
      <c r="A86" s="32">
        <v>45709</v>
      </c>
      <c r="B86" s="3" t="s">
        <v>18</v>
      </c>
      <c r="C86" s="4"/>
      <c r="D86" s="4"/>
      <c r="E86" s="4">
        <f t="shared" si="29"/>
        <v>0</v>
      </c>
      <c r="F86" s="2" t="s">
        <v>21</v>
      </c>
      <c r="G86" s="13" t="str" cm="1">
        <f t="array" ref="G86">IF(OR(COUNTIF(F86,"*"&amp;$H$1:$H$2&amp;"*")),"Packer","")</f>
        <v/>
      </c>
      <c r="H86" s="13" t="str">
        <f t="shared" si="26"/>
        <v xml:space="preserve">no slings </v>
      </c>
      <c r="I86" s="37" t="str">
        <f t="shared" si="25"/>
        <v>other</v>
      </c>
      <c r="N86" s="8">
        <v>45783</v>
      </c>
      <c r="O86" s="7">
        <f t="shared" si="31"/>
        <v>0</v>
      </c>
      <c r="P86" s="7">
        <f t="shared" si="31"/>
        <v>0</v>
      </c>
      <c r="Q86" s="9">
        <f t="shared" si="31"/>
        <v>0</v>
      </c>
      <c r="R86" s="7">
        <f t="shared" si="31"/>
        <v>0</v>
      </c>
      <c r="S86" s="7">
        <f t="shared" si="31"/>
        <v>0</v>
      </c>
      <c r="T86" s="7">
        <f t="shared" si="31"/>
        <v>0</v>
      </c>
      <c r="U86" s="7">
        <f t="shared" si="31"/>
        <v>0</v>
      </c>
      <c r="V86" s="12">
        <f t="shared" si="27"/>
        <v>0</v>
      </c>
    </row>
    <row r="87" spans="1:22" x14ac:dyDescent="0.3">
      <c r="A87" s="32">
        <v>45709</v>
      </c>
      <c r="B87" s="3" t="s">
        <v>18</v>
      </c>
      <c r="C87" s="4"/>
      <c r="D87" s="4"/>
      <c r="E87" s="4">
        <f t="shared" si="29"/>
        <v>0</v>
      </c>
      <c r="F87" s="2" t="s">
        <v>21</v>
      </c>
      <c r="G87" s="13" t="str" cm="1">
        <f t="array" ref="G87">IF(OR(COUNTIF(F87,"*"&amp;$H$1:$H$2&amp;"*")),"Packer","")</f>
        <v/>
      </c>
      <c r="H87" s="13" t="str">
        <f t="shared" si="26"/>
        <v xml:space="preserve">no slings </v>
      </c>
      <c r="I87" s="37" t="str">
        <f t="shared" si="25"/>
        <v>other</v>
      </c>
      <c r="N87" s="8">
        <v>45784</v>
      </c>
      <c r="O87" s="7">
        <f t="shared" si="31"/>
        <v>0</v>
      </c>
      <c r="P87" s="7">
        <f t="shared" si="31"/>
        <v>0</v>
      </c>
      <c r="Q87" s="9">
        <f t="shared" si="31"/>
        <v>0</v>
      </c>
      <c r="R87" s="7">
        <f t="shared" si="31"/>
        <v>0</v>
      </c>
      <c r="S87" s="7">
        <f t="shared" si="31"/>
        <v>0</v>
      </c>
      <c r="T87" s="7">
        <f t="shared" si="31"/>
        <v>0</v>
      </c>
      <c r="U87" s="7">
        <f t="shared" si="31"/>
        <v>0</v>
      </c>
      <c r="V87" s="12">
        <f t="shared" si="27"/>
        <v>0</v>
      </c>
    </row>
    <row r="88" spans="1:22" x14ac:dyDescent="0.3">
      <c r="A88" s="32">
        <v>45709</v>
      </c>
      <c r="B88" s="3" t="s">
        <v>18</v>
      </c>
      <c r="C88" s="4"/>
      <c r="D88" s="4"/>
      <c r="E88" s="4">
        <f t="shared" si="29"/>
        <v>0</v>
      </c>
      <c r="F88" s="2" t="s">
        <v>21</v>
      </c>
      <c r="G88" s="13" t="str" cm="1">
        <f t="array" ref="G88">IF(OR(COUNTIF(F88,"*"&amp;$H$1:$H$2&amp;"*")),"Packer","")</f>
        <v/>
      </c>
      <c r="H88" s="13" t="str">
        <f t="shared" si="26"/>
        <v xml:space="preserve">no slings </v>
      </c>
      <c r="I88" s="37" t="str">
        <f t="shared" si="25"/>
        <v>other</v>
      </c>
      <c r="N88" s="8">
        <v>45785</v>
      </c>
      <c r="O88" s="7">
        <f t="shared" si="31"/>
        <v>0</v>
      </c>
      <c r="P88" s="7">
        <f t="shared" si="31"/>
        <v>0</v>
      </c>
      <c r="Q88" s="9">
        <f t="shared" si="31"/>
        <v>0</v>
      </c>
      <c r="R88" s="7">
        <f t="shared" si="31"/>
        <v>0</v>
      </c>
      <c r="S88" s="7">
        <f t="shared" si="31"/>
        <v>0</v>
      </c>
      <c r="T88" s="7">
        <f t="shared" si="31"/>
        <v>0</v>
      </c>
      <c r="U88" s="7">
        <f t="shared" si="31"/>
        <v>0</v>
      </c>
      <c r="V88" s="12">
        <f t="shared" si="27"/>
        <v>0</v>
      </c>
    </row>
    <row r="89" spans="1:22" x14ac:dyDescent="0.3">
      <c r="A89" s="32">
        <v>45709</v>
      </c>
      <c r="B89" s="3" t="s">
        <v>18</v>
      </c>
      <c r="C89" s="4"/>
      <c r="D89" s="4"/>
      <c r="E89" s="4">
        <f t="shared" si="29"/>
        <v>0</v>
      </c>
      <c r="F89" s="2" t="s">
        <v>21</v>
      </c>
      <c r="G89" s="13" t="str" cm="1">
        <f t="array" ref="G89">IF(OR(COUNTIF(F89,"*"&amp;$H$1:$H$2&amp;"*")),"Packer","")</f>
        <v/>
      </c>
      <c r="H89" s="13" t="str">
        <f t="shared" si="26"/>
        <v xml:space="preserve">no slings </v>
      </c>
      <c r="I89" s="37" t="str">
        <f t="shared" si="25"/>
        <v>other</v>
      </c>
      <c r="N89" s="8">
        <v>45786</v>
      </c>
      <c r="O89" s="7">
        <f t="shared" si="31"/>
        <v>0</v>
      </c>
      <c r="P89" s="7">
        <f t="shared" si="31"/>
        <v>0</v>
      </c>
      <c r="Q89" s="9">
        <f t="shared" si="31"/>
        <v>0</v>
      </c>
      <c r="R89" s="7">
        <f t="shared" si="31"/>
        <v>0</v>
      </c>
      <c r="S89" s="7">
        <f t="shared" si="31"/>
        <v>0</v>
      </c>
      <c r="T89" s="7">
        <f t="shared" si="31"/>
        <v>0</v>
      </c>
      <c r="U89" s="7">
        <f t="shared" si="31"/>
        <v>0</v>
      </c>
      <c r="V89" s="12">
        <f t="shared" si="27"/>
        <v>0</v>
      </c>
    </row>
    <row r="90" spans="1:22" x14ac:dyDescent="0.3">
      <c r="A90" s="32">
        <v>45709</v>
      </c>
      <c r="B90" s="3" t="s">
        <v>18</v>
      </c>
      <c r="C90" s="4"/>
      <c r="D90" s="4"/>
      <c r="E90" s="4">
        <f t="shared" si="29"/>
        <v>0</v>
      </c>
      <c r="F90" s="2" t="s">
        <v>21</v>
      </c>
      <c r="G90" s="13" t="str" cm="1">
        <f t="array" ref="G90">IF(OR(COUNTIF(F90,"*"&amp;$H$1:$H$2&amp;"*")),"Packer","")</f>
        <v/>
      </c>
      <c r="H90" s="13" t="str">
        <f t="shared" si="26"/>
        <v xml:space="preserve">no slings </v>
      </c>
      <c r="I90" s="37" t="str">
        <f t="shared" si="25"/>
        <v>other</v>
      </c>
      <c r="N90" s="8">
        <v>45787</v>
      </c>
      <c r="O90" s="7">
        <f t="shared" si="31"/>
        <v>0</v>
      </c>
      <c r="P90" s="7">
        <f t="shared" si="31"/>
        <v>0</v>
      </c>
      <c r="Q90" s="9">
        <f t="shared" si="31"/>
        <v>0</v>
      </c>
      <c r="R90" s="7">
        <f t="shared" si="31"/>
        <v>0</v>
      </c>
      <c r="S90" s="7">
        <f t="shared" si="31"/>
        <v>0</v>
      </c>
      <c r="T90" s="7">
        <f t="shared" si="31"/>
        <v>0</v>
      </c>
      <c r="U90" s="7">
        <f t="shared" si="31"/>
        <v>0</v>
      </c>
      <c r="V90" s="12">
        <f t="shared" si="27"/>
        <v>0</v>
      </c>
    </row>
    <row r="91" spans="1:22" x14ac:dyDescent="0.3">
      <c r="A91" s="32">
        <v>45709</v>
      </c>
      <c r="B91" s="3" t="s">
        <v>18</v>
      </c>
      <c r="C91" s="4"/>
      <c r="D91" s="4"/>
      <c r="E91" s="4">
        <f t="shared" si="29"/>
        <v>0</v>
      </c>
      <c r="F91" s="2" t="s">
        <v>21</v>
      </c>
      <c r="G91" s="13" t="str" cm="1">
        <f t="array" ref="G91">IF(OR(COUNTIF(F91,"*"&amp;$H$1:$H$2&amp;"*")),"Packer","")</f>
        <v/>
      </c>
      <c r="H91" s="13" t="str">
        <f t="shared" si="26"/>
        <v xml:space="preserve">no slings </v>
      </c>
      <c r="I91" s="37" t="str">
        <f t="shared" si="25"/>
        <v>other</v>
      </c>
      <c r="N91" s="8">
        <v>45788</v>
      </c>
      <c r="O91" s="7">
        <f t="shared" si="31"/>
        <v>0</v>
      </c>
      <c r="P91" s="7">
        <f t="shared" si="31"/>
        <v>0</v>
      </c>
      <c r="Q91" s="9">
        <f t="shared" si="31"/>
        <v>0</v>
      </c>
      <c r="R91" s="7">
        <f t="shared" si="31"/>
        <v>0</v>
      </c>
      <c r="S91" s="7">
        <f t="shared" si="31"/>
        <v>0</v>
      </c>
      <c r="T91" s="7">
        <f t="shared" si="31"/>
        <v>0</v>
      </c>
      <c r="U91" s="7">
        <f t="shared" si="31"/>
        <v>0</v>
      </c>
      <c r="V91" s="12">
        <f t="shared" si="27"/>
        <v>0</v>
      </c>
    </row>
    <row r="92" spans="1:22" x14ac:dyDescent="0.3">
      <c r="A92" s="32">
        <v>45709</v>
      </c>
      <c r="B92" s="3" t="s">
        <v>18</v>
      </c>
      <c r="C92" s="4"/>
      <c r="D92" s="4"/>
      <c r="E92" s="4">
        <f t="shared" si="29"/>
        <v>0</v>
      </c>
      <c r="F92" s="2" t="s">
        <v>21</v>
      </c>
      <c r="G92" s="13" t="str" cm="1">
        <f t="array" ref="G92">IF(OR(COUNTIF(F92,"*"&amp;$H$1:$H$2&amp;"*")),"Packer","")</f>
        <v/>
      </c>
      <c r="H92" s="13" t="str">
        <f t="shared" si="26"/>
        <v xml:space="preserve">no slings </v>
      </c>
      <c r="I92" s="37" t="str">
        <f t="shared" si="25"/>
        <v>other</v>
      </c>
      <c r="N92" s="8">
        <v>45789</v>
      </c>
      <c r="O92" s="7">
        <f t="shared" si="31"/>
        <v>0</v>
      </c>
      <c r="P92" s="7">
        <f t="shared" si="31"/>
        <v>0</v>
      </c>
      <c r="Q92" s="9">
        <f t="shared" si="31"/>
        <v>0</v>
      </c>
      <c r="R92" s="7">
        <f t="shared" si="31"/>
        <v>0</v>
      </c>
      <c r="S92" s="7">
        <f t="shared" si="31"/>
        <v>0</v>
      </c>
      <c r="T92" s="7">
        <f t="shared" si="31"/>
        <v>0</v>
      </c>
      <c r="U92" s="7">
        <f t="shared" si="31"/>
        <v>0</v>
      </c>
      <c r="V92" s="12">
        <f t="shared" si="27"/>
        <v>0</v>
      </c>
    </row>
    <row r="93" spans="1:22" x14ac:dyDescent="0.3">
      <c r="A93" s="32">
        <v>45709</v>
      </c>
      <c r="B93" s="3" t="s">
        <v>18</v>
      </c>
      <c r="C93" s="4"/>
      <c r="D93" s="4"/>
      <c r="E93" s="4">
        <f t="shared" si="29"/>
        <v>0</v>
      </c>
      <c r="F93" s="2" t="s">
        <v>21</v>
      </c>
      <c r="G93" s="13" t="str" cm="1">
        <f t="array" ref="G93">IF(OR(COUNTIF(F93,"*"&amp;$H$1:$H$2&amp;"*")),"Packer","")</f>
        <v/>
      </c>
      <c r="H93" s="13" t="str">
        <f t="shared" si="26"/>
        <v xml:space="preserve">no slings </v>
      </c>
      <c r="I93" s="37" t="str">
        <f t="shared" si="25"/>
        <v>other</v>
      </c>
      <c r="N93" s="8">
        <v>45790</v>
      </c>
      <c r="O93" s="7">
        <f t="shared" si="31"/>
        <v>0</v>
      </c>
      <c r="P93" s="7">
        <f t="shared" si="31"/>
        <v>0</v>
      </c>
      <c r="Q93" s="9">
        <f t="shared" si="31"/>
        <v>0</v>
      </c>
      <c r="R93" s="7">
        <f t="shared" si="31"/>
        <v>0</v>
      </c>
      <c r="S93" s="7">
        <f t="shared" si="31"/>
        <v>0</v>
      </c>
      <c r="T93" s="7">
        <f t="shared" si="31"/>
        <v>0</v>
      </c>
      <c r="U93" s="7">
        <f t="shared" si="31"/>
        <v>0</v>
      </c>
      <c r="V93" s="12">
        <f t="shared" si="27"/>
        <v>0</v>
      </c>
    </row>
    <row r="94" spans="1:22" x14ac:dyDescent="0.3">
      <c r="A94" s="32">
        <v>45709</v>
      </c>
      <c r="B94" s="3" t="s">
        <v>18</v>
      </c>
      <c r="C94" s="4"/>
      <c r="D94" s="4"/>
      <c r="E94" s="4">
        <f t="shared" si="29"/>
        <v>0</v>
      </c>
      <c r="F94" s="2" t="s">
        <v>21</v>
      </c>
      <c r="G94" s="13" t="str" cm="1">
        <f t="array" ref="G94">IF(OR(COUNTIF(F94,"*"&amp;$H$1:$H$2&amp;"*")),"Packer","")</f>
        <v/>
      </c>
      <c r="H94" s="13" t="str">
        <f t="shared" si="26"/>
        <v xml:space="preserve">no slings </v>
      </c>
      <c r="I94" s="37" t="str">
        <f t="shared" si="25"/>
        <v>other</v>
      </c>
      <c r="N94" s="8">
        <v>45791</v>
      </c>
      <c r="O94" s="7">
        <f t="shared" si="31"/>
        <v>0</v>
      </c>
      <c r="P94" s="7">
        <f t="shared" si="31"/>
        <v>0</v>
      </c>
      <c r="Q94" s="9">
        <f t="shared" si="31"/>
        <v>0</v>
      </c>
      <c r="R94" s="7">
        <f t="shared" si="31"/>
        <v>0</v>
      </c>
      <c r="S94" s="7">
        <f t="shared" si="31"/>
        <v>0</v>
      </c>
      <c r="T94" s="7">
        <f t="shared" si="31"/>
        <v>0</v>
      </c>
      <c r="U94" s="7">
        <f t="shared" si="31"/>
        <v>0</v>
      </c>
      <c r="V94" s="12">
        <f t="shared" si="27"/>
        <v>0</v>
      </c>
    </row>
    <row r="95" spans="1:22" x14ac:dyDescent="0.3">
      <c r="A95" s="32">
        <v>45710</v>
      </c>
      <c r="B95" s="3" t="s">
        <v>19</v>
      </c>
      <c r="C95" s="4">
        <v>0</v>
      </c>
      <c r="D95" s="4">
        <v>0.99930555555555556</v>
      </c>
      <c r="E95" s="4">
        <f t="shared" si="29"/>
        <v>0.99930555555555556</v>
      </c>
      <c r="F95" s="2" t="s">
        <v>21</v>
      </c>
      <c r="G95" s="13" t="str" cm="1">
        <f t="array" ref="G95">IF(OR(COUNTIF(F95,"*"&amp;$H$1:$H$2&amp;"*")),"Packer","")</f>
        <v/>
      </c>
      <c r="H95" s="13" t="str">
        <f t="shared" si="26"/>
        <v xml:space="preserve">no slings </v>
      </c>
      <c r="I95" s="37" t="str">
        <f t="shared" si="25"/>
        <v>other</v>
      </c>
      <c r="N95" s="8">
        <v>45792</v>
      </c>
      <c r="O95" s="7">
        <f t="shared" ref="O95:U104" si="32">SUMIFS($E:$E,$A:$A,$N95,$H:$H,O$4)*24</f>
        <v>0</v>
      </c>
      <c r="P95" s="7">
        <f t="shared" si="32"/>
        <v>0</v>
      </c>
      <c r="Q95" s="9">
        <f t="shared" si="32"/>
        <v>0</v>
      </c>
      <c r="R95" s="7">
        <f t="shared" si="32"/>
        <v>0</v>
      </c>
      <c r="S95" s="7">
        <f t="shared" si="32"/>
        <v>0</v>
      </c>
      <c r="T95" s="7">
        <f t="shared" si="32"/>
        <v>0</v>
      </c>
      <c r="U95" s="7">
        <f t="shared" si="32"/>
        <v>0</v>
      </c>
      <c r="V95" s="12">
        <f t="shared" si="27"/>
        <v>0</v>
      </c>
    </row>
    <row r="96" spans="1:22" x14ac:dyDescent="0.3">
      <c r="A96" s="32">
        <v>45710</v>
      </c>
      <c r="B96" s="3" t="s">
        <v>19</v>
      </c>
      <c r="C96" s="4">
        <v>0.99930555555555556</v>
      </c>
      <c r="D96" s="4">
        <v>1</v>
      </c>
      <c r="E96" s="4">
        <f t="shared" si="29"/>
        <v>6.9444444444444198E-4</v>
      </c>
      <c r="F96" s="2" t="s">
        <v>21</v>
      </c>
      <c r="G96" s="13" t="str" cm="1">
        <f t="array" ref="G96">IF(OR(COUNTIF(F96,"*"&amp;$H$1:$H$2&amp;"*")),"Packer","")</f>
        <v/>
      </c>
      <c r="H96" s="13" t="str">
        <f t="shared" si="26"/>
        <v xml:space="preserve">no slings </v>
      </c>
      <c r="I96" s="37" t="str">
        <f t="shared" si="25"/>
        <v>other</v>
      </c>
      <c r="N96" s="8">
        <v>45793</v>
      </c>
      <c r="O96" s="7">
        <f t="shared" si="32"/>
        <v>0</v>
      </c>
      <c r="P96" s="7">
        <f t="shared" si="32"/>
        <v>0</v>
      </c>
      <c r="Q96" s="9">
        <f t="shared" si="32"/>
        <v>0</v>
      </c>
      <c r="R96" s="7">
        <f t="shared" si="32"/>
        <v>0</v>
      </c>
      <c r="S96" s="7">
        <f t="shared" si="32"/>
        <v>0</v>
      </c>
      <c r="T96" s="7">
        <f t="shared" si="32"/>
        <v>0</v>
      </c>
      <c r="U96" s="7">
        <f t="shared" si="32"/>
        <v>0</v>
      </c>
      <c r="V96" s="12">
        <f t="shared" si="27"/>
        <v>0</v>
      </c>
    </row>
    <row r="97" spans="1:22" x14ac:dyDescent="0.3">
      <c r="A97" s="32">
        <v>45710</v>
      </c>
      <c r="B97" s="3" t="s">
        <v>19</v>
      </c>
      <c r="C97" s="4"/>
      <c r="D97" s="4"/>
      <c r="E97" s="4">
        <f t="shared" si="29"/>
        <v>0</v>
      </c>
      <c r="F97" s="2" t="s">
        <v>21</v>
      </c>
      <c r="G97" s="13" t="str" cm="1">
        <f t="array" ref="G97">IF(OR(COUNTIF(F97,"*"&amp;$H$1:$H$2&amp;"*")),"Packer","")</f>
        <v/>
      </c>
      <c r="H97" s="13" t="str">
        <f t="shared" si="26"/>
        <v xml:space="preserve">no slings </v>
      </c>
      <c r="I97" s="37" t="str">
        <f t="shared" si="25"/>
        <v>other</v>
      </c>
      <c r="N97" s="8">
        <v>45794</v>
      </c>
      <c r="O97" s="7">
        <f t="shared" si="32"/>
        <v>0</v>
      </c>
      <c r="P97" s="7">
        <f t="shared" si="32"/>
        <v>0</v>
      </c>
      <c r="Q97" s="9">
        <f t="shared" si="32"/>
        <v>0</v>
      </c>
      <c r="R97" s="7">
        <f t="shared" si="32"/>
        <v>0</v>
      </c>
      <c r="S97" s="7">
        <f t="shared" si="32"/>
        <v>0</v>
      </c>
      <c r="T97" s="7">
        <f t="shared" si="32"/>
        <v>0</v>
      </c>
      <c r="U97" s="7">
        <f t="shared" si="32"/>
        <v>0</v>
      </c>
      <c r="V97" s="12">
        <f t="shared" si="27"/>
        <v>0</v>
      </c>
    </row>
    <row r="98" spans="1:22" x14ac:dyDescent="0.3">
      <c r="A98" s="32">
        <v>45710</v>
      </c>
      <c r="B98" s="3" t="s">
        <v>19</v>
      </c>
      <c r="C98" s="4"/>
      <c r="D98" s="4"/>
      <c r="E98" s="4">
        <f t="shared" si="29"/>
        <v>0</v>
      </c>
      <c r="F98" s="2" t="s">
        <v>21</v>
      </c>
      <c r="G98" s="13" t="str" cm="1">
        <f t="array" ref="G98">IF(OR(COUNTIF(F98,"*"&amp;$H$1:$H$2&amp;"*")),"Packer","")</f>
        <v/>
      </c>
      <c r="H98" s="13" t="str">
        <f t="shared" si="26"/>
        <v xml:space="preserve">no slings </v>
      </c>
      <c r="I98" s="37" t="str">
        <f t="shared" si="25"/>
        <v>other</v>
      </c>
      <c r="N98" s="8">
        <v>45795</v>
      </c>
      <c r="O98" s="7">
        <f t="shared" si="32"/>
        <v>0</v>
      </c>
      <c r="P98" s="7">
        <f t="shared" si="32"/>
        <v>0</v>
      </c>
      <c r="Q98" s="9">
        <f t="shared" si="32"/>
        <v>0</v>
      </c>
      <c r="R98" s="7">
        <f t="shared" si="32"/>
        <v>0</v>
      </c>
      <c r="S98" s="7">
        <f t="shared" si="32"/>
        <v>0</v>
      </c>
      <c r="T98" s="7">
        <f t="shared" si="32"/>
        <v>0</v>
      </c>
      <c r="U98" s="7">
        <f t="shared" si="32"/>
        <v>0</v>
      </c>
      <c r="V98" s="12">
        <f t="shared" si="27"/>
        <v>0</v>
      </c>
    </row>
    <row r="99" spans="1:22" x14ac:dyDescent="0.3">
      <c r="A99" s="32">
        <v>45710</v>
      </c>
      <c r="B99" s="3" t="s">
        <v>19</v>
      </c>
      <c r="C99" s="4"/>
      <c r="D99" s="4"/>
      <c r="E99" s="4">
        <f t="shared" si="29"/>
        <v>0</v>
      </c>
      <c r="F99" s="2" t="s">
        <v>21</v>
      </c>
      <c r="G99" s="13" t="str" cm="1">
        <f t="array" ref="G99">IF(OR(COUNTIF(F99,"*"&amp;$H$1:$H$2&amp;"*")),"Packer","")</f>
        <v/>
      </c>
      <c r="H99" s="13" t="str">
        <f t="shared" si="26"/>
        <v xml:space="preserve">no slings </v>
      </c>
      <c r="I99" s="37" t="str">
        <f t="shared" si="25"/>
        <v>other</v>
      </c>
      <c r="N99" s="8">
        <v>45796</v>
      </c>
      <c r="O99" s="7">
        <f t="shared" si="32"/>
        <v>0</v>
      </c>
      <c r="P99" s="7">
        <f t="shared" si="32"/>
        <v>0</v>
      </c>
      <c r="Q99" s="9">
        <f t="shared" si="32"/>
        <v>0</v>
      </c>
      <c r="R99" s="7">
        <f t="shared" si="32"/>
        <v>0</v>
      </c>
      <c r="S99" s="7">
        <f t="shared" si="32"/>
        <v>0</v>
      </c>
      <c r="T99" s="7">
        <f t="shared" si="32"/>
        <v>0</v>
      </c>
      <c r="U99" s="7">
        <f t="shared" si="32"/>
        <v>0</v>
      </c>
      <c r="V99" s="12">
        <f t="shared" si="27"/>
        <v>0</v>
      </c>
    </row>
    <row r="100" spans="1:22" x14ac:dyDescent="0.3">
      <c r="A100" s="32">
        <v>45710</v>
      </c>
      <c r="B100" s="3" t="s">
        <v>19</v>
      </c>
      <c r="C100" s="4"/>
      <c r="D100" s="4"/>
      <c r="E100" s="4">
        <f t="shared" si="29"/>
        <v>0</v>
      </c>
      <c r="F100" s="2" t="s">
        <v>21</v>
      </c>
      <c r="G100" s="13" t="str" cm="1">
        <f t="array" ref="G100">IF(OR(COUNTIF(F100,"*"&amp;$H$1:$H$2&amp;"*")),"Packer","")</f>
        <v/>
      </c>
      <c r="H100" s="13" t="str">
        <f t="shared" si="26"/>
        <v xml:space="preserve">no slings </v>
      </c>
      <c r="I100" s="37" t="str">
        <f t="shared" si="25"/>
        <v>other</v>
      </c>
      <c r="N100" s="8">
        <v>45797</v>
      </c>
      <c r="O100" s="7">
        <f t="shared" si="32"/>
        <v>0</v>
      </c>
      <c r="P100" s="7">
        <f t="shared" si="32"/>
        <v>0</v>
      </c>
      <c r="Q100" s="9">
        <f t="shared" si="32"/>
        <v>0</v>
      </c>
      <c r="R100" s="7">
        <f t="shared" si="32"/>
        <v>0</v>
      </c>
      <c r="S100" s="7">
        <f t="shared" si="32"/>
        <v>0</v>
      </c>
      <c r="T100" s="7">
        <f t="shared" si="32"/>
        <v>0</v>
      </c>
      <c r="U100" s="7">
        <f t="shared" si="32"/>
        <v>0</v>
      </c>
      <c r="V100" s="12">
        <f t="shared" si="27"/>
        <v>0</v>
      </c>
    </row>
    <row r="101" spans="1:22" x14ac:dyDescent="0.3">
      <c r="A101" s="32">
        <v>45710</v>
      </c>
      <c r="B101" s="3" t="s">
        <v>19</v>
      </c>
      <c r="C101" s="4"/>
      <c r="D101" s="4"/>
      <c r="E101" s="4">
        <f t="shared" si="29"/>
        <v>0</v>
      </c>
      <c r="F101" s="2" t="s">
        <v>21</v>
      </c>
      <c r="G101" s="13" t="str" cm="1">
        <f t="array" ref="G101">IF(OR(COUNTIF(F101,"*"&amp;$H$1:$H$2&amp;"*")),"Packer","")</f>
        <v/>
      </c>
      <c r="H101" s="13" t="str">
        <f t="shared" si="26"/>
        <v xml:space="preserve">no slings </v>
      </c>
      <c r="I101" s="37" t="str">
        <f t="shared" si="25"/>
        <v>other</v>
      </c>
      <c r="N101" s="8">
        <v>45798</v>
      </c>
      <c r="O101" s="7">
        <f t="shared" si="32"/>
        <v>0</v>
      </c>
      <c r="P101" s="7">
        <f t="shared" si="32"/>
        <v>0</v>
      </c>
      <c r="Q101" s="9">
        <f t="shared" si="32"/>
        <v>0</v>
      </c>
      <c r="R101" s="7">
        <f t="shared" si="32"/>
        <v>0</v>
      </c>
      <c r="S101" s="7">
        <f t="shared" si="32"/>
        <v>0</v>
      </c>
      <c r="T101" s="7">
        <f t="shared" si="32"/>
        <v>0</v>
      </c>
      <c r="U101" s="7">
        <f t="shared" si="32"/>
        <v>0</v>
      </c>
      <c r="V101" s="12">
        <f t="shared" ref="V101:V108" si="33">SUM(O101:U101)</f>
        <v>0</v>
      </c>
    </row>
    <row r="102" spans="1:22" x14ac:dyDescent="0.3">
      <c r="A102" s="32">
        <v>45710</v>
      </c>
      <c r="B102" s="3" t="s">
        <v>19</v>
      </c>
      <c r="C102" s="4"/>
      <c r="D102" s="4"/>
      <c r="E102" s="4">
        <f t="shared" si="29"/>
        <v>0</v>
      </c>
      <c r="F102" s="2" t="s">
        <v>21</v>
      </c>
      <c r="G102" s="13" t="str" cm="1">
        <f t="array" ref="G102">IF(OR(COUNTIF(F102,"*"&amp;$H$1:$H$2&amp;"*")),"Packer","")</f>
        <v/>
      </c>
      <c r="H102" s="13" t="str">
        <f t="shared" si="26"/>
        <v xml:space="preserve">no slings </v>
      </c>
      <c r="I102" s="37" t="str">
        <f t="shared" si="25"/>
        <v>other</v>
      </c>
      <c r="N102" s="8">
        <v>45799</v>
      </c>
      <c r="O102" s="7">
        <f t="shared" si="32"/>
        <v>0</v>
      </c>
      <c r="P102" s="7">
        <f t="shared" si="32"/>
        <v>0</v>
      </c>
      <c r="Q102" s="9">
        <f t="shared" si="32"/>
        <v>0</v>
      </c>
      <c r="R102" s="7">
        <f t="shared" si="32"/>
        <v>0</v>
      </c>
      <c r="S102" s="7">
        <f t="shared" si="32"/>
        <v>0</v>
      </c>
      <c r="T102" s="7">
        <f t="shared" si="32"/>
        <v>0</v>
      </c>
      <c r="U102" s="7">
        <f t="shared" si="32"/>
        <v>0</v>
      </c>
      <c r="V102" s="12">
        <f t="shared" si="33"/>
        <v>0</v>
      </c>
    </row>
    <row r="103" spans="1:22" x14ac:dyDescent="0.3">
      <c r="A103" s="32">
        <v>45710</v>
      </c>
      <c r="B103" s="3" t="s">
        <v>19</v>
      </c>
      <c r="C103" s="4"/>
      <c r="D103" s="4"/>
      <c r="E103" s="4">
        <f t="shared" si="29"/>
        <v>0</v>
      </c>
      <c r="F103" s="2" t="s">
        <v>21</v>
      </c>
      <c r="G103" s="13" t="str" cm="1">
        <f t="array" ref="G103">IF(OR(COUNTIF(F103,"*"&amp;$H$1:$H$2&amp;"*")),"Packer","")</f>
        <v/>
      </c>
      <c r="H103" s="13" t="str">
        <f t="shared" si="26"/>
        <v xml:space="preserve">no slings </v>
      </c>
      <c r="I103" s="37" t="str">
        <f t="shared" si="25"/>
        <v>other</v>
      </c>
      <c r="N103" s="8">
        <v>45800</v>
      </c>
      <c r="O103" s="7">
        <f t="shared" si="32"/>
        <v>0</v>
      </c>
      <c r="P103" s="7">
        <f t="shared" si="32"/>
        <v>0</v>
      </c>
      <c r="Q103" s="9">
        <f t="shared" si="32"/>
        <v>0</v>
      </c>
      <c r="R103" s="7">
        <f t="shared" si="32"/>
        <v>0</v>
      </c>
      <c r="S103" s="7">
        <f t="shared" si="32"/>
        <v>0</v>
      </c>
      <c r="T103" s="7">
        <f t="shared" si="32"/>
        <v>0</v>
      </c>
      <c r="U103" s="7">
        <f t="shared" si="32"/>
        <v>0</v>
      </c>
      <c r="V103" s="12">
        <f t="shared" si="33"/>
        <v>0</v>
      </c>
    </row>
    <row r="104" spans="1:22" x14ac:dyDescent="0.3">
      <c r="A104" s="32">
        <v>45710</v>
      </c>
      <c r="B104" s="3" t="s">
        <v>19</v>
      </c>
      <c r="C104" s="4"/>
      <c r="D104" s="4"/>
      <c r="E104" s="4">
        <f t="shared" si="29"/>
        <v>0</v>
      </c>
      <c r="F104" s="2" t="s">
        <v>21</v>
      </c>
      <c r="G104" s="13" t="str" cm="1">
        <f t="array" ref="G104">IF(OR(COUNTIF(F104,"*"&amp;$H$1:$H$2&amp;"*")),"Packer","")</f>
        <v/>
      </c>
      <c r="H104" s="13" t="str">
        <f t="shared" si="26"/>
        <v xml:space="preserve">no slings </v>
      </c>
      <c r="I104" s="37" t="str">
        <f t="shared" si="25"/>
        <v>other</v>
      </c>
      <c r="N104" s="8">
        <v>45801</v>
      </c>
      <c r="O104" s="7">
        <f t="shared" si="32"/>
        <v>0</v>
      </c>
      <c r="P104" s="7">
        <f t="shared" si="32"/>
        <v>0</v>
      </c>
      <c r="Q104" s="9">
        <f t="shared" si="32"/>
        <v>0</v>
      </c>
      <c r="R104" s="7">
        <f t="shared" si="32"/>
        <v>0</v>
      </c>
      <c r="S104" s="7">
        <f t="shared" si="32"/>
        <v>0</v>
      </c>
      <c r="T104" s="7">
        <f t="shared" si="32"/>
        <v>0</v>
      </c>
      <c r="U104" s="7">
        <f t="shared" si="32"/>
        <v>0</v>
      </c>
      <c r="V104" s="12">
        <f t="shared" si="33"/>
        <v>0</v>
      </c>
    </row>
    <row r="105" spans="1:22" x14ac:dyDescent="0.3">
      <c r="A105" s="32">
        <v>45710</v>
      </c>
      <c r="B105" s="3" t="s">
        <v>19</v>
      </c>
      <c r="C105" s="4"/>
      <c r="D105" s="4"/>
      <c r="E105" s="4">
        <f t="shared" si="29"/>
        <v>0</v>
      </c>
      <c r="F105" s="2" t="s">
        <v>21</v>
      </c>
      <c r="G105" s="13" t="str" cm="1">
        <f t="array" ref="G105">IF(OR(COUNTIF(F105,"*"&amp;$H$1:$H$2&amp;"*")),"Packer","")</f>
        <v/>
      </c>
      <c r="H105" s="13" t="str">
        <f t="shared" si="26"/>
        <v xml:space="preserve">no slings </v>
      </c>
      <c r="I105" s="37" t="str">
        <f t="shared" si="25"/>
        <v>other</v>
      </c>
      <c r="N105" s="8">
        <v>45802</v>
      </c>
      <c r="O105" s="7">
        <f t="shared" ref="O105:U114" si="34">SUMIFS($E:$E,$A:$A,$N105,$H:$H,O$4)*24</f>
        <v>0</v>
      </c>
      <c r="P105" s="7">
        <f t="shared" si="34"/>
        <v>0</v>
      </c>
      <c r="Q105" s="9">
        <f t="shared" si="34"/>
        <v>0</v>
      </c>
      <c r="R105" s="7">
        <f t="shared" si="34"/>
        <v>0</v>
      </c>
      <c r="S105" s="7">
        <f t="shared" si="34"/>
        <v>0</v>
      </c>
      <c r="T105" s="7">
        <f t="shared" si="34"/>
        <v>0</v>
      </c>
      <c r="U105" s="7">
        <f t="shared" si="34"/>
        <v>0</v>
      </c>
      <c r="V105" s="12">
        <f t="shared" si="33"/>
        <v>0</v>
      </c>
    </row>
    <row r="106" spans="1:22" x14ac:dyDescent="0.3">
      <c r="A106" s="32">
        <v>45711</v>
      </c>
      <c r="B106" s="3" t="s">
        <v>19</v>
      </c>
      <c r="C106" s="4">
        <v>0</v>
      </c>
      <c r="D106" s="4">
        <v>0.45833333333333331</v>
      </c>
      <c r="E106" s="4">
        <f t="shared" si="29"/>
        <v>0.45833333333333331</v>
      </c>
      <c r="F106" s="2" t="s">
        <v>21</v>
      </c>
      <c r="G106" s="13" t="str" cm="1">
        <f t="array" ref="G106">IF(OR(COUNTIF(F106,"*"&amp;$H$1:$H$2&amp;"*")),"Packer","")</f>
        <v/>
      </c>
      <c r="H106" s="13" t="str">
        <f t="shared" si="26"/>
        <v xml:space="preserve">no slings </v>
      </c>
      <c r="I106" s="37" t="str">
        <f t="shared" si="25"/>
        <v>other</v>
      </c>
      <c r="N106" s="8">
        <v>45803</v>
      </c>
      <c r="O106" s="7">
        <f t="shared" si="34"/>
        <v>0</v>
      </c>
      <c r="P106" s="7">
        <f t="shared" si="34"/>
        <v>0</v>
      </c>
      <c r="Q106" s="9">
        <f t="shared" si="34"/>
        <v>0</v>
      </c>
      <c r="R106" s="7">
        <f t="shared" si="34"/>
        <v>0</v>
      </c>
      <c r="S106" s="7">
        <f t="shared" si="34"/>
        <v>0</v>
      </c>
      <c r="T106" s="7">
        <f t="shared" si="34"/>
        <v>0</v>
      </c>
      <c r="U106" s="7">
        <f t="shared" si="34"/>
        <v>0</v>
      </c>
      <c r="V106" s="12">
        <f t="shared" si="33"/>
        <v>0</v>
      </c>
    </row>
    <row r="107" spans="1:22" x14ac:dyDescent="0.3">
      <c r="A107" s="32">
        <v>45711</v>
      </c>
      <c r="B107" s="3" t="s">
        <v>22</v>
      </c>
      <c r="C107" s="4">
        <v>0.45833333333333331</v>
      </c>
      <c r="D107" s="4">
        <v>0.47222222222222221</v>
      </c>
      <c r="E107" s="4">
        <f t="shared" si="29"/>
        <v>1.3888888888888895E-2</v>
      </c>
      <c r="F107" s="2" t="s">
        <v>42</v>
      </c>
      <c r="G107" s="13" t="str" cm="1">
        <f t="array" ref="G107">IF(OR(COUNTIF(F107,"*"&amp;$H$1:$H$2&amp;"*")),"Packer","")</f>
        <v>Packer</v>
      </c>
      <c r="H107" s="13" t="str">
        <f t="shared" si="26"/>
        <v>Packer</v>
      </c>
      <c r="I107" s="37" t="str">
        <f t="shared" si="25"/>
        <v>packer</v>
      </c>
      <c r="N107" s="8">
        <v>45804</v>
      </c>
      <c r="O107" s="7">
        <f t="shared" si="34"/>
        <v>0</v>
      </c>
      <c r="P107" s="7">
        <f t="shared" si="34"/>
        <v>0</v>
      </c>
      <c r="Q107" s="9">
        <f t="shared" si="34"/>
        <v>0</v>
      </c>
      <c r="R107" s="7">
        <f t="shared" si="34"/>
        <v>0</v>
      </c>
      <c r="S107" s="7">
        <f t="shared" si="34"/>
        <v>0</v>
      </c>
      <c r="T107" s="7">
        <f t="shared" si="34"/>
        <v>0</v>
      </c>
      <c r="U107" s="7">
        <f t="shared" si="34"/>
        <v>0</v>
      </c>
      <c r="V107" s="12">
        <f t="shared" si="33"/>
        <v>0</v>
      </c>
    </row>
    <row r="108" spans="1:22" x14ac:dyDescent="0.3">
      <c r="A108" s="32">
        <v>45711</v>
      </c>
      <c r="B108" s="3" t="s">
        <v>22</v>
      </c>
      <c r="C108" s="4">
        <v>0.51041666666666663</v>
      </c>
      <c r="D108" s="4">
        <v>0.52083333333333337</v>
      </c>
      <c r="E108" s="4">
        <f t="shared" si="29"/>
        <v>1.0416666666666741E-2</v>
      </c>
      <c r="F108" s="2" t="s">
        <v>44</v>
      </c>
      <c r="G108" s="13" t="str" cm="1">
        <f t="array" ref="G108">IF(OR(COUNTIF(F108,"*"&amp;$H$1:$H$2&amp;"*")),"Packer","")</f>
        <v/>
      </c>
      <c r="H108" s="13" t="str">
        <f t="shared" si="26"/>
        <v>Palletizer</v>
      </c>
      <c r="I108" s="37" t="str">
        <f t="shared" si="25"/>
        <v>palletizer</v>
      </c>
      <c r="N108" s="8">
        <v>45805</v>
      </c>
      <c r="O108" s="7">
        <f t="shared" si="34"/>
        <v>0</v>
      </c>
      <c r="P108" s="7">
        <f t="shared" si="34"/>
        <v>0</v>
      </c>
      <c r="Q108" s="9">
        <f t="shared" si="34"/>
        <v>0</v>
      </c>
      <c r="R108" s="7">
        <f t="shared" si="34"/>
        <v>0</v>
      </c>
      <c r="S108" s="7">
        <f t="shared" si="34"/>
        <v>0</v>
      </c>
      <c r="T108" s="7">
        <f t="shared" si="34"/>
        <v>0</v>
      </c>
      <c r="U108" s="7">
        <f t="shared" si="34"/>
        <v>0</v>
      </c>
      <c r="V108" s="12">
        <f t="shared" si="33"/>
        <v>0</v>
      </c>
    </row>
    <row r="109" spans="1:22" x14ac:dyDescent="0.3">
      <c r="A109" s="32">
        <v>45711</v>
      </c>
      <c r="B109" s="3" t="s">
        <v>22</v>
      </c>
      <c r="C109" s="4">
        <v>0.54166666666666663</v>
      </c>
      <c r="D109" s="4">
        <v>0.56944444444444442</v>
      </c>
      <c r="E109" s="4">
        <f t="shared" si="29"/>
        <v>2.777777777777779E-2</v>
      </c>
      <c r="F109" s="2" t="s">
        <v>35</v>
      </c>
      <c r="G109" s="13" t="str" cm="1">
        <f t="array" ref="G109">IF(OR(COUNTIF(F109,"*"&amp;$H$1:$H$2&amp;"*")),"Packer","")</f>
        <v/>
      </c>
      <c r="H109" s="13" t="str">
        <f t="shared" si="26"/>
        <v>Palletizer</v>
      </c>
      <c r="I109" s="37" t="str">
        <f t="shared" si="25"/>
        <v>palletizer</v>
      </c>
      <c r="N109" s="8">
        <v>45806</v>
      </c>
      <c r="O109" s="7">
        <f t="shared" si="34"/>
        <v>0</v>
      </c>
      <c r="P109" s="7">
        <f t="shared" si="34"/>
        <v>0</v>
      </c>
      <c r="Q109" s="9">
        <f t="shared" si="34"/>
        <v>0</v>
      </c>
      <c r="R109" s="7">
        <f t="shared" si="34"/>
        <v>0</v>
      </c>
      <c r="S109" s="7">
        <f t="shared" si="34"/>
        <v>0</v>
      </c>
      <c r="T109" s="7">
        <f t="shared" si="34"/>
        <v>0</v>
      </c>
      <c r="U109" s="7">
        <f t="shared" si="34"/>
        <v>0</v>
      </c>
      <c r="V109" s="12">
        <f t="shared" ref="V109" si="35">SUM(O109:U109)</f>
        <v>0</v>
      </c>
    </row>
    <row r="110" spans="1:22" x14ac:dyDescent="0.3">
      <c r="A110" s="32">
        <v>45711</v>
      </c>
      <c r="B110" s="3" t="s">
        <v>22</v>
      </c>
      <c r="C110" s="4">
        <v>0.61805555555555558</v>
      </c>
      <c r="D110" s="4">
        <v>0.63888888888888884</v>
      </c>
      <c r="E110" s="4">
        <f t="shared" si="29"/>
        <v>2.0833333333333259E-2</v>
      </c>
      <c r="F110" s="2" t="s">
        <v>48</v>
      </c>
      <c r="G110" s="13" t="str" cm="1">
        <f t="array" ref="G110">IF(OR(COUNTIF(F110,"*"&amp;$H$1:$H$2&amp;"*")),"Packer","")</f>
        <v/>
      </c>
      <c r="H110" s="13" t="str">
        <f t="shared" si="26"/>
        <v>Palletizer</v>
      </c>
      <c r="I110" s="37" t="str">
        <f t="shared" si="25"/>
        <v>palletizer</v>
      </c>
      <c r="N110" s="8">
        <v>45807</v>
      </c>
      <c r="O110" s="7">
        <f t="shared" si="34"/>
        <v>0</v>
      </c>
      <c r="P110" s="7">
        <f t="shared" si="34"/>
        <v>0</v>
      </c>
      <c r="Q110" s="9">
        <f t="shared" si="34"/>
        <v>0</v>
      </c>
      <c r="R110" s="7">
        <f t="shared" si="34"/>
        <v>0</v>
      </c>
      <c r="S110" s="7">
        <f t="shared" si="34"/>
        <v>0</v>
      </c>
      <c r="T110" s="7">
        <f t="shared" si="34"/>
        <v>0</v>
      </c>
      <c r="U110" s="7">
        <f t="shared" si="34"/>
        <v>0</v>
      </c>
      <c r="V110" s="12">
        <f t="shared" ref="V110:V141" si="36">SUM(O110:U110)</f>
        <v>0</v>
      </c>
    </row>
    <row r="111" spans="1:22" x14ac:dyDescent="0.3">
      <c r="A111" s="32">
        <v>45711</v>
      </c>
      <c r="B111" s="3" t="s">
        <v>22</v>
      </c>
      <c r="C111" s="4">
        <v>0.64583333333333337</v>
      </c>
      <c r="D111" s="4">
        <v>0.65972222222222221</v>
      </c>
      <c r="E111" s="4">
        <f t="shared" si="29"/>
        <v>1.388888888888884E-2</v>
      </c>
      <c r="F111" s="2" t="s">
        <v>49</v>
      </c>
      <c r="G111" s="13" t="str" cm="1">
        <f t="array" ref="G111">IF(OR(COUNTIF(F111,"*"&amp;$H$1:$H$2&amp;"*")),"Packer","")</f>
        <v/>
      </c>
      <c r="H111" s="13" t="str">
        <f t="shared" si="26"/>
        <v>Palletizer</v>
      </c>
      <c r="I111" s="37" t="str">
        <f t="shared" si="25"/>
        <v>palletizer</v>
      </c>
      <c r="N111" s="8">
        <v>45808</v>
      </c>
      <c r="O111" s="7">
        <f t="shared" si="34"/>
        <v>0</v>
      </c>
      <c r="P111" s="7">
        <f t="shared" si="34"/>
        <v>0</v>
      </c>
      <c r="Q111" s="9">
        <f t="shared" si="34"/>
        <v>0</v>
      </c>
      <c r="R111" s="7">
        <f t="shared" si="34"/>
        <v>0</v>
      </c>
      <c r="S111" s="7">
        <f t="shared" si="34"/>
        <v>0</v>
      </c>
      <c r="T111" s="7">
        <f t="shared" si="34"/>
        <v>0</v>
      </c>
      <c r="U111" s="7">
        <f t="shared" si="34"/>
        <v>0</v>
      </c>
      <c r="V111" s="12">
        <f t="shared" si="36"/>
        <v>0</v>
      </c>
    </row>
    <row r="112" spans="1:22" x14ac:dyDescent="0.3">
      <c r="A112" s="32">
        <v>45711</v>
      </c>
      <c r="B112" s="3" t="s">
        <v>22</v>
      </c>
      <c r="C112" s="4">
        <v>0.66666666666666663</v>
      </c>
      <c r="D112" s="4">
        <v>0.68055555555555558</v>
      </c>
      <c r="E112" s="4">
        <f t="shared" si="29"/>
        <v>1.3888888888888951E-2</v>
      </c>
      <c r="F112" s="2" t="s">
        <v>35</v>
      </c>
      <c r="G112" s="13" t="str" cm="1">
        <f t="array" ref="G112">IF(OR(COUNTIF(F112,"*"&amp;$H$1:$H$2&amp;"*")),"Packer","")</f>
        <v/>
      </c>
      <c r="H112" s="13" t="str">
        <f t="shared" si="26"/>
        <v>Palletizer</v>
      </c>
      <c r="I112" s="37" t="str">
        <f t="shared" si="25"/>
        <v>palletizer</v>
      </c>
      <c r="N112" s="8">
        <v>45809</v>
      </c>
      <c r="O112" s="7">
        <f t="shared" si="34"/>
        <v>0</v>
      </c>
      <c r="P112" s="7">
        <f t="shared" si="34"/>
        <v>0</v>
      </c>
      <c r="Q112" s="9">
        <f t="shared" si="34"/>
        <v>0</v>
      </c>
      <c r="R112" s="7">
        <f t="shared" si="34"/>
        <v>0</v>
      </c>
      <c r="S112" s="7">
        <f t="shared" si="34"/>
        <v>0</v>
      </c>
      <c r="T112" s="7">
        <f t="shared" si="34"/>
        <v>0</v>
      </c>
      <c r="U112" s="7">
        <f t="shared" si="34"/>
        <v>0</v>
      </c>
      <c r="V112" s="12">
        <f t="shared" si="36"/>
        <v>0</v>
      </c>
    </row>
    <row r="113" spans="1:22" x14ac:dyDescent="0.3">
      <c r="A113" s="32">
        <v>45711</v>
      </c>
      <c r="B113" s="3" t="s">
        <v>22</v>
      </c>
      <c r="C113" s="4">
        <v>0.69444444444444442</v>
      </c>
      <c r="D113" s="4">
        <v>0.71527777777777779</v>
      </c>
      <c r="E113" s="4">
        <f t="shared" si="29"/>
        <v>2.083333333333337E-2</v>
      </c>
      <c r="F113" s="2" t="s">
        <v>33</v>
      </c>
      <c r="G113" s="13" t="str" cm="1">
        <f t="array" ref="G113">IF(OR(COUNTIF(F113,"*"&amp;$H$1:$H$2&amp;"*")),"Packer","")</f>
        <v/>
      </c>
      <c r="H113" s="13" t="str">
        <f t="shared" si="26"/>
        <v>Palletizer</v>
      </c>
      <c r="I113" s="37" t="str">
        <f t="shared" si="25"/>
        <v>palletizer</v>
      </c>
      <c r="N113" s="8">
        <v>45810</v>
      </c>
      <c r="O113" s="7">
        <f t="shared" si="34"/>
        <v>0</v>
      </c>
      <c r="P113" s="7">
        <f t="shared" si="34"/>
        <v>0</v>
      </c>
      <c r="Q113" s="9">
        <f t="shared" si="34"/>
        <v>0</v>
      </c>
      <c r="R113" s="7">
        <f t="shared" si="34"/>
        <v>0</v>
      </c>
      <c r="S113" s="7">
        <f t="shared" si="34"/>
        <v>0</v>
      </c>
      <c r="T113" s="7">
        <f t="shared" si="34"/>
        <v>0</v>
      </c>
      <c r="U113" s="7">
        <f t="shared" si="34"/>
        <v>0</v>
      </c>
      <c r="V113" s="12">
        <f t="shared" si="36"/>
        <v>0</v>
      </c>
    </row>
    <row r="114" spans="1:22" x14ac:dyDescent="0.3">
      <c r="A114" s="32">
        <v>45711</v>
      </c>
      <c r="B114" s="3" t="s">
        <v>22</v>
      </c>
      <c r="C114" s="4">
        <v>0.72569444444444442</v>
      </c>
      <c r="D114" s="4">
        <v>0.73263888888888884</v>
      </c>
      <c r="E114" s="4">
        <f t="shared" si="29"/>
        <v>6.9444444444444198E-3</v>
      </c>
      <c r="F114" s="2" t="s">
        <v>44</v>
      </c>
      <c r="G114" s="13" t="str" cm="1">
        <f t="array" ref="G114">IF(OR(COUNTIF(F114,"*"&amp;$H$1:$H$2&amp;"*")),"Packer","")</f>
        <v/>
      </c>
      <c r="H114" s="13" t="str">
        <f t="shared" si="26"/>
        <v>Palletizer</v>
      </c>
      <c r="I114" s="37" t="str">
        <f t="shared" si="25"/>
        <v>palletizer</v>
      </c>
      <c r="N114" s="8">
        <v>45811</v>
      </c>
      <c r="O114" s="7">
        <f t="shared" si="34"/>
        <v>0</v>
      </c>
      <c r="P114" s="7">
        <f t="shared" si="34"/>
        <v>0</v>
      </c>
      <c r="Q114" s="9">
        <f t="shared" si="34"/>
        <v>0</v>
      </c>
      <c r="R114" s="7">
        <f t="shared" si="34"/>
        <v>0</v>
      </c>
      <c r="S114" s="7">
        <f t="shared" si="34"/>
        <v>0</v>
      </c>
      <c r="T114" s="7">
        <f t="shared" si="34"/>
        <v>0</v>
      </c>
      <c r="U114" s="7">
        <f t="shared" si="34"/>
        <v>0</v>
      </c>
      <c r="V114" s="12">
        <f t="shared" si="36"/>
        <v>0</v>
      </c>
    </row>
    <row r="115" spans="1:22" x14ac:dyDescent="0.3">
      <c r="A115" s="32">
        <v>45711</v>
      </c>
      <c r="B115" s="3" t="s">
        <v>22</v>
      </c>
      <c r="C115" s="4">
        <v>0.75</v>
      </c>
      <c r="D115" s="4">
        <v>0.76388888888888884</v>
      </c>
      <c r="E115" s="4">
        <f t="shared" si="29"/>
        <v>1.388888888888884E-2</v>
      </c>
      <c r="F115" s="2" t="s">
        <v>44</v>
      </c>
      <c r="G115" s="13" t="str" cm="1">
        <f t="array" ref="G115">IF(OR(COUNTIF(F115,"*"&amp;$H$1:$H$2&amp;"*")),"Packer","")</f>
        <v/>
      </c>
      <c r="H115" s="13" t="str">
        <f t="shared" si="26"/>
        <v>Palletizer</v>
      </c>
      <c r="I115" s="37" t="str">
        <f t="shared" si="25"/>
        <v>palletizer</v>
      </c>
      <c r="N115" s="8">
        <v>45812</v>
      </c>
      <c r="O115" s="7">
        <f t="shared" ref="O115:U124" si="37">SUMIFS($E:$E,$A:$A,$N115,$H:$H,O$4)*24</f>
        <v>0</v>
      </c>
      <c r="P115" s="7">
        <f t="shared" si="37"/>
        <v>0</v>
      </c>
      <c r="Q115" s="9">
        <f t="shared" si="37"/>
        <v>0</v>
      </c>
      <c r="R115" s="7">
        <f t="shared" si="37"/>
        <v>0</v>
      </c>
      <c r="S115" s="7">
        <f t="shared" si="37"/>
        <v>0</v>
      </c>
      <c r="T115" s="7">
        <f t="shared" si="37"/>
        <v>0</v>
      </c>
      <c r="U115" s="7">
        <f t="shared" si="37"/>
        <v>0</v>
      </c>
      <c r="V115" s="12">
        <f t="shared" si="36"/>
        <v>0</v>
      </c>
    </row>
    <row r="116" spans="1:22" x14ac:dyDescent="0.3">
      <c r="A116" s="32">
        <v>45711</v>
      </c>
      <c r="B116" s="3" t="s">
        <v>16</v>
      </c>
      <c r="C116" s="4">
        <v>0.8125</v>
      </c>
      <c r="D116" s="4">
        <v>0.89583333333333337</v>
      </c>
      <c r="E116" s="4">
        <f t="shared" si="29"/>
        <v>8.333333333333337E-2</v>
      </c>
      <c r="F116" s="2" t="s">
        <v>20</v>
      </c>
      <c r="G116" s="13" t="str" cm="1">
        <f t="array" ref="G116">IF(OR(COUNTIF(F116,"*"&amp;$H$1:$H$2&amp;"*")),"Packer","")</f>
        <v/>
      </c>
      <c r="H116" s="13" t="str">
        <f t="shared" si="26"/>
        <v xml:space="preserve">shift change </v>
      </c>
      <c r="I116" s="37" t="str">
        <f t="shared" si="25"/>
        <v>break</v>
      </c>
      <c r="N116" s="8">
        <v>45813</v>
      </c>
      <c r="O116" s="7">
        <f t="shared" si="37"/>
        <v>0</v>
      </c>
      <c r="P116" s="7">
        <f t="shared" si="37"/>
        <v>0</v>
      </c>
      <c r="Q116" s="9">
        <f t="shared" si="37"/>
        <v>0</v>
      </c>
      <c r="R116" s="7">
        <f t="shared" si="37"/>
        <v>0</v>
      </c>
      <c r="S116" s="7">
        <f t="shared" si="37"/>
        <v>0</v>
      </c>
      <c r="T116" s="7">
        <f t="shared" si="37"/>
        <v>0</v>
      </c>
      <c r="U116" s="7">
        <f t="shared" si="37"/>
        <v>0</v>
      </c>
      <c r="V116" s="12">
        <f t="shared" si="36"/>
        <v>0</v>
      </c>
    </row>
    <row r="117" spans="1:22" x14ac:dyDescent="0.3">
      <c r="A117" s="32">
        <v>45711</v>
      </c>
      <c r="B117" s="3" t="s">
        <v>22</v>
      </c>
      <c r="C117" s="4">
        <v>0.92361111111111116</v>
      </c>
      <c r="D117" s="4">
        <v>0.93055555555555558</v>
      </c>
      <c r="E117" s="4">
        <f t="shared" si="29"/>
        <v>6.9444444444444198E-3</v>
      </c>
      <c r="F117" s="2" t="s">
        <v>48</v>
      </c>
      <c r="G117" s="13" t="str" cm="1">
        <f t="array" ref="G117">IF(OR(COUNTIF(F117,"*"&amp;$H$1:$H$2&amp;"*")),"Packer","")</f>
        <v/>
      </c>
      <c r="H117" s="13" t="str">
        <f t="shared" si="26"/>
        <v>Palletizer</v>
      </c>
      <c r="I117" s="37" t="str">
        <f t="shared" si="25"/>
        <v>palletizer</v>
      </c>
      <c r="N117" s="8">
        <v>45814</v>
      </c>
      <c r="O117" s="7">
        <f t="shared" si="37"/>
        <v>0</v>
      </c>
      <c r="P117" s="7">
        <f t="shared" si="37"/>
        <v>0</v>
      </c>
      <c r="Q117" s="9">
        <f t="shared" si="37"/>
        <v>0</v>
      </c>
      <c r="R117" s="7">
        <f t="shared" si="37"/>
        <v>0</v>
      </c>
      <c r="S117" s="7">
        <f t="shared" si="37"/>
        <v>0</v>
      </c>
      <c r="T117" s="7">
        <f t="shared" si="37"/>
        <v>0</v>
      </c>
      <c r="U117" s="7">
        <f t="shared" si="37"/>
        <v>0</v>
      </c>
      <c r="V117" s="12">
        <f t="shared" si="36"/>
        <v>0</v>
      </c>
    </row>
    <row r="118" spans="1:22" x14ac:dyDescent="0.3">
      <c r="A118" s="32">
        <v>45711</v>
      </c>
      <c r="B118" s="3" t="s">
        <v>22</v>
      </c>
      <c r="C118" s="4">
        <v>0.9375</v>
      </c>
      <c r="D118" s="4">
        <v>0.94791666666666663</v>
      </c>
      <c r="E118" s="4">
        <f t="shared" si="29"/>
        <v>1.041666666666663E-2</v>
      </c>
      <c r="F118" s="2" t="s">
        <v>51</v>
      </c>
      <c r="G118" s="13" t="str" cm="1">
        <f t="array" ref="G118">IF(OR(COUNTIF(F118,"*"&amp;$H$1:$H$2&amp;"*")),"Packer","")</f>
        <v>Packer</v>
      </c>
      <c r="H118" s="13" t="str">
        <f t="shared" si="26"/>
        <v>Packer</v>
      </c>
      <c r="I118" s="37" t="str">
        <f t="shared" si="25"/>
        <v>packer</v>
      </c>
      <c r="N118" s="8">
        <v>45815</v>
      </c>
      <c r="O118" s="7">
        <f t="shared" si="37"/>
        <v>0</v>
      </c>
      <c r="P118" s="7">
        <f t="shared" si="37"/>
        <v>0</v>
      </c>
      <c r="Q118" s="9">
        <f t="shared" si="37"/>
        <v>0</v>
      </c>
      <c r="R118" s="7">
        <f t="shared" si="37"/>
        <v>0</v>
      </c>
      <c r="S118" s="7">
        <f t="shared" si="37"/>
        <v>0</v>
      </c>
      <c r="T118" s="7">
        <f t="shared" si="37"/>
        <v>0</v>
      </c>
      <c r="U118" s="7">
        <f t="shared" si="37"/>
        <v>0</v>
      </c>
      <c r="V118" s="12">
        <f t="shared" si="36"/>
        <v>0</v>
      </c>
    </row>
    <row r="119" spans="1:22" x14ac:dyDescent="0.3">
      <c r="A119" s="32">
        <v>45711</v>
      </c>
      <c r="B119" s="3" t="s">
        <v>22</v>
      </c>
      <c r="C119" s="4">
        <v>0.95833333333333337</v>
      </c>
      <c r="D119" s="4">
        <v>0.96875</v>
      </c>
      <c r="E119" s="4">
        <f t="shared" si="29"/>
        <v>1.041666666666663E-2</v>
      </c>
      <c r="F119" s="2" t="s">
        <v>50</v>
      </c>
      <c r="G119" s="13" t="str" cm="1">
        <f t="array" ref="G119">IF(OR(COUNTIF(F119,"*"&amp;$H$1:$H$2&amp;"*")),"Packer","")</f>
        <v>Packer</v>
      </c>
      <c r="H119" s="13" t="str">
        <f t="shared" si="26"/>
        <v>Packer</v>
      </c>
      <c r="I119" s="37" t="str">
        <f t="shared" si="25"/>
        <v>packer</v>
      </c>
      <c r="N119" s="8">
        <v>45816</v>
      </c>
      <c r="O119" s="7">
        <f t="shared" si="37"/>
        <v>0</v>
      </c>
      <c r="P119" s="7">
        <f t="shared" si="37"/>
        <v>0</v>
      </c>
      <c r="Q119" s="9">
        <f t="shared" si="37"/>
        <v>0</v>
      </c>
      <c r="R119" s="7">
        <f t="shared" si="37"/>
        <v>0</v>
      </c>
      <c r="S119" s="7">
        <f t="shared" si="37"/>
        <v>0</v>
      </c>
      <c r="T119" s="7">
        <f t="shared" si="37"/>
        <v>0</v>
      </c>
      <c r="U119" s="7">
        <f t="shared" si="37"/>
        <v>0</v>
      </c>
      <c r="V119" s="12">
        <f t="shared" si="36"/>
        <v>0</v>
      </c>
    </row>
    <row r="120" spans="1:22" x14ac:dyDescent="0.3">
      <c r="A120" s="32">
        <v>45711</v>
      </c>
      <c r="B120" s="3"/>
      <c r="C120" s="4">
        <v>0.47916666666666669</v>
      </c>
      <c r="D120" s="4">
        <v>0.5</v>
      </c>
      <c r="E120" s="4">
        <f t="shared" si="29"/>
        <v>2.0833333333333315E-2</v>
      </c>
      <c r="F120" s="2" t="s">
        <v>52</v>
      </c>
      <c r="G120" s="13" t="str" cm="1">
        <f t="array" ref="G120">IF(OR(COUNTIF(F120,"*"&amp;$H$1:$H$2&amp;"*")),"Packer","")</f>
        <v>Packer</v>
      </c>
      <c r="H120" s="13" t="str">
        <f t="shared" si="26"/>
        <v>Packer</v>
      </c>
      <c r="I120" s="37" t="str">
        <f t="shared" si="25"/>
        <v>packer</v>
      </c>
      <c r="N120" s="8">
        <v>45817</v>
      </c>
      <c r="O120" s="7">
        <f t="shared" si="37"/>
        <v>0</v>
      </c>
      <c r="P120" s="7">
        <f t="shared" si="37"/>
        <v>0</v>
      </c>
      <c r="Q120" s="9">
        <f t="shared" si="37"/>
        <v>0</v>
      </c>
      <c r="R120" s="7">
        <f t="shared" si="37"/>
        <v>0</v>
      </c>
      <c r="S120" s="7">
        <f t="shared" si="37"/>
        <v>0</v>
      </c>
      <c r="T120" s="7">
        <f t="shared" si="37"/>
        <v>0</v>
      </c>
      <c r="U120" s="7">
        <f t="shared" si="37"/>
        <v>0</v>
      </c>
      <c r="V120" s="12">
        <f t="shared" si="36"/>
        <v>0</v>
      </c>
    </row>
    <row r="121" spans="1:22" x14ac:dyDescent="0.3">
      <c r="A121" s="32">
        <v>45712</v>
      </c>
      <c r="B121" s="3"/>
      <c r="C121" s="4">
        <v>2.0833333333333332E-2</v>
      </c>
      <c r="D121" s="4">
        <v>7.2916666666666671E-2</v>
      </c>
      <c r="E121" s="4">
        <f t="shared" si="29"/>
        <v>5.2083333333333343E-2</v>
      </c>
      <c r="F121" s="2" t="s">
        <v>30</v>
      </c>
      <c r="G121" s="13" t="str" cm="1">
        <f t="array" ref="G121">IF(OR(COUNTIF(F121,"*"&amp;$H$1:$H$2&amp;"*")),"Packer","")</f>
        <v>Packer</v>
      </c>
      <c r="H121" s="13" t="str">
        <f t="shared" si="26"/>
        <v>Packer</v>
      </c>
      <c r="I121" s="37" t="str">
        <f t="shared" si="25"/>
        <v>packer</v>
      </c>
      <c r="N121" s="8">
        <v>45818</v>
      </c>
      <c r="O121" s="7">
        <f t="shared" si="37"/>
        <v>0</v>
      </c>
      <c r="P121" s="7">
        <f t="shared" si="37"/>
        <v>0</v>
      </c>
      <c r="Q121" s="9">
        <f t="shared" si="37"/>
        <v>0</v>
      </c>
      <c r="R121" s="7">
        <f t="shared" si="37"/>
        <v>0</v>
      </c>
      <c r="S121" s="7">
        <f t="shared" si="37"/>
        <v>0</v>
      </c>
      <c r="T121" s="7">
        <f t="shared" si="37"/>
        <v>0</v>
      </c>
      <c r="U121" s="7">
        <f t="shared" si="37"/>
        <v>0</v>
      </c>
      <c r="V121" s="12">
        <f t="shared" si="36"/>
        <v>0</v>
      </c>
    </row>
    <row r="122" spans="1:22" x14ac:dyDescent="0.3">
      <c r="A122" s="32">
        <v>45712</v>
      </c>
      <c r="B122" s="3"/>
      <c r="C122" s="4">
        <v>6.25E-2</v>
      </c>
      <c r="D122" s="4">
        <v>0.10416666666666667</v>
      </c>
      <c r="E122" s="4">
        <f t="shared" si="29"/>
        <v>4.1666666666666671E-2</v>
      </c>
      <c r="F122" s="2" t="s">
        <v>13</v>
      </c>
      <c r="G122" s="13" t="str" cm="1">
        <f t="array" ref="G122">IF(OR(COUNTIF(F122,"*"&amp;$H$1:$H$2&amp;"*")),"Packer","")</f>
        <v/>
      </c>
      <c r="H122" s="13" t="str">
        <f t="shared" si="26"/>
        <v xml:space="preserve"> forklift repair </v>
      </c>
      <c r="I122" s="37" t="str">
        <f t="shared" si="25"/>
        <v>forklift</v>
      </c>
      <c r="N122" s="8">
        <v>45819</v>
      </c>
      <c r="O122" s="7">
        <f t="shared" si="37"/>
        <v>0</v>
      </c>
      <c r="P122" s="7">
        <f t="shared" si="37"/>
        <v>0</v>
      </c>
      <c r="Q122" s="9">
        <f t="shared" si="37"/>
        <v>0</v>
      </c>
      <c r="R122" s="7">
        <f t="shared" si="37"/>
        <v>0</v>
      </c>
      <c r="S122" s="7">
        <f t="shared" si="37"/>
        <v>0</v>
      </c>
      <c r="T122" s="7">
        <f t="shared" si="37"/>
        <v>0</v>
      </c>
      <c r="U122" s="7">
        <f t="shared" si="37"/>
        <v>0</v>
      </c>
      <c r="V122" s="12">
        <f t="shared" si="36"/>
        <v>0</v>
      </c>
    </row>
    <row r="123" spans="1:22" x14ac:dyDescent="0.3">
      <c r="A123" s="32">
        <v>45712</v>
      </c>
      <c r="B123" s="3"/>
      <c r="C123" s="4">
        <v>0.11458333333333333</v>
      </c>
      <c r="D123" s="4">
        <v>0.19791666666666666</v>
      </c>
      <c r="E123" s="4">
        <f t="shared" si="29"/>
        <v>8.3333333333333329E-2</v>
      </c>
      <c r="F123" s="2" t="s">
        <v>23</v>
      </c>
      <c r="G123" s="13" t="s">
        <v>26</v>
      </c>
      <c r="H123" s="13" t="str">
        <f t="shared" si="26"/>
        <v>Packer</v>
      </c>
      <c r="I123" s="37" t="str">
        <f t="shared" si="25"/>
        <v>other</v>
      </c>
      <c r="N123" s="8">
        <v>45820</v>
      </c>
      <c r="O123" s="7">
        <f t="shared" si="37"/>
        <v>0</v>
      </c>
      <c r="P123" s="7">
        <f t="shared" si="37"/>
        <v>0</v>
      </c>
      <c r="Q123" s="9">
        <f t="shared" si="37"/>
        <v>0</v>
      </c>
      <c r="R123" s="7">
        <f t="shared" si="37"/>
        <v>0</v>
      </c>
      <c r="S123" s="7">
        <f t="shared" si="37"/>
        <v>0</v>
      </c>
      <c r="T123" s="7">
        <f t="shared" si="37"/>
        <v>0</v>
      </c>
      <c r="U123" s="7">
        <f t="shared" si="37"/>
        <v>0</v>
      </c>
      <c r="V123" s="12">
        <f t="shared" si="36"/>
        <v>0</v>
      </c>
    </row>
    <row r="124" spans="1:22" x14ac:dyDescent="0.3">
      <c r="A124" s="32">
        <v>45712</v>
      </c>
      <c r="B124" s="3"/>
      <c r="C124" s="4">
        <v>0.21875</v>
      </c>
      <c r="D124" s="4">
        <v>0.23958333333333334</v>
      </c>
      <c r="E124" s="4">
        <f t="shared" ref="E124:E183" si="38">D124-C124</f>
        <v>2.0833333333333343E-2</v>
      </c>
      <c r="F124" s="2" t="s">
        <v>41</v>
      </c>
      <c r="G124" s="13" t="s">
        <v>26</v>
      </c>
      <c r="H124" s="13" t="str">
        <f t="shared" si="26"/>
        <v>Packer</v>
      </c>
      <c r="I124" s="37" t="str">
        <f t="shared" si="25"/>
        <v>palletizer</v>
      </c>
      <c r="N124" s="8">
        <v>45821</v>
      </c>
      <c r="O124" s="7">
        <f t="shared" si="37"/>
        <v>0</v>
      </c>
      <c r="P124" s="7">
        <f t="shared" si="37"/>
        <v>0</v>
      </c>
      <c r="Q124" s="9">
        <f t="shared" si="37"/>
        <v>0</v>
      </c>
      <c r="R124" s="7">
        <f t="shared" si="37"/>
        <v>0</v>
      </c>
      <c r="S124" s="7">
        <f t="shared" si="37"/>
        <v>0</v>
      </c>
      <c r="T124" s="7">
        <f t="shared" si="37"/>
        <v>0</v>
      </c>
      <c r="U124" s="7">
        <f t="shared" si="37"/>
        <v>0</v>
      </c>
      <c r="V124" s="12">
        <f t="shared" si="36"/>
        <v>0</v>
      </c>
    </row>
    <row r="125" spans="1:22" x14ac:dyDescent="0.3">
      <c r="A125" s="32">
        <v>45712</v>
      </c>
      <c r="B125" s="3"/>
      <c r="C125" s="4">
        <v>0.25</v>
      </c>
      <c r="D125" s="4">
        <v>0.26041666666666669</v>
      </c>
      <c r="E125" s="4">
        <f t="shared" si="38"/>
        <v>1.0416666666666685E-2</v>
      </c>
      <c r="F125" s="2" t="s">
        <v>40</v>
      </c>
      <c r="G125" s="13" t="str" cm="1">
        <f t="array" ref="G125">IF(OR(COUNTIF(F125,"*"&amp;$H$1:$H$2&amp;"*")),"Packer","")</f>
        <v>Packer</v>
      </c>
      <c r="H125" s="13" t="str">
        <f t="shared" si="26"/>
        <v>Packer</v>
      </c>
      <c r="I125" s="37" t="str">
        <f t="shared" si="25"/>
        <v>packer</v>
      </c>
      <c r="N125" s="8">
        <v>45822</v>
      </c>
      <c r="O125" s="7">
        <f t="shared" ref="O125:U134" si="39">SUMIFS($E:$E,$A:$A,$N125,$H:$H,O$4)*24</f>
        <v>0</v>
      </c>
      <c r="P125" s="7">
        <f t="shared" si="39"/>
        <v>0</v>
      </c>
      <c r="Q125" s="9">
        <f t="shared" si="39"/>
        <v>0</v>
      </c>
      <c r="R125" s="7">
        <f t="shared" si="39"/>
        <v>0</v>
      </c>
      <c r="S125" s="7">
        <f t="shared" si="39"/>
        <v>0</v>
      </c>
      <c r="T125" s="7">
        <f t="shared" si="39"/>
        <v>0</v>
      </c>
      <c r="U125" s="7">
        <f t="shared" si="39"/>
        <v>0</v>
      </c>
      <c r="V125" s="12">
        <f t="shared" si="36"/>
        <v>0</v>
      </c>
    </row>
    <row r="126" spans="1:22" x14ac:dyDescent="0.3">
      <c r="A126" s="32">
        <v>45712</v>
      </c>
      <c r="B126" s="3"/>
      <c r="C126" s="4">
        <v>0.3125</v>
      </c>
      <c r="D126" s="4">
        <v>0.39583333333333331</v>
      </c>
      <c r="E126" s="4">
        <f t="shared" si="38"/>
        <v>8.3333333333333315E-2</v>
      </c>
      <c r="F126" s="2" t="s">
        <v>20</v>
      </c>
      <c r="G126" s="13" t="str" cm="1">
        <f t="array" ref="G126">IF(OR(COUNTIF(F126,"*"&amp;$H$1:$H$2&amp;"*")),"Packer","")</f>
        <v/>
      </c>
      <c r="H126" s="13" t="str">
        <f t="shared" si="26"/>
        <v xml:space="preserve">shift change </v>
      </c>
      <c r="I126" s="37" t="str">
        <f t="shared" si="25"/>
        <v>break</v>
      </c>
      <c r="N126" s="8">
        <v>45823</v>
      </c>
      <c r="O126" s="7">
        <f t="shared" si="39"/>
        <v>0</v>
      </c>
      <c r="P126" s="7">
        <f t="shared" si="39"/>
        <v>0</v>
      </c>
      <c r="Q126" s="9">
        <f t="shared" si="39"/>
        <v>0</v>
      </c>
      <c r="R126" s="7">
        <f t="shared" si="39"/>
        <v>0</v>
      </c>
      <c r="S126" s="7">
        <f t="shared" si="39"/>
        <v>0</v>
      </c>
      <c r="T126" s="7">
        <f t="shared" si="39"/>
        <v>0</v>
      </c>
      <c r="U126" s="7">
        <f t="shared" si="39"/>
        <v>0</v>
      </c>
      <c r="V126" s="12">
        <f t="shared" si="36"/>
        <v>0</v>
      </c>
    </row>
    <row r="127" spans="1:22" x14ac:dyDescent="0.3">
      <c r="A127" s="32">
        <v>45712</v>
      </c>
      <c r="B127" s="3"/>
      <c r="C127" s="4">
        <v>0.45833333333333331</v>
      </c>
      <c r="D127" s="4">
        <v>1</v>
      </c>
      <c r="E127" s="4">
        <f t="shared" si="38"/>
        <v>0.54166666666666674</v>
      </c>
      <c r="F127" s="2" t="s">
        <v>21</v>
      </c>
      <c r="G127" s="13" t="str" cm="1">
        <f t="array" ref="G127">IF(OR(COUNTIF(F127,"*"&amp;$H$1:$H$2&amp;"*")),"Packer","")</f>
        <v/>
      </c>
      <c r="H127" s="13" t="str">
        <f t="shared" si="26"/>
        <v xml:space="preserve">no slings </v>
      </c>
      <c r="I127" s="37" t="str">
        <f t="shared" si="25"/>
        <v>other</v>
      </c>
      <c r="N127" s="8">
        <v>45824</v>
      </c>
      <c r="O127" s="7">
        <f t="shared" si="39"/>
        <v>0</v>
      </c>
      <c r="P127" s="7">
        <f t="shared" si="39"/>
        <v>0</v>
      </c>
      <c r="Q127" s="9">
        <f t="shared" si="39"/>
        <v>0</v>
      </c>
      <c r="R127" s="7">
        <f t="shared" si="39"/>
        <v>0</v>
      </c>
      <c r="S127" s="7">
        <f t="shared" si="39"/>
        <v>0</v>
      </c>
      <c r="T127" s="7">
        <f t="shared" si="39"/>
        <v>0</v>
      </c>
      <c r="U127" s="7">
        <f t="shared" si="39"/>
        <v>0</v>
      </c>
      <c r="V127" s="12">
        <f t="shared" si="36"/>
        <v>0</v>
      </c>
    </row>
    <row r="128" spans="1:22" x14ac:dyDescent="0.3">
      <c r="A128" s="32">
        <v>45713</v>
      </c>
      <c r="B128" s="3"/>
      <c r="C128" s="4">
        <v>0</v>
      </c>
      <c r="D128" s="4">
        <v>0.79166666666666663</v>
      </c>
      <c r="E128" s="4">
        <f t="shared" si="38"/>
        <v>0.79166666666666663</v>
      </c>
      <c r="F128" s="2" t="s">
        <v>21</v>
      </c>
      <c r="G128" s="13" t="str" cm="1">
        <f t="array" ref="G128">IF(OR(COUNTIF(F128,"*"&amp;$H$1:$H$2&amp;"*")),"Packer","")</f>
        <v/>
      </c>
      <c r="H128" s="13" t="str">
        <f t="shared" si="26"/>
        <v xml:space="preserve">no slings </v>
      </c>
      <c r="I128" s="37" t="str">
        <f t="shared" si="25"/>
        <v>other</v>
      </c>
      <c r="N128" s="8">
        <v>45825</v>
      </c>
      <c r="O128" s="7">
        <f t="shared" si="39"/>
        <v>0</v>
      </c>
      <c r="P128" s="7">
        <f t="shared" si="39"/>
        <v>0</v>
      </c>
      <c r="Q128" s="9">
        <f t="shared" si="39"/>
        <v>0</v>
      </c>
      <c r="R128" s="7">
        <f t="shared" si="39"/>
        <v>0</v>
      </c>
      <c r="S128" s="7">
        <f t="shared" si="39"/>
        <v>0</v>
      </c>
      <c r="T128" s="7">
        <f t="shared" si="39"/>
        <v>0</v>
      </c>
      <c r="U128" s="7">
        <f t="shared" si="39"/>
        <v>0</v>
      </c>
      <c r="V128" s="12">
        <f t="shared" si="36"/>
        <v>0</v>
      </c>
    </row>
    <row r="129" spans="1:22" x14ac:dyDescent="0.3">
      <c r="A129" s="32">
        <v>45713</v>
      </c>
      <c r="B129" s="3"/>
      <c r="C129" s="4">
        <v>0.8125</v>
      </c>
      <c r="D129" s="4">
        <v>0.89583333333333337</v>
      </c>
      <c r="E129" s="4">
        <f t="shared" si="38"/>
        <v>8.333333333333337E-2</v>
      </c>
      <c r="F129" s="2" t="s">
        <v>20</v>
      </c>
      <c r="G129" s="13" t="str" cm="1">
        <f t="array" ref="G129">IF(OR(COUNTIF(F129,"*"&amp;$H$1:$H$2&amp;"*")),"Packer","")</f>
        <v/>
      </c>
      <c r="H129" s="13" t="str">
        <f t="shared" si="26"/>
        <v xml:space="preserve">shift change </v>
      </c>
      <c r="I129" s="37" t="str">
        <f t="shared" si="25"/>
        <v>break</v>
      </c>
      <c r="N129" s="8">
        <v>45826</v>
      </c>
      <c r="O129" s="7">
        <f t="shared" si="39"/>
        <v>0</v>
      </c>
      <c r="P129" s="7">
        <f t="shared" si="39"/>
        <v>0</v>
      </c>
      <c r="Q129" s="9">
        <f t="shared" si="39"/>
        <v>0</v>
      </c>
      <c r="R129" s="7">
        <f t="shared" si="39"/>
        <v>0</v>
      </c>
      <c r="S129" s="7">
        <f t="shared" si="39"/>
        <v>0</v>
      </c>
      <c r="T129" s="7">
        <f t="shared" si="39"/>
        <v>0</v>
      </c>
      <c r="U129" s="7">
        <f t="shared" si="39"/>
        <v>0</v>
      </c>
      <c r="V129" s="12">
        <f t="shared" si="36"/>
        <v>0</v>
      </c>
    </row>
    <row r="130" spans="1:22" x14ac:dyDescent="0.3">
      <c r="A130" s="32">
        <v>45714</v>
      </c>
      <c r="B130" s="3"/>
      <c r="C130" s="4">
        <v>0.5</v>
      </c>
      <c r="D130" s="4">
        <v>0.51388888888888895</v>
      </c>
      <c r="E130" s="4">
        <f t="shared" si="38"/>
        <v>1.3888888888888951E-2</v>
      </c>
      <c r="F130" s="2" t="s">
        <v>52</v>
      </c>
      <c r="G130" s="13" t="str" cm="1">
        <f t="array" ref="G130">IF(OR(COUNTIF(F130,"*"&amp;$H$1:$H$2&amp;"*")),"Packer","")</f>
        <v>Packer</v>
      </c>
      <c r="H130" s="13" t="str">
        <f t="shared" si="26"/>
        <v>Packer</v>
      </c>
      <c r="I130" s="37" t="str">
        <f t="shared" si="25"/>
        <v>packer</v>
      </c>
      <c r="N130" s="8">
        <v>45827</v>
      </c>
      <c r="O130" s="7">
        <f t="shared" si="39"/>
        <v>0</v>
      </c>
      <c r="P130" s="7">
        <f t="shared" si="39"/>
        <v>0</v>
      </c>
      <c r="Q130" s="9">
        <f t="shared" si="39"/>
        <v>0</v>
      </c>
      <c r="R130" s="7">
        <f t="shared" si="39"/>
        <v>0</v>
      </c>
      <c r="S130" s="7">
        <f t="shared" si="39"/>
        <v>0</v>
      </c>
      <c r="T130" s="7">
        <f t="shared" si="39"/>
        <v>0</v>
      </c>
      <c r="U130" s="7">
        <f t="shared" si="39"/>
        <v>0</v>
      </c>
      <c r="V130" s="12">
        <f t="shared" si="36"/>
        <v>0</v>
      </c>
    </row>
    <row r="131" spans="1:22" x14ac:dyDescent="0.3">
      <c r="A131" s="32">
        <v>45714</v>
      </c>
      <c r="B131" s="3"/>
      <c r="C131" s="4">
        <v>7.2916666666666671E-2</v>
      </c>
      <c r="D131" s="4">
        <v>0.10416666666666667</v>
      </c>
      <c r="E131" s="4">
        <f t="shared" si="38"/>
        <v>3.125E-2</v>
      </c>
      <c r="F131" s="2" t="s">
        <v>30</v>
      </c>
      <c r="G131" s="13" t="str" cm="1">
        <f t="array" ref="G131">IF(OR(COUNTIF(F131,"*"&amp;$H$1:$H$2&amp;"*")),"Packer","")</f>
        <v>Packer</v>
      </c>
      <c r="H131" s="13" t="str">
        <f t="shared" si="26"/>
        <v>Packer</v>
      </c>
      <c r="I131" s="37" t="str">
        <f t="shared" si="25"/>
        <v>packer</v>
      </c>
      <c r="N131" s="8">
        <v>45828</v>
      </c>
      <c r="O131" s="7">
        <f t="shared" si="39"/>
        <v>0</v>
      </c>
      <c r="P131" s="7">
        <f t="shared" si="39"/>
        <v>0</v>
      </c>
      <c r="Q131" s="9">
        <f t="shared" si="39"/>
        <v>0</v>
      </c>
      <c r="R131" s="7">
        <f t="shared" si="39"/>
        <v>0</v>
      </c>
      <c r="S131" s="7">
        <f t="shared" si="39"/>
        <v>0</v>
      </c>
      <c r="T131" s="7">
        <f t="shared" si="39"/>
        <v>0</v>
      </c>
      <c r="U131" s="7">
        <f t="shared" si="39"/>
        <v>0</v>
      </c>
      <c r="V131" s="12">
        <f t="shared" si="36"/>
        <v>0</v>
      </c>
    </row>
    <row r="132" spans="1:22" x14ac:dyDescent="0.3">
      <c r="A132" s="32">
        <v>45714</v>
      </c>
      <c r="B132" s="3"/>
      <c r="C132" s="4">
        <v>8.3333333333333329E-2</v>
      </c>
      <c r="D132" s="4">
        <v>0.125</v>
      </c>
      <c r="E132" s="4">
        <f t="shared" si="38"/>
        <v>4.1666666666666671E-2</v>
      </c>
      <c r="F132" s="2" t="s">
        <v>10</v>
      </c>
      <c r="G132" s="13" t="str" cm="1">
        <f t="array" ref="G132">IF(OR(COUNTIF(F132,"*"&amp;$H$1:$H$2&amp;"*")),"Packer","")</f>
        <v/>
      </c>
      <c r="H132" s="13" t="str">
        <f t="shared" si="26"/>
        <v>break</v>
      </c>
      <c r="I132" s="37" t="str">
        <f t="shared" ref="I132:I195" si="40">IF(ISNUMBER(SEARCH("palletizer", F132)), "palletizer",
IF(ISNUMBER(SEARCH("packer", F132)), "packer",
IF(ISNUMBER(SEARCH("forklift", F132)), "forklift",
IF(OR(ISNUMBER(SEARCH("iftar", F132)), ISNUMBER(SEARCH("break", F132)), ISNUMBER(SEARCH("shift change", F132))), "break",
"other"))))</f>
        <v>break</v>
      </c>
      <c r="N132" s="8">
        <v>45829</v>
      </c>
      <c r="O132" s="7">
        <f t="shared" si="39"/>
        <v>0</v>
      </c>
      <c r="P132" s="7">
        <f t="shared" si="39"/>
        <v>0</v>
      </c>
      <c r="Q132" s="9">
        <f t="shared" si="39"/>
        <v>0</v>
      </c>
      <c r="R132" s="7">
        <f t="shared" si="39"/>
        <v>0</v>
      </c>
      <c r="S132" s="7">
        <f t="shared" si="39"/>
        <v>0</v>
      </c>
      <c r="T132" s="7">
        <f t="shared" si="39"/>
        <v>0</v>
      </c>
      <c r="U132" s="7">
        <f t="shared" si="39"/>
        <v>0</v>
      </c>
      <c r="V132" s="12">
        <f t="shared" si="36"/>
        <v>0</v>
      </c>
    </row>
    <row r="133" spans="1:22" x14ac:dyDescent="0.3">
      <c r="A133" s="32">
        <v>45714</v>
      </c>
      <c r="B133" s="3"/>
      <c r="C133" s="4">
        <v>0.3125</v>
      </c>
      <c r="D133" s="4">
        <v>0.39583333333333331</v>
      </c>
      <c r="E133" s="4">
        <f t="shared" ref="E133" si="41">D133-C133</f>
        <v>8.3333333333333315E-2</v>
      </c>
      <c r="F133" s="2" t="s">
        <v>20</v>
      </c>
      <c r="G133" s="13" t="str" cm="1">
        <f t="array" ref="G133">IF(OR(COUNTIF(F133,"*"&amp;$H$1:$H$2&amp;"*")),"Packer","")</f>
        <v/>
      </c>
      <c r="H133" s="13" t="str">
        <f t="shared" ref="H133:H196" si="42">IF(G133="",IF(OR(F133="cleaning ",F133="shift change ",F133="full ",F133=" forklift repair ",F133="no slings ",F133="break"),F133,"Palletizer"),G133)</f>
        <v xml:space="preserve">shift change </v>
      </c>
      <c r="I133" s="37" t="str">
        <f t="shared" si="40"/>
        <v>break</v>
      </c>
      <c r="N133" s="8">
        <v>45830</v>
      </c>
      <c r="O133" s="7">
        <f t="shared" si="39"/>
        <v>0</v>
      </c>
      <c r="P133" s="7">
        <f t="shared" si="39"/>
        <v>0</v>
      </c>
      <c r="Q133" s="9">
        <f t="shared" si="39"/>
        <v>0</v>
      </c>
      <c r="R133" s="7">
        <f t="shared" si="39"/>
        <v>0</v>
      </c>
      <c r="S133" s="7">
        <f t="shared" si="39"/>
        <v>0</v>
      </c>
      <c r="T133" s="7">
        <f t="shared" si="39"/>
        <v>0</v>
      </c>
      <c r="U133" s="7">
        <f t="shared" si="39"/>
        <v>0</v>
      </c>
      <c r="V133" s="12">
        <f t="shared" si="36"/>
        <v>0</v>
      </c>
    </row>
    <row r="134" spans="1:22" x14ac:dyDescent="0.3">
      <c r="A134" s="32">
        <v>45714</v>
      </c>
      <c r="B134" s="3"/>
      <c r="C134" s="4">
        <v>0.40625</v>
      </c>
      <c r="D134" s="4">
        <v>0.41319444444444442</v>
      </c>
      <c r="E134" s="4">
        <f t="shared" si="38"/>
        <v>6.9444444444444198E-3</v>
      </c>
      <c r="F134" s="2" t="s">
        <v>54</v>
      </c>
      <c r="G134" s="13" t="s">
        <v>26</v>
      </c>
      <c r="H134" s="13" t="str">
        <f t="shared" si="42"/>
        <v>Packer</v>
      </c>
      <c r="I134" s="37" t="str">
        <f t="shared" si="40"/>
        <v>packer</v>
      </c>
      <c r="N134" s="8">
        <v>45831</v>
      </c>
      <c r="O134" s="7">
        <f t="shared" si="39"/>
        <v>0</v>
      </c>
      <c r="P134" s="7">
        <f t="shared" si="39"/>
        <v>0</v>
      </c>
      <c r="Q134" s="9">
        <f t="shared" si="39"/>
        <v>0</v>
      </c>
      <c r="R134" s="7">
        <f t="shared" si="39"/>
        <v>0</v>
      </c>
      <c r="S134" s="7">
        <f t="shared" si="39"/>
        <v>0</v>
      </c>
      <c r="T134" s="7">
        <f t="shared" si="39"/>
        <v>0</v>
      </c>
      <c r="U134" s="7">
        <f t="shared" si="39"/>
        <v>0</v>
      </c>
      <c r="V134" s="12">
        <f t="shared" si="36"/>
        <v>0</v>
      </c>
    </row>
    <row r="135" spans="1:22" x14ac:dyDescent="0.3">
      <c r="A135" s="32">
        <v>45714</v>
      </c>
      <c r="B135" s="3"/>
      <c r="C135" s="4">
        <v>0.41319444444444442</v>
      </c>
      <c r="D135" s="4">
        <v>0.44097222222222227</v>
      </c>
      <c r="E135" s="4">
        <f t="shared" si="38"/>
        <v>2.7777777777777846E-2</v>
      </c>
      <c r="F135" s="2" t="s">
        <v>55</v>
      </c>
      <c r="G135" s="13" t="s">
        <v>26</v>
      </c>
      <c r="H135" s="13" t="str">
        <f t="shared" si="42"/>
        <v>Packer</v>
      </c>
      <c r="I135" s="37" t="str">
        <f t="shared" si="40"/>
        <v>packer</v>
      </c>
      <c r="N135" s="8">
        <v>45832</v>
      </c>
      <c r="O135" s="7">
        <f t="shared" ref="O135:U144" si="43">SUMIFS($E:$E,$A:$A,$N135,$H:$H,O$4)*24</f>
        <v>0</v>
      </c>
      <c r="P135" s="7">
        <f t="shared" si="43"/>
        <v>0</v>
      </c>
      <c r="Q135" s="9">
        <f t="shared" si="43"/>
        <v>0</v>
      </c>
      <c r="R135" s="7">
        <f t="shared" si="43"/>
        <v>0</v>
      </c>
      <c r="S135" s="7">
        <f t="shared" si="43"/>
        <v>0</v>
      </c>
      <c r="T135" s="7">
        <f t="shared" si="43"/>
        <v>0</v>
      </c>
      <c r="U135" s="7">
        <f t="shared" si="43"/>
        <v>0</v>
      </c>
      <c r="V135" s="12">
        <f t="shared" si="36"/>
        <v>0</v>
      </c>
    </row>
    <row r="136" spans="1:22" x14ac:dyDescent="0.3">
      <c r="A136" s="32">
        <v>45714</v>
      </c>
      <c r="B136" s="3"/>
      <c r="C136" s="4">
        <v>0.45833333333333331</v>
      </c>
      <c r="D136" s="4">
        <v>0.46527777777777773</v>
      </c>
      <c r="E136" s="4">
        <f t="shared" si="38"/>
        <v>6.9444444444444198E-3</v>
      </c>
      <c r="F136" s="2" t="s">
        <v>42</v>
      </c>
      <c r="G136" s="13" t="str" cm="1">
        <f t="array" ref="G136">IF(OR(COUNTIF(F136,"*"&amp;$H$1:$H$2&amp;"*")),"Packer","")</f>
        <v>Packer</v>
      </c>
      <c r="H136" s="13" t="str">
        <f t="shared" si="42"/>
        <v>Packer</v>
      </c>
      <c r="I136" s="37" t="str">
        <f t="shared" si="40"/>
        <v>packer</v>
      </c>
      <c r="N136" s="8">
        <v>45833</v>
      </c>
      <c r="O136" s="7">
        <f t="shared" si="43"/>
        <v>0</v>
      </c>
      <c r="P136" s="7">
        <f t="shared" si="43"/>
        <v>0</v>
      </c>
      <c r="Q136" s="9">
        <f t="shared" si="43"/>
        <v>0</v>
      </c>
      <c r="R136" s="7">
        <f t="shared" si="43"/>
        <v>0</v>
      </c>
      <c r="S136" s="7">
        <f t="shared" si="43"/>
        <v>0</v>
      </c>
      <c r="T136" s="7">
        <f t="shared" si="43"/>
        <v>0</v>
      </c>
      <c r="U136" s="7">
        <f t="shared" si="43"/>
        <v>0</v>
      </c>
      <c r="V136" s="12">
        <f t="shared" si="36"/>
        <v>0</v>
      </c>
    </row>
    <row r="137" spans="1:22" x14ac:dyDescent="0.3">
      <c r="A137" s="32">
        <v>45714</v>
      </c>
      <c r="B137" s="3"/>
      <c r="C137" s="4">
        <v>0.51041666666666663</v>
      </c>
      <c r="D137" s="4">
        <v>0.55208333333333337</v>
      </c>
      <c r="E137" s="4">
        <f t="shared" si="38"/>
        <v>4.1666666666666741E-2</v>
      </c>
      <c r="F137" s="2" t="s">
        <v>56</v>
      </c>
      <c r="G137" s="13" t="s">
        <v>26</v>
      </c>
      <c r="H137" s="13" t="str">
        <f t="shared" si="42"/>
        <v>Packer</v>
      </c>
      <c r="I137" s="37" t="str">
        <f t="shared" si="40"/>
        <v>packer</v>
      </c>
      <c r="N137" s="8">
        <v>45834</v>
      </c>
      <c r="O137" s="7">
        <f t="shared" si="43"/>
        <v>0</v>
      </c>
      <c r="P137" s="7">
        <f t="shared" si="43"/>
        <v>0</v>
      </c>
      <c r="Q137" s="9">
        <f t="shared" si="43"/>
        <v>0</v>
      </c>
      <c r="R137" s="7">
        <f t="shared" si="43"/>
        <v>0</v>
      </c>
      <c r="S137" s="7">
        <f t="shared" si="43"/>
        <v>0</v>
      </c>
      <c r="T137" s="7">
        <f t="shared" si="43"/>
        <v>0</v>
      </c>
      <c r="U137" s="7">
        <f t="shared" si="43"/>
        <v>0</v>
      </c>
      <c r="V137" s="12">
        <f t="shared" si="36"/>
        <v>0</v>
      </c>
    </row>
    <row r="138" spans="1:22" x14ac:dyDescent="0.3">
      <c r="A138" s="32">
        <v>45714</v>
      </c>
      <c r="B138" s="3"/>
      <c r="C138" s="4">
        <v>0.58333333333333337</v>
      </c>
      <c r="D138" s="4">
        <v>0.625</v>
      </c>
      <c r="E138" s="4">
        <f t="shared" si="38"/>
        <v>4.166666666666663E-2</v>
      </c>
      <c r="F138" s="2" t="s">
        <v>10</v>
      </c>
      <c r="G138" s="13" t="str" cm="1">
        <f t="array" ref="G138">IF(OR(COUNTIF(F138,"*"&amp;$H$1:$H$2&amp;"*")),"Packer","")</f>
        <v/>
      </c>
      <c r="H138" s="13" t="str">
        <f t="shared" si="42"/>
        <v>break</v>
      </c>
      <c r="I138" s="37" t="str">
        <f t="shared" si="40"/>
        <v>break</v>
      </c>
      <c r="N138" s="8">
        <v>45835</v>
      </c>
      <c r="O138" s="7">
        <f t="shared" si="43"/>
        <v>0</v>
      </c>
      <c r="P138" s="7">
        <f t="shared" si="43"/>
        <v>0</v>
      </c>
      <c r="Q138" s="9">
        <f t="shared" si="43"/>
        <v>0</v>
      </c>
      <c r="R138" s="7">
        <f t="shared" si="43"/>
        <v>0</v>
      </c>
      <c r="S138" s="7">
        <f t="shared" si="43"/>
        <v>0</v>
      </c>
      <c r="T138" s="7">
        <f t="shared" si="43"/>
        <v>0</v>
      </c>
      <c r="U138" s="7">
        <f t="shared" si="43"/>
        <v>0</v>
      </c>
      <c r="V138" s="12">
        <f t="shared" si="36"/>
        <v>0</v>
      </c>
    </row>
    <row r="139" spans="1:22" x14ac:dyDescent="0.3">
      <c r="A139" s="32">
        <v>45714</v>
      </c>
      <c r="B139" s="3"/>
      <c r="C139" s="4">
        <v>0.375</v>
      </c>
      <c r="D139" s="4">
        <v>0.4861111111111111</v>
      </c>
      <c r="E139" s="4">
        <f t="shared" si="38"/>
        <v>0.1111111111111111</v>
      </c>
      <c r="F139" s="2" t="s">
        <v>15</v>
      </c>
      <c r="G139" s="13" t="s">
        <v>25</v>
      </c>
      <c r="H139" s="13" t="str">
        <f t="shared" si="42"/>
        <v>packer</v>
      </c>
      <c r="I139" s="37" t="str">
        <f t="shared" si="40"/>
        <v>other</v>
      </c>
      <c r="N139" s="8">
        <v>45836</v>
      </c>
      <c r="O139" s="7">
        <f t="shared" si="43"/>
        <v>0</v>
      </c>
      <c r="P139" s="7">
        <f t="shared" si="43"/>
        <v>0</v>
      </c>
      <c r="Q139" s="9">
        <f t="shared" si="43"/>
        <v>0</v>
      </c>
      <c r="R139" s="7">
        <f t="shared" si="43"/>
        <v>0</v>
      </c>
      <c r="S139" s="7">
        <f t="shared" si="43"/>
        <v>0</v>
      </c>
      <c r="T139" s="7">
        <f t="shared" si="43"/>
        <v>0</v>
      </c>
      <c r="U139" s="7">
        <f t="shared" si="43"/>
        <v>0</v>
      </c>
      <c r="V139" s="12">
        <f t="shared" si="36"/>
        <v>0</v>
      </c>
    </row>
    <row r="140" spans="1:22" x14ac:dyDescent="0.3">
      <c r="A140" s="11">
        <v>45715</v>
      </c>
      <c r="B140" s="3"/>
      <c r="C140" s="4">
        <v>0.5</v>
      </c>
      <c r="D140" s="4">
        <v>0.51041666666666663</v>
      </c>
      <c r="E140" s="4">
        <f t="shared" si="38"/>
        <v>1.041666666666663E-2</v>
      </c>
      <c r="F140" s="2" t="s">
        <v>52</v>
      </c>
      <c r="G140" s="13" t="str" cm="1">
        <f t="array" ref="G140">IF(OR(COUNTIF(F140,"*"&amp;$H$1:$H$2&amp;"*")),"Packer","")</f>
        <v>Packer</v>
      </c>
      <c r="H140" s="13" t="str">
        <f t="shared" si="42"/>
        <v>Packer</v>
      </c>
      <c r="I140" s="37" t="str">
        <f t="shared" si="40"/>
        <v>packer</v>
      </c>
      <c r="N140" s="8">
        <v>45837</v>
      </c>
      <c r="O140" s="7">
        <f t="shared" si="43"/>
        <v>0</v>
      </c>
      <c r="P140" s="7">
        <f t="shared" si="43"/>
        <v>0</v>
      </c>
      <c r="Q140" s="9">
        <f t="shared" si="43"/>
        <v>0</v>
      </c>
      <c r="R140" s="7">
        <f t="shared" si="43"/>
        <v>0</v>
      </c>
      <c r="S140" s="7">
        <f t="shared" si="43"/>
        <v>0</v>
      </c>
      <c r="T140" s="7">
        <f t="shared" si="43"/>
        <v>0</v>
      </c>
      <c r="U140" s="7">
        <f t="shared" si="43"/>
        <v>0</v>
      </c>
      <c r="V140" s="12">
        <f t="shared" si="36"/>
        <v>0</v>
      </c>
    </row>
    <row r="141" spans="1:22" x14ac:dyDescent="0.3">
      <c r="A141" s="11">
        <v>45715</v>
      </c>
      <c r="B141" s="3"/>
      <c r="C141" s="4">
        <v>8.3333333333333329E-2</v>
      </c>
      <c r="D141" s="4">
        <v>0.125</v>
      </c>
      <c r="E141" s="4">
        <f t="shared" ref="E141" si="44">D141-C141</f>
        <v>4.1666666666666671E-2</v>
      </c>
      <c r="F141" s="2" t="s">
        <v>10</v>
      </c>
      <c r="G141" s="13" t="str" cm="1">
        <f t="array" ref="G141">IF(OR(COUNTIF(F141,"*"&amp;$H$1:$H$2&amp;"*")),"Packer","")</f>
        <v/>
      </c>
      <c r="H141" s="13" t="str">
        <f t="shared" si="42"/>
        <v>break</v>
      </c>
      <c r="I141" s="37" t="str">
        <f t="shared" si="40"/>
        <v>break</v>
      </c>
      <c r="N141" s="8">
        <v>45838</v>
      </c>
      <c r="O141" s="7">
        <f t="shared" si="43"/>
        <v>0</v>
      </c>
      <c r="P141" s="7">
        <f t="shared" si="43"/>
        <v>0</v>
      </c>
      <c r="Q141" s="9">
        <f t="shared" si="43"/>
        <v>0</v>
      </c>
      <c r="R141" s="7">
        <f t="shared" si="43"/>
        <v>0</v>
      </c>
      <c r="S141" s="7">
        <f t="shared" si="43"/>
        <v>0</v>
      </c>
      <c r="T141" s="7">
        <f t="shared" si="43"/>
        <v>0</v>
      </c>
      <c r="U141" s="7">
        <f t="shared" si="43"/>
        <v>0</v>
      </c>
      <c r="V141" s="12">
        <f t="shared" si="36"/>
        <v>0</v>
      </c>
    </row>
    <row r="142" spans="1:22" x14ac:dyDescent="0.3">
      <c r="A142" s="11">
        <v>45715</v>
      </c>
      <c r="B142" s="3"/>
      <c r="C142" s="4">
        <v>0.27083333333333331</v>
      </c>
      <c r="D142" s="4">
        <v>0.28472222222222221</v>
      </c>
      <c r="E142" s="4">
        <f t="shared" si="38"/>
        <v>1.3888888888888895E-2</v>
      </c>
      <c r="F142" s="2" t="s">
        <v>30</v>
      </c>
      <c r="G142" s="13" t="str" cm="1">
        <f t="array" ref="G142">IF(OR(COUNTIF(F142,"*"&amp;$H$1:$H$2&amp;"*")),"Packer","")</f>
        <v>Packer</v>
      </c>
      <c r="H142" s="13" t="str">
        <f t="shared" si="42"/>
        <v>Packer</v>
      </c>
      <c r="I142" s="37" t="str">
        <f t="shared" si="40"/>
        <v>packer</v>
      </c>
      <c r="N142" s="8">
        <v>45839</v>
      </c>
      <c r="O142" s="7">
        <f t="shared" si="43"/>
        <v>0</v>
      </c>
      <c r="P142" s="7">
        <f t="shared" si="43"/>
        <v>0</v>
      </c>
      <c r="Q142" s="9">
        <f t="shared" si="43"/>
        <v>0</v>
      </c>
      <c r="R142" s="7">
        <f t="shared" si="43"/>
        <v>0</v>
      </c>
      <c r="S142" s="7">
        <f t="shared" si="43"/>
        <v>0</v>
      </c>
      <c r="T142" s="7">
        <f t="shared" si="43"/>
        <v>0</v>
      </c>
      <c r="U142" s="7">
        <f t="shared" si="43"/>
        <v>0</v>
      </c>
      <c r="V142" s="12">
        <f t="shared" ref="V142:V173" si="45">SUM(O142:U142)</f>
        <v>0</v>
      </c>
    </row>
    <row r="143" spans="1:22" x14ac:dyDescent="0.3">
      <c r="A143" s="11">
        <v>45715</v>
      </c>
      <c r="B143" s="3"/>
      <c r="C143" s="4">
        <v>0.3125</v>
      </c>
      <c r="D143" s="4">
        <v>0.39583333333333331</v>
      </c>
      <c r="E143" s="4">
        <f t="shared" si="38"/>
        <v>8.3333333333333315E-2</v>
      </c>
      <c r="F143" s="2" t="s">
        <v>20</v>
      </c>
      <c r="G143" s="13" t="str" cm="1">
        <f t="array" ref="G143">IF(OR(COUNTIF(F143,"*"&amp;$H$1:$H$2&amp;"*")),"Packer","")</f>
        <v/>
      </c>
      <c r="H143" s="13" t="str">
        <f t="shared" si="42"/>
        <v xml:space="preserve">shift change </v>
      </c>
      <c r="I143" s="37" t="str">
        <f t="shared" si="40"/>
        <v>break</v>
      </c>
      <c r="N143" s="8">
        <v>45840</v>
      </c>
      <c r="O143" s="7">
        <f t="shared" si="43"/>
        <v>0</v>
      </c>
      <c r="P143" s="7">
        <f t="shared" si="43"/>
        <v>0</v>
      </c>
      <c r="Q143" s="9">
        <f t="shared" si="43"/>
        <v>0</v>
      </c>
      <c r="R143" s="7">
        <f t="shared" si="43"/>
        <v>0</v>
      </c>
      <c r="S143" s="7">
        <f t="shared" si="43"/>
        <v>0</v>
      </c>
      <c r="T143" s="7">
        <f t="shared" si="43"/>
        <v>0</v>
      </c>
      <c r="U143" s="7">
        <f t="shared" si="43"/>
        <v>0</v>
      </c>
      <c r="V143" s="12">
        <f t="shared" si="45"/>
        <v>0</v>
      </c>
    </row>
    <row r="144" spans="1:22" x14ac:dyDescent="0.3">
      <c r="A144" s="11">
        <v>45715</v>
      </c>
      <c r="B144" s="3"/>
      <c r="C144" s="4">
        <v>0.42708333333333331</v>
      </c>
      <c r="D144" s="4">
        <v>0.44444444444444442</v>
      </c>
      <c r="E144" s="4">
        <f t="shared" ref="E144" si="46">D144-C144</f>
        <v>1.7361111111111105E-2</v>
      </c>
      <c r="F144" s="2" t="s">
        <v>57</v>
      </c>
      <c r="G144" s="13" t="str" cm="1">
        <f t="array" ref="G144">IF(OR(COUNTIF(F144,"*"&amp;$H$1:$H$2&amp;"*")),"Packer","")</f>
        <v/>
      </c>
      <c r="H144" s="13" t="str">
        <f t="shared" si="42"/>
        <v>Palletizer</v>
      </c>
      <c r="I144" s="37" t="str">
        <f t="shared" si="40"/>
        <v>palletizer</v>
      </c>
      <c r="N144" s="8">
        <v>45841</v>
      </c>
      <c r="O144" s="7">
        <f t="shared" si="43"/>
        <v>0</v>
      </c>
      <c r="P144" s="7">
        <f t="shared" si="43"/>
        <v>0</v>
      </c>
      <c r="Q144" s="9">
        <f t="shared" si="43"/>
        <v>0</v>
      </c>
      <c r="R144" s="7">
        <f t="shared" si="43"/>
        <v>0</v>
      </c>
      <c r="S144" s="7">
        <f t="shared" si="43"/>
        <v>0</v>
      </c>
      <c r="T144" s="7">
        <f t="shared" si="43"/>
        <v>0</v>
      </c>
      <c r="U144" s="7">
        <f t="shared" si="43"/>
        <v>0</v>
      </c>
      <c r="V144" s="12">
        <f t="shared" si="45"/>
        <v>0</v>
      </c>
    </row>
    <row r="145" spans="1:22" x14ac:dyDescent="0.3">
      <c r="A145" s="11">
        <v>45715</v>
      </c>
      <c r="B145" s="3"/>
      <c r="C145" s="4">
        <v>0.77083333333333337</v>
      </c>
      <c r="D145" s="4">
        <v>0.8125</v>
      </c>
      <c r="E145" s="4">
        <f t="shared" si="38"/>
        <v>4.166666666666663E-2</v>
      </c>
      <c r="F145" s="2" t="s">
        <v>58</v>
      </c>
      <c r="G145" s="13" t="str" cm="1">
        <f t="array" ref="G145">IF(OR(COUNTIF(F145,"*"&amp;$H$1:$H$2&amp;"*")),"Packer","")</f>
        <v/>
      </c>
      <c r="H145" s="13" t="str">
        <f t="shared" si="42"/>
        <v>Palletizer</v>
      </c>
      <c r="I145" s="37" t="str">
        <f t="shared" si="40"/>
        <v>palletizer</v>
      </c>
      <c r="N145" s="8">
        <v>45842</v>
      </c>
      <c r="O145" s="7">
        <f t="shared" ref="O145:U154" si="47">SUMIFS($E:$E,$A:$A,$N145,$H:$H,O$4)*24</f>
        <v>0</v>
      </c>
      <c r="P145" s="7">
        <f t="shared" si="47"/>
        <v>0</v>
      </c>
      <c r="Q145" s="9">
        <f t="shared" si="47"/>
        <v>0</v>
      </c>
      <c r="R145" s="7">
        <f t="shared" si="47"/>
        <v>0</v>
      </c>
      <c r="S145" s="7">
        <f t="shared" si="47"/>
        <v>0</v>
      </c>
      <c r="T145" s="7">
        <f t="shared" si="47"/>
        <v>0</v>
      </c>
      <c r="U145" s="7">
        <f t="shared" si="47"/>
        <v>0</v>
      </c>
      <c r="V145" s="12">
        <f t="shared" si="45"/>
        <v>0</v>
      </c>
    </row>
    <row r="146" spans="1:22" x14ac:dyDescent="0.3">
      <c r="A146" s="11">
        <v>45715</v>
      </c>
      <c r="B146" s="3"/>
      <c r="C146" s="4">
        <v>0.58333333333333337</v>
      </c>
      <c r="D146" s="4">
        <v>0.625</v>
      </c>
      <c r="E146" s="4">
        <f t="shared" ref="E146" si="48">D146-C146</f>
        <v>4.166666666666663E-2</v>
      </c>
      <c r="F146" s="2" t="s">
        <v>10</v>
      </c>
      <c r="G146" s="13" t="str" cm="1">
        <f t="array" ref="G146">IF(OR(COUNTIF(F146,"*"&amp;$H$1:$H$2&amp;"*")),"Packer","")</f>
        <v/>
      </c>
      <c r="H146" s="13" t="str">
        <f t="shared" si="42"/>
        <v>break</v>
      </c>
      <c r="I146" s="37" t="str">
        <f t="shared" si="40"/>
        <v>break</v>
      </c>
      <c r="N146" s="8">
        <v>45843</v>
      </c>
      <c r="O146" s="7">
        <f t="shared" si="47"/>
        <v>0</v>
      </c>
      <c r="P146" s="7">
        <f t="shared" si="47"/>
        <v>0</v>
      </c>
      <c r="Q146" s="9">
        <f t="shared" si="47"/>
        <v>0</v>
      </c>
      <c r="R146" s="7">
        <f t="shared" si="47"/>
        <v>0</v>
      </c>
      <c r="S146" s="7">
        <f t="shared" si="47"/>
        <v>0</v>
      </c>
      <c r="T146" s="7">
        <f t="shared" si="47"/>
        <v>0</v>
      </c>
      <c r="U146" s="7">
        <f t="shared" si="47"/>
        <v>0</v>
      </c>
      <c r="V146" s="12">
        <f t="shared" si="45"/>
        <v>0</v>
      </c>
    </row>
    <row r="147" spans="1:22" x14ac:dyDescent="0.3">
      <c r="A147" s="11">
        <v>45715</v>
      </c>
      <c r="B147" s="3"/>
      <c r="C147" s="4">
        <v>0.875</v>
      </c>
      <c r="D147" s="4">
        <v>1</v>
      </c>
      <c r="E147" s="4">
        <f t="shared" si="38"/>
        <v>0.125</v>
      </c>
      <c r="F147" s="2" t="s">
        <v>58</v>
      </c>
      <c r="G147" s="13" t="str" cm="1">
        <f t="array" ref="G147">IF(OR(COUNTIF(F147,"*"&amp;$H$1:$H$2&amp;"*")),"Packer","")</f>
        <v/>
      </c>
      <c r="H147" s="13" t="str">
        <f t="shared" si="42"/>
        <v>Palletizer</v>
      </c>
      <c r="I147" s="37" t="str">
        <f t="shared" si="40"/>
        <v>palletizer</v>
      </c>
      <c r="N147" s="8">
        <v>45844</v>
      </c>
      <c r="O147" s="7">
        <f t="shared" si="47"/>
        <v>0</v>
      </c>
      <c r="P147" s="7">
        <f t="shared" si="47"/>
        <v>0</v>
      </c>
      <c r="Q147" s="9">
        <f t="shared" si="47"/>
        <v>0</v>
      </c>
      <c r="R147" s="7">
        <f t="shared" si="47"/>
        <v>0</v>
      </c>
      <c r="S147" s="7">
        <f t="shared" si="47"/>
        <v>0</v>
      </c>
      <c r="T147" s="7">
        <f t="shared" si="47"/>
        <v>0</v>
      </c>
      <c r="U147" s="7">
        <f t="shared" si="47"/>
        <v>0</v>
      </c>
      <c r="V147" s="12">
        <f t="shared" si="45"/>
        <v>0</v>
      </c>
    </row>
    <row r="148" spans="1:22" x14ac:dyDescent="0.3">
      <c r="A148" s="11">
        <v>45716</v>
      </c>
      <c r="B148" s="3"/>
      <c r="C148" s="4">
        <v>0</v>
      </c>
      <c r="D148" s="4">
        <v>0.26041666666666669</v>
      </c>
      <c r="E148" s="4">
        <f t="shared" si="38"/>
        <v>0.26041666666666669</v>
      </c>
      <c r="F148" s="2" t="s">
        <v>58</v>
      </c>
      <c r="G148" s="13" t="str" cm="1">
        <f t="array" ref="G148">IF(OR(COUNTIF(F148,"*"&amp;$H$1:$H$2&amp;"*")),"Packer","")</f>
        <v/>
      </c>
      <c r="H148" s="13" t="str">
        <f t="shared" si="42"/>
        <v>Palletizer</v>
      </c>
      <c r="I148" s="37" t="str">
        <f t="shared" si="40"/>
        <v>palletizer</v>
      </c>
      <c r="N148" s="8">
        <v>45845</v>
      </c>
      <c r="O148" s="7">
        <f t="shared" si="47"/>
        <v>0</v>
      </c>
      <c r="P148" s="7">
        <f t="shared" si="47"/>
        <v>0</v>
      </c>
      <c r="Q148" s="9">
        <f t="shared" si="47"/>
        <v>0</v>
      </c>
      <c r="R148" s="7">
        <f t="shared" si="47"/>
        <v>0</v>
      </c>
      <c r="S148" s="7">
        <f t="shared" si="47"/>
        <v>0</v>
      </c>
      <c r="T148" s="7">
        <f t="shared" si="47"/>
        <v>0</v>
      </c>
      <c r="U148" s="7">
        <f t="shared" si="47"/>
        <v>0</v>
      </c>
      <c r="V148" s="12">
        <f t="shared" si="45"/>
        <v>0</v>
      </c>
    </row>
    <row r="149" spans="1:22" x14ac:dyDescent="0.3">
      <c r="A149" s="11">
        <v>45716</v>
      </c>
      <c r="B149" s="3"/>
      <c r="C149" s="4">
        <v>0.26041666666666669</v>
      </c>
      <c r="D149" s="4">
        <v>0.28125</v>
      </c>
      <c r="E149" s="4">
        <f t="shared" si="38"/>
        <v>2.0833333333333315E-2</v>
      </c>
      <c r="F149" s="2" t="s">
        <v>59</v>
      </c>
      <c r="G149" s="13" t="str" cm="1">
        <f t="array" ref="G149">IF(OR(COUNTIF(F149,"*"&amp;$H$1:$H$2&amp;"*")),"Packer","")</f>
        <v>Packer</v>
      </c>
      <c r="H149" s="13" t="str">
        <f t="shared" si="42"/>
        <v>Packer</v>
      </c>
      <c r="I149" s="37" t="str">
        <f t="shared" si="40"/>
        <v>packer</v>
      </c>
      <c r="N149" s="8">
        <v>45846</v>
      </c>
      <c r="O149" s="7">
        <f t="shared" si="47"/>
        <v>0</v>
      </c>
      <c r="P149" s="7">
        <f t="shared" si="47"/>
        <v>0</v>
      </c>
      <c r="Q149" s="9">
        <f t="shared" si="47"/>
        <v>0</v>
      </c>
      <c r="R149" s="7">
        <f t="shared" si="47"/>
        <v>0</v>
      </c>
      <c r="S149" s="7">
        <f t="shared" si="47"/>
        <v>0</v>
      </c>
      <c r="T149" s="7">
        <f t="shared" si="47"/>
        <v>0</v>
      </c>
      <c r="U149" s="7">
        <f t="shared" si="47"/>
        <v>0</v>
      </c>
      <c r="V149" s="12">
        <f t="shared" si="45"/>
        <v>0</v>
      </c>
    </row>
    <row r="150" spans="1:22" x14ac:dyDescent="0.3">
      <c r="A150" s="11">
        <v>45716</v>
      </c>
      <c r="B150" s="3"/>
      <c r="C150" s="4">
        <v>0.375</v>
      </c>
      <c r="D150" s="4">
        <v>0.39583333333333331</v>
      </c>
      <c r="E150" s="4">
        <f t="shared" si="38"/>
        <v>2.0833333333333315E-2</v>
      </c>
      <c r="F150" s="2" t="s">
        <v>60</v>
      </c>
      <c r="G150" s="13" t="str" cm="1">
        <f t="array" ref="G150">IF(OR(COUNTIF(F150,"*"&amp;$H$1:$H$2&amp;"*")),"Packer","")</f>
        <v/>
      </c>
      <c r="H150" s="13" t="str">
        <f t="shared" si="42"/>
        <v>Palletizer</v>
      </c>
      <c r="I150" s="37" t="str">
        <f t="shared" si="40"/>
        <v>palletizer</v>
      </c>
      <c r="N150" s="8">
        <v>45847</v>
      </c>
      <c r="O150" s="7">
        <f t="shared" si="47"/>
        <v>0</v>
      </c>
      <c r="P150" s="7">
        <f t="shared" si="47"/>
        <v>0</v>
      </c>
      <c r="Q150" s="9">
        <f t="shared" si="47"/>
        <v>0</v>
      </c>
      <c r="R150" s="7">
        <f t="shared" si="47"/>
        <v>0</v>
      </c>
      <c r="S150" s="7">
        <f t="shared" si="47"/>
        <v>0</v>
      </c>
      <c r="T150" s="7">
        <f t="shared" si="47"/>
        <v>0</v>
      </c>
      <c r="U150" s="7">
        <f t="shared" si="47"/>
        <v>0</v>
      </c>
      <c r="V150" s="12">
        <f t="shared" si="45"/>
        <v>0</v>
      </c>
    </row>
    <row r="151" spans="1:22" x14ac:dyDescent="0.3">
      <c r="A151" s="11">
        <v>45716</v>
      </c>
      <c r="B151" s="3"/>
      <c r="C151" s="4">
        <v>0.39930555555555558</v>
      </c>
      <c r="D151" s="4">
        <v>0.40972222222222227</v>
      </c>
      <c r="E151" s="4">
        <f t="shared" si="38"/>
        <v>1.0416666666666685E-2</v>
      </c>
      <c r="F151" s="2" t="s">
        <v>42</v>
      </c>
      <c r="G151" s="13" t="str" cm="1">
        <f t="array" ref="G151">IF(OR(COUNTIF(F151,"*"&amp;$H$1:$H$2&amp;"*")),"Packer","")</f>
        <v>Packer</v>
      </c>
      <c r="H151" s="13" t="str">
        <f t="shared" si="42"/>
        <v>Packer</v>
      </c>
      <c r="I151" s="37" t="str">
        <f t="shared" si="40"/>
        <v>packer</v>
      </c>
      <c r="N151" s="8">
        <v>45848</v>
      </c>
      <c r="O151" s="7">
        <f t="shared" si="47"/>
        <v>0</v>
      </c>
      <c r="P151" s="7">
        <f t="shared" si="47"/>
        <v>0</v>
      </c>
      <c r="Q151" s="9">
        <f t="shared" si="47"/>
        <v>0</v>
      </c>
      <c r="R151" s="7">
        <f t="shared" si="47"/>
        <v>0</v>
      </c>
      <c r="S151" s="7">
        <f t="shared" si="47"/>
        <v>0</v>
      </c>
      <c r="T151" s="7">
        <f t="shared" si="47"/>
        <v>0</v>
      </c>
      <c r="U151" s="7">
        <f t="shared" si="47"/>
        <v>0</v>
      </c>
      <c r="V151" s="12">
        <f t="shared" si="45"/>
        <v>0</v>
      </c>
    </row>
    <row r="152" spans="1:22" x14ac:dyDescent="0.3">
      <c r="A152" s="11">
        <v>45716</v>
      </c>
      <c r="B152" s="3"/>
      <c r="C152" s="4">
        <v>0.4375</v>
      </c>
      <c r="D152" s="4">
        <v>0.44791666666666669</v>
      </c>
      <c r="E152" s="4">
        <f t="shared" si="38"/>
        <v>1.0416666666666685E-2</v>
      </c>
      <c r="F152" s="2" t="s">
        <v>42</v>
      </c>
      <c r="G152" s="13" t="str" cm="1">
        <f t="array" ref="G152">IF(OR(COUNTIF(F152,"*"&amp;$H$1:$H$2&amp;"*")),"Packer","")</f>
        <v>Packer</v>
      </c>
      <c r="H152" s="13" t="str">
        <f t="shared" si="42"/>
        <v>Packer</v>
      </c>
      <c r="I152" s="37" t="str">
        <f t="shared" si="40"/>
        <v>packer</v>
      </c>
      <c r="N152" s="8">
        <v>45849</v>
      </c>
      <c r="O152" s="7">
        <f t="shared" si="47"/>
        <v>0</v>
      </c>
      <c r="P152" s="7">
        <f t="shared" si="47"/>
        <v>0</v>
      </c>
      <c r="Q152" s="9">
        <f t="shared" si="47"/>
        <v>0</v>
      </c>
      <c r="R152" s="7">
        <f t="shared" si="47"/>
        <v>0</v>
      </c>
      <c r="S152" s="7">
        <f t="shared" si="47"/>
        <v>0</v>
      </c>
      <c r="T152" s="7">
        <f t="shared" si="47"/>
        <v>0</v>
      </c>
      <c r="U152" s="7">
        <f t="shared" si="47"/>
        <v>0</v>
      </c>
      <c r="V152" s="12">
        <f t="shared" si="45"/>
        <v>0</v>
      </c>
    </row>
    <row r="153" spans="1:22" x14ac:dyDescent="0.3">
      <c r="A153" s="11">
        <v>45716</v>
      </c>
      <c r="B153" s="3"/>
      <c r="C153" s="4">
        <v>0.5</v>
      </c>
      <c r="D153" s="4">
        <v>0.5625</v>
      </c>
      <c r="E153" s="4">
        <f t="shared" si="38"/>
        <v>6.25E-2</v>
      </c>
      <c r="F153" s="2" t="s">
        <v>61</v>
      </c>
      <c r="G153" s="13" t="str" cm="1">
        <f t="array" ref="G153">IF(OR(COUNTIF(F153,"*"&amp;$H$1:$H$2&amp;"*")),"Packer","")</f>
        <v/>
      </c>
      <c r="H153" s="13" t="str">
        <f t="shared" si="42"/>
        <v>Palletizer</v>
      </c>
      <c r="I153" s="37" t="str">
        <f t="shared" si="40"/>
        <v>other</v>
      </c>
      <c r="N153" s="8">
        <v>45850</v>
      </c>
      <c r="O153" s="7">
        <f t="shared" si="47"/>
        <v>0</v>
      </c>
      <c r="P153" s="7">
        <f t="shared" si="47"/>
        <v>0</v>
      </c>
      <c r="Q153" s="9">
        <f t="shared" si="47"/>
        <v>0</v>
      </c>
      <c r="R153" s="7">
        <f t="shared" si="47"/>
        <v>0</v>
      </c>
      <c r="S153" s="7">
        <f t="shared" si="47"/>
        <v>0</v>
      </c>
      <c r="T153" s="7">
        <f t="shared" si="47"/>
        <v>0</v>
      </c>
      <c r="U153" s="7">
        <f t="shared" si="47"/>
        <v>0</v>
      </c>
      <c r="V153" s="12">
        <f t="shared" si="45"/>
        <v>0</v>
      </c>
    </row>
    <row r="154" spans="1:22" x14ac:dyDescent="0.3">
      <c r="A154" s="11">
        <v>45716</v>
      </c>
      <c r="B154" s="3"/>
      <c r="C154" s="4">
        <v>0.59375</v>
      </c>
      <c r="D154" s="4">
        <v>0.61458333333333337</v>
      </c>
      <c r="E154" s="4">
        <f t="shared" si="38"/>
        <v>2.083333333333337E-2</v>
      </c>
      <c r="F154" s="2" t="s">
        <v>36</v>
      </c>
      <c r="G154" s="13" t="str" cm="1">
        <f t="array" ref="G154">IF(OR(COUNTIF(F154,"*"&amp;$H$1:$H$2&amp;"*")),"Packer","")</f>
        <v/>
      </c>
      <c r="H154" s="13" t="str">
        <f t="shared" si="42"/>
        <v>Palletizer</v>
      </c>
      <c r="I154" s="37" t="str">
        <f t="shared" si="40"/>
        <v>palletizer</v>
      </c>
      <c r="N154" s="8">
        <v>45851</v>
      </c>
      <c r="O154" s="7">
        <f t="shared" si="47"/>
        <v>0</v>
      </c>
      <c r="P154" s="7">
        <f t="shared" si="47"/>
        <v>0</v>
      </c>
      <c r="Q154" s="9">
        <f t="shared" si="47"/>
        <v>0</v>
      </c>
      <c r="R154" s="7">
        <f t="shared" si="47"/>
        <v>0</v>
      </c>
      <c r="S154" s="7">
        <f t="shared" si="47"/>
        <v>0</v>
      </c>
      <c r="T154" s="7">
        <f t="shared" si="47"/>
        <v>0</v>
      </c>
      <c r="U154" s="7">
        <f t="shared" si="47"/>
        <v>0</v>
      </c>
      <c r="V154" s="12">
        <f t="shared" si="45"/>
        <v>0</v>
      </c>
    </row>
    <row r="155" spans="1:22" x14ac:dyDescent="0.3">
      <c r="A155" s="11">
        <v>45716</v>
      </c>
      <c r="B155" s="3"/>
      <c r="C155" s="4">
        <v>0.6875</v>
      </c>
      <c r="D155" s="4">
        <v>0.72916666666666663</v>
      </c>
      <c r="E155" s="4">
        <f t="shared" si="38"/>
        <v>4.166666666666663E-2</v>
      </c>
      <c r="F155" s="2" t="s">
        <v>62</v>
      </c>
      <c r="G155" s="13" t="str" cm="1">
        <f t="array" ref="G155">IF(OR(COUNTIF(F155,"*"&amp;$H$1:$H$2&amp;"*")),"Packer","")</f>
        <v/>
      </c>
      <c r="H155" s="13" t="str">
        <f t="shared" si="42"/>
        <v>Palletizer</v>
      </c>
      <c r="I155" s="37" t="str">
        <f t="shared" si="40"/>
        <v>palletizer</v>
      </c>
      <c r="N155" s="8">
        <v>45852</v>
      </c>
      <c r="O155" s="7">
        <f t="shared" ref="O155:U164" si="49">SUMIFS($E:$E,$A:$A,$N155,$H:$H,O$4)*24</f>
        <v>0</v>
      </c>
      <c r="P155" s="7">
        <f t="shared" si="49"/>
        <v>0</v>
      </c>
      <c r="Q155" s="9">
        <f t="shared" si="49"/>
        <v>0</v>
      </c>
      <c r="R155" s="7">
        <f t="shared" si="49"/>
        <v>0</v>
      </c>
      <c r="S155" s="7">
        <f t="shared" si="49"/>
        <v>0</v>
      </c>
      <c r="T155" s="7">
        <f t="shared" si="49"/>
        <v>0</v>
      </c>
      <c r="U155" s="7">
        <f t="shared" si="49"/>
        <v>0</v>
      </c>
      <c r="V155" s="12">
        <f t="shared" si="45"/>
        <v>0</v>
      </c>
    </row>
    <row r="156" spans="1:22" x14ac:dyDescent="0.3">
      <c r="A156" s="11">
        <v>45716</v>
      </c>
      <c r="B156" s="3"/>
      <c r="C156" s="4">
        <v>0.75</v>
      </c>
      <c r="D156" s="4">
        <v>0.77083333333333337</v>
      </c>
      <c r="E156" s="4">
        <f t="shared" si="38"/>
        <v>2.083333333333337E-2</v>
      </c>
      <c r="F156" s="2" t="s">
        <v>35</v>
      </c>
      <c r="G156" s="13" t="str" cm="1">
        <f t="array" ref="G156">IF(OR(COUNTIF(F156,"*"&amp;$H$1:$H$2&amp;"*")),"Packer","")</f>
        <v/>
      </c>
      <c r="H156" s="13" t="str">
        <f t="shared" si="42"/>
        <v>Palletizer</v>
      </c>
      <c r="I156" s="37" t="str">
        <f t="shared" si="40"/>
        <v>palletizer</v>
      </c>
      <c r="N156" s="8">
        <v>45853</v>
      </c>
      <c r="O156" s="7">
        <f t="shared" si="49"/>
        <v>0</v>
      </c>
      <c r="P156" s="7">
        <f t="shared" si="49"/>
        <v>0</v>
      </c>
      <c r="Q156" s="9">
        <f t="shared" si="49"/>
        <v>0</v>
      </c>
      <c r="R156" s="7">
        <f t="shared" si="49"/>
        <v>0</v>
      </c>
      <c r="S156" s="7">
        <f t="shared" si="49"/>
        <v>0</v>
      </c>
      <c r="T156" s="7">
        <f t="shared" si="49"/>
        <v>0</v>
      </c>
      <c r="U156" s="7">
        <f t="shared" si="49"/>
        <v>0</v>
      </c>
      <c r="V156" s="12">
        <f t="shared" si="45"/>
        <v>0</v>
      </c>
    </row>
    <row r="157" spans="1:22" x14ac:dyDescent="0.3">
      <c r="A157" s="11">
        <v>45716</v>
      </c>
      <c r="B157" s="3"/>
      <c r="C157" s="4">
        <v>0.91666666666666663</v>
      </c>
      <c r="D157" s="4">
        <v>1</v>
      </c>
      <c r="E157" s="4">
        <f t="shared" si="38"/>
        <v>8.333333333333337E-2</v>
      </c>
      <c r="F157" s="2" t="s">
        <v>63</v>
      </c>
      <c r="G157" s="13" t="str" cm="1">
        <f t="array" ref="G157">IF(OR(COUNTIF(F157,"*"&amp;$H$1:$H$2&amp;"*")),"Packer","")</f>
        <v/>
      </c>
      <c r="H157" s="13" t="str">
        <f t="shared" si="42"/>
        <v>Palletizer</v>
      </c>
      <c r="I157" s="37" t="str">
        <f t="shared" si="40"/>
        <v>palletizer</v>
      </c>
      <c r="N157" s="8">
        <v>45854</v>
      </c>
      <c r="O157" s="7">
        <f t="shared" si="49"/>
        <v>0</v>
      </c>
      <c r="P157" s="7">
        <f t="shared" si="49"/>
        <v>0</v>
      </c>
      <c r="Q157" s="9">
        <f t="shared" si="49"/>
        <v>0</v>
      </c>
      <c r="R157" s="7">
        <f t="shared" si="49"/>
        <v>0</v>
      </c>
      <c r="S157" s="7">
        <f t="shared" si="49"/>
        <v>0</v>
      </c>
      <c r="T157" s="7">
        <f t="shared" si="49"/>
        <v>0</v>
      </c>
      <c r="U157" s="7">
        <f t="shared" si="49"/>
        <v>0</v>
      </c>
      <c r="V157" s="12">
        <f t="shared" si="45"/>
        <v>0</v>
      </c>
    </row>
    <row r="158" spans="1:22" x14ac:dyDescent="0.3">
      <c r="A158" s="11">
        <v>45717</v>
      </c>
      <c r="B158" s="3"/>
      <c r="C158" s="4">
        <v>0</v>
      </c>
      <c r="D158" s="4">
        <v>2.0833333333333332E-2</v>
      </c>
      <c r="E158" s="4">
        <f t="shared" si="38"/>
        <v>2.0833333333333332E-2</v>
      </c>
      <c r="F158" s="2" t="s">
        <v>63</v>
      </c>
      <c r="G158" s="13" t="str" cm="1">
        <f t="array" ref="G158">IF(OR(COUNTIF(F158,"*"&amp;$H$1:$H$2&amp;"*")),"Packer","")</f>
        <v/>
      </c>
      <c r="H158" s="13" t="str">
        <f t="shared" si="42"/>
        <v>Palletizer</v>
      </c>
      <c r="I158" s="37" t="str">
        <f t="shared" si="40"/>
        <v>palletizer</v>
      </c>
      <c r="N158" s="8">
        <v>45855</v>
      </c>
      <c r="O158" s="7">
        <f t="shared" si="49"/>
        <v>0</v>
      </c>
      <c r="P158" s="7">
        <f t="shared" si="49"/>
        <v>0</v>
      </c>
      <c r="Q158" s="9">
        <f t="shared" si="49"/>
        <v>0</v>
      </c>
      <c r="R158" s="7">
        <f t="shared" si="49"/>
        <v>0</v>
      </c>
      <c r="S158" s="7">
        <f t="shared" si="49"/>
        <v>0</v>
      </c>
      <c r="T158" s="7">
        <f t="shared" si="49"/>
        <v>0</v>
      </c>
      <c r="U158" s="7">
        <f t="shared" si="49"/>
        <v>0</v>
      </c>
      <c r="V158" s="12">
        <f t="shared" si="45"/>
        <v>0</v>
      </c>
    </row>
    <row r="159" spans="1:22" x14ac:dyDescent="0.3">
      <c r="A159" s="11">
        <v>45717</v>
      </c>
      <c r="B159" s="3"/>
      <c r="C159" s="4">
        <v>0.125</v>
      </c>
      <c r="D159" s="4">
        <v>0.33333333333333331</v>
      </c>
      <c r="E159" s="4">
        <f t="shared" si="38"/>
        <v>0.20833333333333331</v>
      </c>
      <c r="F159" s="2" t="s">
        <v>63</v>
      </c>
      <c r="G159" s="13" t="str" cm="1">
        <f t="array" ref="G159">IF(OR(COUNTIF(F159,"*"&amp;$H$1:$H$2&amp;"*")),"Packer","")</f>
        <v/>
      </c>
      <c r="H159" s="13" t="str">
        <f t="shared" si="42"/>
        <v>Palletizer</v>
      </c>
      <c r="I159" s="37" t="str">
        <f t="shared" si="40"/>
        <v>palletizer</v>
      </c>
      <c r="N159" s="8">
        <v>45856</v>
      </c>
      <c r="O159" s="7">
        <f t="shared" si="49"/>
        <v>0</v>
      </c>
      <c r="P159" s="7">
        <f t="shared" si="49"/>
        <v>0</v>
      </c>
      <c r="Q159" s="9">
        <f t="shared" si="49"/>
        <v>0</v>
      </c>
      <c r="R159" s="7">
        <f t="shared" si="49"/>
        <v>0</v>
      </c>
      <c r="S159" s="7">
        <f t="shared" si="49"/>
        <v>0</v>
      </c>
      <c r="T159" s="7">
        <f t="shared" si="49"/>
        <v>0</v>
      </c>
      <c r="U159" s="7">
        <f t="shared" si="49"/>
        <v>0</v>
      </c>
      <c r="V159" s="12">
        <f t="shared" si="45"/>
        <v>0</v>
      </c>
    </row>
    <row r="160" spans="1:22" x14ac:dyDescent="0.3">
      <c r="A160" s="11">
        <v>45717</v>
      </c>
      <c r="B160" s="3"/>
      <c r="C160" s="4">
        <v>0.41666666666666669</v>
      </c>
      <c r="D160" s="4">
        <v>0.47916666666666669</v>
      </c>
      <c r="E160" s="4">
        <f t="shared" si="38"/>
        <v>6.25E-2</v>
      </c>
      <c r="F160" s="2" t="s">
        <v>65</v>
      </c>
      <c r="G160" s="13" t="str" cm="1">
        <f t="array" ref="G160">IF(OR(COUNTIF(F160,"*"&amp;$H$1:$H$2&amp;"*")),"Packer","")</f>
        <v/>
      </c>
      <c r="H160" s="13" t="str">
        <f t="shared" si="42"/>
        <v>Palletizer</v>
      </c>
      <c r="I160" s="37" t="str">
        <f t="shared" si="40"/>
        <v>other</v>
      </c>
      <c r="N160" s="8">
        <v>45857</v>
      </c>
      <c r="O160" s="7">
        <f t="shared" si="49"/>
        <v>0</v>
      </c>
      <c r="P160" s="7">
        <f t="shared" si="49"/>
        <v>0</v>
      </c>
      <c r="Q160" s="9">
        <f t="shared" si="49"/>
        <v>0</v>
      </c>
      <c r="R160" s="7">
        <f t="shared" si="49"/>
        <v>0</v>
      </c>
      <c r="S160" s="7">
        <f t="shared" si="49"/>
        <v>0</v>
      </c>
      <c r="T160" s="7">
        <f t="shared" si="49"/>
        <v>0</v>
      </c>
      <c r="U160" s="7">
        <f t="shared" si="49"/>
        <v>0</v>
      </c>
      <c r="V160" s="12">
        <f t="shared" si="45"/>
        <v>0</v>
      </c>
    </row>
    <row r="161" spans="1:22" x14ac:dyDescent="0.3">
      <c r="A161" s="11">
        <v>45717</v>
      </c>
      <c r="B161" s="3"/>
      <c r="C161" s="4">
        <v>0.5</v>
      </c>
      <c r="D161" s="4">
        <v>0.54166666666666663</v>
      </c>
      <c r="E161" s="4">
        <f t="shared" si="38"/>
        <v>4.166666666666663E-2</v>
      </c>
      <c r="F161" s="2" t="s">
        <v>62</v>
      </c>
      <c r="G161" s="13" t="str" cm="1">
        <f t="array" ref="G161">IF(OR(COUNTIF(F161,"*"&amp;$H$1:$H$2&amp;"*")),"Packer","")</f>
        <v/>
      </c>
      <c r="H161" s="13" t="str">
        <f t="shared" si="42"/>
        <v>Palletizer</v>
      </c>
      <c r="I161" s="37" t="str">
        <f t="shared" si="40"/>
        <v>palletizer</v>
      </c>
      <c r="N161" s="8">
        <v>45858</v>
      </c>
      <c r="O161" s="7">
        <f t="shared" si="49"/>
        <v>0</v>
      </c>
      <c r="P161" s="7">
        <f t="shared" si="49"/>
        <v>0</v>
      </c>
      <c r="Q161" s="9">
        <f t="shared" si="49"/>
        <v>0</v>
      </c>
      <c r="R161" s="7">
        <f t="shared" si="49"/>
        <v>0</v>
      </c>
      <c r="S161" s="7">
        <f t="shared" si="49"/>
        <v>0</v>
      </c>
      <c r="T161" s="7">
        <f t="shared" si="49"/>
        <v>0</v>
      </c>
      <c r="U161" s="7">
        <f t="shared" si="49"/>
        <v>0</v>
      </c>
      <c r="V161" s="12">
        <f t="shared" si="45"/>
        <v>0</v>
      </c>
    </row>
    <row r="162" spans="1:22" x14ac:dyDescent="0.3">
      <c r="A162" s="11">
        <v>45717</v>
      </c>
      <c r="B162" s="3"/>
      <c r="C162" s="4">
        <v>0.54166666666666663</v>
      </c>
      <c r="D162" s="4">
        <v>0.6875</v>
      </c>
      <c r="E162" s="4">
        <f t="shared" si="38"/>
        <v>0.14583333333333337</v>
      </c>
      <c r="F162" s="2" t="s">
        <v>23</v>
      </c>
      <c r="G162" s="13" t="str" cm="1">
        <f t="array" ref="G162">IF(OR(COUNTIF(F162,"*"&amp;$H$1:$H$2&amp;"*")),"Packer","")</f>
        <v/>
      </c>
      <c r="H162" s="13" t="str">
        <f t="shared" si="42"/>
        <v>Palletizer</v>
      </c>
      <c r="I162" s="37" t="str">
        <f t="shared" si="40"/>
        <v>other</v>
      </c>
      <c r="N162" s="8">
        <v>45859</v>
      </c>
      <c r="O162" s="7">
        <f t="shared" si="49"/>
        <v>0</v>
      </c>
      <c r="P162" s="7">
        <f t="shared" si="49"/>
        <v>0</v>
      </c>
      <c r="Q162" s="9">
        <f t="shared" si="49"/>
        <v>0</v>
      </c>
      <c r="R162" s="7">
        <f t="shared" si="49"/>
        <v>0</v>
      </c>
      <c r="S162" s="7">
        <f t="shared" si="49"/>
        <v>0</v>
      </c>
      <c r="T162" s="7">
        <f t="shared" si="49"/>
        <v>0</v>
      </c>
      <c r="U162" s="7">
        <f t="shared" si="49"/>
        <v>0</v>
      </c>
      <c r="V162" s="12">
        <f t="shared" si="45"/>
        <v>0</v>
      </c>
    </row>
    <row r="163" spans="1:22" x14ac:dyDescent="0.3">
      <c r="A163" s="11">
        <v>45717</v>
      </c>
      <c r="B163" s="3"/>
      <c r="C163" s="4">
        <v>0.73958333333333337</v>
      </c>
      <c r="D163" s="4">
        <v>0.78125</v>
      </c>
      <c r="E163" s="4">
        <f t="shared" si="38"/>
        <v>4.166666666666663E-2</v>
      </c>
      <c r="F163" s="2" t="s">
        <v>66</v>
      </c>
      <c r="G163" s="13" t="str" cm="1">
        <f t="array" ref="G163">IF(OR(COUNTIF(F163,"*"&amp;$H$1:$H$2&amp;"*")),"Packer","")</f>
        <v/>
      </c>
      <c r="H163" s="13" t="str">
        <f t="shared" si="42"/>
        <v>Palletizer</v>
      </c>
      <c r="I163" s="37" t="str">
        <f t="shared" si="40"/>
        <v>break</v>
      </c>
      <c r="N163" s="8">
        <v>45860</v>
      </c>
      <c r="O163" s="7">
        <f t="shared" si="49"/>
        <v>0</v>
      </c>
      <c r="P163" s="7">
        <f t="shared" si="49"/>
        <v>0</v>
      </c>
      <c r="Q163" s="9">
        <f t="shared" si="49"/>
        <v>0</v>
      </c>
      <c r="R163" s="7">
        <f t="shared" si="49"/>
        <v>0</v>
      </c>
      <c r="S163" s="7">
        <f t="shared" si="49"/>
        <v>0</v>
      </c>
      <c r="T163" s="7">
        <f t="shared" si="49"/>
        <v>0</v>
      </c>
      <c r="U163" s="7">
        <f t="shared" si="49"/>
        <v>0</v>
      </c>
      <c r="V163" s="12">
        <f t="shared" si="45"/>
        <v>0</v>
      </c>
    </row>
    <row r="164" spans="1:22" x14ac:dyDescent="0.3">
      <c r="A164" s="11">
        <v>45717</v>
      </c>
      <c r="B164" s="3"/>
      <c r="C164" s="4">
        <v>0.79166666666666663</v>
      </c>
      <c r="D164" s="4">
        <v>0.80208333333333337</v>
      </c>
      <c r="E164" s="4">
        <f t="shared" si="38"/>
        <v>1.0416666666666741E-2</v>
      </c>
      <c r="F164" s="2" t="s">
        <v>51</v>
      </c>
      <c r="G164" s="13" t="str" cm="1">
        <f t="array" ref="G164">IF(OR(COUNTIF(F164,"*"&amp;$H$1:$H$2&amp;"*")),"Packer","")</f>
        <v>Packer</v>
      </c>
      <c r="H164" s="13" t="str">
        <f t="shared" si="42"/>
        <v>Packer</v>
      </c>
      <c r="I164" s="37" t="str">
        <f t="shared" si="40"/>
        <v>packer</v>
      </c>
      <c r="N164" s="8">
        <v>45861</v>
      </c>
      <c r="O164" s="7">
        <f t="shared" si="49"/>
        <v>0</v>
      </c>
      <c r="P164" s="7">
        <f t="shared" si="49"/>
        <v>0</v>
      </c>
      <c r="Q164" s="9">
        <f t="shared" si="49"/>
        <v>0</v>
      </c>
      <c r="R164" s="7">
        <f t="shared" si="49"/>
        <v>0</v>
      </c>
      <c r="S164" s="7">
        <f t="shared" si="49"/>
        <v>0</v>
      </c>
      <c r="T164" s="7">
        <f t="shared" si="49"/>
        <v>0</v>
      </c>
      <c r="U164" s="7">
        <f t="shared" si="49"/>
        <v>0</v>
      </c>
      <c r="V164" s="12">
        <f t="shared" si="45"/>
        <v>0</v>
      </c>
    </row>
    <row r="165" spans="1:22" x14ac:dyDescent="0.3">
      <c r="A165" s="11">
        <v>45717</v>
      </c>
      <c r="B165" s="3"/>
      <c r="C165" s="4">
        <v>0.8125</v>
      </c>
      <c r="D165" s="4">
        <v>0.82986111111111116</v>
      </c>
      <c r="E165" s="4">
        <f t="shared" si="38"/>
        <v>1.736111111111116E-2</v>
      </c>
      <c r="F165" s="2" t="s">
        <v>42</v>
      </c>
      <c r="G165" s="13" t="str" cm="1">
        <f t="array" ref="G165">IF(OR(COUNTIF(F165,"*"&amp;$H$1:$H$2&amp;"*")),"Packer","")</f>
        <v>Packer</v>
      </c>
      <c r="H165" s="13" t="str">
        <f t="shared" si="42"/>
        <v>Packer</v>
      </c>
      <c r="I165" s="37" t="str">
        <f t="shared" si="40"/>
        <v>packer</v>
      </c>
      <c r="N165" s="8">
        <v>45862</v>
      </c>
      <c r="O165" s="7">
        <f t="shared" ref="O165:U174" si="50">SUMIFS($E:$E,$A:$A,$N165,$H:$H,O$4)*24</f>
        <v>0</v>
      </c>
      <c r="P165" s="7">
        <f t="shared" si="50"/>
        <v>0</v>
      </c>
      <c r="Q165" s="9">
        <f t="shared" si="50"/>
        <v>0</v>
      </c>
      <c r="R165" s="7">
        <f t="shared" si="50"/>
        <v>0</v>
      </c>
      <c r="S165" s="7">
        <f t="shared" si="50"/>
        <v>0</v>
      </c>
      <c r="T165" s="7">
        <f t="shared" si="50"/>
        <v>0</v>
      </c>
      <c r="U165" s="7">
        <f t="shared" si="50"/>
        <v>0</v>
      </c>
      <c r="V165" s="12">
        <f t="shared" si="45"/>
        <v>0</v>
      </c>
    </row>
    <row r="166" spans="1:22" x14ac:dyDescent="0.3">
      <c r="A166" s="11">
        <v>45717</v>
      </c>
      <c r="B166" s="3"/>
      <c r="C166" s="4">
        <v>0.83333333333333337</v>
      </c>
      <c r="D166" s="4">
        <v>0.86458333333333337</v>
      </c>
      <c r="E166" s="4">
        <f t="shared" si="38"/>
        <v>3.125E-2</v>
      </c>
      <c r="F166" s="2" t="s">
        <v>30</v>
      </c>
      <c r="G166" s="13" t="str" cm="1">
        <f t="array" ref="G166">IF(OR(COUNTIF(F166,"*"&amp;$H$1:$H$2&amp;"*")),"Packer","")</f>
        <v>Packer</v>
      </c>
      <c r="H166" s="13" t="str">
        <f t="shared" si="42"/>
        <v>Packer</v>
      </c>
      <c r="I166" s="37" t="str">
        <f t="shared" si="40"/>
        <v>packer</v>
      </c>
      <c r="N166" s="8">
        <v>45863</v>
      </c>
      <c r="O166" s="7">
        <f t="shared" si="50"/>
        <v>0</v>
      </c>
      <c r="P166" s="7">
        <f t="shared" si="50"/>
        <v>0</v>
      </c>
      <c r="Q166" s="9">
        <f t="shared" si="50"/>
        <v>0</v>
      </c>
      <c r="R166" s="7">
        <f t="shared" si="50"/>
        <v>0</v>
      </c>
      <c r="S166" s="7">
        <f t="shared" si="50"/>
        <v>0</v>
      </c>
      <c r="T166" s="7">
        <f t="shared" si="50"/>
        <v>0</v>
      </c>
      <c r="U166" s="7">
        <f t="shared" si="50"/>
        <v>0</v>
      </c>
      <c r="V166" s="12">
        <f t="shared" si="45"/>
        <v>0</v>
      </c>
    </row>
    <row r="167" spans="1:22" x14ac:dyDescent="0.3">
      <c r="A167" s="11">
        <v>45717</v>
      </c>
      <c r="B167" s="3"/>
      <c r="C167" s="4">
        <v>0.89583333333333337</v>
      </c>
      <c r="D167" s="4">
        <v>0.94791666666666663</v>
      </c>
      <c r="E167" s="4">
        <f t="shared" si="38"/>
        <v>5.2083333333333259E-2</v>
      </c>
      <c r="F167" s="2" t="s">
        <v>20</v>
      </c>
      <c r="G167" s="13" t="str" cm="1">
        <f t="array" ref="G167">IF(OR(COUNTIF(F167,"*"&amp;$H$1:$H$2&amp;"*")),"Packer","")</f>
        <v/>
      </c>
      <c r="H167" s="13" t="str">
        <f t="shared" si="42"/>
        <v xml:space="preserve">shift change </v>
      </c>
      <c r="I167" s="37" t="str">
        <f t="shared" si="40"/>
        <v>break</v>
      </c>
      <c r="N167" s="8">
        <v>45864</v>
      </c>
      <c r="O167" s="7">
        <f t="shared" si="50"/>
        <v>0</v>
      </c>
      <c r="P167" s="7">
        <f t="shared" si="50"/>
        <v>0</v>
      </c>
      <c r="Q167" s="9">
        <f t="shared" si="50"/>
        <v>0</v>
      </c>
      <c r="R167" s="7">
        <f t="shared" si="50"/>
        <v>0</v>
      </c>
      <c r="S167" s="7">
        <f t="shared" si="50"/>
        <v>0</v>
      </c>
      <c r="T167" s="7">
        <f t="shared" si="50"/>
        <v>0</v>
      </c>
      <c r="U167" s="7">
        <f t="shared" si="50"/>
        <v>0</v>
      </c>
      <c r="V167" s="12">
        <f t="shared" si="45"/>
        <v>0</v>
      </c>
    </row>
    <row r="168" spans="1:22" x14ac:dyDescent="0.3">
      <c r="A168" s="11">
        <v>45718</v>
      </c>
      <c r="B168" s="3"/>
      <c r="C168" s="4">
        <v>0</v>
      </c>
      <c r="D168" s="4">
        <v>2.0833333333333332E-2</v>
      </c>
      <c r="E168" s="4">
        <f t="shared" si="38"/>
        <v>2.0833333333333332E-2</v>
      </c>
      <c r="F168" s="2" t="s">
        <v>68</v>
      </c>
      <c r="G168" s="13" t="str" cm="1">
        <f t="array" ref="G168">IF(OR(COUNTIF(F168,"*"&amp;$H$1:$H$2&amp;"*")),"Packer","")</f>
        <v>Packer</v>
      </c>
      <c r="H168" s="13" t="str">
        <f t="shared" si="42"/>
        <v>Packer</v>
      </c>
      <c r="I168" s="37" t="str">
        <f t="shared" si="40"/>
        <v>packer</v>
      </c>
      <c r="N168" s="8">
        <v>45865</v>
      </c>
      <c r="O168" s="7">
        <f t="shared" si="50"/>
        <v>0</v>
      </c>
      <c r="P168" s="7">
        <f t="shared" si="50"/>
        <v>0</v>
      </c>
      <c r="Q168" s="9">
        <f t="shared" si="50"/>
        <v>0</v>
      </c>
      <c r="R168" s="7">
        <f t="shared" si="50"/>
        <v>0</v>
      </c>
      <c r="S168" s="7">
        <f t="shared" si="50"/>
        <v>0</v>
      </c>
      <c r="T168" s="7">
        <f t="shared" si="50"/>
        <v>0</v>
      </c>
      <c r="U168" s="7">
        <f t="shared" si="50"/>
        <v>0</v>
      </c>
      <c r="V168" s="12">
        <f t="shared" si="45"/>
        <v>0</v>
      </c>
    </row>
    <row r="169" spans="1:22" x14ac:dyDescent="0.3">
      <c r="A169" s="11">
        <v>45718</v>
      </c>
      <c r="B169" s="3"/>
      <c r="C169" s="4">
        <v>4.1666666666666664E-2</v>
      </c>
      <c r="D169" s="4">
        <v>8.3333333333333329E-2</v>
      </c>
      <c r="E169" s="4">
        <f t="shared" si="38"/>
        <v>4.1666666666666664E-2</v>
      </c>
      <c r="F169" s="2" t="s">
        <v>57</v>
      </c>
      <c r="G169" s="13" t="str" cm="1">
        <f t="array" ref="G169">IF(OR(COUNTIF(F169,"*"&amp;$H$1:$H$2&amp;"*")),"Packer","")</f>
        <v/>
      </c>
      <c r="H169" s="13" t="str">
        <f t="shared" si="42"/>
        <v>Palletizer</v>
      </c>
      <c r="I169" s="37" t="str">
        <f t="shared" si="40"/>
        <v>palletizer</v>
      </c>
      <c r="N169" s="8">
        <v>45866</v>
      </c>
      <c r="O169" s="7">
        <f t="shared" si="50"/>
        <v>0</v>
      </c>
      <c r="P169" s="7">
        <f t="shared" si="50"/>
        <v>0</v>
      </c>
      <c r="Q169" s="9">
        <f t="shared" si="50"/>
        <v>0</v>
      </c>
      <c r="R169" s="7">
        <f t="shared" si="50"/>
        <v>0</v>
      </c>
      <c r="S169" s="7">
        <f t="shared" si="50"/>
        <v>0</v>
      </c>
      <c r="T169" s="7">
        <f t="shared" si="50"/>
        <v>0</v>
      </c>
      <c r="U169" s="7">
        <f t="shared" si="50"/>
        <v>0</v>
      </c>
      <c r="V169" s="12">
        <f t="shared" si="45"/>
        <v>0</v>
      </c>
    </row>
    <row r="170" spans="1:22" x14ac:dyDescent="0.3">
      <c r="A170" s="11">
        <v>45718</v>
      </c>
      <c r="B170" s="3"/>
      <c r="C170" s="4">
        <v>8.3333333333333329E-2</v>
      </c>
      <c r="D170" s="4">
        <v>0.125</v>
      </c>
      <c r="E170" s="4">
        <f t="shared" si="38"/>
        <v>4.1666666666666671E-2</v>
      </c>
      <c r="F170" s="2" t="s">
        <v>10</v>
      </c>
      <c r="G170" s="13" t="str" cm="1">
        <f t="array" ref="G170">IF(OR(COUNTIF(F170,"*"&amp;$H$1:$H$2&amp;"*")),"Packer","")</f>
        <v/>
      </c>
      <c r="H170" s="13" t="str">
        <f t="shared" si="42"/>
        <v>break</v>
      </c>
      <c r="I170" s="37" t="str">
        <f t="shared" si="40"/>
        <v>break</v>
      </c>
      <c r="N170" s="8">
        <v>45867</v>
      </c>
      <c r="O170" s="7">
        <f t="shared" si="50"/>
        <v>0</v>
      </c>
      <c r="P170" s="7">
        <f t="shared" si="50"/>
        <v>0</v>
      </c>
      <c r="Q170" s="9">
        <f t="shared" si="50"/>
        <v>0</v>
      </c>
      <c r="R170" s="7">
        <f t="shared" si="50"/>
        <v>0</v>
      </c>
      <c r="S170" s="7">
        <f t="shared" si="50"/>
        <v>0</v>
      </c>
      <c r="T170" s="7">
        <f t="shared" si="50"/>
        <v>0</v>
      </c>
      <c r="U170" s="7">
        <f t="shared" si="50"/>
        <v>0</v>
      </c>
      <c r="V170" s="12">
        <f t="shared" si="45"/>
        <v>0</v>
      </c>
    </row>
    <row r="171" spans="1:22" x14ac:dyDescent="0.3">
      <c r="A171" s="11">
        <v>45718</v>
      </c>
      <c r="B171" s="3"/>
      <c r="C171" s="4">
        <v>0.16666666666666666</v>
      </c>
      <c r="D171" s="4">
        <v>0.1875</v>
      </c>
      <c r="E171" s="4">
        <f t="shared" si="38"/>
        <v>2.0833333333333343E-2</v>
      </c>
      <c r="F171" s="2" t="s">
        <v>33</v>
      </c>
      <c r="G171" s="13" t="str" cm="1">
        <f t="array" ref="G171">IF(OR(COUNTIF(F171,"*"&amp;$H$1:$H$2&amp;"*")),"Packer","")</f>
        <v/>
      </c>
      <c r="H171" s="13" t="str">
        <f t="shared" si="42"/>
        <v>Palletizer</v>
      </c>
      <c r="I171" s="37" t="str">
        <f t="shared" si="40"/>
        <v>palletizer</v>
      </c>
      <c r="N171" s="8">
        <v>45868</v>
      </c>
      <c r="O171" s="7">
        <f t="shared" si="50"/>
        <v>0</v>
      </c>
      <c r="P171" s="7">
        <f t="shared" si="50"/>
        <v>0</v>
      </c>
      <c r="Q171" s="9">
        <f t="shared" si="50"/>
        <v>0</v>
      </c>
      <c r="R171" s="7">
        <f t="shared" si="50"/>
        <v>0</v>
      </c>
      <c r="S171" s="7">
        <f t="shared" si="50"/>
        <v>0</v>
      </c>
      <c r="T171" s="7">
        <f t="shared" si="50"/>
        <v>0</v>
      </c>
      <c r="U171" s="7">
        <f t="shared" si="50"/>
        <v>0</v>
      </c>
      <c r="V171" s="12">
        <f t="shared" si="45"/>
        <v>0</v>
      </c>
    </row>
    <row r="172" spans="1:22" x14ac:dyDescent="0.3">
      <c r="A172" s="11">
        <v>45718</v>
      </c>
      <c r="B172" s="3"/>
      <c r="C172" s="4">
        <v>0.20833333333333334</v>
      </c>
      <c r="D172" s="4">
        <v>0.27083333333333331</v>
      </c>
      <c r="E172" s="4">
        <f t="shared" si="38"/>
        <v>6.2499999999999972E-2</v>
      </c>
      <c r="F172" s="2" t="s">
        <v>69</v>
      </c>
      <c r="G172" s="13" t="str" cm="1">
        <f t="array" ref="G172">IF(OR(COUNTIF(F172,"*"&amp;$H$1:$H$2&amp;"*")),"Packer","")</f>
        <v>Packer</v>
      </c>
      <c r="H172" s="13" t="str">
        <f t="shared" si="42"/>
        <v>Packer</v>
      </c>
      <c r="I172" s="37" t="str">
        <f t="shared" si="40"/>
        <v>packer</v>
      </c>
      <c r="N172" s="8">
        <v>45869</v>
      </c>
      <c r="O172" s="7">
        <f t="shared" si="50"/>
        <v>0</v>
      </c>
      <c r="P172" s="7">
        <f t="shared" si="50"/>
        <v>0</v>
      </c>
      <c r="Q172" s="9">
        <f t="shared" si="50"/>
        <v>0</v>
      </c>
      <c r="R172" s="7">
        <f t="shared" si="50"/>
        <v>0</v>
      </c>
      <c r="S172" s="7">
        <f t="shared" si="50"/>
        <v>0</v>
      </c>
      <c r="T172" s="7">
        <f t="shared" si="50"/>
        <v>0</v>
      </c>
      <c r="U172" s="7">
        <f t="shared" si="50"/>
        <v>0</v>
      </c>
      <c r="V172" s="12">
        <f t="shared" si="45"/>
        <v>0</v>
      </c>
    </row>
    <row r="173" spans="1:22" x14ac:dyDescent="0.3">
      <c r="A173" s="11">
        <v>45718</v>
      </c>
      <c r="B173" s="3"/>
      <c r="C173" s="4">
        <v>0.39583333333333331</v>
      </c>
      <c r="D173" s="4">
        <v>0.45833333333333331</v>
      </c>
      <c r="E173" s="4">
        <f t="shared" si="38"/>
        <v>6.25E-2</v>
      </c>
      <c r="F173" s="2" t="s">
        <v>20</v>
      </c>
      <c r="G173" s="13" t="str" cm="1">
        <f t="array" ref="G173">IF(OR(COUNTIF(F173,"*"&amp;$H$1:$H$2&amp;"*")),"Packer","")</f>
        <v/>
      </c>
      <c r="H173" s="13" t="str">
        <f t="shared" si="42"/>
        <v xml:space="preserve">shift change </v>
      </c>
      <c r="I173" s="37" t="str">
        <f t="shared" si="40"/>
        <v>break</v>
      </c>
      <c r="N173" s="8">
        <v>45870</v>
      </c>
      <c r="O173" s="7">
        <f t="shared" si="50"/>
        <v>0</v>
      </c>
      <c r="P173" s="7">
        <f t="shared" si="50"/>
        <v>0</v>
      </c>
      <c r="Q173" s="9">
        <f t="shared" si="50"/>
        <v>0</v>
      </c>
      <c r="R173" s="7">
        <f t="shared" si="50"/>
        <v>0</v>
      </c>
      <c r="S173" s="7">
        <f t="shared" si="50"/>
        <v>0</v>
      </c>
      <c r="T173" s="7">
        <f t="shared" si="50"/>
        <v>0</v>
      </c>
      <c r="U173" s="7">
        <f t="shared" si="50"/>
        <v>0</v>
      </c>
      <c r="V173" s="12">
        <f t="shared" si="45"/>
        <v>0</v>
      </c>
    </row>
    <row r="174" spans="1:22" x14ac:dyDescent="0.3">
      <c r="A174" s="11">
        <v>45718</v>
      </c>
      <c r="B174" s="3"/>
      <c r="C174" s="4">
        <v>0.5</v>
      </c>
      <c r="D174" s="4">
        <v>0.52083333333333337</v>
      </c>
      <c r="E174" s="4">
        <f t="shared" si="38"/>
        <v>2.083333333333337E-2</v>
      </c>
      <c r="F174" s="2" t="s">
        <v>33</v>
      </c>
      <c r="G174" s="13" t="str" cm="1">
        <f t="array" ref="G174">IF(OR(COUNTIF(F174,"*"&amp;$H$1:$H$2&amp;"*")),"Packer","")</f>
        <v/>
      </c>
      <c r="H174" s="13" t="str">
        <f t="shared" si="42"/>
        <v>Palletizer</v>
      </c>
      <c r="I174" s="37" t="str">
        <f t="shared" si="40"/>
        <v>palletizer</v>
      </c>
      <c r="N174" s="8">
        <v>45871</v>
      </c>
      <c r="O174" s="7">
        <f t="shared" si="50"/>
        <v>0</v>
      </c>
      <c r="P174" s="7">
        <f t="shared" si="50"/>
        <v>0</v>
      </c>
      <c r="Q174" s="9">
        <f t="shared" si="50"/>
        <v>0</v>
      </c>
      <c r="R174" s="7">
        <f t="shared" si="50"/>
        <v>0</v>
      </c>
      <c r="S174" s="7">
        <f t="shared" si="50"/>
        <v>0</v>
      </c>
      <c r="T174" s="7">
        <f t="shared" si="50"/>
        <v>0</v>
      </c>
      <c r="U174" s="7">
        <f t="shared" si="50"/>
        <v>0</v>
      </c>
      <c r="V174" s="12">
        <f t="shared" ref="V174" si="51">SUM(O174:U174)</f>
        <v>0</v>
      </c>
    </row>
    <row r="175" spans="1:22" x14ac:dyDescent="0.3">
      <c r="A175" s="11">
        <v>45718</v>
      </c>
      <c r="B175" s="3"/>
      <c r="C175" s="4">
        <v>0.5625</v>
      </c>
      <c r="D175" s="4">
        <v>0.59375</v>
      </c>
      <c r="E175" s="4">
        <f t="shared" si="38"/>
        <v>3.125E-2</v>
      </c>
      <c r="F175" s="2" t="s">
        <v>42</v>
      </c>
      <c r="G175" s="13" t="str" cm="1">
        <f t="array" ref="G175">IF(OR(COUNTIF(F175,"*"&amp;$H$1:$H$2&amp;"*")),"Packer","")</f>
        <v>Packer</v>
      </c>
      <c r="H175" s="13" t="str">
        <f t="shared" si="42"/>
        <v>Packer</v>
      </c>
      <c r="I175" s="37" t="str">
        <f t="shared" si="40"/>
        <v>packer</v>
      </c>
      <c r="N175" s="8">
        <v>45872</v>
      </c>
      <c r="O175" s="7">
        <f t="shared" ref="O175:U184" si="52">SUMIFS($E:$E,$A:$A,$N175,$H:$H,O$4)*24</f>
        <v>0</v>
      </c>
      <c r="P175" s="7">
        <f t="shared" si="52"/>
        <v>0</v>
      </c>
      <c r="Q175" s="9">
        <f t="shared" si="52"/>
        <v>0</v>
      </c>
      <c r="R175" s="7">
        <f t="shared" si="52"/>
        <v>0</v>
      </c>
      <c r="S175" s="7">
        <f t="shared" si="52"/>
        <v>0</v>
      </c>
      <c r="T175" s="7">
        <f t="shared" si="52"/>
        <v>0</v>
      </c>
      <c r="U175" s="7">
        <f t="shared" si="52"/>
        <v>0</v>
      </c>
      <c r="V175" s="12">
        <f t="shared" ref="V175:V206" si="53">SUM(O175:U175)</f>
        <v>0</v>
      </c>
    </row>
    <row r="176" spans="1:22" x14ac:dyDescent="0.3">
      <c r="A176" s="11">
        <v>45718</v>
      </c>
      <c r="B176" s="3"/>
      <c r="C176" s="4">
        <v>0.625</v>
      </c>
      <c r="D176" s="4">
        <v>0.66666666666666663</v>
      </c>
      <c r="E176" s="4">
        <f t="shared" si="38"/>
        <v>4.166666666666663E-2</v>
      </c>
      <c r="F176" s="2" t="s">
        <v>31</v>
      </c>
      <c r="G176" s="13" t="str" cm="1">
        <f t="array" ref="G176">IF(OR(COUNTIF(F176,"*"&amp;$H$1:$H$2&amp;"*")),"Packer","")</f>
        <v/>
      </c>
      <c r="H176" s="13" t="str">
        <f t="shared" si="42"/>
        <v>Palletizer</v>
      </c>
      <c r="I176" s="37" t="str">
        <f t="shared" si="40"/>
        <v>palletizer</v>
      </c>
      <c r="N176" s="8">
        <v>45873</v>
      </c>
      <c r="O176" s="7">
        <f t="shared" si="52"/>
        <v>0</v>
      </c>
      <c r="P176" s="7">
        <f t="shared" si="52"/>
        <v>0</v>
      </c>
      <c r="Q176" s="9">
        <f t="shared" si="52"/>
        <v>0</v>
      </c>
      <c r="R176" s="7">
        <f t="shared" si="52"/>
        <v>0</v>
      </c>
      <c r="S176" s="7">
        <f t="shared" si="52"/>
        <v>0</v>
      </c>
      <c r="T176" s="7">
        <f t="shared" si="52"/>
        <v>0</v>
      </c>
      <c r="U176" s="7">
        <f t="shared" si="52"/>
        <v>0</v>
      </c>
      <c r="V176" s="12">
        <f t="shared" si="53"/>
        <v>0</v>
      </c>
    </row>
    <row r="177" spans="1:22" x14ac:dyDescent="0.3">
      <c r="A177" s="11">
        <v>45718</v>
      </c>
      <c r="B177" s="3"/>
      <c r="C177" s="4">
        <v>0.73958333333333337</v>
      </c>
      <c r="D177" s="4">
        <v>0.78125</v>
      </c>
      <c r="E177" s="4">
        <f t="shared" si="38"/>
        <v>4.166666666666663E-2</v>
      </c>
      <c r="F177" s="2" t="s">
        <v>66</v>
      </c>
      <c r="G177" s="13" t="str" cm="1">
        <f t="array" ref="G177">IF(OR(COUNTIF(F177,"*"&amp;$H$1:$H$2&amp;"*")),"Packer","")</f>
        <v/>
      </c>
      <c r="H177" s="13" t="str">
        <f t="shared" si="42"/>
        <v>Palletizer</v>
      </c>
      <c r="I177" s="37" t="str">
        <f t="shared" si="40"/>
        <v>break</v>
      </c>
      <c r="N177" s="8">
        <v>45874</v>
      </c>
      <c r="O177" s="7">
        <f t="shared" si="52"/>
        <v>0</v>
      </c>
      <c r="P177" s="7">
        <f t="shared" si="52"/>
        <v>0</v>
      </c>
      <c r="Q177" s="9">
        <f t="shared" si="52"/>
        <v>0</v>
      </c>
      <c r="R177" s="7">
        <f t="shared" si="52"/>
        <v>0</v>
      </c>
      <c r="S177" s="7">
        <f t="shared" si="52"/>
        <v>0</v>
      </c>
      <c r="T177" s="7">
        <f t="shared" si="52"/>
        <v>0</v>
      </c>
      <c r="U177" s="7">
        <f t="shared" si="52"/>
        <v>0</v>
      </c>
      <c r="V177" s="12">
        <f t="shared" si="53"/>
        <v>0</v>
      </c>
    </row>
    <row r="178" spans="1:22" x14ac:dyDescent="0.3">
      <c r="A178" s="11">
        <v>45718</v>
      </c>
      <c r="B178" s="3"/>
      <c r="C178" s="4">
        <v>0.89583333333333337</v>
      </c>
      <c r="D178" s="4">
        <v>0.95138888888888884</v>
      </c>
      <c r="E178" s="4">
        <f t="shared" si="38"/>
        <v>5.5555555555555469E-2</v>
      </c>
      <c r="F178" s="2" t="s">
        <v>20</v>
      </c>
      <c r="G178" s="13" t="str" cm="1">
        <f t="array" ref="G178">IF(OR(COUNTIF(F178,"*"&amp;$H$1:$H$2&amp;"*")),"Packer","")</f>
        <v/>
      </c>
      <c r="H178" s="13" t="str">
        <f t="shared" si="42"/>
        <v xml:space="preserve">shift change </v>
      </c>
      <c r="I178" s="37" t="str">
        <f t="shared" si="40"/>
        <v>break</v>
      </c>
      <c r="N178" s="8">
        <v>45875</v>
      </c>
      <c r="O178" s="7">
        <f t="shared" si="52"/>
        <v>0</v>
      </c>
      <c r="P178" s="7">
        <f t="shared" si="52"/>
        <v>0</v>
      </c>
      <c r="Q178" s="9">
        <f t="shared" si="52"/>
        <v>0</v>
      </c>
      <c r="R178" s="7">
        <f t="shared" si="52"/>
        <v>0</v>
      </c>
      <c r="S178" s="7">
        <f t="shared" si="52"/>
        <v>0</v>
      </c>
      <c r="T178" s="7">
        <f t="shared" si="52"/>
        <v>0</v>
      </c>
      <c r="U178" s="7">
        <f t="shared" si="52"/>
        <v>0</v>
      </c>
      <c r="V178" s="12">
        <f t="shared" si="53"/>
        <v>0</v>
      </c>
    </row>
    <row r="179" spans="1:22" x14ac:dyDescent="0.3">
      <c r="A179" s="11">
        <v>45718</v>
      </c>
      <c r="B179" s="3"/>
      <c r="C179" s="4">
        <v>0.95833333333333337</v>
      </c>
      <c r="D179" s="4">
        <v>1</v>
      </c>
      <c r="E179" s="4">
        <f t="shared" si="38"/>
        <v>4.166666666666663E-2</v>
      </c>
      <c r="F179" s="2" t="s">
        <v>63</v>
      </c>
      <c r="G179" s="13" t="str" cm="1">
        <f t="array" ref="G179">IF(OR(COUNTIF(F179,"*"&amp;$H$1:$H$2&amp;"*")),"Packer","")</f>
        <v/>
      </c>
      <c r="H179" s="13" t="str">
        <f t="shared" si="42"/>
        <v>Palletizer</v>
      </c>
      <c r="I179" s="37" t="str">
        <f t="shared" si="40"/>
        <v>palletizer</v>
      </c>
      <c r="N179" s="8">
        <v>45876</v>
      </c>
      <c r="O179" s="7">
        <f t="shared" si="52"/>
        <v>0</v>
      </c>
      <c r="P179" s="7">
        <f t="shared" si="52"/>
        <v>0</v>
      </c>
      <c r="Q179" s="9">
        <f t="shared" si="52"/>
        <v>0</v>
      </c>
      <c r="R179" s="7">
        <f t="shared" si="52"/>
        <v>0</v>
      </c>
      <c r="S179" s="7">
        <f t="shared" si="52"/>
        <v>0</v>
      </c>
      <c r="T179" s="7">
        <f t="shared" si="52"/>
        <v>0</v>
      </c>
      <c r="U179" s="7">
        <f t="shared" si="52"/>
        <v>0</v>
      </c>
      <c r="V179" s="12">
        <f t="shared" si="53"/>
        <v>0</v>
      </c>
    </row>
    <row r="180" spans="1:22" x14ac:dyDescent="0.3">
      <c r="A180" s="11">
        <v>45719</v>
      </c>
      <c r="B180" s="3"/>
      <c r="C180" s="4">
        <v>0.47916666666666669</v>
      </c>
      <c r="D180" s="4">
        <v>0.5</v>
      </c>
      <c r="E180" s="4">
        <f t="shared" si="38"/>
        <v>2.0833333333333315E-2</v>
      </c>
      <c r="F180" s="2" t="s">
        <v>48</v>
      </c>
      <c r="G180" s="13" t="str" cm="1">
        <f t="array" ref="G180">IF(OR(COUNTIF(F180,"*"&amp;$H$1:$H$2&amp;"*")),"Packer","")</f>
        <v/>
      </c>
      <c r="H180" s="13" t="str">
        <f t="shared" si="42"/>
        <v>Palletizer</v>
      </c>
      <c r="I180" s="37" t="str">
        <f t="shared" si="40"/>
        <v>palletizer</v>
      </c>
      <c r="N180" s="8">
        <v>45877</v>
      </c>
      <c r="O180" s="7">
        <f t="shared" si="52"/>
        <v>0</v>
      </c>
      <c r="P180" s="7">
        <f t="shared" si="52"/>
        <v>0</v>
      </c>
      <c r="Q180" s="9">
        <f t="shared" si="52"/>
        <v>0</v>
      </c>
      <c r="R180" s="7">
        <f t="shared" si="52"/>
        <v>0</v>
      </c>
      <c r="S180" s="7">
        <f t="shared" si="52"/>
        <v>0</v>
      </c>
      <c r="T180" s="7">
        <f t="shared" si="52"/>
        <v>0</v>
      </c>
      <c r="U180" s="7">
        <f t="shared" si="52"/>
        <v>0</v>
      </c>
      <c r="V180" s="12">
        <f t="shared" si="53"/>
        <v>0</v>
      </c>
    </row>
    <row r="181" spans="1:22" x14ac:dyDescent="0.3">
      <c r="A181" s="11">
        <v>45719</v>
      </c>
      <c r="B181" s="3"/>
      <c r="C181" s="4">
        <v>0.52083333333333337</v>
      </c>
      <c r="D181" s="4">
        <v>0.54166666666666663</v>
      </c>
      <c r="E181" s="4">
        <f t="shared" si="38"/>
        <v>2.0833333333333259E-2</v>
      </c>
      <c r="F181" s="2" t="s">
        <v>118</v>
      </c>
      <c r="G181" s="13" t="str" cm="1">
        <f t="array" ref="G181">IF(OR(COUNTIF(F181,"*"&amp;$H$1:$H$2&amp;"*")),"Packer","")</f>
        <v/>
      </c>
      <c r="H181" s="13" t="str">
        <f t="shared" si="42"/>
        <v>Palletizer</v>
      </c>
      <c r="I181" s="37" t="str">
        <f t="shared" si="40"/>
        <v>palletizer</v>
      </c>
      <c r="N181" s="8">
        <v>45878</v>
      </c>
      <c r="O181" s="7">
        <f t="shared" si="52"/>
        <v>0</v>
      </c>
      <c r="P181" s="7">
        <f t="shared" si="52"/>
        <v>0</v>
      </c>
      <c r="Q181" s="9">
        <f t="shared" si="52"/>
        <v>0</v>
      </c>
      <c r="R181" s="7">
        <f t="shared" si="52"/>
        <v>0</v>
      </c>
      <c r="S181" s="7">
        <f t="shared" si="52"/>
        <v>0</v>
      </c>
      <c r="T181" s="7">
        <f t="shared" si="52"/>
        <v>0</v>
      </c>
      <c r="U181" s="7">
        <f t="shared" si="52"/>
        <v>0</v>
      </c>
      <c r="V181" s="12">
        <f t="shared" si="53"/>
        <v>0</v>
      </c>
    </row>
    <row r="182" spans="1:22" x14ac:dyDescent="0.3">
      <c r="A182" s="11">
        <v>45719</v>
      </c>
      <c r="B182" s="3"/>
      <c r="C182" s="4">
        <v>0.58333333333333337</v>
      </c>
      <c r="D182" s="4">
        <v>0.625</v>
      </c>
      <c r="E182" s="4">
        <f t="shared" si="38"/>
        <v>4.166666666666663E-2</v>
      </c>
      <c r="F182" s="2" t="s">
        <v>33</v>
      </c>
      <c r="G182" s="13" t="str" cm="1">
        <f t="array" ref="G182">IF(OR(COUNTIF(F182,"*"&amp;$H$1:$H$2&amp;"*")),"Packer","")</f>
        <v/>
      </c>
      <c r="H182" s="13" t="str">
        <f t="shared" si="42"/>
        <v>Palletizer</v>
      </c>
      <c r="I182" s="37" t="str">
        <f t="shared" si="40"/>
        <v>palletizer</v>
      </c>
      <c r="N182" s="8">
        <v>45879</v>
      </c>
      <c r="O182" s="7">
        <f t="shared" si="52"/>
        <v>0</v>
      </c>
      <c r="P182" s="7">
        <f t="shared" si="52"/>
        <v>0</v>
      </c>
      <c r="Q182" s="9">
        <f t="shared" si="52"/>
        <v>0</v>
      </c>
      <c r="R182" s="7">
        <f t="shared" si="52"/>
        <v>0</v>
      </c>
      <c r="S182" s="7">
        <f t="shared" si="52"/>
        <v>0</v>
      </c>
      <c r="T182" s="7">
        <f t="shared" si="52"/>
        <v>0</v>
      </c>
      <c r="U182" s="7">
        <f t="shared" si="52"/>
        <v>0</v>
      </c>
      <c r="V182" s="12">
        <f t="shared" si="53"/>
        <v>0</v>
      </c>
    </row>
    <row r="183" spans="1:22" x14ac:dyDescent="0.3">
      <c r="A183" s="11">
        <v>45719</v>
      </c>
      <c r="B183" s="3"/>
      <c r="C183" s="4">
        <v>0.69791666666666663</v>
      </c>
      <c r="D183" s="4">
        <v>0.99930555555555556</v>
      </c>
      <c r="E183" s="4">
        <f t="shared" si="38"/>
        <v>0.30138888888888893</v>
      </c>
      <c r="F183" s="2" t="s">
        <v>64</v>
      </c>
      <c r="G183" s="13" t="str" cm="1">
        <f t="array" ref="G183">IF(OR(COUNTIF(F183,"*"&amp;$H$1:$H$2&amp;"*")),"Packer","")</f>
        <v/>
      </c>
      <c r="H183" s="13" t="str">
        <f t="shared" si="42"/>
        <v>Palletizer</v>
      </c>
      <c r="I183" s="37" t="str">
        <f t="shared" si="40"/>
        <v>palletizer</v>
      </c>
      <c r="N183" s="8">
        <v>45880</v>
      </c>
      <c r="O183" s="7">
        <f t="shared" si="52"/>
        <v>0</v>
      </c>
      <c r="P183" s="7">
        <f t="shared" si="52"/>
        <v>0</v>
      </c>
      <c r="Q183" s="9">
        <f t="shared" si="52"/>
        <v>0</v>
      </c>
      <c r="R183" s="7">
        <f t="shared" si="52"/>
        <v>0</v>
      </c>
      <c r="S183" s="7">
        <f t="shared" si="52"/>
        <v>0</v>
      </c>
      <c r="T183" s="7">
        <f t="shared" si="52"/>
        <v>0</v>
      </c>
      <c r="U183" s="7">
        <f t="shared" si="52"/>
        <v>0</v>
      </c>
      <c r="V183" s="12">
        <f t="shared" si="53"/>
        <v>0</v>
      </c>
    </row>
    <row r="184" spans="1:22" x14ac:dyDescent="0.3">
      <c r="A184" s="11">
        <v>45719</v>
      </c>
      <c r="B184" s="3"/>
      <c r="C184" s="4">
        <v>0</v>
      </c>
      <c r="D184" s="4">
        <v>1.3888888888888888E-2</v>
      </c>
      <c r="E184" s="4">
        <f t="shared" ref="E184:E249" si="54">D184-C184</f>
        <v>1.3888888888888888E-2</v>
      </c>
      <c r="F184" s="2" t="s">
        <v>64</v>
      </c>
      <c r="G184" s="13" t="str" cm="1">
        <f t="array" ref="G184">IF(OR(COUNTIF(F184,"*"&amp;$H$1:$H$2&amp;"*")),"Packer","")</f>
        <v/>
      </c>
      <c r="H184" s="13" t="str">
        <f t="shared" si="42"/>
        <v>Palletizer</v>
      </c>
      <c r="I184" s="37" t="str">
        <f t="shared" si="40"/>
        <v>palletizer</v>
      </c>
      <c r="N184" s="8">
        <v>45881</v>
      </c>
      <c r="O184" s="7">
        <f t="shared" si="52"/>
        <v>0</v>
      </c>
      <c r="P184" s="7">
        <f t="shared" si="52"/>
        <v>0</v>
      </c>
      <c r="Q184" s="9">
        <f t="shared" si="52"/>
        <v>0</v>
      </c>
      <c r="R184" s="7">
        <f t="shared" si="52"/>
        <v>0</v>
      </c>
      <c r="S184" s="7">
        <f t="shared" si="52"/>
        <v>0</v>
      </c>
      <c r="T184" s="7">
        <f t="shared" si="52"/>
        <v>0</v>
      </c>
      <c r="U184" s="7">
        <f t="shared" si="52"/>
        <v>0</v>
      </c>
      <c r="V184" s="12">
        <f t="shared" si="53"/>
        <v>0</v>
      </c>
    </row>
    <row r="185" spans="1:22" x14ac:dyDescent="0.3">
      <c r="A185" s="11">
        <v>45720</v>
      </c>
      <c r="B185" s="3"/>
      <c r="C185" s="4">
        <v>0.125</v>
      </c>
      <c r="D185" s="4">
        <v>0.1388888888888889</v>
      </c>
      <c r="E185" s="4">
        <f t="shared" si="54"/>
        <v>1.3888888888888895E-2</v>
      </c>
      <c r="F185" s="2" t="s">
        <v>33</v>
      </c>
      <c r="G185" s="13" t="str" cm="1">
        <f t="array" ref="G185">IF(OR(COUNTIF(F185,"*"&amp;$H$1:$H$2&amp;"*")),"Packer","")</f>
        <v/>
      </c>
      <c r="H185" s="13" t="str">
        <f t="shared" si="42"/>
        <v>Palletizer</v>
      </c>
      <c r="I185" s="37" t="str">
        <f t="shared" si="40"/>
        <v>palletizer</v>
      </c>
      <c r="N185" s="8">
        <v>45882</v>
      </c>
      <c r="O185" s="7">
        <f t="shared" ref="O185:U194" si="55">SUMIFS($E:$E,$A:$A,$N185,$H:$H,O$4)*24</f>
        <v>0</v>
      </c>
      <c r="P185" s="7">
        <f t="shared" si="55"/>
        <v>0</v>
      </c>
      <c r="Q185" s="9">
        <f t="shared" si="55"/>
        <v>0</v>
      </c>
      <c r="R185" s="7">
        <f t="shared" si="55"/>
        <v>0</v>
      </c>
      <c r="S185" s="7">
        <f t="shared" si="55"/>
        <v>0</v>
      </c>
      <c r="T185" s="7">
        <f t="shared" si="55"/>
        <v>0</v>
      </c>
      <c r="U185" s="7">
        <f t="shared" si="55"/>
        <v>0</v>
      </c>
      <c r="V185" s="12">
        <f t="shared" si="53"/>
        <v>0</v>
      </c>
    </row>
    <row r="186" spans="1:22" x14ac:dyDescent="0.3">
      <c r="A186" s="11">
        <v>45720</v>
      </c>
      <c r="B186" s="3"/>
      <c r="C186" s="4">
        <v>0.22916666666666666</v>
      </c>
      <c r="D186" s="4">
        <v>0.23958333333333334</v>
      </c>
      <c r="E186" s="4">
        <f t="shared" si="54"/>
        <v>1.0416666666666685E-2</v>
      </c>
      <c r="F186" s="2" t="s">
        <v>33</v>
      </c>
      <c r="G186" s="13" t="str" cm="1">
        <f t="array" ref="G186">IF(OR(COUNTIF(F186,"*"&amp;$H$1:$H$2&amp;"*")),"Packer","")</f>
        <v/>
      </c>
      <c r="H186" s="13" t="str">
        <f t="shared" si="42"/>
        <v>Palletizer</v>
      </c>
      <c r="I186" s="37" t="str">
        <f t="shared" si="40"/>
        <v>palletizer</v>
      </c>
      <c r="N186" s="8">
        <v>45883</v>
      </c>
      <c r="O186" s="7">
        <f t="shared" si="55"/>
        <v>0</v>
      </c>
      <c r="P186" s="7">
        <f t="shared" si="55"/>
        <v>0</v>
      </c>
      <c r="Q186" s="9">
        <f t="shared" si="55"/>
        <v>0</v>
      </c>
      <c r="R186" s="7">
        <f t="shared" si="55"/>
        <v>0</v>
      </c>
      <c r="S186" s="7">
        <f t="shared" si="55"/>
        <v>0</v>
      </c>
      <c r="T186" s="7">
        <f t="shared" si="55"/>
        <v>0</v>
      </c>
      <c r="U186" s="7">
        <f t="shared" si="55"/>
        <v>0</v>
      </c>
      <c r="V186" s="12">
        <f t="shared" si="53"/>
        <v>0</v>
      </c>
    </row>
    <row r="187" spans="1:22" x14ac:dyDescent="0.3">
      <c r="A187" s="11">
        <v>45720</v>
      </c>
      <c r="B187" s="3"/>
      <c r="C187" s="4">
        <v>0.35416666666666669</v>
      </c>
      <c r="D187" s="4">
        <v>0.375</v>
      </c>
      <c r="E187" s="4">
        <f t="shared" si="54"/>
        <v>2.0833333333333315E-2</v>
      </c>
      <c r="F187" s="2" t="s">
        <v>70</v>
      </c>
      <c r="G187" s="13" t="str" cm="1">
        <f t="array" ref="G187">IF(OR(COUNTIF(F187,"*"&amp;$H$1:$H$2&amp;"*")),"Packer","")</f>
        <v/>
      </c>
      <c r="H187" s="13" t="str">
        <f t="shared" si="42"/>
        <v>Palletizer</v>
      </c>
      <c r="I187" s="37" t="str">
        <f t="shared" si="40"/>
        <v>palletizer</v>
      </c>
      <c r="N187" s="8">
        <v>45884</v>
      </c>
      <c r="O187" s="7">
        <f t="shared" si="55"/>
        <v>0</v>
      </c>
      <c r="P187" s="7">
        <f t="shared" si="55"/>
        <v>0</v>
      </c>
      <c r="Q187" s="9">
        <f t="shared" si="55"/>
        <v>0</v>
      </c>
      <c r="R187" s="7">
        <f t="shared" si="55"/>
        <v>0</v>
      </c>
      <c r="S187" s="7">
        <f t="shared" si="55"/>
        <v>0</v>
      </c>
      <c r="T187" s="7">
        <f t="shared" si="55"/>
        <v>0</v>
      </c>
      <c r="U187" s="7">
        <f t="shared" si="55"/>
        <v>0</v>
      </c>
      <c r="V187" s="12">
        <f t="shared" si="53"/>
        <v>0</v>
      </c>
    </row>
    <row r="188" spans="1:22" x14ac:dyDescent="0.3">
      <c r="A188" s="11">
        <v>45720</v>
      </c>
      <c r="B188" s="3"/>
      <c r="C188" s="4">
        <v>0.39097222222222222</v>
      </c>
      <c r="D188" s="4">
        <v>0.4236111111111111</v>
      </c>
      <c r="E188" s="4">
        <f t="shared" si="54"/>
        <v>3.2638888888888884E-2</v>
      </c>
      <c r="F188" s="2" t="s">
        <v>42</v>
      </c>
      <c r="G188" s="13" t="str" cm="1">
        <f t="array" ref="G188">IF(OR(COUNTIF(F188,"*"&amp;$H$1:$H$2&amp;"*")),"Packer","")</f>
        <v>Packer</v>
      </c>
      <c r="H188" s="13" t="str">
        <f t="shared" si="42"/>
        <v>Packer</v>
      </c>
      <c r="I188" s="37" t="str">
        <f t="shared" si="40"/>
        <v>packer</v>
      </c>
      <c r="N188" s="8">
        <v>45885</v>
      </c>
      <c r="O188" s="7">
        <f t="shared" si="55"/>
        <v>0</v>
      </c>
      <c r="P188" s="7">
        <f t="shared" si="55"/>
        <v>0</v>
      </c>
      <c r="Q188" s="9">
        <f t="shared" si="55"/>
        <v>0</v>
      </c>
      <c r="R188" s="7">
        <f t="shared" si="55"/>
        <v>0</v>
      </c>
      <c r="S188" s="7">
        <f t="shared" si="55"/>
        <v>0</v>
      </c>
      <c r="T188" s="7">
        <f t="shared" si="55"/>
        <v>0</v>
      </c>
      <c r="U188" s="7">
        <f t="shared" si="55"/>
        <v>0</v>
      </c>
      <c r="V188" s="12">
        <f t="shared" si="53"/>
        <v>0</v>
      </c>
    </row>
    <row r="189" spans="1:22" x14ac:dyDescent="0.3">
      <c r="A189" s="11">
        <v>45720</v>
      </c>
      <c r="B189" s="3"/>
      <c r="C189" s="4">
        <v>0.41666666666666669</v>
      </c>
      <c r="D189" s="4">
        <v>0.45833333333333331</v>
      </c>
      <c r="E189" s="4">
        <f t="shared" si="54"/>
        <v>4.166666666666663E-2</v>
      </c>
      <c r="F189" s="2" t="s">
        <v>20</v>
      </c>
      <c r="G189" s="13" t="str" cm="1">
        <f t="array" ref="G189">IF(OR(COUNTIF(F189,"*"&amp;$H$1:$H$2&amp;"*")),"Packer","")</f>
        <v/>
      </c>
      <c r="H189" s="13" t="str">
        <f t="shared" si="42"/>
        <v xml:space="preserve">shift change </v>
      </c>
      <c r="I189" s="37" t="str">
        <f t="shared" si="40"/>
        <v>break</v>
      </c>
      <c r="N189" s="8">
        <v>45886</v>
      </c>
      <c r="O189" s="7">
        <f t="shared" si="55"/>
        <v>0</v>
      </c>
      <c r="P189" s="7">
        <f t="shared" si="55"/>
        <v>0</v>
      </c>
      <c r="Q189" s="9">
        <f t="shared" si="55"/>
        <v>0</v>
      </c>
      <c r="R189" s="7">
        <f t="shared" si="55"/>
        <v>0</v>
      </c>
      <c r="S189" s="7">
        <f t="shared" si="55"/>
        <v>0</v>
      </c>
      <c r="T189" s="7">
        <f t="shared" si="55"/>
        <v>0</v>
      </c>
      <c r="U189" s="7">
        <f t="shared" si="55"/>
        <v>0</v>
      </c>
      <c r="V189" s="12">
        <f t="shared" si="53"/>
        <v>0</v>
      </c>
    </row>
    <row r="190" spans="1:22" x14ac:dyDescent="0.3">
      <c r="A190" s="11">
        <v>45720</v>
      </c>
      <c r="B190" s="3"/>
      <c r="C190" s="4">
        <v>0.47916666666666669</v>
      </c>
      <c r="D190" s="4">
        <v>0.51041666666666663</v>
      </c>
      <c r="E190" s="4">
        <f t="shared" si="54"/>
        <v>3.1249999999999944E-2</v>
      </c>
      <c r="F190" s="2" t="s">
        <v>63</v>
      </c>
      <c r="G190" s="13" t="str" cm="1">
        <f t="array" ref="G190">IF(OR(COUNTIF(F190,"*"&amp;$H$1:$H$2&amp;"*")),"Packer","")</f>
        <v/>
      </c>
      <c r="H190" s="13" t="str">
        <f t="shared" si="42"/>
        <v>Palletizer</v>
      </c>
      <c r="I190" s="37" t="str">
        <f t="shared" si="40"/>
        <v>palletizer</v>
      </c>
      <c r="N190" s="8">
        <v>45887</v>
      </c>
      <c r="O190" s="7">
        <f t="shared" si="55"/>
        <v>0</v>
      </c>
      <c r="P190" s="7">
        <f t="shared" si="55"/>
        <v>0</v>
      </c>
      <c r="Q190" s="9">
        <f t="shared" si="55"/>
        <v>0</v>
      </c>
      <c r="R190" s="7">
        <f t="shared" si="55"/>
        <v>0</v>
      </c>
      <c r="S190" s="7">
        <f t="shared" si="55"/>
        <v>0</v>
      </c>
      <c r="T190" s="7">
        <f t="shared" si="55"/>
        <v>0</v>
      </c>
      <c r="U190" s="7">
        <f t="shared" si="55"/>
        <v>0</v>
      </c>
      <c r="V190" s="12">
        <f t="shared" si="53"/>
        <v>0</v>
      </c>
    </row>
    <row r="191" spans="1:22" x14ac:dyDescent="0.3">
      <c r="A191" s="11">
        <v>45720</v>
      </c>
      <c r="B191" s="3"/>
      <c r="C191" s="4">
        <v>8.3333333333333329E-2</v>
      </c>
      <c r="D191" s="4">
        <v>9.375E-2</v>
      </c>
      <c r="E191" s="4">
        <f t="shared" si="54"/>
        <v>1.0416666666666671E-2</v>
      </c>
      <c r="F191" s="2" t="s">
        <v>37</v>
      </c>
      <c r="G191" s="13" t="str" cm="1">
        <f t="array" ref="G191">IF(OR(COUNTIF(F191,"*"&amp;$H$1:$H$2&amp;"*")),"Packer","")</f>
        <v>Packer</v>
      </c>
      <c r="H191" s="13" t="str">
        <f t="shared" si="42"/>
        <v>Packer</v>
      </c>
      <c r="I191" s="37" t="str">
        <f t="shared" si="40"/>
        <v>packer</v>
      </c>
      <c r="N191" s="8">
        <v>45888</v>
      </c>
      <c r="O191" s="7">
        <f t="shared" si="55"/>
        <v>0</v>
      </c>
      <c r="P191" s="7">
        <f t="shared" si="55"/>
        <v>0</v>
      </c>
      <c r="Q191" s="9">
        <f t="shared" si="55"/>
        <v>0</v>
      </c>
      <c r="R191" s="7">
        <f t="shared" si="55"/>
        <v>0</v>
      </c>
      <c r="S191" s="7">
        <f t="shared" si="55"/>
        <v>0</v>
      </c>
      <c r="T191" s="7">
        <f t="shared" si="55"/>
        <v>0</v>
      </c>
      <c r="U191" s="7">
        <f t="shared" si="55"/>
        <v>0</v>
      </c>
      <c r="V191" s="12">
        <f t="shared" si="53"/>
        <v>0</v>
      </c>
    </row>
    <row r="192" spans="1:22" x14ac:dyDescent="0.3">
      <c r="A192" s="11">
        <v>45720</v>
      </c>
      <c r="B192" s="3"/>
      <c r="C192" s="4">
        <v>0.125</v>
      </c>
      <c r="D192" s="4">
        <v>0.1423611111111111</v>
      </c>
      <c r="E192" s="4">
        <f t="shared" si="54"/>
        <v>1.7361111111111105E-2</v>
      </c>
      <c r="F192" s="2" t="s">
        <v>44</v>
      </c>
      <c r="G192" s="13" t="str" cm="1">
        <f t="array" ref="G192">IF(OR(COUNTIF(F192,"*"&amp;$H$1:$H$2&amp;"*")),"Packer","")</f>
        <v/>
      </c>
      <c r="H192" s="13" t="str">
        <f t="shared" si="42"/>
        <v>Palletizer</v>
      </c>
      <c r="I192" s="37" t="str">
        <f t="shared" si="40"/>
        <v>palletizer</v>
      </c>
      <c r="N192" s="8">
        <v>45889</v>
      </c>
      <c r="O192" s="7">
        <f t="shared" si="55"/>
        <v>0</v>
      </c>
      <c r="P192" s="7">
        <f t="shared" si="55"/>
        <v>0</v>
      </c>
      <c r="Q192" s="9">
        <f t="shared" si="55"/>
        <v>0</v>
      </c>
      <c r="R192" s="7">
        <f t="shared" si="55"/>
        <v>0</v>
      </c>
      <c r="S192" s="7">
        <f t="shared" si="55"/>
        <v>0</v>
      </c>
      <c r="T192" s="7">
        <f t="shared" si="55"/>
        <v>0</v>
      </c>
      <c r="U192" s="7">
        <f t="shared" si="55"/>
        <v>0</v>
      </c>
      <c r="V192" s="12">
        <f t="shared" si="53"/>
        <v>0</v>
      </c>
    </row>
    <row r="193" spans="1:22" x14ac:dyDescent="0.3">
      <c r="A193" s="11">
        <v>45720</v>
      </c>
      <c r="B193" s="3"/>
      <c r="C193" s="4">
        <v>0.17708333333333334</v>
      </c>
      <c r="D193" s="4">
        <v>0.23958333333333334</v>
      </c>
      <c r="E193" s="4">
        <f t="shared" si="54"/>
        <v>6.25E-2</v>
      </c>
      <c r="F193" s="2" t="s">
        <v>53</v>
      </c>
      <c r="G193" s="13" t="str" cm="1">
        <f t="array" ref="G193">IF(OR(COUNTIF(F193,"*"&amp;$H$1:$H$2&amp;"*")),"Packer","")</f>
        <v>Packer</v>
      </c>
      <c r="H193" s="13" t="str">
        <f t="shared" si="42"/>
        <v>Packer</v>
      </c>
      <c r="I193" s="37" t="str">
        <f t="shared" si="40"/>
        <v>packer</v>
      </c>
      <c r="N193" s="8">
        <v>45890</v>
      </c>
      <c r="O193" s="7">
        <f t="shared" si="55"/>
        <v>0</v>
      </c>
      <c r="P193" s="7">
        <f t="shared" si="55"/>
        <v>0</v>
      </c>
      <c r="Q193" s="9">
        <f t="shared" si="55"/>
        <v>0</v>
      </c>
      <c r="R193" s="7">
        <f t="shared" si="55"/>
        <v>0</v>
      </c>
      <c r="S193" s="7">
        <f t="shared" si="55"/>
        <v>0</v>
      </c>
      <c r="T193" s="7">
        <f t="shared" si="55"/>
        <v>0</v>
      </c>
      <c r="U193" s="7">
        <f t="shared" si="55"/>
        <v>0</v>
      </c>
      <c r="V193" s="12">
        <f t="shared" si="53"/>
        <v>0</v>
      </c>
    </row>
    <row r="194" spans="1:22" x14ac:dyDescent="0.3">
      <c r="A194" s="11">
        <v>45720</v>
      </c>
      <c r="B194" s="3"/>
      <c r="C194" s="4">
        <v>0.23958333333333334</v>
      </c>
      <c r="D194" s="4">
        <v>0.28125</v>
      </c>
      <c r="E194" s="4">
        <f t="shared" si="54"/>
        <v>4.1666666666666657E-2</v>
      </c>
      <c r="F194" s="2" t="s">
        <v>66</v>
      </c>
      <c r="G194" s="13" t="str" cm="1">
        <f t="array" ref="G194">IF(OR(COUNTIF(F194,"*"&amp;$H$1:$H$2&amp;"*")),"Packer","")</f>
        <v/>
      </c>
      <c r="H194" s="13" t="str">
        <f t="shared" si="42"/>
        <v>Palletizer</v>
      </c>
      <c r="I194" s="37" t="str">
        <f t="shared" si="40"/>
        <v>break</v>
      </c>
      <c r="N194" s="8">
        <v>45891</v>
      </c>
      <c r="O194" s="7">
        <f t="shared" si="55"/>
        <v>0</v>
      </c>
      <c r="P194" s="7">
        <f t="shared" si="55"/>
        <v>0</v>
      </c>
      <c r="Q194" s="9">
        <f t="shared" si="55"/>
        <v>0</v>
      </c>
      <c r="R194" s="7">
        <f t="shared" si="55"/>
        <v>0</v>
      </c>
      <c r="S194" s="7">
        <f t="shared" si="55"/>
        <v>0</v>
      </c>
      <c r="T194" s="7">
        <f t="shared" si="55"/>
        <v>0</v>
      </c>
      <c r="U194" s="7">
        <f t="shared" si="55"/>
        <v>0</v>
      </c>
      <c r="V194" s="12">
        <f t="shared" si="53"/>
        <v>0</v>
      </c>
    </row>
    <row r="195" spans="1:22" x14ac:dyDescent="0.3">
      <c r="A195" s="11">
        <v>45720</v>
      </c>
      <c r="B195" s="3"/>
      <c r="C195" s="4">
        <v>0.34375</v>
      </c>
      <c r="D195" s="4">
        <v>0.375</v>
      </c>
      <c r="E195" s="4">
        <f t="shared" si="54"/>
        <v>3.125E-2</v>
      </c>
      <c r="F195" s="2" t="s">
        <v>52</v>
      </c>
      <c r="G195" s="13" t="str" cm="1">
        <f t="array" ref="G195">IF(OR(COUNTIF(F195,"*"&amp;$H$1:$H$2&amp;"*")),"Packer","")</f>
        <v>Packer</v>
      </c>
      <c r="H195" s="13" t="str">
        <f t="shared" si="42"/>
        <v>Packer</v>
      </c>
      <c r="I195" s="37" t="str">
        <f t="shared" si="40"/>
        <v>packer</v>
      </c>
      <c r="N195" s="8">
        <v>45892</v>
      </c>
      <c r="O195" s="7">
        <f t="shared" ref="O195:U204" si="56">SUMIFS($E:$E,$A:$A,$N195,$H:$H,O$4)*24</f>
        <v>0</v>
      </c>
      <c r="P195" s="7">
        <f t="shared" si="56"/>
        <v>0</v>
      </c>
      <c r="Q195" s="9">
        <f t="shared" si="56"/>
        <v>0</v>
      </c>
      <c r="R195" s="7">
        <f t="shared" si="56"/>
        <v>0</v>
      </c>
      <c r="S195" s="7">
        <f t="shared" si="56"/>
        <v>0</v>
      </c>
      <c r="T195" s="7">
        <f t="shared" si="56"/>
        <v>0</v>
      </c>
      <c r="U195" s="7">
        <f t="shared" si="56"/>
        <v>0</v>
      </c>
      <c r="V195" s="12">
        <f t="shared" si="53"/>
        <v>0</v>
      </c>
    </row>
    <row r="196" spans="1:22" x14ac:dyDescent="0.3">
      <c r="A196" s="11">
        <v>45720</v>
      </c>
      <c r="B196" s="3"/>
      <c r="C196" s="4">
        <v>0.39583333333333331</v>
      </c>
      <c r="D196" s="4">
        <v>0.41666666666666669</v>
      </c>
      <c r="E196" s="4">
        <f t="shared" si="54"/>
        <v>2.083333333333337E-2</v>
      </c>
      <c r="F196" s="2" t="s">
        <v>20</v>
      </c>
      <c r="G196" s="13" t="str" cm="1">
        <f t="array" ref="G196">IF(OR(COUNTIF(F196,"*"&amp;$H$1:$H$2&amp;"*")),"Packer","")</f>
        <v/>
      </c>
      <c r="H196" s="13" t="str">
        <f t="shared" si="42"/>
        <v xml:space="preserve">shift change </v>
      </c>
      <c r="I196" s="37" t="str">
        <f t="shared" ref="I196:I259" si="57">IF(ISNUMBER(SEARCH("palletizer", F196)), "palletizer",
IF(ISNUMBER(SEARCH("packer", F196)), "packer",
IF(ISNUMBER(SEARCH("forklift", F196)), "forklift",
IF(OR(ISNUMBER(SEARCH("iftar", F196)), ISNUMBER(SEARCH("break", F196)), ISNUMBER(SEARCH("shift change", F196))), "break",
"other"))))</f>
        <v>break</v>
      </c>
      <c r="N196" s="8">
        <v>45893</v>
      </c>
      <c r="O196" s="7">
        <f t="shared" si="56"/>
        <v>0</v>
      </c>
      <c r="P196" s="7">
        <f t="shared" si="56"/>
        <v>0</v>
      </c>
      <c r="Q196" s="9">
        <f t="shared" si="56"/>
        <v>0</v>
      </c>
      <c r="R196" s="7">
        <f t="shared" si="56"/>
        <v>0</v>
      </c>
      <c r="S196" s="7">
        <f t="shared" si="56"/>
        <v>0</v>
      </c>
      <c r="T196" s="7">
        <f t="shared" si="56"/>
        <v>0</v>
      </c>
      <c r="U196" s="7">
        <f t="shared" si="56"/>
        <v>0</v>
      </c>
      <c r="V196" s="12">
        <f t="shared" si="53"/>
        <v>0</v>
      </c>
    </row>
    <row r="197" spans="1:22" x14ac:dyDescent="0.3">
      <c r="A197" s="11">
        <v>45721</v>
      </c>
      <c r="B197" s="3"/>
      <c r="C197" s="4">
        <v>1.2500000000000001E-2</v>
      </c>
      <c r="D197" s="4">
        <v>2.0833333333333332E-2</v>
      </c>
      <c r="E197" s="4">
        <f t="shared" si="54"/>
        <v>8.3333333333333315E-3</v>
      </c>
      <c r="F197" s="2" t="s">
        <v>118</v>
      </c>
      <c r="G197" s="13" t="str" cm="1">
        <f t="array" ref="G197">IF(OR(COUNTIF(F197,"*"&amp;$H$1:$H$2&amp;"*")),"Packer","")</f>
        <v/>
      </c>
      <c r="H197" s="13" t="str">
        <f t="shared" ref="H197:H262" si="58">IF(G197="",IF(OR(F197="cleaning ",F197="shift change ",F197="full ",F197=" forklift repair ",F197="no slings ",F197="break"),F197,"Palletizer"),G197)</f>
        <v>Palletizer</v>
      </c>
      <c r="I197" s="37" t="str">
        <f t="shared" si="57"/>
        <v>palletizer</v>
      </c>
      <c r="N197" s="8">
        <v>45894</v>
      </c>
      <c r="O197" s="7">
        <f t="shared" si="56"/>
        <v>0</v>
      </c>
      <c r="P197" s="7">
        <f t="shared" si="56"/>
        <v>0</v>
      </c>
      <c r="Q197" s="9">
        <f t="shared" si="56"/>
        <v>0</v>
      </c>
      <c r="R197" s="7">
        <f t="shared" si="56"/>
        <v>0</v>
      </c>
      <c r="S197" s="7">
        <f t="shared" si="56"/>
        <v>0</v>
      </c>
      <c r="T197" s="7">
        <f t="shared" si="56"/>
        <v>0</v>
      </c>
      <c r="U197" s="7">
        <f t="shared" si="56"/>
        <v>0</v>
      </c>
      <c r="V197" s="12">
        <f t="shared" si="53"/>
        <v>0</v>
      </c>
    </row>
    <row r="198" spans="1:22" x14ac:dyDescent="0.3">
      <c r="A198" s="11">
        <v>45721</v>
      </c>
      <c r="B198" s="3"/>
      <c r="C198" s="4">
        <v>4.1666666666666664E-2</v>
      </c>
      <c r="D198" s="4">
        <v>8.3333333333333329E-2</v>
      </c>
      <c r="E198" s="4">
        <f t="shared" si="54"/>
        <v>4.1666666666666664E-2</v>
      </c>
      <c r="F198" s="2" t="s">
        <v>33</v>
      </c>
      <c r="G198" s="13" t="str" cm="1">
        <f t="array" ref="G198">IF(OR(COUNTIF(F198,"*"&amp;$H$1:$H$2&amp;"*")),"Packer","")</f>
        <v/>
      </c>
      <c r="H198" s="13" t="str">
        <f t="shared" si="58"/>
        <v>Palletizer</v>
      </c>
      <c r="I198" s="37" t="str">
        <f t="shared" si="57"/>
        <v>palletizer</v>
      </c>
      <c r="N198" s="8">
        <v>45895</v>
      </c>
      <c r="O198" s="7">
        <f t="shared" si="56"/>
        <v>0</v>
      </c>
      <c r="P198" s="7">
        <f t="shared" si="56"/>
        <v>0</v>
      </c>
      <c r="Q198" s="9">
        <f t="shared" si="56"/>
        <v>0</v>
      </c>
      <c r="R198" s="7">
        <f t="shared" si="56"/>
        <v>0</v>
      </c>
      <c r="S198" s="7">
        <f t="shared" si="56"/>
        <v>0</v>
      </c>
      <c r="T198" s="7">
        <f t="shared" si="56"/>
        <v>0</v>
      </c>
      <c r="U198" s="7">
        <f t="shared" si="56"/>
        <v>0</v>
      </c>
      <c r="V198" s="12">
        <f t="shared" si="53"/>
        <v>0</v>
      </c>
    </row>
    <row r="199" spans="1:22" x14ac:dyDescent="0.3">
      <c r="A199" s="11">
        <v>45721</v>
      </c>
      <c r="B199" s="3"/>
      <c r="C199" s="4">
        <v>0.15277777777777779</v>
      </c>
      <c r="D199" s="4">
        <v>0.20833333333333334</v>
      </c>
      <c r="E199" s="4">
        <f t="shared" si="54"/>
        <v>5.5555555555555552E-2</v>
      </c>
      <c r="F199" s="2" t="s">
        <v>33</v>
      </c>
      <c r="G199" s="13" t="str" cm="1">
        <f t="array" ref="G199">IF(OR(COUNTIF(F199,"*"&amp;$H$1:$H$2&amp;"*")),"Packer","")</f>
        <v/>
      </c>
      <c r="H199" s="13" t="str">
        <f t="shared" si="58"/>
        <v>Palletizer</v>
      </c>
      <c r="I199" s="37" t="str">
        <f t="shared" si="57"/>
        <v>palletizer</v>
      </c>
      <c r="N199" s="8">
        <v>45896</v>
      </c>
      <c r="O199" s="7">
        <f t="shared" si="56"/>
        <v>0</v>
      </c>
      <c r="P199" s="7">
        <f t="shared" si="56"/>
        <v>0</v>
      </c>
      <c r="Q199" s="9">
        <f t="shared" si="56"/>
        <v>0</v>
      </c>
      <c r="R199" s="7">
        <f t="shared" si="56"/>
        <v>0</v>
      </c>
      <c r="S199" s="7">
        <f t="shared" si="56"/>
        <v>0</v>
      </c>
      <c r="T199" s="7">
        <f t="shared" si="56"/>
        <v>0</v>
      </c>
      <c r="U199" s="7">
        <f t="shared" si="56"/>
        <v>0</v>
      </c>
      <c r="V199" s="12">
        <f t="shared" si="53"/>
        <v>0</v>
      </c>
    </row>
    <row r="200" spans="1:22" x14ac:dyDescent="0.3">
      <c r="A200" s="11">
        <v>45721</v>
      </c>
      <c r="B200" s="3"/>
      <c r="C200" s="4">
        <v>0.23333333333333334</v>
      </c>
      <c r="D200" s="4">
        <v>0.2638888888888889</v>
      </c>
      <c r="E200" s="4">
        <f t="shared" si="54"/>
        <v>3.0555555555555558E-2</v>
      </c>
      <c r="F200" s="2" t="s">
        <v>33</v>
      </c>
      <c r="G200" s="13" t="str" cm="1">
        <f t="array" ref="G200">IF(OR(COUNTIF(F200,"*"&amp;$H$1:$H$2&amp;"*")),"Packer","")</f>
        <v/>
      </c>
      <c r="H200" s="13" t="str">
        <f t="shared" si="58"/>
        <v>Palletizer</v>
      </c>
      <c r="I200" s="37" t="str">
        <f t="shared" si="57"/>
        <v>palletizer</v>
      </c>
      <c r="N200" s="8">
        <v>45897</v>
      </c>
      <c r="O200" s="7">
        <f t="shared" si="56"/>
        <v>0</v>
      </c>
      <c r="P200" s="7">
        <f t="shared" si="56"/>
        <v>0</v>
      </c>
      <c r="Q200" s="9">
        <f t="shared" si="56"/>
        <v>0</v>
      </c>
      <c r="R200" s="7">
        <f t="shared" si="56"/>
        <v>0</v>
      </c>
      <c r="S200" s="7">
        <f t="shared" si="56"/>
        <v>0</v>
      </c>
      <c r="T200" s="7">
        <f t="shared" si="56"/>
        <v>0</v>
      </c>
      <c r="U200" s="7">
        <f t="shared" si="56"/>
        <v>0</v>
      </c>
      <c r="V200" s="12">
        <f t="shared" si="53"/>
        <v>0</v>
      </c>
    </row>
    <row r="201" spans="1:22" x14ac:dyDescent="0.3">
      <c r="A201" s="11">
        <v>45721</v>
      </c>
      <c r="B201" s="3"/>
      <c r="C201" s="4">
        <v>0.2986111111111111</v>
      </c>
      <c r="D201" s="4">
        <v>0.35416666666666669</v>
      </c>
      <c r="E201" s="4">
        <f t="shared" si="54"/>
        <v>5.555555555555558E-2</v>
      </c>
      <c r="F201" s="2" t="s">
        <v>33</v>
      </c>
      <c r="G201" s="13" t="str" cm="1">
        <f t="array" ref="G201">IF(OR(COUNTIF(F201,"*"&amp;$H$1:$H$2&amp;"*")),"Packer","")</f>
        <v/>
      </c>
      <c r="H201" s="13" t="str">
        <f t="shared" si="58"/>
        <v>Palletizer</v>
      </c>
      <c r="I201" s="37" t="str">
        <f t="shared" si="57"/>
        <v>palletizer</v>
      </c>
      <c r="N201" s="8">
        <v>45898</v>
      </c>
      <c r="O201" s="7">
        <f t="shared" si="56"/>
        <v>0</v>
      </c>
      <c r="P201" s="7">
        <f t="shared" si="56"/>
        <v>0</v>
      </c>
      <c r="Q201" s="9">
        <f t="shared" si="56"/>
        <v>0</v>
      </c>
      <c r="R201" s="7">
        <f t="shared" si="56"/>
        <v>0</v>
      </c>
      <c r="S201" s="7">
        <f t="shared" si="56"/>
        <v>0</v>
      </c>
      <c r="T201" s="7">
        <f t="shared" si="56"/>
        <v>0</v>
      </c>
      <c r="U201" s="7">
        <f t="shared" si="56"/>
        <v>0</v>
      </c>
      <c r="V201" s="12">
        <f t="shared" si="53"/>
        <v>0</v>
      </c>
    </row>
    <row r="202" spans="1:22" x14ac:dyDescent="0.3">
      <c r="A202" s="11">
        <v>45721</v>
      </c>
      <c r="B202" s="3"/>
      <c r="C202" s="4">
        <v>0.41666666666666669</v>
      </c>
      <c r="D202" s="4">
        <v>0.45833333333333331</v>
      </c>
      <c r="E202" s="4">
        <f t="shared" si="54"/>
        <v>4.166666666666663E-2</v>
      </c>
      <c r="F202" s="2" t="s">
        <v>20</v>
      </c>
      <c r="G202" s="13" t="str" cm="1">
        <f t="array" ref="G202">IF(OR(COUNTIF(F202,"*"&amp;$H$1:$H$2&amp;"*")),"Packer","")</f>
        <v/>
      </c>
      <c r="H202" s="13" t="str">
        <f t="shared" si="58"/>
        <v xml:space="preserve">shift change </v>
      </c>
      <c r="I202" s="37" t="str">
        <f t="shared" si="57"/>
        <v>break</v>
      </c>
      <c r="N202" s="8">
        <v>45899</v>
      </c>
      <c r="O202" s="7">
        <f t="shared" si="56"/>
        <v>0</v>
      </c>
      <c r="P202" s="7">
        <f t="shared" si="56"/>
        <v>0</v>
      </c>
      <c r="Q202" s="9">
        <f t="shared" si="56"/>
        <v>0</v>
      </c>
      <c r="R202" s="7">
        <f t="shared" si="56"/>
        <v>0</v>
      </c>
      <c r="S202" s="7">
        <f t="shared" si="56"/>
        <v>0</v>
      </c>
      <c r="T202" s="7">
        <f t="shared" si="56"/>
        <v>0</v>
      </c>
      <c r="U202" s="7">
        <f t="shared" si="56"/>
        <v>0</v>
      </c>
      <c r="V202" s="12">
        <f t="shared" si="53"/>
        <v>0</v>
      </c>
    </row>
    <row r="203" spans="1:22" x14ac:dyDescent="0.3">
      <c r="A203" s="11">
        <v>45721</v>
      </c>
      <c r="B203" s="3"/>
      <c r="C203" s="4">
        <v>0.47916666666666669</v>
      </c>
      <c r="D203" s="4">
        <v>0.5</v>
      </c>
      <c r="E203" s="4">
        <f t="shared" si="54"/>
        <v>2.0833333333333315E-2</v>
      </c>
      <c r="F203" s="2" t="s">
        <v>117</v>
      </c>
      <c r="G203" s="13" t="str" cm="1">
        <f t="array" ref="G203">IF(OR(COUNTIF(F203,"*"&amp;$H$1:$H$2&amp;"*")),"Packer","")</f>
        <v/>
      </c>
      <c r="H203" s="13" t="str">
        <f t="shared" si="58"/>
        <v>Palletizer</v>
      </c>
      <c r="I203" s="37" t="str">
        <f t="shared" si="57"/>
        <v>palletizer</v>
      </c>
      <c r="N203" s="8">
        <v>45900</v>
      </c>
      <c r="O203" s="7">
        <f t="shared" si="56"/>
        <v>0</v>
      </c>
      <c r="P203" s="7">
        <f t="shared" si="56"/>
        <v>0</v>
      </c>
      <c r="Q203" s="9">
        <f t="shared" si="56"/>
        <v>0</v>
      </c>
      <c r="R203" s="7">
        <f t="shared" si="56"/>
        <v>0</v>
      </c>
      <c r="S203" s="7">
        <f t="shared" si="56"/>
        <v>0</v>
      </c>
      <c r="T203" s="7">
        <f t="shared" si="56"/>
        <v>0</v>
      </c>
      <c r="U203" s="7">
        <f t="shared" si="56"/>
        <v>0</v>
      </c>
      <c r="V203" s="12">
        <f t="shared" si="53"/>
        <v>0</v>
      </c>
    </row>
    <row r="204" spans="1:22" x14ac:dyDescent="0.3">
      <c r="A204" s="11">
        <v>45721</v>
      </c>
      <c r="B204" s="3"/>
      <c r="C204" s="4">
        <v>0.23958333333333334</v>
      </c>
      <c r="D204" s="4">
        <v>0.28125</v>
      </c>
      <c r="E204" s="4">
        <f t="shared" si="54"/>
        <v>4.1666666666666657E-2</v>
      </c>
      <c r="F204" s="2" t="s">
        <v>66</v>
      </c>
      <c r="G204" s="13" t="str" cm="1">
        <f t="array" ref="G204">IF(OR(COUNTIF(F204,"*"&amp;$H$1:$H$2&amp;"*")),"Packer","")</f>
        <v/>
      </c>
      <c r="H204" s="13" t="str">
        <f t="shared" si="58"/>
        <v>Palletizer</v>
      </c>
      <c r="I204" s="37" t="str">
        <f t="shared" si="57"/>
        <v>break</v>
      </c>
      <c r="N204" s="8">
        <v>45901</v>
      </c>
      <c r="O204" s="7">
        <f t="shared" si="56"/>
        <v>0</v>
      </c>
      <c r="P204" s="7">
        <f t="shared" si="56"/>
        <v>0</v>
      </c>
      <c r="Q204" s="9">
        <f t="shared" si="56"/>
        <v>0</v>
      </c>
      <c r="R204" s="7">
        <f t="shared" si="56"/>
        <v>0</v>
      </c>
      <c r="S204" s="7">
        <f t="shared" si="56"/>
        <v>0</v>
      </c>
      <c r="T204" s="7">
        <f t="shared" si="56"/>
        <v>0</v>
      </c>
      <c r="U204" s="7">
        <f t="shared" si="56"/>
        <v>0</v>
      </c>
      <c r="V204" s="12">
        <f t="shared" si="53"/>
        <v>0</v>
      </c>
    </row>
    <row r="205" spans="1:22" x14ac:dyDescent="0.3">
      <c r="A205" s="11">
        <v>45721</v>
      </c>
      <c r="B205" s="3"/>
      <c r="C205" s="4">
        <v>0.39583333333333331</v>
      </c>
      <c r="D205" s="4">
        <v>0.45833333333333331</v>
      </c>
      <c r="E205" s="4">
        <f t="shared" si="54"/>
        <v>6.25E-2</v>
      </c>
      <c r="F205" s="2" t="s">
        <v>20</v>
      </c>
      <c r="G205" s="13" t="str" cm="1">
        <f t="array" ref="G205">IF(OR(COUNTIF(F205,"*"&amp;$H$1:$H$2&amp;"*")),"Packer","")</f>
        <v/>
      </c>
      <c r="H205" s="13" t="str">
        <f t="shared" si="58"/>
        <v xml:space="preserve">shift change </v>
      </c>
      <c r="I205" s="37" t="str">
        <f t="shared" si="57"/>
        <v>break</v>
      </c>
      <c r="N205" s="8">
        <v>45902</v>
      </c>
      <c r="O205" s="7">
        <f t="shared" ref="O205:U214" si="59">SUMIFS($E:$E,$A:$A,$N205,$H:$H,O$4)*24</f>
        <v>0</v>
      </c>
      <c r="P205" s="7">
        <f t="shared" si="59"/>
        <v>0</v>
      </c>
      <c r="Q205" s="9">
        <f t="shared" si="59"/>
        <v>0</v>
      </c>
      <c r="R205" s="7">
        <f t="shared" si="59"/>
        <v>0</v>
      </c>
      <c r="S205" s="7">
        <f t="shared" si="59"/>
        <v>0</v>
      </c>
      <c r="T205" s="7">
        <f t="shared" si="59"/>
        <v>0</v>
      </c>
      <c r="U205" s="7">
        <f t="shared" si="59"/>
        <v>0</v>
      </c>
      <c r="V205" s="12">
        <f t="shared" si="53"/>
        <v>0</v>
      </c>
    </row>
    <row r="206" spans="1:22" x14ac:dyDescent="0.3">
      <c r="A206" s="11">
        <v>45722</v>
      </c>
      <c r="B206" s="3"/>
      <c r="C206" s="4">
        <v>6.25E-2</v>
      </c>
      <c r="D206" s="4">
        <v>0.1111111111111111</v>
      </c>
      <c r="E206" s="4">
        <f t="shared" si="54"/>
        <v>4.8611111111111105E-2</v>
      </c>
      <c r="F206" s="2" t="s">
        <v>15</v>
      </c>
      <c r="G206" s="13" t="str" cm="1">
        <f t="array" ref="G206">IF(OR(COUNTIF(F206,"*"&amp;$H$1:$H$2&amp;"*")),"Packer","")</f>
        <v/>
      </c>
      <c r="H206" s="13" t="str">
        <f t="shared" si="58"/>
        <v>Palletizer</v>
      </c>
      <c r="I206" s="37" t="str">
        <f t="shared" si="57"/>
        <v>other</v>
      </c>
      <c r="N206" s="8">
        <v>45903</v>
      </c>
      <c r="O206" s="7">
        <f t="shared" si="59"/>
        <v>0</v>
      </c>
      <c r="P206" s="7">
        <f t="shared" si="59"/>
        <v>0</v>
      </c>
      <c r="Q206" s="9">
        <f t="shared" si="59"/>
        <v>0</v>
      </c>
      <c r="R206" s="7">
        <f t="shared" si="59"/>
        <v>0</v>
      </c>
      <c r="S206" s="7">
        <f t="shared" si="59"/>
        <v>0</v>
      </c>
      <c r="T206" s="7">
        <f t="shared" si="59"/>
        <v>0</v>
      </c>
      <c r="U206" s="7">
        <f t="shared" si="59"/>
        <v>0</v>
      </c>
      <c r="V206" s="12">
        <f t="shared" si="53"/>
        <v>0</v>
      </c>
    </row>
    <row r="207" spans="1:22" x14ac:dyDescent="0.3">
      <c r="A207" s="11">
        <v>45722</v>
      </c>
      <c r="B207" s="3"/>
      <c r="C207" s="4">
        <v>0.125</v>
      </c>
      <c r="D207" s="4">
        <v>0.16666666666666666</v>
      </c>
      <c r="E207" s="4">
        <f t="shared" si="54"/>
        <v>4.1666666666666657E-2</v>
      </c>
      <c r="F207" s="2" t="s">
        <v>66</v>
      </c>
      <c r="G207" s="13" t="str" cm="1">
        <f t="array" ref="G207">IF(OR(COUNTIF(F207,"*"&amp;$H$1:$H$2&amp;"*")),"Packer","")</f>
        <v/>
      </c>
      <c r="H207" s="13" t="str">
        <f t="shared" si="58"/>
        <v>Palletizer</v>
      </c>
      <c r="I207" s="37" t="str">
        <f t="shared" si="57"/>
        <v>break</v>
      </c>
      <c r="N207" s="8">
        <v>45904</v>
      </c>
      <c r="O207" s="7">
        <f t="shared" si="59"/>
        <v>0</v>
      </c>
      <c r="P207" s="7">
        <f t="shared" si="59"/>
        <v>0</v>
      </c>
      <c r="Q207" s="9">
        <f t="shared" si="59"/>
        <v>0</v>
      </c>
      <c r="R207" s="7">
        <f t="shared" si="59"/>
        <v>0</v>
      </c>
      <c r="S207" s="7">
        <f t="shared" si="59"/>
        <v>0</v>
      </c>
      <c r="T207" s="7">
        <f t="shared" si="59"/>
        <v>0</v>
      </c>
      <c r="U207" s="7">
        <f t="shared" si="59"/>
        <v>0</v>
      </c>
      <c r="V207" s="12">
        <f t="shared" ref="V207:V238" si="60">SUM(O207:U207)</f>
        <v>0</v>
      </c>
    </row>
    <row r="208" spans="1:22" x14ac:dyDescent="0.3">
      <c r="A208" s="11">
        <v>45722</v>
      </c>
      <c r="B208" s="3"/>
      <c r="C208" s="4">
        <v>0.29166666666666669</v>
      </c>
      <c r="D208" s="4">
        <v>0.36805555555555558</v>
      </c>
      <c r="E208" s="4">
        <f t="shared" si="54"/>
        <v>7.6388888888888895E-2</v>
      </c>
      <c r="F208" s="2" t="s">
        <v>35</v>
      </c>
      <c r="G208" s="13" t="str" cm="1">
        <f t="array" ref="G208">IF(OR(COUNTIF(F208,"*"&amp;$H$1:$H$2&amp;"*")),"Packer","")</f>
        <v/>
      </c>
      <c r="H208" s="13" t="str">
        <f t="shared" si="58"/>
        <v>Palletizer</v>
      </c>
      <c r="I208" s="37" t="str">
        <f t="shared" si="57"/>
        <v>palletizer</v>
      </c>
      <c r="N208" s="8">
        <v>45905</v>
      </c>
      <c r="O208" s="7">
        <f t="shared" si="59"/>
        <v>0</v>
      </c>
      <c r="P208" s="7">
        <f t="shared" si="59"/>
        <v>0</v>
      </c>
      <c r="Q208" s="9">
        <f t="shared" si="59"/>
        <v>0</v>
      </c>
      <c r="R208" s="7">
        <f t="shared" si="59"/>
        <v>0</v>
      </c>
      <c r="S208" s="7">
        <f t="shared" si="59"/>
        <v>0</v>
      </c>
      <c r="T208" s="7">
        <f t="shared" si="59"/>
        <v>0</v>
      </c>
      <c r="U208" s="7">
        <f t="shared" si="59"/>
        <v>0</v>
      </c>
      <c r="V208" s="12">
        <f t="shared" si="60"/>
        <v>0</v>
      </c>
    </row>
    <row r="209" spans="1:22" x14ac:dyDescent="0.3">
      <c r="A209" s="11">
        <v>45722</v>
      </c>
      <c r="B209" s="3"/>
      <c r="C209" s="4">
        <v>0.39583333333333331</v>
      </c>
      <c r="D209" s="4">
        <v>0.45833333333333331</v>
      </c>
      <c r="E209" s="4">
        <f t="shared" si="54"/>
        <v>6.25E-2</v>
      </c>
      <c r="F209" s="2" t="s">
        <v>20</v>
      </c>
      <c r="G209" s="13" t="str" cm="1">
        <f t="array" ref="G209">IF(OR(COUNTIF(F209,"*"&amp;$H$1:$H$2&amp;"*")),"Packer","")</f>
        <v/>
      </c>
      <c r="H209" s="13" t="str">
        <f t="shared" si="58"/>
        <v xml:space="preserve">shift change </v>
      </c>
      <c r="I209" s="37" t="str">
        <f t="shared" si="57"/>
        <v>break</v>
      </c>
      <c r="N209" s="8">
        <v>45906</v>
      </c>
      <c r="O209" s="7">
        <f t="shared" si="59"/>
        <v>0</v>
      </c>
      <c r="P209" s="7">
        <f t="shared" si="59"/>
        <v>0</v>
      </c>
      <c r="Q209" s="9">
        <f t="shared" si="59"/>
        <v>0</v>
      </c>
      <c r="R209" s="7">
        <f t="shared" si="59"/>
        <v>0</v>
      </c>
      <c r="S209" s="7">
        <f t="shared" si="59"/>
        <v>0</v>
      </c>
      <c r="T209" s="7">
        <f t="shared" si="59"/>
        <v>0</v>
      </c>
      <c r="U209" s="7">
        <f t="shared" si="59"/>
        <v>0</v>
      </c>
      <c r="V209" s="12">
        <f t="shared" si="60"/>
        <v>0</v>
      </c>
    </row>
    <row r="210" spans="1:22" x14ac:dyDescent="0.3">
      <c r="A210" s="11">
        <v>45722</v>
      </c>
      <c r="B210" s="3"/>
      <c r="C210" s="4">
        <v>0.47916666666666669</v>
      </c>
      <c r="D210" s="4">
        <v>0.5</v>
      </c>
      <c r="E210" s="4">
        <f t="shared" si="54"/>
        <v>2.0833333333333315E-2</v>
      </c>
      <c r="F210" s="2" t="s">
        <v>46</v>
      </c>
      <c r="G210" s="13" t="str" cm="1">
        <f t="array" ref="G210">IF(OR(COUNTIF(F210,"*"&amp;$H$1:$H$2&amp;"*")),"Packer","")</f>
        <v/>
      </c>
      <c r="H210" s="13" t="str">
        <f t="shared" si="58"/>
        <v>Palletizer</v>
      </c>
      <c r="I210" s="37" t="str">
        <f t="shared" si="57"/>
        <v>palletizer</v>
      </c>
      <c r="N210" s="8">
        <v>45907</v>
      </c>
      <c r="O210" s="7">
        <f t="shared" si="59"/>
        <v>0</v>
      </c>
      <c r="P210" s="7">
        <f t="shared" si="59"/>
        <v>0</v>
      </c>
      <c r="Q210" s="9">
        <f t="shared" si="59"/>
        <v>0</v>
      </c>
      <c r="R210" s="7">
        <f t="shared" si="59"/>
        <v>0</v>
      </c>
      <c r="S210" s="7">
        <f t="shared" si="59"/>
        <v>0</v>
      </c>
      <c r="T210" s="7">
        <f t="shared" si="59"/>
        <v>0</v>
      </c>
      <c r="U210" s="7">
        <f t="shared" si="59"/>
        <v>0</v>
      </c>
      <c r="V210" s="12">
        <f t="shared" si="60"/>
        <v>0</v>
      </c>
    </row>
    <row r="211" spans="1:22" x14ac:dyDescent="0.3">
      <c r="A211" s="11">
        <v>45722</v>
      </c>
      <c r="B211" s="3"/>
      <c r="C211" s="4">
        <v>0.52083333333333337</v>
      </c>
      <c r="D211" s="4">
        <v>0.53472222222222221</v>
      </c>
      <c r="E211" s="4">
        <f t="shared" si="54"/>
        <v>1.388888888888884E-2</v>
      </c>
      <c r="F211" s="2" t="s">
        <v>32</v>
      </c>
      <c r="G211" s="13" t="str" cm="1">
        <f t="array" ref="G211">IF(OR(COUNTIF(F211,"*"&amp;$H$1:$H$2&amp;"*")),"Packer","")</f>
        <v/>
      </c>
      <c r="H211" s="13" t="str">
        <f t="shared" si="58"/>
        <v>Palletizer</v>
      </c>
      <c r="I211" s="37" t="str">
        <f t="shared" si="57"/>
        <v>palletizer</v>
      </c>
      <c r="N211" s="8">
        <v>45908</v>
      </c>
      <c r="O211" s="7">
        <f t="shared" si="59"/>
        <v>0</v>
      </c>
      <c r="P211" s="7">
        <f t="shared" si="59"/>
        <v>0</v>
      </c>
      <c r="Q211" s="9">
        <f t="shared" si="59"/>
        <v>0</v>
      </c>
      <c r="R211" s="7">
        <f t="shared" si="59"/>
        <v>0</v>
      </c>
      <c r="S211" s="7">
        <f t="shared" si="59"/>
        <v>0</v>
      </c>
      <c r="T211" s="7">
        <f t="shared" si="59"/>
        <v>0</v>
      </c>
      <c r="U211" s="7">
        <f t="shared" si="59"/>
        <v>0</v>
      </c>
      <c r="V211" s="12">
        <f t="shared" si="60"/>
        <v>0</v>
      </c>
    </row>
    <row r="212" spans="1:22" x14ac:dyDescent="0.3">
      <c r="A212" s="11">
        <v>45722</v>
      </c>
      <c r="B212" s="3"/>
      <c r="C212" s="4">
        <v>0.73958333333333337</v>
      </c>
      <c r="D212" s="4">
        <v>0.78125</v>
      </c>
      <c r="E212" s="4">
        <f t="shared" si="54"/>
        <v>4.166666666666663E-2</v>
      </c>
      <c r="F212" s="2" t="s">
        <v>66</v>
      </c>
      <c r="G212" s="13" t="str" cm="1">
        <f t="array" ref="G212">IF(OR(COUNTIF(F212,"*"&amp;$H$1:$H$2&amp;"*")),"Packer","")</f>
        <v/>
      </c>
      <c r="H212" s="13" t="str">
        <f t="shared" si="58"/>
        <v>Palletizer</v>
      </c>
      <c r="I212" s="37" t="str">
        <f t="shared" si="57"/>
        <v>break</v>
      </c>
      <c r="N212" s="8">
        <v>45909</v>
      </c>
      <c r="O212" s="7">
        <f t="shared" si="59"/>
        <v>0</v>
      </c>
      <c r="P212" s="7">
        <f t="shared" si="59"/>
        <v>0</v>
      </c>
      <c r="Q212" s="9">
        <f t="shared" si="59"/>
        <v>0</v>
      </c>
      <c r="R212" s="7">
        <f t="shared" si="59"/>
        <v>0</v>
      </c>
      <c r="S212" s="7">
        <f t="shared" si="59"/>
        <v>0</v>
      </c>
      <c r="T212" s="7">
        <f t="shared" si="59"/>
        <v>0</v>
      </c>
      <c r="U212" s="7">
        <f t="shared" si="59"/>
        <v>0</v>
      </c>
      <c r="V212" s="12">
        <f t="shared" si="60"/>
        <v>0</v>
      </c>
    </row>
    <row r="213" spans="1:22" x14ac:dyDescent="0.3">
      <c r="A213" s="11">
        <v>45722</v>
      </c>
      <c r="B213" s="3"/>
      <c r="C213" s="4">
        <v>0.8125</v>
      </c>
      <c r="D213" s="4">
        <v>0.83333333333333337</v>
      </c>
      <c r="E213" s="4">
        <f t="shared" si="54"/>
        <v>2.083333333333337E-2</v>
      </c>
      <c r="F213" s="2" t="s">
        <v>117</v>
      </c>
      <c r="G213" s="13" t="str" cm="1">
        <f t="array" ref="G213">IF(OR(COUNTIF(F213,"*"&amp;$H$1:$H$2&amp;"*")),"Packer","")</f>
        <v/>
      </c>
      <c r="H213" s="13" t="str">
        <f t="shared" si="58"/>
        <v>Palletizer</v>
      </c>
      <c r="I213" s="37" t="str">
        <f t="shared" si="57"/>
        <v>palletizer</v>
      </c>
      <c r="N213" s="8">
        <v>45910</v>
      </c>
      <c r="O213" s="7">
        <f t="shared" si="59"/>
        <v>0</v>
      </c>
      <c r="P213" s="7">
        <f t="shared" si="59"/>
        <v>0</v>
      </c>
      <c r="Q213" s="9">
        <f t="shared" si="59"/>
        <v>0</v>
      </c>
      <c r="R213" s="7">
        <f t="shared" si="59"/>
        <v>0</v>
      </c>
      <c r="S213" s="7">
        <f t="shared" si="59"/>
        <v>0</v>
      </c>
      <c r="T213" s="7">
        <f t="shared" si="59"/>
        <v>0</v>
      </c>
      <c r="U213" s="7">
        <f t="shared" si="59"/>
        <v>0</v>
      </c>
      <c r="V213" s="12">
        <f t="shared" si="60"/>
        <v>0</v>
      </c>
    </row>
    <row r="214" spans="1:22" x14ac:dyDescent="0.3">
      <c r="A214" s="11">
        <v>45722</v>
      </c>
      <c r="B214" s="3"/>
      <c r="C214" s="4">
        <v>0.89583333333333337</v>
      </c>
      <c r="D214" s="4">
        <v>0.95833333333333337</v>
      </c>
      <c r="E214" s="4">
        <f t="shared" si="54"/>
        <v>6.25E-2</v>
      </c>
      <c r="F214" s="2" t="s">
        <v>20</v>
      </c>
      <c r="G214" s="13" t="str" cm="1">
        <f t="array" ref="G214">IF(OR(COUNTIF(F214,"*"&amp;$H$1:$H$2&amp;"*")),"Packer","")</f>
        <v/>
      </c>
      <c r="H214" s="13" t="str">
        <f t="shared" si="58"/>
        <v xml:space="preserve">shift change </v>
      </c>
      <c r="I214" s="37" t="str">
        <f t="shared" si="57"/>
        <v>break</v>
      </c>
      <c r="N214" s="8">
        <v>45911</v>
      </c>
      <c r="O214" s="7">
        <f t="shared" si="59"/>
        <v>0</v>
      </c>
      <c r="P214" s="7">
        <f t="shared" si="59"/>
        <v>0</v>
      </c>
      <c r="Q214" s="9">
        <f t="shared" si="59"/>
        <v>0</v>
      </c>
      <c r="R214" s="7">
        <f t="shared" si="59"/>
        <v>0</v>
      </c>
      <c r="S214" s="7">
        <f t="shared" si="59"/>
        <v>0</v>
      </c>
      <c r="T214" s="7">
        <f t="shared" si="59"/>
        <v>0</v>
      </c>
      <c r="U214" s="7">
        <f t="shared" si="59"/>
        <v>0</v>
      </c>
      <c r="V214" s="12">
        <f t="shared" si="60"/>
        <v>0</v>
      </c>
    </row>
    <row r="215" spans="1:22" x14ac:dyDescent="0.3">
      <c r="A215" s="11">
        <v>45723</v>
      </c>
      <c r="B215" s="3"/>
      <c r="C215" s="4">
        <v>6.9444444444444441E-3</v>
      </c>
      <c r="D215" s="4">
        <v>1.7361111111111112E-2</v>
      </c>
      <c r="E215" s="4">
        <f>D215-C215</f>
        <v>1.0416666666666668E-2</v>
      </c>
      <c r="F215" s="2" t="s">
        <v>44</v>
      </c>
      <c r="G215" s="13" t="str" cm="1">
        <f t="array" ref="G215">IF(OR(COUNTIF(F215,"*"&amp;$H$1:$H$2&amp;"*")),"Packer","")</f>
        <v/>
      </c>
      <c r="H215" s="13" t="str">
        <f t="shared" si="58"/>
        <v>Palletizer</v>
      </c>
      <c r="I215" s="37" t="str">
        <f t="shared" si="57"/>
        <v>palletizer</v>
      </c>
      <c r="N215" s="8">
        <v>45912</v>
      </c>
      <c r="O215" s="7">
        <f t="shared" ref="O215:U224" si="61">SUMIFS($E:$E,$A:$A,$N215,$H:$H,O$4)*24</f>
        <v>0</v>
      </c>
      <c r="P215" s="7">
        <f t="shared" si="61"/>
        <v>0</v>
      </c>
      <c r="Q215" s="9">
        <f t="shared" si="61"/>
        <v>0</v>
      </c>
      <c r="R215" s="7">
        <f t="shared" si="61"/>
        <v>0</v>
      </c>
      <c r="S215" s="7">
        <f t="shared" si="61"/>
        <v>0</v>
      </c>
      <c r="T215" s="7">
        <f t="shared" si="61"/>
        <v>0</v>
      </c>
      <c r="U215" s="7">
        <f t="shared" si="61"/>
        <v>0</v>
      </c>
      <c r="V215" s="12">
        <f t="shared" si="60"/>
        <v>0</v>
      </c>
    </row>
    <row r="216" spans="1:22" x14ac:dyDescent="0.3">
      <c r="A216" s="11">
        <v>45723</v>
      </c>
      <c r="B216" s="3"/>
      <c r="C216" s="4">
        <v>3.4722222222222224E-2</v>
      </c>
      <c r="D216" s="4">
        <v>4.8611111111111112E-2</v>
      </c>
      <c r="E216" s="4">
        <f>D216-C216</f>
        <v>1.3888888888888888E-2</v>
      </c>
      <c r="F216" s="2" t="s">
        <v>33</v>
      </c>
      <c r="G216" s="13" t="str" cm="1">
        <f t="array" ref="G216">IF(OR(COUNTIF(F216,"*"&amp;$H$1:$H$2&amp;"*")),"Packer","")</f>
        <v/>
      </c>
      <c r="H216" s="13" t="str">
        <f t="shared" si="58"/>
        <v>Palletizer</v>
      </c>
      <c r="I216" s="37" t="str">
        <f t="shared" si="57"/>
        <v>palletizer</v>
      </c>
      <c r="N216" s="8">
        <v>45913</v>
      </c>
      <c r="O216" s="7">
        <f t="shared" si="61"/>
        <v>0</v>
      </c>
      <c r="P216" s="7">
        <f t="shared" si="61"/>
        <v>0</v>
      </c>
      <c r="Q216" s="9">
        <f t="shared" si="61"/>
        <v>0</v>
      </c>
      <c r="R216" s="7">
        <f t="shared" si="61"/>
        <v>0</v>
      </c>
      <c r="S216" s="7">
        <f t="shared" si="61"/>
        <v>0</v>
      </c>
      <c r="T216" s="7">
        <f t="shared" si="61"/>
        <v>0</v>
      </c>
      <c r="U216" s="7">
        <f t="shared" si="61"/>
        <v>0</v>
      </c>
      <c r="V216" s="12">
        <f t="shared" si="60"/>
        <v>0</v>
      </c>
    </row>
    <row r="217" spans="1:22" x14ac:dyDescent="0.3">
      <c r="A217" s="11">
        <v>45723</v>
      </c>
      <c r="B217" s="3"/>
      <c r="C217" s="4">
        <v>6.5972222222222224E-2</v>
      </c>
      <c r="D217" s="4">
        <v>7.9861111111111105E-2</v>
      </c>
      <c r="E217" s="4">
        <f t="shared" si="54"/>
        <v>1.3888888888888881E-2</v>
      </c>
      <c r="F217" s="2" t="s">
        <v>33</v>
      </c>
      <c r="G217" s="13" t="str" cm="1">
        <f t="array" ref="G217">IF(OR(COUNTIF(F217,"*"&amp;$H$1:$H$2&amp;"*")),"Packer","")</f>
        <v/>
      </c>
      <c r="H217" s="13" t="str">
        <f t="shared" si="58"/>
        <v>Palletizer</v>
      </c>
      <c r="I217" s="37" t="str">
        <f t="shared" si="57"/>
        <v>palletizer</v>
      </c>
      <c r="N217" s="8">
        <v>45914</v>
      </c>
      <c r="O217" s="7">
        <f t="shared" si="61"/>
        <v>0</v>
      </c>
      <c r="P217" s="7">
        <f t="shared" si="61"/>
        <v>0</v>
      </c>
      <c r="Q217" s="9">
        <f t="shared" si="61"/>
        <v>0</v>
      </c>
      <c r="R217" s="7">
        <f t="shared" si="61"/>
        <v>0</v>
      </c>
      <c r="S217" s="7">
        <f t="shared" si="61"/>
        <v>0</v>
      </c>
      <c r="T217" s="7">
        <f t="shared" si="61"/>
        <v>0</v>
      </c>
      <c r="U217" s="7">
        <f t="shared" si="61"/>
        <v>0</v>
      </c>
      <c r="V217" s="12">
        <f t="shared" si="60"/>
        <v>0</v>
      </c>
    </row>
    <row r="218" spans="1:22" x14ac:dyDescent="0.3">
      <c r="A218" s="11">
        <v>45723</v>
      </c>
      <c r="B218" s="3"/>
      <c r="C218" s="4">
        <v>0.10416666666666667</v>
      </c>
      <c r="D218" s="4">
        <v>0.125</v>
      </c>
      <c r="E218" s="4">
        <f t="shared" si="54"/>
        <v>2.0833333333333329E-2</v>
      </c>
      <c r="F218" s="2" t="s">
        <v>23</v>
      </c>
      <c r="G218" s="13" t="str" cm="1">
        <f t="array" ref="G218">IF(OR(COUNTIF(F218,"*"&amp;$H$1:$H$2&amp;"*")),"Packer","")</f>
        <v/>
      </c>
      <c r="H218" s="13" t="str">
        <f t="shared" si="58"/>
        <v>Palletizer</v>
      </c>
      <c r="I218" s="37" t="str">
        <f t="shared" si="57"/>
        <v>other</v>
      </c>
      <c r="N218" s="8">
        <v>45915</v>
      </c>
      <c r="O218" s="7">
        <f t="shared" si="61"/>
        <v>0</v>
      </c>
      <c r="P218" s="7">
        <f t="shared" si="61"/>
        <v>0</v>
      </c>
      <c r="Q218" s="9">
        <f t="shared" si="61"/>
        <v>0</v>
      </c>
      <c r="R218" s="7">
        <f t="shared" si="61"/>
        <v>0</v>
      </c>
      <c r="S218" s="7">
        <f t="shared" si="61"/>
        <v>0</v>
      </c>
      <c r="T218" s="7">
        <f t="shared" si="61"/>
        <v>0</v>
      </c>
      <c r="U218" s="7">
        <f t="shared" si="61"/>
        <v>0</v>
      </c>
      <c r="V218" s="12">
        <f t="shared" si="60"/>
        <v>0</v>
      </c>
    </row>
    <row r="219" spans="1:22" x14ac:dyDescent="0.3">
      <c r="A219" s="11">
        <v>45723</v>
      </c>
      <c r="B219" s="3"/>
      <c r="C219" s="4">
        <v>0.1423611111111111</v>
      </c>
      <c r="D219" s="4">
        <v>0.15277777777777779</v>
      </c>
      <c r="E219" s="4">
        <f t="shared" si="54"/>
        <v>1.0416666666666685E-2</v>
      </c>
      <c r="F219" s="2" t="s">
        <v>33</v>
      </c>
      <c r="G219" s="13" t="str" cm="1">
        <f t="array" ref="G219">IF(OR(COUNTIF(F219,"*"&amp;$H$1:$H$2&amp;"*")),"Packer","")</f>
        <v/>
      </c>
      <c r="H219" s="13" t="str">
        <f t="shared" si="58"/>
        <v>Palletizer</v>
      </c>
      <c r="I219" s="37" t="str">
        <f t="shared" si="57"/>
        <v>palletizer</v>
      </c>
      <c r="N219" s="8">
        <v>45916</v>
      </c>
      <c r="O219" s="7">
        <f t="shared" si="61"/>
        <v>0</v>
      </c>
      <c r="P219" s="7">
        <f t="shared" si="61"/>
        <v>0</v>
      </c>
      <c r="Q219" s="9">
        <f t="shared" si="61"/>
        <v>0</v>
      </c>
      <c r="R219" s="7">
        <f t="shared" si="61"/>
        <v>0</v>
      </c>
      <c r="S219" s="7">
        <f t="shared" si="61"/>
        <v>0</v>
      </c>
      <c r="T219" s="7">
        <f t="shared" si="61"/>
        <v>0</v>
      </c>
      <c r="U219" s="7">
        <f t="shared" si="61"/>
        <v>0</v>
      </c>
      <c r="V219" s="12">
        <f t="shared" si="60"/>
        <v>0</v>
      </c>
    </row>
    <row r="220" spans="1:22" x14ac:dyDescent="0.3">
      <c r="A220" s="11">
        <v>45723</v>
      </c>
      <c r="B220" s="3"/>
      <c r="C220" s="4">
        <v>0.16666666666666666</v>
      </c>
      <c r="D220" s="4">
        <v>0.20833333333333334</v>
      </c>
      <c r="E220" s="4">
        <f t="shared" si="54"/>
        <v>4.1666666666666685E-2</v>
      </c>
      <c r="F220" s="2" t="s">
        <v>66</v>
      </c>
      <c r="G220" s="13" t="str" cm="1">
        <f t="array" ref="G220">IF(OR(COUNTIF(F220,"*"&amp;$H$1:$H$2&amp;"*")),"Packer","")</f>
        <v/>
      </c>
      <c r="H220" s="13" t="str">
        <f t="shared" si="58"/>
        <v>Palletizer</v>
      </c>
      <c r="I220" s="37" t="str">
        <f t="shared" si="57"/>
        <v>break</v>
      </c>
      <c r="N220" s="8">
        <v>45917</v>
      </c>
      <c r="O220" s="7">
        <f t="shared" si="61"/>
        <v>0</v>
      </c>
      <c r="P220" s="7">
        <f t="shared" si="61"/>
        <v>0</v>
      </c>
      <c r="Q220" s="9">
        <f t="shared" si="61"/>
        <v>0</v>
      </c>
      <c r="R220" s="7">
        <f t="shared" si="61"/>
        <v>0</v>
      </c>
      <c r="S220" s="7">
        <f t="shared" si="61"/>
        <v>0</v>
      </c>
      <c r="T220" s="7">
        <f t="shared" si="61"/>
        <v>0</v>
      </c>
      <c r="U220" s="7">
        <f t="shared" si="61"/>
        <v>0</v>
      </c>
      <c r="V220" s="12">
        <f t="shared" si="60"/>
        <v>0</v>
      </c>
    </row>
    <row r="221" spans="1:22" x14ac:dyDescent="0.3">
      <c r="A221" s="11">
        <v>45723</v>
      </c>
      <c r="B221" s="3"/>
      <c r="C221" s="4">
        <v>0.2361111111111111</v>
      </c>
      <c r="D221" s="4">
        <v>0.24652777777777779</v>
      </c>
      <c r="E221" s="4">
        <f t="shared" si="54"/>
        <v>1.0416666666666685E-2</v>
      </c>
      <c r="F221" s="2" t="s">
        <v>33</v>
      </c>
      <c r="G221" s="13" t="str" cm="1">
        <f t="array" ref="G221">IF(OR(COUNTIF(F221,"*"&amp;$H$1:$H$2&amp;"*")),"Packer","")</f>
        <v/>
      </c>
      <c r="H221" s="13" t="str">
        <f t="shared" si="58"/>
        <v>Palletizer</v>
      </c>
      <c r="I221" s="37" t="str">
        <f t="shared" si="57"/>
        <v>palletizer</v>
      </c>
      <c r="N221" s="8">
        <v>45918</v>
      </c>
      <c r="O221" s="7">
        <f t="shared" si="61"/>
        <v>0</v>
      </c>
      <c r="P221" s="7">
        <f t="shared" si="61"/>
        <v>0</v>
      </c>
      <c r="Q221" s="9">
        <f t="shared" si="61"/>
        <v>0</v>
      </c>
      <c r="R221" s="7">
        <f t="shared" si="61"/>
        <v>0</v>
      </c>
      <c r="S221" s="7">
        <f t="shared" si="61"/>
        <v>0</v>
      </c>
      <c r="T221" s="7">
        <f t="shared" si="61"/>
        <v>0</v>
      </c>
      <c r="U221" s="7">
        <f t="shared" si="61"/>
        <v>0</v>
      </c>
      <c r="V221" s="12">
        <f t="shared" si="60"/>
        <v>0</v>
      </c>
    </row>
    <row r="222" spans="1:22" x14ac:dyDescent="0.3">
      <c r="A222" s="11">
        <v>45723</v>
      </c>
      <c r="B222" s="3"/>
      <c r="C222" s="4">
        <v>0.28819444444444442</v>
      </c>
      <c r="D222" s="4">
        <v>0.30208333333333331</v>
      </c>
      <c r="E222" s="4">
        <f t="shared" si="54"/>
        <v>1.3888888888888895E-2</v>
      </c>
      <c r="F222" s="2" t="s">
        <v>33</v>
      </c>
      <c r="G222" s="13" t="str" cm="1">
        <f t="array" ref="G222">IF(OR(COUNTIF(F222,"*"&amp;$H$1:$H$2&amp;"*")),"Packer","")</f>
        <v/>
      </c>
      <c r="H222" s="13" t="str">
        <f t="shared" si="58"/>
        <v>Palletizer</v>
      </c>
      <c r="I222" s="37" t="str">
        <f t="shared" si="57"/>
        <v>palletizer</v>
      </c>
      <c r="N222" s="8">
        <v>45919</v>
      </c>
      <c r="O222" s="7">
        <f t="shared" si="61"/>
        <v>0</v>
      </c>
      <c r="P222" s="7">
        <f t="shared" si="61"/>
        <v>0</v>
      </c>
      <c r="Q222" s="9">
        <f t="shared" si="61"/>
        <v>0</v>
      </c>
      <c r="R222" s="7">
        <f t="shared" si="61"/>
        <v>0</v>
      </c>
      <c r="S222" s="7">
        <f t="shared" si="61"/>
        <v>0</v>
      </c>
      <c r="T222" s="7">
        <f t="shared" si="61"/>
        <v>0</v>
      </c>
      <c r="U222" s="7">
        <f t="shared" si="61"/>
        <v>0</v>
      </c>
      <c r="V222" s="12">
        <f t="shared" si="60"/>
        <v>0</v>
      </c>
    </row>
    <row r="223" spans="1:22" x14ac:dyDescent="0.3">
      <c r="A223" s="11">
        <v>45723</v>
      </c>
      <c r="B223" s="3"/>
      <c r="C223" s="4">
        <v>0.41666666666666669</v>
      </c>
      <c r="D223" s="4">
        <v>0.45833333333333331</v>
      </c>
      <c r="E223" s="4">
        <f t="shared" si="54"/>
        <v>4.166666666666663E-2</v>
      </c>
      <c r="F223" s="2" t="s">
        <v>20</v>
      </c>
      <c r="G223" s="13" t="str" cm="1">
        <f t="array" ref="G223">IF(OR(COUNTIF(F223,"*"&amp;$H$1:$H$2&amp;"*")),"Packer","")</f>
        <v/>
      </c>
      <c r="H223" s="13" t="str">
        <f t="shared" si="58"/>
        <v xml:space="preserve">shift change </v>
      </c>
      <c r="I223" s="37" t="str">
        <f t="shared" si="57"/>
        <v>break</v>
      </c>
      <c r="N223" s="8">
        <v>45920</v>
      </c>
      <c r="O223" s="7">
        <f t="shared" si="61"/>
        <v>0</v>
      </c>
      <c r="P223" s="7">
        <f t="shared" si="61"/>
        <v>0</v>
      </c>
      <c r="Q223" s="9">
        <f t="shared" si="61"/>
        <v>0</v>
      </c>
      <c r="R223" s="7">
        <f t="shared" si="61"/>
        <v>0</v>
      </c>
      <c r="S223" s="7">
        <f t="shared" si="61"/>
        <v>0</v>
      </c>
      <c r="T223" s="7">
        <f t="shared" si="61"/>
        <v>0</v>
      </c>
      <c r="U223" s="7">
        <f t="shared" si="61"/>
        <v>0</v>
      </c>
      <c r="V223" s="12">
        <f t="shared" si="60"/>
        <v>0</v>
      </c>
    </row>
    <row r="224" spans="1:22" x14ac:dyDescent="0.3">
      <c r="A224" s="11">
        <v>45723</v>
      </c>
      <c r="B224" s="3"/>
      <c r="C224" s="4">
        <v>0.47916666666666669</v>
      </c>
      <c r="D224" s="4">
        <v>0.48958333333333331</v>
      </c>
      <c r="E224" s="4">
        <f t="shared" si="54"/>
        <v>1.041666666666663E-2</v>
      </c>
      <c r="F224" s="2" t="s">
        <v>56</v>
      </c>
      <c r="G224" s="13" t="str" cm="1">
        <f t="array" ref="G224">IF(OR(COUNTIF(F224,"*"&amp;$H$1:$H$2&amp;"*")),"Packer","")</f>
        <v>Packer</v>
      </c>
      <c r="H224" s="13" t="str">
        <f t="shared" si="58"/>
        <v>Packer</v>
      </c>
      <c r="I224" s="37" t="str">
        <f t="shared" si="57"/>
        <v>packer</v>
      </c>
      <c r="N224" s="8">
        <v>45921</v>
      </c>
      <c r="O224" s="7">
        <f t="shared" si="61"/>
        <v>0</v>
      </c>
      <c r="P224" s="7">
        <f t="shared" si="61"/>
        <v>0</v>
      </c>
      <c r="Q224" s="9">
        <f t="shared" si="61"/>
        <v>0</v>
      </c>
      <c r="R224" s="7">
        <f t="shared" si="61"/>
        <v>0</v>
      </c>
      <c r="S224" s="7">
        <f t="shared" si="61"/>
        <v>0</v>
      </c>
      <c r="T224" s="7">
        <f t="shared" si="61"/>
        <v>0</v>
      </c>
      <c r="U224" s="7">
        <f t="shared" si="61"/>
        <v>0</v>
      </c>
      <c r="V224" s="12">
        <f t="shared" si="60"/>
        <v>0</v>
      </c>
    </row>
    <row r="225" spans="1:22" x14ac:dyDescent="0.3">
      <c r="A225" s="11">
        <v>45723</v>
      </c>
      <c r="B225" s="3"/>
      <c r="C225" s="4">
        <v>0.5</v>
      </c>
      <c r="D225" s="4">
        <v>0.54166666666666663</v>
      </c>
      <c r="E225" s="4">
        <f t="shared" si="54"/>
        <v>4.166666666666663E-2</v>
      </c>
      <c r="F225" s="2" t="s">
        <v>61</v>
      </c>
      <c r="G225" s="13" t="str" cm="1">
        <f t="array" ref="G225">IF(OR(COUNTIF(F225,"*"&amp;$H$1:$H$2&amp;"*")),"Packer","")</f>
        <v/>
      </c>
      <c r="H225" s="13" t="str">
        <f t="shared" si="58"/>
        <v>Palletizer</v>
      </c>
      <c r="I225" s="37" t="str">
        <f t="shared" si="57"/>
        <v>other</v>
      </c>
      <c r="N225" s="8">
        <v>45922</v>
      </c>
      <c r="O225" s="7">
        <f t="shared" ref="O225:U234" si="62">SUMIFS($E:$E,$A:$A,$N225,$H:$H,O$4)*24</f>
        <v>0</v>
      </c>
      <c r="P225" s="7">
        <f t="shared" si="62"/>
        <v>0</v>
      </c>
      <c r="Q225" s="9">
        <f t="shared" si="62"/>
        <v>0</v>
      </c>
      <c r="R225" s="7">
        <f t="shared" si="62"/>
        <v>0</v>
      </c>
      <c r="S225" s="7">
        <f t="shared" si="62"/>
        <v>0</v>
      </c>
      <c r="T225" s="7">
        <f t="shared" si="62"/>
        <v>0</v>
      </c>
      <c r="U225" s="7">
        <f t="shared" si="62"/>
        <v>0</v>
      </c>
      <c r="V225" s="12">
        <f t="shared" si="60"/>
        <v>0</v>
      </c>
    </row>
    <row r="226" spans="1:22" x14ac:dyDescent="0.3">
      <c r="A226" s="11">
        <v>45723</v>
      </c>
      <c r="B226" s="3"/>
      <c r="C226" s="4">
        <v>0.58333333333333337</v>
      </c>
      <c r="D226" s="4">
        <v>0.59375</v>
      </c>
      <c r="E226" s="4">
        <f t="shared" si="54"/>
        <v>1.041666666666663E-2</v>
      </c>
      <c r="F226" s="2" t="s">
        <v>59</v>
      </c>
      <c r="G226" s="13"/>
      <c r="H226" s="13"/>
      <c r="I226" s="37" t="str">
        <f t="shared" si="57"/>
        <v>packer</v>
      </c>
      <c r="N226" s="8">
        <v>45923</v>
      </c>
      <c r="O226" s="7">
        <f t="shared" si="62"/>
        <v>0</v>
      </c>
      <c r="P226" s="7">
        <f t="shared" si="62"/>
        <v>0</v>
      </c>
      <c r="Q226" s="9">
        <f t="shared" si="62"/>
        <v>0</v>
      </c>
      <c r="R226" s="7">
        <f t="shared" si="62"/>
        <v>0</v>
      </c>
      <c r="S226" s="7">
        <f t="shared" si="62"/>
        <v>0</v>
      </c>
      <c r="T226" s="7">
        <f t="shared" si="62"/>
        <v>0</v>
      </c>
      <c r="U226" s="7">
        <f t="shared" si="62"/>
        <v>0</v>
      </c>
      <c r="V226" s="12">
        <f t="shared" si="60"/>
        <v>0</v>
      </c>
    </row>
    <row r="227" spans="1:22" x14ac:dyDescent="0.3">
      <c r="A227" s="11">
        <v>45723</v>
      </c>
      <c r="B227" s="3"/>
      <c r="C227" s="4">
        <v>0.61805555555555558</v>
      </c>
      <c r="D227" s="4">
        <v>0.63194444444444442</v>
      </c>
      <c r="E227" s="4">
        <f t="shared" si="54"/>
        <v>1.388888888888884E-2</v>
      </c>
      <c r="F227" s="2" t="s">
        <v>42</v>
      </c>
      <c r="G227" s="13"/>
      <c r="H227" s="13"/>
      <c r="I227" s="37" t="str">
        <f t="shared" si="57"/>
        <v>packer</v>
      </c>
      <c r="N227" s="8">
        <v>45924</v>
      </c>
      <c r="O227" s="7">
        <f t="shared" si="62"/>
        <v>0</v>
      </c>
      <c r="P227" s="7">
        <f t="shared" si="62"/>
        <v>0</v>
      </c>
      <c r="Q227" s="9">
        <f t="shared" si="62"/>
        <v>0</v>
      </c>
      <c r="R227" s="7">
        <f t="shared" si="62"/>
        <v>0</v>
      </c>
      <c r="S227" s="7">
        <f t="shared" si="62"/>
        <v>0</v>
      </c>
      <c r="T227" s="7">
        <f t="shared" si="62"/>
        <v>0</v>
      </c>
      <c r="U227" s="7">
        <f t="shared" si="62"/>
        <v>0</v>
      </c>
      <c r="V227" s="12">
        <f t="shared" si="60"/>
        <v>0</v>
      </c>
    </row>
    <row r="228" spans="1:22" x14ac:dyDescent="0.3">
      <c r="A228" s="11">
        <v>45723</v>
      </c>
      <c r="B228" s="3"/>
      <c r="C228" s="4">
        <v>0.75</v>
      </c>
      <c r="D228" s="4">
        <v>0.79166666666666663</v>
      </c>
      <c r="E228" s="4">
        <f t="shared" si="54"/>
        <v>4.166666666666663E-2</v>
      </c>
      <c r="F228" s="2" t="s">
        <v>66</v>
      </c>
      <c r="G228" s="13"/>
      <c r="H228" s="13"/>
      <c r="I228" s="37" t="str">
        <f t="shared" si="57"/>
        <v>break</v>
      </c>
      <c r="N228" s="8">
        <v>45925</v>
      </c>
      <c r="O228" s="7">
        <f t="shared" si="62"/>
        <v>0</v>
      </c>
      <c r="P228" s="7">
        <f t="shared" si="62"/>
        <v>0</v>
      </c>
      <c r="Q228" s="9">
        <f t="shared" si="62"/>
        <v>0</v>
      </c>
      <c r="R228" s="7">
        <f t="shared" si="62"/>
        <v>0</v>
      </c>
      <c r="S228" s="7">
        <f t="shared" si="62"/>
        <v>0</v>
      </c>
      <c r="T228" s="7">
        <f t="shared" si="62"/>
        <v>0</v>
      </c>
      <c r="U228" s="7">
        <f t="shared" si="62"/>
        <v>0</v>
      </c>
      <c r="V228" s="12">
        <f t="shared" si="60"/>
        <v>0</v>
      </c>
    </row>
    <row r="229" spans="1:22" x14ac:dyDescent="0.3">
      <c r="A229" s="11">
        <v>45723</v>
      </c>
      <c r="B229" s="3"/>
      <c r="C229" s="4">
        <v>0.8125</v>
      </c>
      <c r="D229" s="4">
        <v>0.83333333333333337</v>
      </c>
      <c r="E229" s="4">
        <f t="shared" si="54"/>
        <v>2.083333333333337E-2</v>
      </c>
      <c r="F229" s="2" t="s">
        <v>9</v>
      </c>
      <c r="G229" s="13"/>
      <c r="H229" s="13"/>
      <c r="I229" s="37" t="str">
        <f t="shared" si="57"/>
        <v>other</v>
      </c>
      <c r="N229" s="8">
        <v>45926</v>
      </c>
      <c r="O229" s="7">
        <f t="shared" si="62"/>
        <v>0</v>
      </c>
      <c r="P229" s="7">
        <f t="shared" si="62"/>
        <v>0</v>
      </c>
      <c r="Q229" s="9">
        <f t="shared" si="62"/>
        <v>0</v>
      </c>
      <c r="R229" s="7">
        <f t="shared" si="62"/>
        <v>0</v>
      </c>
      <c r="S229" s="7">
        <f t="shared" si="62"/>
        <v>0</v>
      </c>
      <c r="T229" s="7">
        <f t="shared" si="62"/>
        <v>0</v>
      </c>
      <c r="U229" s="7">
        <f t="shared" si="62"/>
        <v>0</v>
      </c>
      <c r="V229" s="12">
        <f t="shared" si="60"/>
        <v>0</v>
      </c>
    </row>
    <row r="230" spans="1:22" x14ac:dyDescent="0.3">
      <c r="A230" s="11">
        <v>45723</v>
      </c>
      <c r="B230" s="3"/>
      <c r="C230" s="4">
        <v>0.89583333333333337</v>
      </c>
      <c r="D230" s="4">
        <v>0.95833333333333337</v>
      </c>
      <c r="E230" s="4">
        <f t="shared" si="54"/>
        <v>6.25E-2</v>
      </c>
      <c r="F230" s="2" t="s">
        <v>20</v>
      </c>
      <c r="G230" s="13"/>
      <c r="H230" s="13"/>
      <c r="I230" s="37" t="str">
        <f t="shared" si="57"/>
        <v>break</v>
      </c>
      <c r="N230" s="8">
        <v>45927</v>
      </c>
      <c r="O230" s="7">
        <f t="shared" si="62"/>
        <v>0</v>
      </c>
      <c r="P230" s="7">
        <f t="shared" si="62"/>
        <v>0</v>
      </c>
      <c r="Q230" s="9">
        <f t="shared" si="62"/>
        <v>0</v>
      </c>
      <c r="R230" s="7">
        <f t="shared" si="62"/>
        <v>0</v>
      </c>
      <c r="S230" s="7">
        <f t="shared" si="62"/>
        <v>0</v>
      </c>
      <c r="T230" s="7">
        <f t="shared" si="62"/>
        <v>0</v>
      </c>
      <c r="U230" s="7">
        <f t="shared" si="62"/>
        <v>0</v>
      </c>
      <c r="V230" s="12">
        <f t="shared" si="60"/>
        <v>0</v>
      </c>
    </row>
    <row r="231" spans="1:22" x14ac:dyDescent="0.3">
      <c r="A231" s="11">
        <v>45723</v>
      </c>
      <c r="B231" s="3"/>
      <c r="C231" s="4">
        <v>0.97916666666666663</v>
      </c>
      <c r="D231" s="4">
        <v>0.99652777777777779</v>
      </c>
      <c r="E231" s="4">
        <f t="shared" si="54"/>
        <v>1.736111111111116E-2</v>
      </c>
      <c r="F231" s="2" t="s">
        <v>33</v>
      </c>
      <c r="G231" s="13" t="str" cm="1">
        <f t="array" ref="G231">IF(OR(COUNTIF(F231,"*"&amp;$H$1:$H$2&amp;"*")),"Packer","")</f>
        <v/>
      </c>
      <c r="H231" s="13" t="str">
        <f t="shared" si="58"/>
        <v>Palletizer</v>
      </c>
      <c r="I231" s="37" t="str">
        <f t="shared" si="57"/>
        <v>palletizer</v>
      </c>
      <c r="N231" s="8">
        <v>45928</v>
      </c>
      <c r="O231" s="7">
        <f t="shared" si="62"/>
        <v>0</v>
      </c>
      <c r="P231" s="7">
        <f t="shared" si="62"/>
        <v>0</v>
      </c>
      <c r="Q231" s="9">
        <f t="shared" si="62"/>
        <v>0</v>
      </c>
      <c r="R231" s="7">
        <f t="shared" si="62"/>
        <v>0</v>
      </c>
      <c r="S231" s="7">
        <f t="shared" si="62"/>
        <v>0</v>
      </c>
      <c r="T231" s="7">
        <f t="shared" si="62"/>
        <v>0</v>
      </c>
      <c r="U231" s="7">
        <f t="shared" si="62"/>
        <v>0</v>
      </c>
      <c r="V231" s="12">
        <f t="shared" si="60"/>
        <v>0</v>
      </c>
    </row>
    <row r="232" spans="1:22" x14ac:dyDescent="0.3">
      <c r="A232" s="11">
        <v>45724</v>
      </c>
      <c r="B232" s="3"/>
      <c r="C232" s="4">
        <v>0</v>
      </c>
      <c r="D232" s="4">
        <v>4.1666666666666664E-2</v>
      </c>
      <c r="E232" s="4">
        <f t="shared" si="54"/>
        <v>4.1666666666666664E-2</v>
      </c>
      <c r="F232" s="2" t="s">
        <v>33</v>
      </c>
      <c r="G232" s="13" t="str" cm="1">
        <f t="array" ref="G232">IF(OR(COUNTIF(F232,"*"&amp;$H$1:$H$2&amp;"*")),"Packer","")</f>
        <v/>
      </c>
      <c r="H232" s="13" t="str">
        <f t="shared" si="58"/>
        <v>Palletizer</v>
      </c>
      <c r="I232" s="37" t="str">
        <f t="shared" si="57"/>
        <v>palletizer</v>
      </c>
      <c r="N232" s="8">
        <v>45929</v>
      </c>
      <c r="O232" s="7">
        <f t="shared" si="62"/>
        <v>0</v>
      </c>
      <c r="P232" s="7">
        <f t="shared" si="62"/>
        <v>0</v>
      </c>
      <c r="Q232" s="9">
        <f t="shared" si="62"/>
        <v>0</v>
      </c>
      <c r="R232" s="7">
        <f t="shared" si="62"/>
        <v>0</v>
      </c>
      <c r="S232" s="7">
        <f t="shared" si="62"/>
        <v>0</v>
      </c>
      <c r="T232" s="7">
        <f t="shared" si="62"/>
        <v>0</v>
      </c>
      <c r="U232" s="7">
        <f t="shared" si="62"/>
        <v>0</v>
      </c>
      <c r="V232" s="12">
        <f t="shared" si="60"/>
        <v>0</v>
      </c>
    </row>
    <row r="233" spans="1:22" x14ac:dyDescent="0.3">
      <c r="A233" s="11">
        <v>45724</v>
      </c>
      <c r="B233" s="3"/>
      <c r="C233" s="4">
        <v>4.1666666666666664E-2</v>
      </c>
      <c r="D233" s="4">
        <v>7.6388888888888895E-2</v>
      </c>
      <c r="E233" s="4">
        <f t="shared" si="54"/>
        <v>3.4722222222222231E-2</v>
      </c>
      <c r="F233" s="2" t="s">
        <v>33</v>
      </c>
      <c r="G233" s="13" t="str" cm="1">
        <f t="array" ref="G233">IF(OR(COUNTIF(F233,"*"&amp;$H$1:$H$2&amp;"*")),"Packer","")</f>
        <v/>
      </c>
      <c r="H233" s="13" t="str">
        <f t="shared" si="58"/>
        <v>Palletizer</v>
      </c>
      <c r="I233" s="37" t="str">
        <f t="shared" si="57"/>
        <v>palletizer</v>
      </c>
      <c r="N233" s="8">
        <v>45930</v>
      </c>
      <c r="O233" s="7">
        <f t="shared" si="62"/>
        <v>0</v>
      </c>
      <c r="P233" s="7">
        <f t="shared" si="62"/>
        <v>0</v>
      </c>
      <c r="Q233" s="9">
        <f t="shared" si="62"/>
        <v>0</v>
      </c>
      <c r="R233" s="7">
        <f t="shared" si="62"/>
        <v>0</v>
      </c>
      <c r="S233" s="7">
        <f t="shared" si="62"/>
        <v>0</v>
      </c>
      <c r="T233" s="7">
        <f t="shared" si="62"/>
        <v>0</v>
      </c>
      <c r="U233" s="7">
        <f t="shared" si="62"/>
        <v>0</v>
      </c>
      <c r="V233" s="12">
        <f t="shared" si="60"/>
        <v>0</v>
      </c>
    </row>
    <row r="234" spans="1:22" x14ac:dyDescent="0.3">
      <c r="A234" s="11">
        <v>45724</v>
      </c>
      <c r="B234" s="3"/>
      <c r="C234" s="4">
        <v>7.9861111111111105E-2</v>
      </c>
      <c r="D234" s="4">
        <v>9.7222222222222224E-2</v>
      </c>
      <c r="E234" s="4">
        <f t="shared" si="54"/>
        <v>1.7361111111111119E-2</v>
      </c>
      <c r="F234" s="2" t="s">
        <v>47</v>
      </c>
      <c r="G234" s="13" t="str" cm="1">
        <f t="array" ref="G234">IF(OR(COUNTIF(F234,"*"&amp;$H$1:$H$2&amp;"*")),"Packer","")</f>
        <v/>
      </c>
      <c r="H234" s="13" t="str">
        <f t="shared" si="58"/>
        <v>Palletizer</v>
      </c>
      <c r="I234" s="37" t="str">
        <f t="shared" si="57"/>
        <v>palletizer</v>
      </c>
      <c r="N234" s="8">
        <v>45931</v>
      </c>
      <c r="O234" s="7">
        <f t="shared" si="62"/>
        <v>0</v>
      </c>
      <c r="P234" s="7">
        <f t="shared" si="62"/>
        <v>0</v>
      </c>
      <c r="Q234" s="9">
        <f t="shared" si="62"/>
        <v>0</v>
      </c>
      <c r="R234" s="7">
        <f t="shared" si="62"/>
        <v>0</v>
      </c>
      <c r="S234" s="7">
        <f t="shared" si="62"/>
        <v>0</v>
      </c>
      <c r="T234" s="7">
        <f t="shared" si="62"/>
        <v>0</v>
      </c>
      <c r="U234" s="7">
        <f t="shared" si="62"/>
        <v>0</v>
      </c>
      <c r="V234" s="12">
        <f t="shared" si="60"/>
        <v>0</v>
      </c>
    </row>
    <row r="235" spans="1:22" x14ac:dyDescent="0.3">
      <c r="A235" s="11">
        <v>45724</v>
      </c>
      <c r="B235" s="3"/>
      <c r="C235" s="4">
        <v>0.10416666666666667</v>
      </c>
      <c r="D235" s="4">
        <v>0.125</v>
      </c>
      <c r="E235" s="4">
        <f t="shared" si="54"/>
        <v>2.0833333333333329E-2</v>
      </c>
      <c r="F235" s="2" t="s">
        <v>47</v>
      </c>
      <c r="G235" s="13" t="str" cm="1">
        <f t="array" ref="G235">IF(OR(COUNTIF(F235,"*"&amp;$H$1:$H$2&amp;"*")),"Packer","")</f>
        <v/>
      </c>
      <c r="H235" s="13" t="str">
        <f t="shared" si="58"/>
        <v>Palletizer</v>
      </c>
      <c r="I235" s="37" t="str">
        <f t="shared" si="57"/>
        <v>palletizer</v>
      </c>
      <c r="N235" s="8">
        <v>45932</v>
      </c>
      <c r="O235" s="7">
        <f t="shared" ref="O235:U244" si="63">SUMIFS($E:$E,$A:$A,$N235,$H:$H,O$4)*24</f>
        <v>0</v>
      </c>
      <c r="P235" s="7">
        <f t="shared" si="63"/>
        <v>0</v>
      </c>
      <c r="Q235" s="9">
        <f t="shared" si="63"/>
        <v>0</v>
      </c>
      <c r="R235" s="7">
        <f t="shared" si="63"/>
        <v>0</v>
      </c>
      <c r="S235" s="7">
        <f t="shared" si="63"/>
        <v>0</v>
      </c>
      <c r="T235" s="7">
        <f t="shared" si="63"/>
        <v>0</v>
      </c>
      <c r="U235" s="7">
        <f t="shared" si="63"/>
        <v>0</v>
      </c>
      <c r="V235" s="12">
        <f t="shared" si="60"/>
        <v>0</v>
      </c>
    </row>
    <row r="236" spans="1:22" x14ac:dyDescent="0.3">
      <c r="A236" s="11">
        <v>45724</v>
      </c>
      <c r="B236" s="3"/>
      <c r="C236" s="4">
        <v>0.13194444444444445</v>
      </c>
      <c r="D236" s="4">
        <v>0.1423611111111111</v>
      </c>
      <c r="E236" s="4">
        <f t="shared" si="54"/>
        <v>1.0416666666666657E-2</v>
      </c>
      <c r="F236" s="2" t="s">
        <v>35</v>
      </c>
      <c r="G236" s="13" t="str" cm="1">
        <f t="array" ref="G236">IF(OR(COUNTIF(F236,"*"&amp;$H$1:$H$2&amp;"*")),"Packer","")</f>
        <v/>
      </c>
      <c r="H236" s="13" t="str">
        <f t="shared" si="58"/>
        <v>Palletizer</v>
      </c>
      <c r="I236" s="37" t="str">
        <f t="shared" si="57"/>
        <v>palletizer</v>
      </c>
      <c r="N236" s="8">
        <v>45933</v>
      </c>
      <c r="O236" s="7">
        <f t="shared" si="63"/>
        <v>0</v>
      </c>
      <c r="P236" s="7">
        <f t="shared" si="63"/>
        <v>0</v>
      </c>
      <c r="Q236" s="9">
        <f t="shared" si="63"/>
        <v>0</v>
      </c>
      <c r="R236" s="7">
        <f t="shared" si="63"/>
        <v>0</v>
      </c>
      <c r="S236" s="7">
        <f t="shared" si="63"/>
        <v>0</v>
      </c>
      <c r="T236" s="7">
        <f t="shared" si="63"/>
        <v>0</v>
      </c>
      <c r="U236" s="7">
        <f t="shared" si="63"/>
        <v>0</v>
      </c>
      <c r="V236" s="12">
        <f t="shared" si="60"/>
        <v>0</v>
      </c>
    </row>
    <row r="237" spans="1:22" x14ac:dyDescent="0.3">
      <c r="A237" s="11">
        <v>45724</v>
      </c>
      <c r="B237" s="3"/>
      <c r="C237" s="4">
        <v>0.16666666666666666</v>
      </c>
      <c r="D237" s="4">
        <v>0.20833333333333334</v>
      </c>
      <c r="E237" s="4">
        <f t="shared" si="54"/>
        <v>4.1666666666666685E-2</v>
      </c>
      <c r="F237" s="2" t="s">
        <v>66</v>
      </c>
      <c r="G237" s="13" t="str" cm="1">
        <f t="array" ref="G237">IF(OR(COUNTIF(F237,"*"&amp;$H$1:$H$2&amp;"*")),"Packer","")</f>
        <v/>
      </c>
      <c r="H237" s="13" t="str">
        <f t="shared" si="58"/>
        <v>Palletizer</v>
      </c>
      <c r="I237" s="37" t="str">
        <f t="shared" si="57"/>
        <v>break</v>
      </c>
      <c r="N237" s="8">
        <v>45934</v>
      </c>
      <c r="O237" s="7">
        <f t="shared" si="63"/>
        <v>0</v>
      </c>
      <c r="P237" s="7">
        <f t="shared" si="63"/>
        <v>0</v>
      </c>
      <c r="Q237" s="9">
        <f t="shared" si="63"/>
        <v>0</v>
      </c>
      <c r="R237" s="7">
        <f t="shared" si="63"/>
        <v>0</v>
      </c>
      <c r="S237" s="7">
        <f t="shared" si="63"/>
        <v>0</v>
      </c>
      <c r="T237" s="7">
        <f t="shared" si="63"/>
        <v>0</v>
      </c>
      <c r="U237" s="7">
        <f t="shared" si="63"/>
        <v>0</v>
      </c>
      <c r="V237" s="12">
        <f t="shared" si="60"/>
        <v>0</v>
      </c>
    </row>
    <row r="238" spans="1:22" x14ac:dyDescent="0.3">
      <c r="A238" s="11">
        <v>45724</v>
      </c>
      <c r="B238" s="3"/>
      <c r="C238" s="4">
        <v>0.21527777777777779</v>
      </c>
      <c r="D238" s="4">
        <v>0.22916666666666666</v>
      </c>
      <c r="E238" s="4">
        <f t="shared" si="54"/>
        <v>1.3888888888888867E-2</v>
      </c>
      <c r="F238" s="2" t="s">
        <v>33</v>
      </c>
      <c r="G238" s="13" t="str" cm="1">
        <f t="array" ref="G238">IF(OR(COUNTIF(F238,"*"&amp;$H$1:$H$2&amp;"*")),"Packer","")</f>
        <v/>
      </c>
      <c r="H238" s="13" t="str">
        <f t="shared" si="58"/>
        <v>Palletizer</v>
      </c>
      <c r="I238" s="37" t="str">
        <f t="shared" si="57"/>
        <v>palletizer</v>
      </c>
      <c r="N238" s="8">
        <v>45935</v>
      </c>
      <c r="O238" s="7">
        <f t="shared" si="63"/>
        <v>0</v>
      </c>
      <c r="P238" s="7">
        <f t="shared" si="63"/>
        <v>0</v>
      </c>
      <c r="Q238" s="9">
        <f t="shared" si="63"/>
        <v>0</v>
      </c>
      <c r="R238" s="7">
        <f t="shared" si="63"/>
        <v>0</v>
      </c>
      <c r="S238" s="7">
        <f t="shared" si="63"/>
        <v>0</v>
      </c>
      <c r="T238" s="7">
        <f t="shared" si="63"/>
        <v>0</v>
      </c>
      <c r="U238" s="7">
        <f t="shared" si="63"/>
        <v>0</v>
      </c>
      <c r="V238" s="12">
        <f t="shared" si="60"/>
        <v>0</v>
      </c>
    </row>
    <row r="239" spans="1:22" x14ac:dyDescent="0.3">
      <c r="A239" s="11">
        <v>45724</v>
      </c>
      <c r="B239" s="3"/>
      <c r="C239" s="4">
        <v>0.22916666666666666</v>
      </c>
      <c r="D239" s="4">
        <v>0.2361111111111111</v>
      </c>
      <c r="E239" s="4">
        <f t="shared" si="54"/>
        <v>6.9444444444444475E-3</v>
      </c>
      <c r="F239" s="2" t="s">
        <v>32</v>
      </c>
      <c r="G239" s="13" t="str" cm="1">
        <f t="array" ref="G239">IF(OR(COUNTIF(F239,"*"&amp;$H$1:$H$2&amp;"*")),"Packer","")</f>
        <v/>
      </c>
      <c r="H239" s="13" t="str">
        <f t="shared" si="58"/>
        <v>Palletizer</v>
      </c>
      <c r="I239" s="37" t="str">
        <f t="shared" si="57"/>
        <v>palletizer</v>
      </c>
      <c r="N239" s="8">
        <v>45936</v>
      </c>
      <c r="O239" s="7">
        <f t="shared" si="63"/>
        <v>0</v>
      </c>
      <c r="P239" s="7">
        <f t="shared" si="63"/>
        <v>0</v>
      </c>
      <c r="Q239" s="9">
        <f t="shared" si="63"/>
        <v>0</v>
      </c>
      <c r="R239" s="7">
        <f t="shared" si="63"/>
        <v>0</v>
      </c>
      <c r="S239" s="7">
        <f t="shared" si="63"/>
        <v>0</v>
      </c>
      <c r="T239" s="7">
        <f t="shared" si="63"/>
        <v>0</v>
      </c>
      <c r="U239" s="7">
        <f t="shared" si="63"/>
        <v>0</v>
      </c>
      <c r="V239" s="12">
        <f t="shared" ref="V239" si="64">SUM(O239:U239)</f>
        <v>0</v>
      </c>
    </row>
    <row r="240" spans="1:22" x14ac:dyDescent="0.3">
      <c r="A240" s="11">
        <v>45724</v>
      </c>
      <c r="B240" s="3"/>
      <c r="C240" s="4">
        <v>0.2326388888888889</v>
      </c>
      <c r="D240" s="4">
        <v>0.23958333333333334</v>
      </c>
      <c r="E240" s="4">
        <f t="shared" si="54"/>
        <v>6.9444444444444475E-3</v>
      </c>
      <c r="F240" s="2" t="s">
        <v>60</v>
      </c>
      <c r="G240" s="13" t="str" cm="1">
        <f t="array" ref="G240">IF(OR(COUNTIF(F240,"*"&amp;$H$1:$H$2&amp;"*")),"Packer","")</f>
        <v/>
      </c>
      <c r="H240" s="13" t="str">
        <f t="shared" si="58"/>
        <v>Palletizer</v>
      </c>
      <c r="I240" s="37" t="str">
        <f t="shared" si="57"/>
        <v>palletizer</v>
      </c>
      <c r="N240" s="8">
        <v>45937</v>
      </c>
      <c r="O240" s="7">
        <f t="shared" si="63"/>
        <v>0</v>
      </c>
      <c r="P240" s="7">
        <f t="shared" si="63"/>
        <v>0</v>
      </c>
      <c r="Q240" s="9">
        <f t="shared" si="63"/>
        <v>0</v>
      </c>
      <c r="R240" s="7">
        <f t="shared" si="63"/>
        <v>0</v>
      </c>
      <c r="S240" s="7">
        <f t="shared" si="63"/>
        <v>0</v>
      </c>
      <c r="T240" s="7">
        <f t="shared" si="63"/>
        <v>0</v>
      </c>
      <c r="U240" s="7">
        <f t="shared" si="63"/>
        <v>0</v>
      </c>
      <c r="V240" s="12">
        <f t="shared" ref="V240:V271" si="65">SUM(O240:U240)</f>
        <v>0</v>
      </c>
    </row>
    <row r="241" spans="1:22" x14ac:dyDescent="0.3">
      <c r="A241" s="11">
        <v>45724</v>
      </c>
      <c r="B241" s="3"/>
      <c r="C241" s="4">
        <v>0.25</v>
      </c>
      <c r="D241" s="4">
        <v>0.28125</v>
      </c>
      <c r="E241" s="4">
        <f t="shared" si="54"/>
        <v>3.125E-2</v>
      </c>
      <c r="F241" s="2" t="s">
        <v>43</v>
      </c>
      <c r="G241" s="13" t="str" cm="1">
        <f t="array" ref="G241">IF(OR(COUNTIF(F241,"*"&amp;$H$1:$H$2&amp;"*")),"Packer","")</f>
        <v/>
      </c>
      <c r="H241" s="13" t="str">
        <f t="shared" si="58"/>
        <v>Palletizer</v>
      </c>
      <c r="I241" s="37" t="str">
        <f t="shared" si="57"/>
        <v>palletizer</v>
      </c>
      <c r="N241" s="8">
        <v>45938</v>
      </c>
      <c r="O241" s="7">
        <f t="shared" si="63"/>
        <v>0</v>
      </c>
      <c r="P241" s="7">
        <f t="shared" si="63"/>
        <v>0</v>
      </c>
      <c r="Q241" s="9">
        <f t="shared" si="63"/>
        <v>0</v>
      </c>
      <c r="R241" s="7">
        <f t="shared" si="63"/>
        <v>0</v>
      </c>
      <c r="S241" s="7">
        <f t="shared" si="63"/>
        <v>0</v>
      </c>
      <c r="T241" s="7">
        <f t="shared" si="63"/>
        <v>0</v>
      </c>
      <c r="U241" s="7">
        <f t="shared" si="63"/>
        <v>0</v>
      </c>
      <c r="V241" s="12">
        <f t="shared" si="65"/>
        <v>0</v>
      </c>
    </row>
    <row r="242" spans="1:22" x14ac:dyDescent="0.3">
      <c r="A242" s="11">
        <v>45724</v>
      </c>
      <c r="B242" s="3"/>
      <c r="C242" s="4">
        <v>0.33333333333333331</v>
      </c>
      <c r="D242" s="4">
        <v>0.3576388888888889</v>
      </c>
      <c r="E242" s="4">
        <f t="shared" si="54"/>
        <v>2.430555555555558E-2</v>
      </c>
      <c r="F242" s="2" t="s">
        <v>33</v>
      </c>
      <c r="G242" s="13" t="str" cm="1">
        <f t="array" ref="G242">IF(OR(COUNTIF(F242,"*"&amp;$H$1:$H$2&amp;"*")),"Packer","")</f>
        <v/>
      </c>
      <c r="H242" s="13" t="str">
        <f t="shared" si="58"/>
        <v>Palletizer</v>
      </c>
      <c r="I242" s="37" t="str">
        <f t="shared" si="57"/>
        <v>palletizer</v>
      </c>
      <c r="N242" s="8">
        <v>45939</v>
      </c>
      <c r="O242" s="7">
        <f t="shared" si="63"/>
        <v>0</v>
      </c>
      <c r="P242" s="7">
        <f t="shared" si="63"/>
        <v>0</v>
      </c>
      <c r="Q242" s="9">
        <f t="shared" si="63"/>
        <v>0</v>
      </c>
      <c r="R242" s="7">
        <f t="shared" si="63"/>
        <v>0</v>
      </c>
      <c r="S242" s="7">
        <f t="shared" si="63"/>
        <v>0</v>
      </c>
      <c r="T242" s="7">
        <f t="shared" si="63"/>
        <v>0</v>
      </c>
      <c r="U242" s="7">
        <f t="shared" si="63"/>
        <v>0</v>
      </c>
      <c r="V242" s="12">
        <f t="shared" si="65"/>
        <v>0</v>
      </c>
    </row>
    <row r="243" spans="1:22" x14ac:dyDescent="0.3">
      <c r="A243" s="11">
        <v>45724</v>
      </c>
      <c r="B243" s="3"/>
      <c r="C243" s="4">
        <v>0.41666666666666669</v>
      </c>
      <c r="D243" s="4">
        <v>0.45833333333333331</v>
      </c>
      <c r="E243" s="4">
        <f t="shared" si="54"/>
        <v>4.166666666666663E-2</v>
      </c>
      <c r="F243" s="2" t="s">
        <v>20</v>
      </c>
      <c r="G243" s="13"/>
      <c r="H243" s="13"/>
      <c r="I243" s="37" t="str">
        <f t="shared" si="57"/>
        <v>break</v>
      </c>
      <c r="N243" s="8">
        <v>45940</v>
      </c>
      <c r="O243" s="7">
        <f t="shared" si="63"/>
        <v>0</v>
      </c>
      <c r="P243" s="7">
        <f t="shared" si="63"/>
        <v>0</v>
      </c>
      <c r="Q243" s="9">
        <f t="shared" si="63"/>
        <v>0</v>
      </c>
      <c r="R243" s="7">
        <f t="shared" si="63"/>
        <v>0</v>
      </c>
      <c r="S243" s="7">
        <f t="shared" si="63"/>
        <v>0</v>
      </c>
      <c r="T243" s="7">
        <f t="shared" si="63"/>
        <v>0</v>
      </c>
      <c r="U243" s="7">
        <f t="shared" si="63"/>
        <v>0</v>
      </c>
      <c r="V243" s="12">
        <f t="shared" si="65"/>
        <v>0</v>
      </c>
    </row>
    <row r="244" spans="1:22" x14ac:dyDescent="0.3">
      <c r="A244" s="11">
        <v>45724</v>
      </c>
      <c r="B244" s="3"/>
      <c r="C244" s="4">
        <v>0.45833333333333331</v>
      </c>
      <c r="D244" s="4">
        <v>0.5</v>
      </c>
      <c r="E244" s="4">
        <f t="shared" si="54"/>
        <v>4.1666666666666685E-2</v>
      </c>
      <c r="F244" s="2" t="s">
        <v>67</v>
      </c>
      <c r="G244" s="13"/>
      <c r="H244" s="13"/>
      <c r="I244" s="37" t="str">
        <f t="shared" si="57"/>
        <v>other</v>
      </c>
      <c r="N244" s="8">
        <v>45941</v>
      </c>
      <c r="O244" s="7">
        <f t="shared" si="63"/>
        <v>0</v>
      </c>
      <c r="P244" s="7">
        <f t="shared" si="63"/>
        <v>0</v>
      </c>
      <c r="Q244" s="9">
        <f t="shared" si="63"/>
        <v>0</v>
      </c>
      <c r="R244" s="7">
        <f t="shared" si="63"/>
        <v>0</v>
      </c>
      <c r="S244" s="7">
        <f t="shared" si="63"/>
        <v>0</v>
      </c>
      <c r="T244" s="7">
        <f t="shared" si="63"/>
        <v>0</v>
      </c>
      <c r="U244" s="7">
        <f t="shared" si="63"/>
        <v>0</v>
      </c>
      <c r="V244" s="12">
        <f t="shared" si="65"/>
        <v>0</v>
      </c>
    </row>
    <row r="245" spans="1:22" x14ac:dyDescent="0.3">
      <c r="A245" s="11">
        <v>45724</v>
      </c>
      <c r="B245" s="3"/>
      <c r="C245" s="4">
        <v>4.1666666666666664E-2</v>
      </c>
      <c r="D245" s="4">
        <v>6.25E-2</v>
      </c>
      <c r="E245" s="4">
        <f t="shared" si="54"/>
        <v>2.0833333333333336E-2</v>
      </c>
      <c r="F245" s="2" t="s">
        <v>35</v>
      </c>
      <c r="G245" s="13"/>
      <c r="H245" s="13"/>
      <c r="I245" s="37" t="str">
        <f t="shared" si="57"/>
        <v>palletizer</v>
      </c>
      <c r="N245" s="8">
        <v>45942</v>
      </c>
      <c r="O245" s="7">
        <f t="shared" ref="O245:U254" si="66">SUMIFS($E:$E,$A:$A,$N245,$H:$H,O$4)*24</f>
        <v>0</v>
      </c>
      <c r="P245" s="7">
        <f t="shared" si="66"/>
        <v>0</v>
      </c>
      <c r="Q245" s="9">
        <f t="shared" si="66"/>
        <v>0</v>
      </c>
      <c r="R245" s="7">
        <f t="shared" si="66"/>
        <v>0</v>
      </c>
      <c r="S245" s="7">
        <f t="shared" si="66"/>
        <v>0</v>
      </c>
      <c r="T245" s="7">
        <f t="shared" si="66"/>
        <v>0</v>
      </c>
      <c r="U245" s="7">
        <f t="shared" si="66"/>
        <v>0</v>
      </c>
      <c r="V245" s="12">
        <f t="shared" si="65"/>
        <v>0</v>
      </c>
    </row>
    <row r="246" spans="1:22" x14ac:dyDescent="0.3">
      <c r="A246" s="11">
        <v>45724</v>
      </c>
      <c r="B246" s="3"/>
      <c r="C246" s="4">
        <v>8.3333333333333329E-2</v>
      </c>
      <c r="D246" s="4">
        <v>0.10416666666666667</v>
      </c>
      <c r="E246" s="4">
        <f t="shared" si="54"/>
        <v>2.0833333333333343E-2</v>
      </c>
      <c r="F246" s="2" t="s">
        <v>52</v>
      </c>
      <c r="G246" s="13"/>
      <c r="H246" s="13"/>
      <c r="I246" s="37" t="str">
        <f t="shared" si="57"/>
        <v>packer</v>
      </c>
      <c r="N246" s="8">
        <v>45943</v>
      </c>
      <c r="O246" s="7">
        <f t="shared" si="66"/>
        <v>0</v>
      </c>
      <c r="P246" s="7">
        <f t="shared" si="66"/>
        <v>0</v>
      </c>
      <c r="Q246" s="9">
        <f t="shared" si="66"/>
        <v>0</v>
      </c>
      <c r="R246" s="7">
        <f t="shared" si="66"/>
        <v>0</v>
      </c>
      <c r="S246" s="7">
        <f t="shared" si="66"/>
        <v>0</v>
      </c>
      <c r="T246" s="7">
        <f t="shared" si="66"/>
        <v>0</v>
      </c>
      <c r="U246" s="7">
        <f t="shared" si="66"/>
        <v>0</v>
      </c>
      <c r="V246" s="12">
        <f t="shared" si="65"/>
        <v>0</v>
      </c>
    </row>
    <row r="247" spans="1:22" x14ac:dyDescent="0.3">
      <c r="A247" s="11">
        <v>45724</v>
      </c>
      <c r="B247" s="3"/>
      <c r="C247" s="4">
        <v>0.25</v>
      </c>
      <c r="D247" s="4">
        <v>0.29166666666666669</v>
      </c>
      <c r="E247" s="4">
        <f t="shared" si="54"/>
        <v>4.1666666666666685E-2</v>
      </c>
      <c r="F247" s="2" t="s">
        <v>66</v>
      </c>
      <c r="G247" s="13"/>
      <c r="H247" s="13"/>
      <c r="I247" s="37" t="str">
        <f t="shared" si="57"/>
        <v>break</v>
      </c>
      <c r="N247" s="8">
        <v>45944</v>
      </c>
      <c r="O247" s="7">
        <f t="shared" si="66"/>
        <v>0</v>
      </c>
      <c r="P247" s="7">
        <f t="shared" si="66"/>
        <v>0</v>
      </c>
      <c r="Q247" s="9">
        <f t="shared" si="66"/>
        <v>0</v>
      </c>
      <c r="R247" s="7">
        <f t="shared" si="66"/>
        <v>0</v>
      </c>
      <c r="S247" s="7">
        <f t="shared" si="66"/>
        <v>0</v>
      </c>
      <c r="T247" s="7">
        <f t="shared" si="66"/>
        <v>0</v>
      </c>
      <c r="U247" s="7">
        <f t="shared" si="66"/>
        <v>0</v>
      </c>
      <c r="V247" s="12">
        <f t="shared" si="65"/>
        <v>0</v>
      </c>
    </row>
    <row r="248" spans="1:22" x14ac:dyDescent="0.3">
      <c r="A248" s="11">
        <v>45724</v>
      </c>
      <c r="B248" s="3"/>
      <c r="C248" s="4">
        <v>0.33333333333333331</v>
      </c>
      <c r="D248" s="4">
        <v>0.375</v>
      </c>
      <c r="E248" s="4">
        <f t="shared" si="54"/>
        <v>4.1666666666666685E-2</v>
      </c>
      <c r="F248" s="2" t="s">
        <v>13</v>
      </c>
      <c r="G248" s="13"/>
      <c r="H248" s="13"/>
      <c r="I248" s="37" t="str">
        <f t="shared" si="57"/>
        <v>forklift</v>
      </c>
      <c r="N248" s="8">
        <v>45945</v>
      </c>
      <c r="O248" s="7">
        <f t="shared" si="66"/>
        <v>0</v>
      </c>
      <c r="P248" s="7">
        <f t="shared" si="66"/>
        <v>0</v>
      </c>
      <c r="Q248" s="9">
        <f t="shared" si="66"/>
        <v>0</v>
      </c>
      <c r="R248" s="7">
        <f t="shared" si="66"/>
        <v>0</v>
      </c>
      <c r="S248" s="7">
        <f t="shared" si="66"/>
        <v>0</v>
      </c>
      <c r="T248" s="7">
        <f t="shared" si="66"/>
        <v>0</v>
      </c>
      <c r="U248" s="7">
        <f t="shared" si="66"/>
        <v>0</v>
      </c>
      <c r="V248" s="12">
        <f t="shared" si="65"/>
        <v>0</v>
      </c>
    </row>
    <row r="249" spans="1:22" x14ac:dyDescent="0.3">
      <c r="A249" s="11">
        <v>45724</v>
      </c>
      <c r="B249" s="3"/>
      <c r="C249" s="4">
        <v>0.375</v>
      </c>
      <c r="D249" s="4">
        <v>0.45833333333333331</v>
      </c>
      <c r="E249" s="4">
        <f t="shared" si="54"/>
        <v>8.3333333333333315E-2</v>
      </c>
      <c r="F249" s="2" t="s">
        <v>20</v>
      </c>
      <c r="G249" s="13" t="str" cm="1">
        <f t="array" ref="G249">IF(OR(COUNTIF(F249,"*"&amp;$H$1:$H$2&amp;"*")),"Packer","")</f>
        <v/>
      </c>
      <c r="H249" s="13" t="str">
        <f t="shared" si="58"/>
        <v xml:space="preserve">shift change </v>
      </c>
      <c r="I249" s="37" t="str">
        <f t="shared" si="57"/>
        <v>break</v>
      </c>
      <c r="N249" s="8">
        <v>45946</v>
      </c>
      <c r="O249" s="7">
        <f t="shared" si="66"/>
        <v>0</v>
      </c>
      <c r="P249" s="7">
        <f t="shared" si="66"/>
        <v>0</v>
      </c>
      <c r="Q249" s="9">
        <f t="shared" si="66"/>
        <v>0</v>
      </c>
      <c r="R249" s="7">
        <f t="shared" si="66"/>
        <v>0</v>
      </c>
      <c r="S249" s="7">
        <f t="shared" si="66"/>
        <v>0</v>
      </c>
      <c r="T249" s="7">
        <f t="shared" si="66"/>
        <v>0</v>
      </c>
      <c r="U249" s="7">
        <f t="shared" si="66"/>
        <v>0</v>
      </c>
      <c r="V249" s="12">
        <f t="shared" si="65"/>
        <v>0</v>
      </c>
    </row>
    <row r="250" spans="1:22" x14ac:dyDescent="0.3">
      <c r="A250" s="11">
        <v>45725</v>
      </c>
      <c r="B250" s="3"/>
      <c r="C250" s="4">
        <v>0</v>
      </c>
      <c r="D250" s="4">
        <v>4.1666666666666664E-2</v>
      </c>
      <c r="E250" s="4">
        <f t="shared" ref="E250:E313" si="67">D250-C250</f>
        <v>4.1666666666666664E-2</v>
      </c>
      <c r="F250" s="2" t="s">
        <v>65</v>
      </c>
      <c r="G250" s="13" t="str" cm="1">
        <f t="array" ref="G250">IF(OR(COUNTIF(F250,"*"&amp;$H$1:$H$2&amp;"*")),"Packer","")</f>
        <v/>
      </c>
      <c r="H250" s="13" t="str">
        <f t="shared" si="58"/>
        <v>Palletizer</v>
      </c>
      <c r="I250" s="37" t="str">
        <f t="shared" si="57"/>
        <v>other</v>
      </c>
      <c r="N250" s="8">
        <v>45947</v>
      </c>
      <c r="O250" s="7">
        <f t="shared" si="66"/>
        <v>0</v>
      </c>
      <c r="P250" s="7">
        <f t="shared" si="66"/>
        <v>0</v>
      </c>
      <c r="Q250" s="9">
        <f t="shared" si="66"/>
        <v>0</v>
      </c>
      <c r="R250" s="7">
        <f t="shared" si="66"/>
        <v>0</v>
      </c>
      <c r="S250" s="7">
        <f t="shared" si="66"/>
        <v>0</v>
      </c>
      <c r="T250" s="7">
        <f t="shared" si="66"/>
        <v>0</v>
      </c>
      <c r="U250" s="7">
        <f t="shared" si="66"/>
        <v>0</v>
      </c>
      <c r="V250" s="12">
        <f t="shared" si="65"/>
        <v>0</v>
      </c>
    </row>
    <row r="251" spans="1:22" x14ac:dyDescent="0.3">
      <c r="A251" s="11">
        <v>45725</v>
      </c>
      <c r="B251" s="3"/>
      <c r="C251" s="4">
        <v>7.2916666666666671E-2</v>
      </c>
      <c r="D251" s="4">
        <v>8.3333333333333301E-2</v>
      </c>
      <c r="E251" s="4">
        <f t="shared" si="67"/>
        <v>1.041666666666663E-2</v>
      </c>
      <c r="F251" s="2" t="s">
        <v>35</v>
      </c>
      <c r="G251" s="13" t="str" cm="1">
        <f t="array" ref="G251">IF(OR(COUNTIF(F251,"*"&amp;$H$1:$H$2&amp;"*")),"Packer","")</f>
        <v/>
      </c>
      <c r="H251" s="13" t="str">
        <f t="shared" si="58"/>
        <v>Palletizer</v>
      </c>
      <c r="I251" s="37" t="str">
        <f t="shared" si="57"/>
        <v>palletizer</v>
      </c>
      <c r="N251" s="8">
        <v>45948</v>
      </c>
      <c r="O251" s="7">
        <f t="shared" si="66"/>
        <v>0</v>
      </c>
      <c r="P251" s="7">
        <f t="shared" si="66"/>
        <v>0</v>
      </c>
      <c r="Q251" s="9">
        <f t="shared" si="66"/>
        <v>0</v>
      </c>
      <c r="R251" s="7">
        <f t="shared" si="66"/>
        <v>0</v>
      </c>
      <c r="S251" s="7">
        <f t="shared" si="66"/>
        <v>0</v>
      </c>
      <c r="T251" s="7">
        <f t="shared" si="66"/>
        <v>0</v>
      </c>
      <c r="U251" s="7">
        <f t="shared" si="66"/>
        <v>0</v>
      </c>
      <c r="V251" s="12">
        <f t="shared" si="65"/>
        <v>0</v>
      </c>
    </row>
    <row r="252" spans="1:22" x14ac:dyDescent="0.3">
      <c r="A252" s="11">
        <v>45725</v>
      </c>
      <c r="B252" s="3"/>
      <c r="C252" s="4">
        <v>0.10416666666666667</v>
      </c>
      <c r="D252" s="4">
        <v>0.11458333333333333</v>
      </c>
      <c r="E252" s="4">
        <f t="shared" si="67"/>
        <v>1.0416666666666657E-2</v>
      </c>
      <c r="F252" s="2" t="s">
        <v>35</v>
      </c>
      <c r="G252" s="13" t="str" cm="1">
        <f t="array" ref="G252">IF(OR(COUNTIF(F252,"*"&amp;$H$1:$H$2&amp;"*")),"Packer","")</f>
        <v/>
      </c>
      <c r="H252" s="13" t="str">
        <f t="shared" si="58"/>
        <v>Palletizer</v>
      </c>
      <c r="I252" s="37" t="str">
        <f t="shared" si="57"/>
        <v>palletizer</v>
      </c>
      <c r="N252" s="8">
        <v>45949</v>
      </c>
      <c r="O252" s="7">
        <f t="shared" si="66"/>
        <v>0</v>
      </c>
      <c r="P252" s="7">
        <f t="shared" si="66"/>
        <v>0</v>
      </c>
      <c r="Q252" s="9">
        <f t="shared" si="66"/>
        <v>0</v>
      </c>
      <c r="R252" s="7">
        <f t="shared" si="66"/>
        <v>0</v>
      </c>
      <c r="S252" s="7">
        <f t="shared" si="66"/>
        <v>0</v>
      </c>
      <c r="T252" s="7">
        <f t="shared" si="66"/>
        <v>0</v>
      </c>
      <c r="U252" s="7">
        <f t="shared" si="66"/>
        <v>0</v>
      </c>
      <c r="V252" s="12">
        <f t="shared" si="65"/>
        <v>0</v>
      </c>
    </row>
    <row r="253" spans="1:22" x14ac:dyDescent="0.3">
      <c r="A253" s="11">
        <v>45725</v>
      </c>
      <c r="B253" s="3"/>
      <c r="C253" s="4">
        <v>0.1388888888888889</v>
      </c>
      <c r="D253" s="4">
        <v>0.14930555555555555</v>
      </c>
      <c r="E253" s="4">
        <f t="shared" si="67"/>
        <v>1.0416666666666657E-2</v>
      </c>
      <c r="F253" s="2" t="s">
        <v>35</v>
      </c>
      <c r="G253" s="13" t="str" cm="1">
        <f t="array" ref="G253">IF(OR(COUNTIF(F253,"*"&amp;$H$1:$H$2&amp;"*")),"Packer","")</f>
        <v/>
      </c>
      <c r="H253" s="13" t="str">
        <f t="shared" si="58"/>
        <v>Palletizer</v>
      </c>
      <c r="I253" s="37" t="str">
        <f t="shared" si="57"/>
        <v>palletizer</v>
      </c>
      <c r="N253" s="8">
        <v>45950</v>
      </c>
      <c r="O253" s="7">
        <f t="shared" si="66"/>
        <v>0</v>
      </c>
      <c r="P253" s="7">
        <f t="shared" si="66"/>
        <v>0</v>
      </c>
      <c r="Q253" s="9">
        <f t="shared" si="66"/>
        <v>0</v>
      </c>
      <c r="R253" s="7">
        <f t="shared" si="66"/>
        <v>0</v>
      </c>
      <c r="S253" s="7">
        <f t="shared" si="66"/>
        <v>0</v>
      </c>
      <c r="T253" s="7">
        <f t="shared" si="66"/>
        <v>0</v>
      </c>
      <c r="U253" s="7">
        <f t="shared" si="66"/>
        <v>0</v>
      </c>
      <c r="V253" s="12">
        <f t="shared" si="65"/>
        <v>0</v>
      </c>
    </row>
    <row r="254" spans="1:22" x14ac:dyDescent="0.3">
      <c r="A254" s="11">
        <v>45725</v>
      </c>
      <c r="B254" s="3"/>
      <c r="C254" s="4">
        <v>0.16666666666666666</v>
      </c>
      <c r="D254" s="4">
        <v>0.20833333333333334</v>
      </c>
      <c r="E254" s="4">
        <f t="shared" si="67"/>
        <v>4.1666666666666685E-2</v>
      </c>
      <c r="F254" s="2" t="s">
        <v>10</v>
      </c>
      <c r="G254" s="13" t="str" cm="1">
        <f t="array" ref="G254">IF(OR(COUNTIF(F254,"*"&amp;$H$1:$H$2&amp;"*")),"Packer","")</f>
        <v/>
      </c>
      <c r="H254" s="13" t="str">
        <f t="shared" si="58"/>
        <v>break</v>
      </c>
      <c r="I254" s="37" t="str">
        <f t="shared" si="57"/>
        <v>break</v>
      </c>
      <c r="N254" s="8">
        <v>45951</v>
      </c>
      <c r="O254" s="7">
        <f t="shared" si="66"/>
        <v>0</v>
      </c>
      <c r="P254" s="7">
        <f t="shared" si="66"/>
        <v>0</v>
      </c>
      <c r="Q254" s="9">
        <f t="shared" si="66"/>
        <v>0</v>
      </c>
      <c r="R254" s="7">
        <f t="shared" si="66"/>
        <v>0</v>
      </c>
      <c r="S254" s="7">
        <f t="shared" si="66"/>
        <v>0</v>
      </c>
      <c r="T254" s="7">
        <f t="shared" si="66"/>
        <v>0</v>
      </c>
      <c r="U254" s="7">
        <f t="shared" si="66"/>
        <v>0</v>
      </c>
      <c r="V254" s="12">
        <f t="shared" si="65"/>
        <v>0</v>
      </c>
    </row>
    <row r="255" spans="1:22" x14ac:dyDescent="0.3">
      <c r="A255" s="11">
        <v>45725</v>
      </c>
      <c r="B255" s="3"/>
      <c r="C255" s="4">
        <v>0.26041666666666669</v>
      </c>
      <c r="D255" s="4">
        <v>0.27083333333333331</v>
      </c>
      <c r="E255" s="4">
        <f t="shared" si="67"/>
        <v>1.041666666666663E-2</v>
      </c>
      <c r="F255" s="2" t="s">
        <v>35</v>
      </c>
      <c r="G255" s="13" t="str" cm="1">
        <f t="array" ref="G255">IF(OR(COUNTIF(F255,"*"&amp;$H$1:$H$2&amp;"*")),"Packer","")</f>
        <v/>
      </c>
      <c r="H255" s="13" t="str">
        <f t="shared" si="58"/>
        <v>Palletizer</v>
      </c>
      <c r="I255" s="37" t="str">
        <f t="shared" si="57"/>
        <v>palletizer</v>
      </c>
      <c r="N255" s="8">
        <v>45952</v>
      </c>
      <c r="O255" s="7">
        <f t="shared" ref="O255:U264" si="68">SUMIFS($E:$E,$A:$A,$N255,$H:$H,O$4)*24</f>
        <v>0</v>
      </c>
      <c r="P255" s="7">
        <f t="shared" si="68"/>
        <v>0</v>
      </c>
      <c r="Q255" s="9">
        <f t="shared" si="68"/>
        <v>0</v>
      </c>
      <c r="R255" s="7">
        <f t="shared" si="68"/>
        <v>0</v>
      </c>
      <c r="S255" s="7">
        <f t="shared" si="68"/>
        <v>0</v>
      </c>
      <c r="T255" s="7">
        <f t="shared" si="68"/>
        <v>0</v>
      </c>
      <c r="U255" s="7">
        <f t="shared" si="68"/>
        <v>0</v>
      </c>
      <c r="V255" s="12">
        <f t="shared" si="65"/>
        <v>0</v>
      </c>
    </row>
    <row r="256" spans="1:22" x14ac:dyDescent="0.3">
      <c r="A256" s="11">
        <v>45725</v>
      </c>
      <c r="B256" s="3"/>
      <c r="C256" s="4">
        <v>0.5</v>
      </c>
      <c r="D256" s="4">
        <v>0.52083333333333337</v>
      </c>
      <c r="E256" s="4">
        <f t="shared" si="67"/>
        <v>2.083333333333337E-2</v>
      </c>
      <c r="F256" s="2" t="s">
        <v>118</v>
      </c>
      <c r="G256" s="13" t="str" cm="1">
        <f t="array" ref="G256">IF(OR(COUNTIF(F256,"*"&amp;$H$1:$H$2&amp;"*")),"Packer","")</f>
        <v/>
      </c>
      <c r="H256" s="13" t="str">
        <f t="shared" si="58"/>
        <v>Palletizer</v>
      </c>
      <c r="I256" s="37" t="str">
        <f t="shared" si="57"/>
        <v>palletizer</v>
      </c>
      <c r="N256" s="8">
        <v>45953</v>
      </c>
      <c r="O256" s="7">
        <f t="shared" si="68"/>
        <v>0</v>
      </c>
      <c r="P256" s="7">
        <f t="shared" si="68"/>
        <v>0</v>
      </c>
      <c r="Q256" s="9">
        <f t="shared" si="68"/>
        <v>0</v>
      </c>
      <c r="R256" s="7">
        <f t="shared" si="68"/>
        <v>0</v>
      </c>
      <c r="S256" s="7">
        <f t="shared" si="68"/>
        <v>0</v>
      </c>
      <c r="T256" s="7">
        <f t="shared" si="68"/>
        <v>0</v>
      </c>
      <c r="U256" s="7">
        <f t="shared" si="68"/>
        <v>0</v>
      </c>
      <c r="V256" s="12">
        <f t="shared" si="65"/>
        <v>0</v>
      </c>
    </row>
    <row r="257" spans="1:22" x14ac:dyDescent="0.3">
      <c r="A257" s="11">
        <v>45725</v>
      </c>
      <c r="B257" s="3"/>
      <c r="C257" s="4">
        <v>0.625</v>
      </c>
      <c r="D257" s="4">
        <v>0.66666666666666663</v>
      </c>
      <c r="E257" s="4">
        <f t="shared" si="67"/>
        <v>4.166666666666663E-2</v>
      </c>
      <c r="F257" s="2" t="s">
        <v>63</v>
      </c>
      <c r="G257" s="13" t="str" cm="1">
        <f t="array" ref="G257">IF(OR(COUNTIF(F257,"*"&amp;$H$1:$H$2&amp;"*")),"Packer","")</f>
        <v/>
      </c>
      <c r="H257" s="13" t="str">
        <f t="shared" si="58"/>
        <v>Palletizer</v>
      </c>
      <c r="I257" s="37" t="str">
        <f t="shared" si="57"/>
        <v>palletizer</v>
      </c>
      <c r="N257" s="8">
        <v>45954</v>
      </c>
      <c r="O257" s="7">
        <f t="shared" si="68"/>
        <v>0</v>
      </c>
      <c r="P257" s="7">
        <f t="shared" si="68"/>
        <v>0</v>
      </c>
      <c r="Q257" s="9">
        <f t="shared" si="68"/>
        <v>0</v>
      </c>
      <c r="R257" s="7">
        <f t="shared" si="68"/>
        <v>0</v>
      </c>
      <c r="S257" s="7">
        <f t="shared" si="68"/>
        <v>0</v>
      </c>
      <c r="T257" s="7">
        <f t="shared" si="68"/>
        <v>0</v>
      </c>
      <c r="U257" s="7">
        <f t="shared" si="68"/>
        <v>0</v>
      </c>
      <c r="V257" s="12">
        <f t="shared" si="65"/>
        <v>0</v>
      </c>
    </row>
    <row r="258" spans="1:22" x14ac:dyDescent="0.3">
      <c r="A258" s="11">
        <v>45725</v>
      </c>
      <c r="B258" s="3"/>
      <c r="C258" s="4">
        <v>0.70833333333333337</v>
      </c>
      <c r="D258" s="4">
        <v>0.72916666666666663</v>
      </c>
      <c r="E258" s="4">
        <f t="shared" si="67"/>
        <v>2.0833333333333259E-2</v>
      </c>
      <c r="F258" s="2" t="s">
        <v>35</v>
      </c>
      <c r="G258" s="13" t="str" cm="1">
        <f t="array" ref="G258">IF(OR(COUNTIF(F258,"*"&amp;$H$1:$H$2&amp;"*")),"Packer","")</f>
        <v/>
      </c>
      <c r="H258" s="13" t="str">
        <f t="shared" si="58"/>
        <v>Palletizer</v>
      </c>
      <c r="I258" s="37" t="str">
        <f t="shared" si="57"/>
        <v>palletizer</v>
      </c>
      <c r="N258" s="8">
        <v>45955</v>
      </c>
      <c r="O258" s="7">
        <f t="shared" si="68"/>
        <v>0</v>
      </c>
      <c r="P258" s="7">
        <f t="shared" si="68"/>
        <v>0</v>
      </c>
      <c r="Q258" s="9">
        <f t="shared" si="68"/>
        <v>0</v>
      </c>
      <c r="R258" s="7">
        <f t="shared" si="68"/>
        <v>0</v>
      </c>
      <c r="S258" s="7">
        <f t="shared" si="68"/>
        <v>0</v>
      </c>
      <c r="T258" s="7">
        <f t="shared" si="68"/>
        <v>0</v>
      </c>
      <c r="U258" s="7">
        <f t="shared" si="68"/>
        <v>0</v>
      </c>
      <c r="V258" s="12">
        <f t="shared" si="65"/>
        <v>0</v>
      </c>
    </row>
    <row r="259" spans="1:22" x14ac:dyDescent="0.3">
      <c r="A259" s="11">
        <v>45725</v>
      </c>
      <c r="B259" s="3"/>
      <c r="C259" s="4">
        <v>0.83333333333333337</v>
      </c>
      <c r="D259" s="4">
        <v>0.84722222222222221</v>
      </c>
      <c r="E259" s="4">
        <f t="shared" si="67"/>
        <v>1.388888888888884E-2</v>
      </c>
      <c r="F259" s="2" t="s">
        <v>70</v>
      </c>
      <c r="G259" s="13" t="str" cm="1">
        <f t="array" ref="G259">IF(OR(COUNTIF(F259,"*"&amp;$H$1:$H$2&amp;"*")),"Packer","")</f>
        <v/>
      </c>
      <c r="H259" s="13" t="str">
        <f t="shared" si="58"/>
        <v>Palletizer</v>
      </c>
      <c r="I259" s="37" t="str">
        <f t="shared" si="57"/>
        <v>palletizer</v>
      </c>
      <c r="N259" s="8">
        <v>45956</v>
      </c>
      <c r="O259" s="7">
        <f t="shared" si="68"/>
        <v>0</v>
      </c>
      <c r="P259" s="7">
        <f t="shared" si="68"/>
        <v>0</v>
      </c>
      <c r="Q259" s="9">
        <f t="shared" si="68"/>
        <v>0</v>
      </c>
      <c r="R259" s="7">
        <f t="shared" si="68"/>
        <v>0</v>
      </c>
      <c r="S259" s="7">
        <f t="shared" si="68"/>
        <v>0</v>
      </c>
      <c r="T259" s="7">
        <f t="shared" si="68"/>
        <v>0</v>
      </c>
      <c r="U259" s="7">
        <f t="shared" si="68"/>
        <v>0</v>
      </c>
      <c r="V259" s="12">
        <f t="shared" si="65"/>
        <v>0</v>
      </c>
    </row>
    <row r="260" spans="1:22" x14ac:dyDescent="0.3">
      <c r="A260" s="11">
        <v>45725</v>
      </c>
      <c r="B260" s="3"/>
      <c r="C260" s="4">
        <v>0.89583333333333337</v>
      </c>
      <c r="D260" s="4">
        <v>0.95833333333333337</v>
      </c>
      <c r="E260" s="4">
        <f t="shared" si="67"/>
        <v>6.25E-2</v>
      </c>
      <c r="F260" s="2" t="s">
        <v>20</v>
      </c>
      <c r="G260" s="13" t="str" cm="1">
        <f t="array" ref="G260">IF(OR(COUNTIF(F260,"*"&amp;$H$1:$H$2&amp;"*")),"Packer","")</f>
        <v/>
      </c>
      <c r="H260" s="13" t="str">
        <f t="shared" si="58"/>
        <v xml:space="preserve">shift change </v>
      </c>
      <c r="I260" s="37" t="str">
        <f t="shared" ref="I260:I323" si="69">IF(ISNUMBER(SEARCH("palletizer", F260)), "palletizer",
IF(ISNUMBER(SEARCH("packer", F260)), "packer",
IF(ISNUMBER(SEARCH("forklift", F260)), "forklift",
IF(OR(ISNUMBER(SEARCH("iftar", F260)), ISNUMBER(SEARCH("break", F260)), ISNUMBER(SEARCH("shift change", F260))), "break",
"other"))))</f>
        <v>break</v>
      </c>
      <c r="N260" s="8">
        <v>45957</v>
      </c>
      <c r="O260" s="7">
        <f t="shared" si="68"/>
        <v>0</v>
      </c>
      <c r="P260" s="7">
        <f t="shared" si="68"/>
        <v>0</v>
      </c>
      <c r="Q260" s="9">
        <f t="shared" si="68"/>
        <v>0</v>
      </c>
      <c r="R260" s="7">
        <f t="shared" si="68"/>
        <v>0</v>
      </c>
      <c r="S260" s="7">
        <f t="shared" si="68"/>
        <v>0</v>
      </c>
      <c r="T260" s="7">
        <f t="shared" si="68"/>
        <v>0</v>
      </c>
      <c r="U260" s="7">
        <f t="shared" si="68"/>
        <v>0</v>
      </c>
      <c r="V260" s="12">
        <f t="shared" si="65"/>
        <v>0</v>
      </c>
    </row>
    <row r="261" spans="1:22" x14ac:dyDescent="0.3">
      <c r="A261" s="11">
        <v>45725</v>
      </c>
      <c r="B261" s="3"/>
      <c r="C261" s="4">
        <v>0.97916666666666663</v>
      </c>
      <c r="D261" s="4">
        <v>0.98958333333333337</v>
      </c>
      <c r="E261" s="4">
        <f t="shared" si="67"/>
        <v>1.0416666666666741E-2</v>
      </c>
      <c r="F261" s="2" t="s">
        <v>42</v>
      </c>
      <c r="G261" s="13" t="str" cm="1">
        <f t="array" ref="G261">IF(OR(COUNTIF(F261,"*"&amp;$H$1:$H$2&amp;"*")),"Packer","")</f>
        <v>Packer</v>
      </c>
      <c r="H261" s="13" t="str">
        <f t="shared" si="58"/>
        <v>Packer</v>
      </c>
      <c r="I261" s="37" t="str">
        <f t="shared" si="69"/>
        <v>packer</v>
      </c>
      <c r="N261" s="8">
        <v>45958</v>
      </c>
      <c r="O261" s="7">
        <f t="shared" si="68"/>
        <v>0</v>
      </c>
      <c r="P261" s="7">
        <f t="shared" si="68"/>
        <v>0</v>
      </c>
      <c r="Q261" s="9">
        <f t="shared" si="68"/>
        <v>0</v>
      </c>
      <c r="R261" s="7">
        <f t="shared" si="68"/>
        <v>0</v>
      </c>
      <c r="S261" s="7">
        <f t="shared" si="68"/>
        <v>0</v>
      </c>
      <c r="T261" s="7">
        <f t="shared" si="68"/>
        <v>0</v>
      </c>
      <c r="U261" s="7">
        <f t="shared" si="68"/>
        <v>0</v>
      </c>
      <c r="V261" s="12">
        <f t="shared" si="65"/>
        <v>0</v>
      </c>
    </row>
    <row r="262" spans="1:22" x14ac:dyDescent="0.3">
      <c r="A262" s="11">
        <v>45726</v>
      </c>
      <c r="B262" s="3"/>
      <c r="C262" s="4">
        <v>4.1666666666666664E-2</v>
      </c>
      <c r="D262" s="4">
        <v>5.2083333333333336E-2</v>
      </c>
      <c r="E262" s="4">
        <f t="shared" si="67"/>
        <v>1.0416666666666671E-2</v>
      </c>
      <c r="F262" s="2" t="s">
        <v>33</v>
      </c>
      <c r="G262" s="13" t="str" cm="1">
        <f t="array" ref="G262">IF(OR(COUNTIF(F262,"*"&amp;$H$1:$H$2&amp;"*")),"Packer","")</f>
        <v/>
      </c>
      <c r="H262" s="13" t="str">
        <f t="shared" si="58"/>
        <v>Palletizer</v>
      </c>
      <c r="I262" s="37" t="str">
        <f t="shared" si="69"/>
        <v>palletizer</v>
      </c>
      <c r="N262" s="8">
        <v>45959</v>
      </c>
      <c r="O262" s="7">
        <f t="shared" si="68"/>
        <v>0</v>
      </c>
      <c r="P262" s="7">
        <f t="shared" si="68"/>
        <v>0</v>
      </c>
      <c r="Q262" s="9">
        <f t="shared" si="68"/>
        <v>0</v>
      </c>
      <c r="R262" s="7">
        <f t="shared" si="68"/>
        <v>0</v>
      </c>
      <c r="S262" s="7">
        <f t="shared" si="68"/>
        <v>0</v>
      </c>
      <c r="T262" s="7">
        <f t="shared" si="68"/>
        <v>0</v>
      </c>
      <c r="U262" s="7">
        <f t="shared" si="68"/>
        <v>0</v>
      </c>
      <c r="V262" s="12">
        <f t="shared" si="65"/>
        <v>0</v>
      </c>
    </row>
    <row r="263" spans="1:22" x14ac:dyDescent="0.3">
      <c r="A263" s="11">
        <v>45726</v>
      </c>
      <c r="B263" s="3"/>
      <c r="C263" s="4">
        <v>0.10069444444444445</v>
      </c>
      <c r="D263" s="4">
        <v>0.1111111111111111</v>
      </c>
      <c r="E263" s="4">
        <f t="shared" si="67"/>
        <v>1.0416666666666657E-2</v>
      </c>
      <c r="F263" s="2" t="s">
        <v>33</v>
      </c>
      <c r="G263" s="13" t="str" cm="1">
        <f t="array" ref="G263">IF(OR(COUNTIF(F263,"*"&amp;$H$1:$H$2&amp;"*")),"Packer","")</f>
        <v/>
      </c>
      <c r="H263" s="13" t="str">
        <f t="shared" ref="H263:H326" si="70">IF(G263="",IF(OR(F263="cleaning ",F263="shift change ",F263="full ",F263=" forklift repair ",F263="no slings ",F263="break"),F263,"Palletizer"),G263)</f>
        <v>Palletizer</v>
      </c>
      <c r="I263" s="37" t="str">
        <f t="shared" si="69"/>
        <v>palletizer</v>
      </c>
      <c r="N263" s="8">
        <v>45960</v>
      </c>
      <c r="O263" s="7">
        <f t="shared" si="68"/>
        <v>0</v>
      </c>
      <c r="P263" s="7">
        <f t="shared" si="68"/>
        <v>0</v>
      </c>
      <c r="Q263" s="9">
        <f t="shared" si="68"/>
        <v>0</v>
      </c>
      <c r="R263" s="7">
        <f t="shared" si="68"/>
        <v>0</v>
      </c>
      <c r="S263" s="7">
        <f t="shared" si="68"/>
        <v>0</v>
      </c>
      <c r="T263" s="7">
        <f t="shared" si="68"/>
        <v>0</v>
      </c>
      <c r="U263" s="7">
        <f t="shared" si="68"/>
        <v>0</v>
      </c>
      <c r="V263" s="12">
        <f t="shared" si="65"/>
        <v>0</v>
      </c>
    </row>
    <row r="264" spans="1:22" x14ac:dyDescent="0.3">
      <c r="A264" s="11">
        <v>45726</v>
      </c>
      <c r="B264" s="3"/>
      <c r="C264" s="4">
        <v>0.125</v>
      </c>
      <c r="D264" s="4">
        <v>0.22916666666666666</v>
      </c>
      <c r="E264" s="4">
        <f t="shared" si="67"/>
        <v>0.10416666666666666</v>
      </c>
      <c r="F264" s="2" t="s">
        <v>44</v>
      </c>
      <c r="G264" s="13" t="str" cm="1">
        <f t="array" ref="G264">IF(OR(COUNTIF(F264,"*"&amp;$H$1:$H$2&amp;"*")),"Packer","")</f>
        <v/>
      </c>
      <c r="H264" s="13" t="str">
        <f t="shared" si="70"/>
        <v>Palletizer</v>
      </c>
      <c r="I264" s="37" t="str">
        <f t="shared" si="69"/>
        <v>palletizer</v>
      </c>
      <c r="N264" s="8">
        <v>45961</v>
      </c>
      <c r="O264" s="7">
        <f t="shared" si="68"/>
        <v>0</v>
      </c>
      <c r="P264" s="7">
        <f t="shared" si="68"/>
        <v>0</v>
      </c>
      <c r="Q264" s="9">
        <f t="shared" si="68"/>
        <v>0</v>
      </c>
      <c r="R264" s="7">
        <f t="shared" si="68"/>
        <v>0</v>
      </c>
      <c r="S264" s="7">
        <f t="shared" si="68"/>
        <v>0</v>
      </c>
      <c r="T264" s="7">
        <f t="shared" si="68"/>
        <v>0</v>
      </c>
      <c r="U264" s="7">
        <f t="shared" si="68"/>
        <v>0</v>
      </c>
      <c r="V264" s="12">
        <f t="shared" si="65"/>
        <v>0</v>
      </c>
    </row>
    <row r="265" spans="1:22" x14ac:dyDescent="0.3">
      <c r="A265" s="11">
        <v>45726</v>
      </c>
      <c r="B265" s="3"/>
      <c r="C265" s="4">
        <v>0.3125</v>
      </c>
      <c r="D265" s="4">
        <v>0.34722222222222221</v>
      </c>
      <c r="E265" s="4">
        <f t="shared" si="67"/>
        <v>3.472222222222221E-2</v>
      </c>
      <c r="F265" s="2" t="s">
        <v>63</v>
      </c>
      <c r="G265" s="13" t="str" cm="1">
        <f t="array" ref="G265">IF(OR(COUNTIF(F265,"*"&amp;$H$1:$H$2&amp;"*")),"Packer","")</f>
        <v/>
      </c>
      <c r="H265" s="13" t="str">
        <f t="shared" si="70"/>
        <v>Palletizer</v>
      </c>
      <c r="I265" s="37" t="str">
        <f t="shared" si="69"/>
        <v>palletizer</v>
      </c>
      <c r="N265" s="8">
        <v>45962</v>
      </c>
      <c r="O265" s="7">
        <f t="shared" ref="O265:U274" si="71">SUMIFS($E:$E,$A:$A,$N265,$H:$H,O$4)*24</f>
        <v>0</v>
      </c>
      <c r="P265" s="7">
        <f t="shared" si="71"/>
        <v>0</v>
      </c>
      <c r="Q265" s="9">
        <f t="shared" si="71"/>
        <v>0</v>
      </c>
      <c r="R265" s="7">
        <f t="shared" si="71"/>
        <v>0</v>
      </c>
      <c r="S265" s="7">
        <f t="shared" si="71"/>
        <v>0</v>
      </c>
      <c r="T265" s="7">
        <f t="shared" si="71"/>
        <v>0</v>
      </c>
      <c r="U265" s="7">
        <f t="shared" si="71"/>
        <v>0</v>
      </c>
      <c r="V265" s="12">
        <f t="shared" si="65"/>
        <v>0</v>
      </c>
    </row>
    <row r="266" spans="1:22" x14ac:dyDescent="0.3">
      <c r="A266" s="11">
        <v>45726</v>
      </c>
      <c r="B266" s="3"/>
      <c r="C266" s="4">
        <v>0.41666666666666669</v>
      </c>
      <c r="D266" s="4">
        <v>0.45833333333333298</v>
      </c>
      <c r="E266" s="4">
        <f t="shared" si="67"/>
        <v>4.1666666666666297E-2</v>
      </c>
      <c r="F266" s="2" t="s">
        <v>20</v>
      </c>
      <c r="G266" s="13" t="str" cm="1">
        <f t="array" ref="G266">IF(OR(COUNTIF(F266,"*"&amp;$H$1:$H$2&amp;"*")),"Packer","")</f>
        <v/>
      </c>
      <c r="H266" s="13" t="str">
        <f t="shared" si="70"/>
        <v xml:space="preserve">shift change </v>
      </c>
      <c r="I266" s="37" t="str">
        <f t="shared" si="69"/>
        <v>break</v>
      </c>
      <c r="N266" s="8">
        <v>45963</v>
      </c>
      <c r="O266" s="7">
        <f t="shared" si="71"/>
        <v>0</v>
      </c>
      <c r="P266" s="7">
        <f t="shared" si="71"/>
        <v>0</v>
      </c>
      <c r="Q266" s="9">
        <f t="shared" si="71"/>
        <v>0</v>
      </c>
      <c r="R266" s="7">
        <f t="shared" si="71"/>
        <v>0</v>
      </c>
      <c r="S266" s="7">
        <f t="shared" si="71"/>
        <v>0</v>
      </c>
      <c r="T266" s="7">
        <f t="shared" si="71"/>
        <v>0</v>
      </c>
      <c r="U266" s="7">
        <f t="shared" si="71"/>
        <v>0</v>
      </c>
      <c r="V266" s="12">
        <f t="shared" si="65"/>
        <v>0</v>
      </c>
    </row>
    <row r="267" spans="1:22" x14ac:dyDescent="0.3">
      <c r="A267" s="11">
        <v>45726</v>
      </c>
      <c r="B267" s="3"/>
      <c r="C267" s="4">
        <v>0.55208333333333337</v>
      </c>
      <c r="D267" s="4">
        <v>0.5625</v>
      </c>
      <c r="E267" s="4">
        <f t="shared" si="67"/>
        <v>1.041666666666663E-2</v>
      </c>
      <c r="F267" s="2" t="s">
        <v>42</v>
      </c>
      <c r="G267" s="13" t="str" cm="1">
        <f t="array" ref="G267">IF(OR(COUNTIF(F267,"*"&amp;$H$1:$H$2&amp;"*")),"Packer","")</f>
        <v>Packer</v>
      </c>
      <c r="H267" s="13" t="str">
        <f t="shared" si="70"/>
        <v>Packer</v>
      </c>
      <c r="I267" s="37" t="str">
        <f t="shared" si="69"/>
        <v>packer</v>
      </c>
      <c r="N267" s="8">
        <v>45964</v>
      </c>
      <c r="O267" s="7">
        <f t="shared" si="71"/>
        <v>0</v>
      </c>
      <c r="P267" s="7">
        <f t="shared" si="71"/>
        <v>0</v>
      </c>
      <c r="Q267" s="9">
        <f t="shared" si="71"/>
        <v>0</v>
      </c>
      <c r="R267" s="7">
        <f t="shared" si="71"/>
        <v>0</v>
      </c>
      <c r="S267" s="7">
        <f t="shared" si="71"/>
        <v>0</v>
      </c>
      <c r="T267" s="7">
        <f t="shared" si="71"/>
        <v>0</v>
      </c>
      <c r="U267" s="7">
        <f t="shared" si="71"/>
        <v>0</v>
      </c>
      <c r="V267" s="12">
        <f t="shared" si="65"/>
        <v>0</v>
      </c>
    </row>
    <row r="268" spans="1:22" x14ac:dyDescent="0.3">
      <c r="A268" s="11">
        <v>45726</v>
      </c>
      <c r="B268" s="3"/>
      <c r="C268" s="4">
        <v>0.5625</v>
      </c>
      <c r="D268" s="4">
        <v>0.56944444444444442</v>
      </c>
      <c r="E268" s="4">
        <f t="shared" si="67"/>
        <v>6.9444444444444198E-3</v>
      </c>
      <c r="F268" s="2" t="s">
        <v>47</v>
      </c>
      <c r="G268" s="13" t="str" cm="1">
        <f t="array" ref="G268">IF(OR(COUNTIF(F268,"*"&amp;$H$1:$H$2&amp;"*")),"Packer","")</f>
        <v/>
      </c>
      <c r="H268" s="13" t="str">
        <f t="shared" si="70"/>
        <v>Palletizer</v>
      </c>
      <c r="I268" s="37" t="str">
        <f t="shared" si="69"/>
        <v>palletizer</v>
      </c>
      <c r="N268" s="8">
        <v>45965</v>
      </c>
      <c r="O268" s="7">
        <f t="shared" si="71"/>
        <v>0</v>
      </c>
      <c r="P268" s="7">
        <f t="shared" si="71"/>
        <v>0</v>
      </c>
      <c r="Q268" s="9">
        <f t="shared" si="71"/>
        <v>0</v>
      </c>
      <c r="R268" s="7">
        <f t="shared" si="71"/>
        <v>0</v>
      </c>
      <c r="S268" s="7">
        <f t="shared" si="71"/>
        <v>0</v>
      </c>
      <c r="T268" s="7">
        <f t="shared" si="71"/>
        <v>0</v>
      </c>
      <c r="U268" s="7">
        <f t="shared" si="71"/>
        <v>0</v>
      </c>
      <c r="V268" s="12">
        <f t="shared" si="65"/>
        <v>0</v>
      </c>
    </row>
    <row r="269" spans="1:22" x14ac:dyDescent="0.3">
      <c r="A269" s="11">
        <v>45726</v>
      </c>
      <c r="B269" s="3"/>
      <c r="C269" s="4">
        <v>0.61805555555555558</v>
      </c>
      <c r="D269" s="4">
        <v>0.63888888888888884</v>
      </c>
      <c r="E269" s="4">
        <f t="shared" si="67"/>
        <v>2.0833333333333259E-2</v>
      </c>
      <c r="F269" s="2" t="s">
        <v>70</v>
      </c>
      <c r="G269" s="13" t="str" cm="1">
        <f t="array" ref="G269">IF(OR(COUNTIF(F269,"*"&amp;$H$1:$H$2&amp;"*")),"Packer","")</f>
        <v/>
      </c>
      <c r="H269" s="13" t="str">
        <f t="shared" si="70"/>
        <v>Palletizer</v>
      </c>
      <c r="I269" s="37" t="str">
        <f t="shared" si="69"/>
        <v>palletizer</v>
      </c>
      <c r="N269" s="8">
        <v>45966</v>
      </c>
      <c r="O269" s="7">
        <f t="shared" si="71"/>
        <v>0</v>
      </c>
      <c r="P269" s="7">
        <f t="shared" si="71"/>
        <v>0</v>
      </c>
      <c r="Q269" s="9">
        <f t="shared" si="71"/>
        <v>0</v>
      </c>
      <c r="R269" s="7">
        <f t="shared" si="71"/>
        <v>0</v>
      </c>
      <c r="S269" s="7">
        <f t="shared" si="71"/>
        <v>0</v>
      </c>
      <c r="T269" s="7">
        <f t="shared" si="71"/>
        <v>0</v>
      </c>
      <c r="U269" s="7">
        <f t="shared" si="71"/>
        <v>0</v>
      </c>
      <c r="V269" s="12">
        <f t="shared" si="65"/>
        <v>0</v>
      </c>
    </row>
    <row r="270" spans="1:22" x14ac:dyDescent="0.3">
      <c r="A270" s="11">
        <v>45726</v>
      </c>
      <c r="B270" s="3"/>
      <c r="C270" s="4">
        <v>0.66666666666666663</v>
      </c>
      <c r="D270" s="4">
        <v>0.70833333333333337</v>
      </c>
      <c r="E270" s="4">
        <f t="shared" si="67"/>
        <v>4.1666666666666741E-2</v>
      </c>
      <c r="F270" s="2" t="s">
        <v>35</v>
      </c>
      <c r="G270" s="13" t="str" cm="1">
        <f t="array" ref="G270">IF(OR(COUNTIF(F270,"*"&amp;$H$1:$H$2&amp;"*")),"Packer","")</f>
        <v/>
      </c>
      <c r="H270" s="13" t="str">
        <f t="shared" si="70"/>
        <v>Palletizer</v>
      </c>
      <c r="I270" s="37" t="str">
        <f t="shared" si="69"/>
        <v>palletizer</v>
      </c>
      <c r="N270" s="8">
        <v>45967</v>
      </c>
      <c r="O270" s="7">
        <f t="shared" si="71"/>
        <v>0</v>
      </c>
      <c r="P270" s="7">
        <f t="shared" si="71"/>
        <v>0</v>
      </c>
      <c r="Q270" s="9">
        <f t="shared" si="71"/>
        <v>0</v>
      </c>
      <c r="R270" s="7">
        <f t="shared" si="71"/>
        <v>0</v>
      </c>
      <c r="S270" s="7">
        <f t="shared" si="71"/>
        <v>0</v>
      </c>
      <c r="T270" s="7">
        <f t="shared" si="71"/>
        <v>0</v>
      </c>
      <c r="U270" s="7">
        <f t="shared" si="71"/>
        <v>0</v>
      </c>
      <c r="V270" s="12">
        <f t="shared" si="65"/>
        <v>0</v>
      </c>
    </row>
    <row r="271" spans="1:22" x14ac:dyDescent="0.3">
      <c r="A271" s="11">
        <v>45726</v>
      </c>
      <c r="B271" s="3"/>
      <c r="C271" s="4">
        <v>0.79166666666666663</v>
      </c>
      <c r="D271" s="4">
        <v>0.875</v>
      </c>
      <c r="E271" s="4">
        <f t="shared" si="67"/>
        <v>8.333333333333337E-2</v>
      </c>
      <c r="F271" s="2" t="s">
        <v>35</v>
      </c>
      <c r="G271" s="13" t="str" cm="1">
        <f t="array" ref="G271">IF(OR(COUNTIF(F271,"*"&amp;$H$1:$H$2&amp;"*")),"Packer","")</f>
        <v/>
      </c>
      <c r="H271" s="13" t="str">
        <f t="shared" si="70"/>
        <v>Palletizer</v>
      </c>
      <c r="I271" s="37" t="str">
        <f t="shared" si="69"/>
        <v>palletizer</v>
      </c>
      <c r="N271" s="8">
        <v>45968</v>
      </c>
      <c r="O271" s="7">
        <f t="shared" si="71"/>
        <v>0</v>
      </c>
      <c r="P271" s="7">
        <f t="shared" si="71"/>
        <v>0</v>
      </c>
      <c r="Q271" s="9">
        <f t="shared" si="71"/>
        <v>0</v>
      </c>
      <c r="R271" s="7">
        <f t="shared" si="71"/>
        <v>0</v>
      </c>
      <c r="S271" s="7">
        <f t="shared" si="71"/>
        <v>0</v>
      </c>
      <c r="T271" s="7">
        <f t="shared" si="71"/>
        <v>0</v>
      </c>
      <c r="U271" s="7">
        <f t="shared" si="71"/>
        <v>0</v>
      </c>
      <c r="V271" s="12">
        <f t="shared" si="65"/>
        <v>0</v>
      </c>
    </row>
    <row r="272" spans="1:22" x14ac:dyDescent="0.3">
      <c r="A272" s="11">
        <v>45726</v>
      </c>
      <c r="B272" s="3"/>
      <c r="C272" s="4">
        <v>0.91666666666666663</v>
      </c>
      <c r="D272" s="4">
        <v>0.95833333333333337</v>
      </c>
      <c r="E272" s="4">
        <f t="shared" si="67"/>
        <v>4.1666666666666741E-2</v>
      </c>
      <c r="F272" s="2" t="s">
        <v>20</v>
      </c>
      <c r="G272" s="13" t="str" cm="1">
        <f t="array" ref="G272">IF(OR(COUNTIF(F272,"*"&amp;$H$1:$H$2&amp;"*")),"Packer","")</f>
        <v/>
      </c>
      <c r="H272" s="13" t="str">
        <f t="shared" si="70"/>
        <v xml:space="preserve">shift change </v>
      </c>
      <c r="I272" s="37" t="str">
        <f t="shared" si="69"/>
        <v>break</v>
      </c>
      <c r="N272" s="8">
        <v>45969</v>
      </c>
      <c r="O272" s="7">
        <f t="shared" si="71"/>
        <v>0</v>
      </c>
      <c r="P272" s="7">
        <f t="shared" si="71"/>
        <v>0</v>
      </c>
      <c r="Q272" s="9">
        <f t="shared" si="71"/>
        <v>0</v>
      </c>
      <c r="R272" s="7">
        <f t="shared" si="71"/>
        <v>0</v>
      </c>
      <c r="S272" s="7">
        <f t="shared" si="71"/>
        <v>0</v>
      </c>
      <c r="T272" s="7">
        <f t="shared" si="71"/>
        <v>0</v>
      </c>
      <c r="U272" s="7">
        <f t="shared" si="71"/>
        <v>0</v>
      </c>
      <c r="V272" s="12">
        <f t="shared" ref="V272:V303" si="72">SUM(O272:U272)</f>
        <v>0</v>
      </c>
    </row>
    <row r="273" spans="1:22" x14ac:dyDescent="0.3">
      <c r="A273" s="11">
        <v>45726</v>
      </c>
      <c r="B273" s="3"/>
      <c r="C273" s="4">
        <v>0.97569444444444442</v>
      </c>
      <c r="D273" s="4">
        <v>0.98611111111111116</v>
      </c>
      <c r="E273" s="4">
        <f t="shared" si="67"/>
        <v>1.0416666666666741E-2</v>
      </c>
      <c r="F273" s="2" t="s">
        <v>30</v>
      </c>
      <c r="G273" s="13" t="str" cm="1">
        <f t="array" ref="G273">IF(OR(COUNTIF(F273,"*"&amp;$H$1:$H$2&amp;"*")),"Packer","")</f>
        <v>Packer</v>
      </c>
      <c r="H273" s="13" t="str">
        <f t="shared" si="70"/>
        <v>Packer</v>
      </c>
      <c r="I273" s="37" t="str">
        <f t="shared" si="69"/>
        <v>packer</v>
      </c>
      <c r="N273" s="8">
        <v>45970</v>
      </c>
      <c r="O273" s="7">
        <f t="shared" si="71"/>
        <v>0</v>
      </c>
      <c r="P273" s="7">
        <f t="shared" si="71"/>
        <v>0</v>
      </c>
      <c r="Q273" s="9">
        <f t="shared" si="71"/>
        <v>0</v>
      </c>
      <c r="R273" s="7">
        <f t="shared" si="71"/>
        <v>0</v>
      </c>
      <c r="S273" s="7">
        <f t="shared" si="71"/>
        <v>0</v>
      </c>
      <c r="T273" s="7">
        <f t="shared" si="71"/>
        <v>0</v>
      </c>
      <c r="U273" s="7">
        <f t="shared" si="71"/>
        <v>0</v>
      </c>
      <c r="V273" s="12">
        <f t="shared" si="72"/>
        <v>0</v>
      </c>
    </row>
    <row r="274" spans="1:22" x14ac:dyDescent="0.3">
      <c r="A274" s="11">
        <v>45727</v>
      </c>
      <c r="B274" s="3"/>
      <c r="C274" s="4">
        <v>2.4305555555555556E-2</v>
      </c>
      <c r="D274" s="4">
        <v>3.4722222222222224E-2</v>
      </c>
      <c r="E274" s="4">
        <f t="shared" si="67"/>
        <v>1.0416666666666668E-2</v>
      </c>
      <c r="F274" s="2" t="s">
        <v>42</v>
      </c>
      <c r="G274" s="13" t="str" cm="1">
        <f t="array" ref="G274">IF(OR(COUNTIF(F274,"*"&amp;$H$1:$H$2&amp;"*")),"Packer","")</f>
        <v>Packer</v>
      </c>
      <c r="H274" s="13" t="str">
        <f t="shared" si="70"/>
        <v>Packer</v>
      </c>
      <c r="I274" s="37" t="str">
        <f t="shared" si="69"/>
        <v>packer</v>
      </c>
      <c r="N274" s="8">
        <v>45971</v>
      </c>
      <c r="O274" s="7">
        <f t="shared" si="71"/>
        <v>0</v>
      </c>
      <c r="P274" s="7">
        <f t="shared" si="71"/>
        <v>0</v>
      </c>
      <c r="Q274" s="9">
        <f t="shared" si="71"/>
        <v>0</v>
      </c>
      <c r="R274" s="7">
        <f t="shared" si="71"/>
        <v>0</v>
      </c>
      <c r="S274" s="7">
        <f t="shared" si="71"/>
        <v>0</v>
      </c>
      <c r="T274" s="7">
        <f t="shared" si="71"/>
        <v>0</v>
      </c>
      <c r="U274" s="7">
        <f t="shared" si="71"/>
        <v>0</v>
      </c>
      <c r="V274" s="12">
        <f t="shared" si="72"/>
        <v>0</v>
      </c>
    </row>
    <row r="275" spans="1:22" x14ac:dyDescent="0.3">
      <c r="A275" s="11">
        <v>45727</v>
      </c>
      <c r="B275" s="3"/>
      <c r="C275" s="4">
        <v>5.2083333333333336E-2</v>
      </c>
      <c r="D275" s="4">
        <v>6.25E-2</v>
      </c>
      <c r="E275" s="4">
        <f t="shared" si="67"/>
        <v>1.0416666666666664E-2</v>
      </c>
      <c r="F275" s="2" t="s">
        <v>31</v>
      </c>
      <c r="G275" s="13" t="str" cm="1">
        <f t="array" ref="G275">IF(OR(COUNTIF(F275,"*"&amp;$H$1:$H$2&amp;"*")),"Packer","")</f>
        <v/>
      </c>
      <c r="H275" s="13" t="str">
        <f t="shared" si="70"/>
        <v>Palletizer</v>
      </c>
      <c r="I275" s="37" t="str">
        <f t="shared" si="69"/>
        <v>palletizer</v>
      </c>
      <c r="N275" s="8">
        <v>45972</v>
      </c>
      <c r="O275" s="7">
        <f t="shared" ref="O275:U284" si="73">SUMIFS($E:$E,$A:$A,$N275,$H:$H,O$4)*24</f>
        <v>0</v>
      </c>
      <c r="P275" s="7">
        <f t="shared" si="73"/>
        <v>0</v>
      </c>
      <c r="Q275" s="9">
        <f t="shared" si="73"/>
        <v>0</v>
      </c>
      <c r="R275" s="7">
        <f t="shared" si="73"/>
        <v>0</v>
      </c>
      <c r="S275" s="7">
        <f t="shared" si="73"/>
        <v>0</v>
      </c>
      <c r="T275" s="7">
        <f t="shared" si="73"/>
        <v>0</v>
      </c>
      <c r="U275" s="7">
        <f t="shared" si="73"/>
        <v>0</v>
      </c>
      <c r="V275" s="12">
        <f t="shared" si="72"/>
        <v>0</v>
      </c>
    </row>
    <row r="276" spans="1:22" x14ac:dyDescent="0.3">
      <c r="A276" s="11">
        <v>45727</v>
      </c>
      <c r="B276" s="3"/>
      <c r="C276" s="4">
        <v>0.10763888888888901</v>
      </c>
      <c r="D276" s="4">
        <v>0.118055555555556</v>
      </c>
      <c r="E276" s="4">
        <f t="shared" si="67"/>
        <v>1.041666666666699E-2</v>
      </c>
      <c r="F276" s="2" t="s">
        <v>53</v>
      </c>
      <c r="G276" s="13" t="str" cm="1">
        <f t="array" ref="G276">IF(OR(COUNTIF(F276,"*"&amp;$H$1:$H$2&amp;"*")),"Packer","")</f>
        <v>Packer</v>
      </c>
      <c r="H276" s="13" t="str">
        <f t="shared" si="70"/>
        <v>Packer</v>
      </c>
      <c r="I276" s="37" t="str">
        <f t="shared" si="69"/>
        <v>packer</v>
      </c>
      <c r="N276" s="8">
        <v>45973</v>
      </c>
      <c r="O276" s="7">
        <f t="shared" si="73"/>
        <v>0</v>
      </c>
      <c r="P276" s="7">
        <f t="shared" si="73"/>
        <v>0</v>
      </c>
      <c r="Q276" s="9">
        <f t="shared" si="73"/>
        <v>0</v>
      </c>
      <c r="R276" s="7">
        <f t="shared" si="73"/>
        <v>0</v>
      </c>
      <c r="S276" s="7">
        <f t="shared" si="73"/>
        <v>0</v>
      </c>
      <c r="T276" s="7">
        <f t="shared" si="73"/>
        <v>0</v>
      </c>
      <c r="U276" s="7">
        <f t="shared" si="73"/>
        <v>0</v>
      </c>
      <c r="V276" s="12">
        <f t="shared" si="72"/>
        <v>0</v>
      </c>
    </row>
    <row r="277" spans="1:22" x14ac:dyDescent="0.3">
      <c r="A277" s="11">
        <v>45727</v>
      </c>
      <c r="B277" s="3"/>
      <c r="C277" s="4">
        <v>0.1423611111111111</v>
      </c>
      <c r="D277" s="4">
        <v>0.15277777777777779</v>
      </c>
      <c r="E277" s="4">
        <f t="shared" si="67"/>
        <v>1.0416666666666685E-2</v>
      </c>
      <c r="F277" s="2" t="s">
        <v>31</v>
      </c>
      <c r="G277" s="13" t="str" cm="1">
        <f t="array" ref="G277">IF(OR(COUNTIF(F277,"*"&amp;$H$1:$H$2&amp;"*")),"Packer","")</f>
        <v/>
      </c>
      <c r="H277" s="13" t="str">
        <f t="shared" si="70"/>
        <v>Palletizer</v>
      </c>
      <c r="I277" s="37" t="str">
        <f t="shared" si="69"/>
        <v>palletizer</v>
      </c>
      <c r="N277" s="8">
        <v>45974</v>
      </c>
      <c r="O277" s="7">
        <f t="shared" si="73"/>
        <v>0</v>
      </c>
      <c r="P277" s="7">
        <f t="shared" si="73"/>
        <v>0</v>
      </c>
      <c r="Q277" s="9">
        <f t="shared" si="73"/>
        <v>0</v>
      </c>
      <c r="R277" s="7">
        <f t="shared" si="73"/>
        <v>0</v>
      </c>
      <c r="S277" s="7">
        <f t="shared" si="73"/>
        <v>0</v>
      </c>
      <c r="T277" s="7">
        <f t="shared" si="73"/>
        <v>0</v>
      </c>
      <c r="U277" s="7">
        <f t="shared" si="73"/>
        <v>0</v>
      </c>
      <c r="V277" s="12">
        <f t="shared" si="72"/>
        <v>0</v>
      </c>
    </row>
    <row r="278" spans="1:22" x14ac:dyDescent="0.3">
      <c r="A278" s="11">
        <v>45727</v>
      </c>
      <c r="B278" s="3"/>
      <c r="C278" s="4">
        <v>0.16666666666666666</v>
      </c>
      <c r="D278" s="4">
        <v>0.20833333333333334</v>
      </c>
      <c r="E278" s="4">
        <f t="shared" si="67"/>
        <v>4.1666666666666685E-2</v>
      </c>
      <c r="F278" s="2" t="s">
        <v>31</v>
      </c>
      <c r="G278" s="13" t="str" cm="1">
        <f t="array" ref="G278">IF(OR(COUNTIF(F278,"*"&amp;$H$1:$H$2&amp;"*")),"Packer","")</f>
        <v/>
      </c>
      <c r="H278" s="13" t="str">
        <f t="shared" si="70"/>
        <v>Palletizer</v>
      </c>
      <c r="I278" s="37" t="str">
        <f t="shared" si="69"/>
        <v>palletizer</v>
      </c>
      <c r="N278" s="8">
        <v>45975</v>
      </c>
      <c r="O278" s="7">
        <f t="shared" si="73"/>
        <v>0</v>
      </c>
      <c r="P278" s="7">
        <f t="shared" si="73"/>
        <v>0</v>
      </c>
      <c r="Q278" s="9">
        <f t="shared" si="73"/>
        <v>0</v>
      </c>
      <c r="R278" s="7">
        <f t="shared" si="73"/>
        <v>0</v>
      </c>
      <c r="S278" s="7">
        <f t="shared" si="73"/>
        <v>0</v>
      </c>
      <c r="T278" s="7">
        <f t="shared" si="73"/>
        <v>0</v>
      </c>
      <c r="U278" s="7">
        <f t="shared" si="73"/>
        <v>0</v>
      </c>
      <c r="V278" s="12">
        <f t="shared" si="72"/>
        <v>0</v>
      </c>
    </row>
    <row r="279" spans="1:22" x14ac:dyDescent="0.3">
      <c r="A279" s="11">
        <v>45727</v>
      </c>
      <c r="B279" s="3"/>
      <c r="C279" s="4">
        <v>0.23263888888888901</v>
      </c>
      <c r="D279" s="4">
        <v>0.243055555555556</v>
      </c>
      <c r="E279" s="4">
        <f t="shared" si="67"/>
        <v>1.041666666666699E-2</v>
      </c>
      <c r="F279" s="2" t="s">
        <v>31</v>
      </c>
      <c r="G279" s="13" t="str" cm="1">
        <f t="array" ref="G279">IF(OR(COUNTIF(F279,"*"&amp;$H$1:$H$2&amp;"*")),"Packer","")</f>
        <v/>
      </c>
      <c r="H279" s="13" t="str">
        <f t="shared" si="70"/>
        <v>Palletizer</v>
      </c>
      <c r="I279" s="37" t="str">
        <f t="shared" si="69"/>
        <v>palletizer</v>
      </c>
      <c r="N279" s="8">
        <v>45976</v>
      </c>
      <c r="O279" s="7">
        <f t="shared" si="73"/>
        <v>0</v>
      </c>
      <c r="P279" s="7">
        <f t="shared" si="73"/>
        <v>0</v>
      </c>
      <c r="Q279" s="9">
        <f t="shared" si="73"/>
        <v>0</v>
      </c>
      <c r="R279" s="7">
        <f t="shared" si="73"/>
        <v>0</v>
      </c>
      <c r="S279" s="7">
        <f t="shared" si="73"/>
        <v>0</v>
      </c>
      <c r="T279" s="7">
        <f t="shared" si="73"/>
        <v>0</v>
      </c>
      <c r="U279" s="7">
        <f t="shared" si="73"/>
        <v>0</v>
      </c>
      <c r="V279" s="12">
        <f t="shared" si="72"/>
        <v>0</v>
      </c>
    </row>
    <row r="280" spans="1:22" x14ac:dyDescent="0.3">
      <c r="A280" s="11">
        <v>45727</v>
      </c>
      <c r="B280" s="3"/>
      <c r="C280" s="4">
        <v>0.41666666666666669</v>
      </c>
      <c r="D280" s="4">
        <v>0.45833333333333331</v>
      </c>
      <c r="E280" s="4">
        <f t="shared" si="67"/>
        <v>4.166666666666663E-2</v>
      </c>
      <c r="F280" s="2" t="s">
        <v>20</v>
      </c>
      <c r="G280" s="13" t="str" cm="1">
        <f t="array" ref="G280">IF(OR(COUNTIF(F280,"*"&amp;$H$1:$H$2&amp;"*")),"Packer","")</f>
        <v/>
      </c>
      <c r="H280" s="13" t="str">
        <f t="shared" si="70"/>
        <v xml:space="preserve">shift change </v>
      </c>
      <c r="I280" s="37" t="str">
        <f t="shared" si="69"/>
        <v>break</v>
      </c>
      <c r="N280" s="8">
        <v>45977</v>
      </c>
      <c r="O280" s="7">
        <f t="shared" si="73"/>
        <v>0</v>
      </c>
      <c r="P280" s="7">
        <f t="shared" si="73"/>
        <v>0</v>
      </c>
      <c r="Q280" s="9">
        <f t="shared" si="73"/>
        <v>0</v>
      </c>
      <c r="R280" s="7">
        <f t="shared" si="73"/>
        <v>0</v>
      </c>
      <c r="S280" s="7">
        <f t="shared" si="73"/>
        <v>0</v>
      </c>
      <c r="T280" s="7">
        <f t="shared" si="73"/>
        <v>0</v>
      </c>
      <c r="U280" s="7">
        <f t="shared" si="73"/>
        <v>0</v>
      </c>
      <c r="V280" s="12">
        <f t="shared" si="72"/>
        <v>0</v>
      </c>
    </row>
    <row r="281" spans="1:22" x14ac:dyDescent="0.3">
      <c r="A281" s="11">
        <v>45727</v>
      </c>
      <c r="B281" s="3"/>
      <c r="C281" s="4">
        <v>0.46875</v>
      </c>
      <c r="D281" s="4">
        <v>0.47916666666666669</v>
      </c>
      <c r="E281" s="4">
        <f t="shared" si="67"/>
        <v>1.0416666666666685E-2</v>
      </c>
      <c r="F281" s="2" t="s">
        <v>42</v>
      </c>
      <c r="G281" s="13" t="str" cm="1">
        <f t="array" ref="G281">IF(OR(COUNTIF(F281,"*"&amp;$H$1:$H$2&amp;"*")),"Packer","")</f>
        <v>Packer</v>
      </c>
      <c r="H281" s="13" t="str">
        <f t="shared" si="70"/>
        <v>Packer</v>
      </c>
      <c r="I281" s="37" t="str">
        <f t="shared" si="69"/>
        <v>packer</v>
      </c>
      <c r="N281" s="8">
        <v>45978</v>
      </c>
      <c r="O281" s="7">
        <f t="shared" si="73"/>
        <v>0</v>
      </c>
      <c r="P281" s="7">
        <f t="shared" si="73"/>
        <v>0</v>
      </c>
      <c r="Q281" s="9">
        <f t="shared" si="73"/>
        <v>0</v>
      </c>
      <c r="R281" s="7">
        <f t="shared" si="73"/>
        <v>0</v>
      </c>
      <c r="S281" s="7">
        <f t="shared" si="73"/>
        <v>0</v>
      </c>
      <c r="T281" s="7">
        <f t="shared" si="73"/>
        <v>0</v>
      </c>
      <c r="U281" s="7">
        <f t="shared" si="73"/>
        <v>0</v>
      </c>
      <c r="V281" s="12">
        <f t="shared" si="72"/>
        <v>0</v>
      </c>
    </row>
    <row r="282" spans="1:22" x14ac:dyDescent="0.3">
      <c r="A282" s="11">
        <v>45727</v>
      </c>
      <c r="B282" s="3"/>
      <c r="C282" s="4">
        <v>0.51041666666666696</v>
      </c>
      <c r="D282" s="4">
        <v>0.52083333333333304</v>
      </c>
      <c r="E282" s="4">
        <f t="shared" si="67"/>
        <v>1.0416666666666075E-2</v>
      </c>
      <c r="F282" s="2" t="s">
        <v>30</v>
      </c>
      <c r="G282" s="13" t="str" cm="1">
        <f t="array" ref="G282">IF(OR(COUNTIF(F282,"*"&amp;$H$1:$H$2&amp;"*")),"Packer","")</f>
        <v>Packer</v>
      </c>
      <c r="H282" s="13" t="str">
        <f t="shared" si="70"/>
        <v>Packer</v>
      </c>
      <c r="I282" s="37" t="str">
        <f t="shared" si="69"/>
        <v>packer</v>
      </c>
      <c r="N282" s="8">
        <v>45979</v>
      </c>
      <c r="O282" s="7">
        <f t="shared" si="73"/>
        <v>0</v>
      </c>
      <c r="P282" s="7">
        <f t="shared" si="73"/>
        <v>0</v>
      </c>
      <c r="Q282" s="9">
        <f t="shared" si="73"/>
        <v>0</v>
      </c>
      <c r="R282" s="7">
        <f t="shared" si="73"/>
        <v>0</v>
      </c>
      <c r="S282" s="7">
        <f t="shared" si="73"/>
        <v>0</v>
      </c>
      <c r="T282" s="7">
        <f t="shared" si="73"/>
        <v>0</v>
      </c>
      <c r="U282" s="7">
        <f t="shared" si="73"/>
        <v>0</v>
      </c>
      <c r="V282" s="12">
        <f t="shared" si="72"/>
        <v>0</v>
      </c>
    </row>
    <row r="283" spans="1:22" x14ac:dyDescent="0.3">
      <c r="A283" s="11">
        <v>45727</v>
      </c>
      <c r="B283" s="3"/>
      <c r="C283" s="4">
        <v>0.57291666666666663</v>
      </c>
      <c r="D283" s="4">
        <v>0.58333333333333337</v>
      </c>
      <c r="E283" s="4">
        <f t="shared" si="67"/>
        <v>1.0416666666666741E-2</v>
      </c>
      <c r="F283" s="2" t="s">
        <v>30</v>
      </c>
      <c r="G283" s="13" t="str" cm="1">
        <f t="array" ref="G283">IF(OR(COUNTIF(F283,"*"&amp;$H$1:$H$2&amp;"*")),"Packer","")</f>
        <v>Packer</v>
      </c>
      <c r="H283" s="13" t="str">
        <f t="shared" si="70"/>
        <v>Packer</v>
      </c>
      <c r="I283" s="37" t="str">
        <f t="shared" si="69"/>
        <v>packer</v>
      </c>
      <c r="N283" s="8">
        <v>45980</v>
      </c>
      <c r="O283" s="7">
        <f t="shared" si="73"/>
        <v>0</v>
      </c>
      <c r="P283" s="7">
        <f t="shared" si="73"/>
        <v>0</v>
      </c>
      <c r="Q283" s="9">
        <f t="shared" si="73"/>
        <v>0</v>
      </c>
      <c r="R283" s="7">
        <f t="shared" si="73"/>
        <v>0</v>
      </c>
      <c r="S283" s="7">
        <f t="shared" si="73"/>
        <v>0</v>
      </c>
      <c r="T283" s="7">
        <f t="shared" si="73"/>
        <v>0</v>
      </c>
      <c r="U283" s="7">
        <f t="shared" si="73"/>
        <v>0</v>
      </c>
      <c r="V283" s="12">
        <f t="shared" si="72"/>
        <v>0</v>
      </c>
    </row>
    <row r="284" spans="1:22" x14ac:dyDescent="0.3">
      <c r="A284" s="11">
        <v>45727</v>
      </c>
      <c r="B284" s="3"/>
      <c r="C284" s="4">
        <v>0.66666666666666663</v>
      </c>
      <c r="D284" s="4">
        <v>0.71527777777777779</v>
      </c>
      <c r="E284" s="4">
        <f t="shared" si="67"/>
        <v>4.861111111111116E-2</v>
      </c>
      <c r="F284" s="2" t="s">
        <v>117</v>
      </c>
      <c r="G284" s="13" t="str" cm="1">
        <f t="array" ref="G284">IF(OR(COUNTIF(F284,"*"&amp;$H$1:$H$2&amp;"*")),"Packer","")</f>
        <v/>
      </c>
      <c r="H284" s="13" t="str">
        <f t="shared" si="70"/>
        <v>Palletizer</v>
      </c>
      <c r="I284" s="37" t="str">
        <f t="shared" si="69"/>
        <v>palletizer</v>
      </c>
      <c r="N284" s="8">
        <v>45981</v>
      </c>
      <c r="O284" s="7">
        <f t="shared" si="73"/>
        <v>0</v>
      </c>
      <c r="P284" s="7">
        <f t="shared" si="73"/>
        <v>0</v>
      </c>
      <c r="Q284" s="9">
        <f t="shared" si="73"/>
        <v>0</v>
      </c>
      <c r="R284" s="7">
        <f t="shared" si="73"/>
        <v>0</v>
      </c>
      <c r="S284" s="7">
        <f t="shared" si="73"/>
        <v>0</v>
      </c>
      <c r="T284" s="7">
        <f t="shared" si="73"/>
        <v>0</v>
      </c>
      <c r="U284" s="7">
        <f t="shared" si="73"/>
        <v>0</v>
      </c>
      <c r="V284" s="12">
        <f t="shared" si="72"/>
        <v>0</v>
      </c>
    </row>
    <row r="285" spans="1:22" x14ac:dyDescent="0.3">
      <c r="A285" s="11">
        <v>45727</v>
      </c>
      <c r="B285" s="3"/>
      <c r="C285" s="4">
        <v>0.73958333333333337</v>
      </c>
      <c r="D285" s="4">
        <v>0.78125</v>
      </c>
      <c r="E285" s="4">
        <f t="shared" si="67"/>
        <v>4.166666666666663E-2</v>
      </c>
      <c r="F285" s="2" t="s">
        <v>66</v>
      </c>
      <c r="G285" s="13" t="str" cm="1">
        <f t="array" ref="G285">IF(OR(COUNTIF(F285,"*"&amp;$H$1:$H$2&amp;"*")),"Packer","")</f>
        <v/>
      </c>
      <c r="H285" s="13" t="str">
        <f t="shared" si="70"/>
        <v>Palletizer</v>
      </c>
      <c r="I285" s="37" t="str">
        <f t="shared" si="69"/>
        <v>break</v>
      </c>
      <c r="N285" s="8">
        <v>45982</v>
      </c>
      <c r="O285" s="7">
        <f t="shared" ref="O285:U294" si="74">SUMIFS($E:$E,$A:$A,$N285,$H:$H,O$4)*24</f>
        <v>0</v>
      </c>
      <c r="P285" s="7">
        <f t="shared" si="74"/>
        <v>0</v>
      </c>
      <c r="Q285" s="9">
        <f t="shared" si="74"/>
        <v>0</v>
      </c>
      <c r="R285" s="7">
        <f t="shared" si="74"/>
        <v>0</v>
      </c>
      <c r="S285" s="7">
        <f t="shared" si="74"/>
        <v>0</v>
      </c>
      <c r="T285" s="7">
        <f t="shared" si="74"/>
        <v>0</v>
      </c>
      <c r="U285" s="7">
        <f t="shared" si="74"/>
        <v>0</v>
      </c>
      <c r="V285" s="12">
        <f t="shared" si="72"/>
        <v>0</v>
      </c>
    </row>
    <row r="286" spans="1:22" x14ac:dyDescent="0.3">
      <c r="A286" s="11">
        <v>45727</v>
      </c>
      <c r="B286" s="3"/>
      <c r="C286" s="4">
        <v>0.79166666666666663</v>
      </c>
      <c r="D286" s="4">
        <v>0.91666666666666663</v>
      </c>
      <c r="E286" s="4">
        <f t="shared" si="67"/>
        <v>0.125</v>
      </c>
      <c r="F286" s="2" t="s">
        <v>65</v>
      </c>
      <c r="G286" s="13" t="str" cm="1">
        <f t="array" ref="G286">IF(OR(COUNTIF(F286,"*"&amp;$H$1:$H$2&amp;"*")),"Packer","")</f>
        <v/>
      </c>
      <c r="H286" s="13" t="str">
        <f t="shared" si="70"/>
        <v>Palletizer</v>
      </c>
      <c r="I286" s="37" t="str">
        <f t="shared" si="69"/>
        <v>other</v>
      </c>
      <c r="N286" s="8">
        <v>45983</v>
      </c>
      <c r="O286" s="7">
        <f t="shared" si="74"/>
        <v>0</v>
      </c>
      <c r="P286" s="7">
        <f t="shared" si="74"/>
        <v>0</v>
      </c>
      <c r="Q286" s="9">
        <f t="shared" si="74"/>
        <v>0</v>
      </c>
      <c r="R286" s="7">
        <f t="shared" si="74"/>
        <v>0</v>
      </c>
      <c r="S286" s="7">
        <f t="shared" si="74"/>
        <v>0</v>
      </c>
      <c r="T286" s="7">
        <f t="shared" si="74"/>
        <v>0</v>
      </c>
      <c r="U286" s="7">
        <f t="shared" si="74"/>
        <v>0</v>
      </c>
      <c r="V286" s="12">
        <f t="shared" si="72"/>
        <v>0</v>
      </c>
    </row>
    <row r="287" spans="1:22" x14ac:dyDescent="0.3">
      <c r="A287" s="11">
        <v>45727</v>
      </c>
      <c r="B287" s="3"/>
      <c r="C287" s="4">
        <v>0.91666666666666663</v>
      </c>
      <c r="D287" s="4">
        <v>0.95833333333333304</v>
      </c>
      <c r="E287" s="4">
        <f t="shared" si="67"/>
        <v>4.1666666666666408E-2</v>
      </c>
      <c r="F287" s="2" t="s">
        <v>20</v>
      </c>
      <c r="G287" s="13" t="str" cm="1">
        <f t="array" ref="G287">IF(OR(COUNTIF(F287,"*"&amp;$H$1:$H$2&amp;"*")),"Packer","")</f>
        <v/>
      </c>
      <c r="H287" s="13" t="str">
        <f t="shared" si="70"/>
        <v xml:space="preserve">shift change </v>
      </c>
      <c r="I287" s="37" t="str">
        <f t="shared" si="69"/>
        <v>break</v>
      </c>
      <c r="N287" s="8">
        <v>45984</v>
      </c>
      <c r="O287" s="7">
        <f t="shared" si="74"/>
        <v>0</v>
      </c>
      <c r="P287" s="7">
        <f t="shared" si="74"/>
        <v>0</v>
      </c>
      <c r="Q287" s="9">
        <f t="shared" si="74"/>
        <v>0</v>
      </c>
      <c r="R287" s="7">
        <f t="shared" si="74"/>
        <v>0</v>
      </c>
      <c r="S287" s="7">
        <f t="shared" si="74"/>
        <v>0</v>
      </c>
      <c r="T287" s="7">
        <f t="shared" si="74"/>
        <v>0</v>
      </c>
      <c r="U287" s="7">
        <f t="shared" si="74"/>
        <v>0</v>
      </c>
      <c r="V287" s="12">
        <f t="shared" si="72"/>
        <v>0</v>
      </c>
    </row>
    <row r="288" spans="1:22" x14ac:dyDescent="0.3">
      <c r="A288" s="11">
        <v>45727</v>
      </c>
      <c r="B288" s="3"/>
      <c r="C288" s="4">
        <v>0.98263888888888884</v>
      </c>
      <c r="D288" s="4">
        <v>1</v>
      </c>
      <c r="E288" s="4">
        <f t="shared" si="67"/>
        <v>1.736111111111116E-2</v>
      </c>
      <c r="F288" s="2" t="s">
        <v>118</v>
      </c>
      <c r="G288" s="13" t="str" cm="1">
        <f t="array" ref="G288">IF(OR(COUNTIF(F288,"*"&amp;$H$1:$H$2&amp;"*")),"Packer","")</f>
        <v/>
      </c>
      <c r="H288" s="13" t="str">
        <f t="shared" si="70"/>
        <v>Palletizer</v>
      </c>
      <c r="I288" s="37" t="str">
        <f t="shared" si="69"/>
        <v>palletizer</v>
      </c>
      <c r="N288" s="8">
        <v>45985</v>
      </c>
      <c r="O288" s="7">
        <f t="shared" si="74"/>
        <v>0</v>
      </c>
      <c r="P288" s="7">
        <f t="shared" si="74"/>
        <v>0</v>
      </c>
      <c r="Q288" s="9">
        <f t="shared" si="74"/>
        <v>0</v>
      </c>
      <c r="R288" s="7">
        <f t="shared" si="74"/>
        <v>0</v>
      </c>
      <c r="S288" s="7">
        <f t="shared" si="74"/>
        <v>0</v>
      </c>
      <c r="T288" s="7">
        <f t="shared" si="74"/>
        <v>0</v>
      </c>
      <c r="U288" s="7">
        <f t="shared" si="74"/>
        <v>0</v>
      </c>
      <c r="V288" s="12">
        <f t="shared" si="72"/>
        <v>0</v>
      </c>
    </row>
    <row r="289" spans="1:22" x14ac:dyDescent="0.3">
      <c r="A289" s="11">
        <v>45728</v>
      </c>
      <c r="B289" s="3"/>
      <c r="C289" s="4">
        <v>2.4305555555555556E-2</v>
      </c>
      <c r="D289" s="4">
        <v>3.4722222222222224E-2</v>
      </c>
      <c r="E289" s="4">
        <f t="shared" si="67"/>
        <v>1.0416666666666668E-2</v>
      </c>
      <c r="F289" s="2" t="s">
        <v>59</v>
      </c>
      <c r="G289" s="13" t="str" cm="1">
        <f t="array" ref="G289">IF(OR(COUNTIF(F289,"*"&amp;$H$1:$H$2&amp;"*")),"Packer","")</f>
        <v>Packer</v>
      </c>
      <c r="H289" s="13" t="str">
        <f t="shared" si="70"/>
        <v>Packer</v>
      </c>
      <c r="I289" s="37" t="str">
        <f t="shared" si="69"/>
        <v>packer</v>
      </c>
      <c r="N289" s="8">
        <v>45986</v>
      </c>
      <c r="O289" s="7">
        <f t="shared" si="74"/>
        <v>0</v>
      </c>
      <c r="P289" s="7">
        <f t="shared" si="74"/>
        <v>0</v>
      </c>
      <c r="Q289" s="9">
        <f t="shared" si="74"/>
        <v>0</v>
      </c>
      <c r="R289" s="7">
        <f t="shared" si="74"/>
        <v>0</v>
      </c>
      <c r="S289" s="7">
        <f t="shared" si="74"/>
        <v>0</v>
      </c>
      <c r="T289" s="7">
        <f t="shared" si="74"/>
        <v>0</v>
      </c>
      <c r="U289" s="7">
        <f t="shared" si="74"/>
        <v>0</v>
      </c>
      <c r="V289" s="12">
        <f t="shared" si="72"/>
        <v>0</v>
      </c>
    </row>
    <row r="290" spans="1:22" x14ac:dyDescent="0.3">
      <c r="A290" s="11">
        <v>45728</v>
      </c>
      <c r="B290" s="3"/>
      <c r="C290" s="4">
        <v>5.9027777777777776E-2</v>
      </c>
      <c r="D290" s="4">
        <v>6.9444444444444448E-2</v>
      </c>
      <c r="E290" s="4">
        <f t="shared" si="67"/>
        <v>1.0416666666666671E-2</v>
      </c>
      <c r="F290" s="2" t="s">
        <v>35</v>
      </c>
      <c r="G290" s="13" t="str" cm="1">
        <f t="array" ref="G290">IF(OR(COUNTIF(F290,"*"&amp;$H$1:$H$2&amp;"*")),"Packer","")</f>
        <v/>
      </c>
      <c r="H290" s="13" t="str">
        <f t="shared" si="70"/>
        <v>Palletizer</v>
      </c>
      <c r="I290" s="37" t="str">
        <f t="shared" si="69"/>
        <v>palletizer</v>
      </c>
      <c r="N290" s="8">
        <v>45987</v>
      </c>
      <c r="O290" s="7">
        <f t="shared" si="74"/>
        <v>0</v>
      </c>
      <c r="P290" s="7">
        <f t="shared" si="74"/>
        <v>0</v>
      </c>
      <c r="Q290" s="9">
        <f t="shared" si="74"/>
        <v>0</v>
      </c>
      <c r="R290" s="7">
        <f t="shared" si="74"/>
        <v>0</v>
      </c>
      <c r="S290" s="7">
        <f t="shared" si="74"/>
        <v>0</v>
      </c>
      <c r="T290" s="7">
        <f t="shared" si="74"/>
        <v>0</v>
      </c>
      <c r="U290" s="7">
        <f t="shared" si="74"/>
        <v>0</v>
      </c>
      <c r="V290" s="12">
        <f t="shared" si="72"/>
        <v>0</v>
      </c>
    </row>
    <row r="291" spans="1:22" x14ac:dyDescent="0.3">
      <c r="A291" s="11">
        <v>45728</v>
      </c>
      <c r="B291" s="3"/>
      <c r="C291" s="4">
        <v>8.6805555555555552E-2</v>
      </c>
      <c r="D291" s="4">
        <v>9.7222222222222224E-2</v>
      </c>
      <c r="E291" s="4">
        <f t="shared" si="67"/>
        <v>1.0416666666666671E-2</v>
      </c>
      <c r="F291" s="2" t="s">
        <v>33</v>
      </c>
      <c r="G291" s="13" t="str" cm="1">
        <f t="array" ref="G291">IF(OR(COUNTIF(F291,"*"&amp;$H$1:$H$2&amp;"*")),"Packer","")</f>
        <v/>
      </c>
      <c r="H291" s="13" t="str">
        <f t="shared" si="70"/>
        <v>Palletizer</v>
      </c>
      <c r="I291" s="37" t="str">
        <f t="shared" si="69"/>
        <v>palletizer</v>
      </c>
      <c r="N291" s="8">
        <v>45988</v>
      </c>
      <c r="O291" s="7">
        <f t="shared" si="74"/>
        <v>0</v>
      </c>
      <c r="P291" s="7">
        <f t="shared" si="74"/>
        <v>0</v>
      </c>
      <c r="Q291" s="9">
        <f t="shared" si="74"/>
        <v>0</v>
      </c>
      <c r="R291" s="7">
        <f t="shared" si="74"/>
        <v>0</v>
      </c>
      <c r="S291" s="7">
        <f t="shared" si="74"/>
        <v>0</v>
      </c>
      <c r="T291" s="7">
        <f t="shared" si="74"/>
        <v>0</v>
      </c>
      <c r="U291" s="7">
        <f t="shared" si="74"/>
        <v>0</v>
      </c>
      <c r="V291" s="12">
        <f t="shared" si="72"/>
        <v>0</v>
      </c>
    </row>
    <row r="292" spans="1:22" x14ac:dyDescent="0.3">
      <c r="A292" s="11">
        <v>45728</v>
      </c>
      <c r="B292" s="3"/>
      <c r="C292" s="4">
        <v>0.12152777777777778</v>
      </c>
      <c r="D292" s="4">
        <v>0.13194444444444445</v>
      </c>
      <c r="E292" s="4">
        <f t="shared" si="67"/>
        <v>1.0416666666666671E-2</v>
      </c>
      <c r="F292" s="2" t="s">
        <v>35</v>
      </c>
      <c r="G292" s="13" t="str" cm="1">
        <f t="array" ref="G292">IF(OR(COUNTIF(F292,"*"&amp;$H$1:$H$2&amp;"*")),"Packer","")</f>
        <v/>
      </c>
      <c r="H292" s="13" t="str">
        <f t="shared" si="70"/>
        <v>Palletizer</v>
      </c>
      <c r="I292" s="37" t="str">
        <f t="shared" si="69"/>
        <v>palletizer</v>
      </c>
      <c r="N292" s="8">
        <v>45989</v>
      </c>
      <c r="O292" s="7">
        <f t="shared" si="74"/>
        <v>0</v>
      </c>
      <c r="P292" s="7">
        <f t="shared" si="74"/>
        <v>0</v>
      </c>
      <c r="Q292" s="9">
        <f t="shared" si="74"/>
        <v>0</v>
      </c>
      <c r="R292" s="7">
        <f t="shared" si="74"/>
        <v>0</v>
      </c>
      <c r="S292" s="7">
        <f t="shared" si="74"/>
        <v>0</v>
      </c>
      <c r="T292" s="7">
        <f t="shared" si="74"/>
        <v>0</v>
      </c>
      <c r="U292" s="7">
        <f t="shared" si="74"/>
        <v>0</v>
      </c>
      <c r="V292" s="12">
        <f t="shared" si="72"/>
        <v>0</v>
      </c>
    </row>
    <row r="293" spans="1:22" x14ac:dyDescent="0.3">
      <c r="A293" s="11">
        <v>45728</v>
      </c>
      <c r="B293" s="3"/>
      <c r="C293" s="4">
        <v>0.14930555555555555</v>
      </c>
      <c r="D293" s="4">
        <v>0.15972222222222221</v>
      </c>
      <c r="E293" s="4">
        <f t="shared" si="67"/>
        <v>1.0416666666666657E-2</v>
      </c>
      <c r="F293" s="2" t="s">
        <v>33</v>
      </c>
      <c r="G293" s="13" t="str" cm="1">
        <f t="array" ref="G293">IF(OR(COUNTIF(F293,"*"&amp;$H$1:$H$2&amp;"*")),"Packer","")</f>
        <v/>
      </c>
      <c r="H293" s="13" t="str">
        <f t="shared" si="70"/>
        <v>Palletizer</v>
      </c>
      <c r="I293" s="37" t="str">
        <f t="shared" si="69"/>
        <v>palletizer</v>
      </c>
      <c r="N293" s="8">
        <v>45990</v>
      </c>
      <c r="O293" s="7">
        <f t="shared" si="74"/>
        <v>0</v>
      </c>
      <c r="P293" s="7">
        <f t="shared" si="74"/>
        <v>0</v>
      </c>
      <c r="Q293" s="9">
        <f t="shared" si="74"/>
        <v>0</v>
      </c>
      <c r="R293" s="7">
        <f t="shared" si="74"/>
        <v>0</v>
      </c>
      <c r="S293" s="7">
        <f t="shared" si="74"/>
        <v>0</v>
      </c>
      <c r="T293" s="7">
        <f t="shared" si="74"/>
        <v>0</v>
      </c>
      <c r="U293" s="7">
        <f t="shared" si="74"/>
        <v>0</v>
      </c>
      <c r="V293" s="12">
        <f t="shared" si="72"/>
        <v>0</v>
      </c>
    </row>
    <row r="294" spans="1:22" x14ac:dyDescent="0.3">
      <c r="A294" s="11">
        <v>45728</v>
      </c>
      <c r="B294" s="3"/>
      <c r="C294" s="4">
        <v>0.16666666666666666</v>
      </c>
      <c r="D294" s="4">
        <v>0.20833333333333334</v>
      </c>
      <c r="E294" s="4">
        <f t="shared" si="67"/>
        <v>4.1666666666666685E-2</v>
      </c>
      <c r="F294" s="2" t="s">
        <v>66</v>
      </c>
      <c r="G294" s="13" t="str" cm="1">
        <f t="array" ref="G294">IF(OR(COUNTIF(F294,"*"&amp;$H$1:$H$2&amp;"*")),"Packer","")</f>
        <v/>
      </c>
      <c r="H294" s="13" t="str">
        <f t="shared" si="70"/>
        <v>Palletizer</v>
      </c>
      <c r="I294" s="37" t="str">
        <f t="shared" si="69"/>
        <v>break</v>
      </c>
      <c r="N294" s="8">
        <v>45991</v>
      </c>
      <c r="O294" s="7">
        <f t="shared" si="74"/>
        <v>0</v>
      </c>
      <c r="P294" s="7">
        <f t="shared" si="74"/>
        <v>0</v>
      </c>
      <c r="Q294" s="9">
        <f t="shared" si="74"/>
        <v>0</v>
      </c>
      <c r="R294" s="7">
        <f t="shared" si="74"/>
        <v>0</v>
      </c>
      <c r="S294" s="7">
        <f t="shared" si="74"/>
        <v>0</v>
      </c>
      <c r="T294" s="7">
        <f t="shared" si="74"/>
        <v>0</v>
      </c>
      <c r="U294" s="7">
        <f t="shared" si="74"/>
        <v>0</v>
      </c>
      <c r="V294" s="12">
        <f t="shared" si="72"/>
        <v>0</v>
      </c>
    </row>
    <row r="295" spans="1:22" x14ac:dyDescent="0.3">
      <c r="A295" s="11">
        <v>45728</v>
      </c>
      <c r="B295" s="3"/>
      <c r="C295" s="4">
        <v>0.24305555555555555</v>
      </c>
      <c r="D295" s="4">
        <v>0.25347222222222221</v>
      </c>
      <c r="E295" s="4">
        <f t="shared" si="67"/>
        <v>1.0416666666666657E-2</v>
      </c>
      <c r="F295" s="2" t="s">
        <v>35</v>
      </c>
      <c r="G295" s="13" t="str" cm="1">
        <f t="array" ref="G295">IF(OR(COUNTIF(F295,"*"&amp;$H$1:$H$2&amp;"*")),"Packer","")</f>
        <v/>
      </c>
      <c r="H295" s="13" t="str">
        <f t="shared" si="70"/>
        <v>Palletizer</v>
      </c>
      <c r="I295" s="37" t="str">
        <f t="shared" si="69"/>
        <v>palletizer</v>
      </c>
      <c r="N295" s="8">
        <v>45992</v>
      </c>
      <c r="O295" s="7">
        <f t="shared" ref="O295:U304" si="75">SUMIFS($E:$E,$A:$A,$N295,$H:$H,O$4)*24</f>
        <v>0</v>
      </c>
      <c r="P295" s="7">
        <f t="shared" si="75"/>
        <v>0</v>
      </c>
      <c r="Q295" s="9">
        <f t="shared" si="75"/>
        <v>0</v>
      </c>
      <c r="R295" s="7">
        <f t="shared" si="75"/>
        <v>0</v>
      </c>
      <c r="S295" s="7">
        <f t="shared" si="75"/>
        <v>0</v>
      </c>
      <c r="T295" s="7">
        <f t="shared" si="75"/>
        <v>0</v>
      </c>
      <c r="U295" s="7">
        <f t="shared" si="75"/>
        <v>0</v>
      </c>
      <c r="V295" s="12">
        <f t="shared" si="72"/>
        <v>0</v>
      </c>
    </row>
    <row r="296" spans="1:22" x14ac:dyDescent="0.3">
      <c r="A296" s="11">
        <v>45728</v>
      </c>
      <c r="B296" s="3"/>
      <c r="C296" s="4">
        <v>0.30555555555555558</v>
      </c>
      <c r="D296" s="4">
        <v>0.31597222222222221</v>
      </c>
      <c r="E296" s="4">
        <f t="shared" si="67"/>
        <v>1.041666666666663E-2</v>
      </c>
      <c r="F296" s="2" t="s">
        <v>35</v>
      </c>
      <c r="G296" s="13" t="str" cm="1">
        <f t="array" ref="G296">IF(OR(COUNTIF(F296,"*"&amp;$H$1:$H$2&amp;"*")),"Packer","")</f>
        <v/>
      </c>
      <c r="H296" s="13" t="str">
        <f t="shared" si="70"/>
        <v>Palletizer</v>
      </c>
      <c r="I296" s="37" t="str">
        <f t="shared" si="69"/>
        <v>palletizer</v>
      </c>
      <c r="N296" s="8">
        <v>45993</v>
      </c>
      <c r="O296" s="7">
        <f t="shared" si="75"/>
        <v>0</v>
      </c>
      <c r="P296" s="7">
        <f t="shared" si="75"/>
        <v>0</v>
      </c>
      <c r="Q296" s="9">
        <f t="shared" si="75"/>
        <v>0</v>
      </c>
      <c r="R296" s="7">
        <f t="shared" si="75"/>
        <v>0</v>
      </c>
      <c r="S296" s="7">
        <f t="shared" si="75"/>
        <v>0</v>
      </c>
      <c r="T296" s="7">
        <f t="shared" si="75"/>
        <v>0</v>
      </c>
      <c r="U296" s="7">
        <f t="shared" si="75"/>
        <v>0</v>
      </c>
      <c r="V296" s="12">
        <f t="shared" si="72"/>
        <v>0</v>
      </c>
    </row>
    <row r="297" spans="1:22" x14ac:dyDescent="0.3">
      <c r="A297" s="11">
        <v>45728</v>
      </c>
      <c r="B297" s="3"/>
      <c r="C297" s="4">
        <v>0.41666666666666669</v>
      </c>
      <c r="D297" s="4">
        <v>0.45833333333333331</v>
      </c>
      <c r="E297" s="4">
        <f t="shared" si="67"/>
        <v>4.166666666666663E-2</v>
      </c>
      <c r="F297" s="2" t="s">
        <v>20</v>
      </c>
      <c r="G297" s="13" t="str" cm="1">
        <f t="array" ref="G297">IF(OR(COUNTIF(F297,"*"&amp;$H$1:$H$2&amp;"*")),"Packer","")</f>
        <v/>
      </c>
      <c r="H297" s="13" t="str">
        <f t="shared" si="70"/>
        <v xml:space="preserve">shift change </v>
      </c>
      <c r="I297" s="37" t="str">
        <f t="shared" si="69"/>
        <v>break</v>
      </c>
      <c r="N297" s="8">
        <v>45994</v>
      </c>
      <c r="O297" s="7">
        <f t="shared" si="75"/>
        <v>0</v>
      </c>
      <c r="P297" s="7">
        <f t="shared" si="75"/>
        <v>0</v>
      </c>
      <c r="Q297" s="9">
        <f t="shared" si="75"/>
        <v>0</v>
      </c>
      <c r="R297" s="7">
        <f t="shared" si="75"/>
        <v>0</v>
      </c>
      <c r="S297" s="7">
        <f t="shared" si="75"/>
        <v>0</v>
      </c>
      <c r="T297" s="7">
        <f t="shared" si="75"/>
        <v>0</v>
      </c>
      <c r="U297" s="7">
        <f t="shared" si="75"/>
        <v>0</v>
      </c>
      <c r="V297" s="12">
        <f t="shared" si="72"/>
        <v>0</v>
      </c>
    </row>
    <row r="298" spans="1:22" x14ac:dyDescent="0.3">
      <c r="A298" s="11">
        <v>45729</v>
      </c>
      <c r="B298" s="3"/>
      <c r="C298" s="4">
        <v>0.91666666666666663</v>
      </c>
      <c r="D298" s="4">
        <v>1</v>
      </c>
      <c r="E298" s="4">
        <f t="shared" si="67"/>
        <v>8.333333333333337E-2</v>
      </c>
      <c r="F298" s="2" t="s">
        <v>35</v>
      </c>
      <c r="G298" s="13" t="str" cm="1">
        <f t="array" ref="G298">IF(OR(COUNTIF(F298,"*"&amp;$H$1:$H$2&amp;"*")),"Packer","")</f>
        <v/>
      </c>
      <c r="H298" s="13" t="str">
        <f t="shared" si="70"/>
        <v>Palletizer</v>
      </c>
      <c r="I298" s="37" t="str">
        <f t="shared" si="69"/>
        <v>palletizer</v>
      </c>
      <c r="N298" s="8">
        <v>45995</v>
      </c>
      <c r="O298" s="7">
        <f t="shared" si="75"/>
        <v>0</v>
      </c>
      <c r="P298" s="7">
        <f t="shared" si="75"/>
        <v>0</v>
      </c>
      <c r="Q298" s="9">
        <f t="shared" si="75"/>
        <v>0</v>
      </c>
      <c r="R298" s="7">
        <f t="shared" si="75"/>
        <v>0</v>
      </c>
      <c r="S298" s="7">
        <f t="shared" si="75"/>
        <v>0</v>
      </c>
      <c r="T298" s="7">
        <f t="shared" si="75"/>
        <v>0</v>
      </c>
      <c r="U298" s="7">
        <f t="shared" si="75"/>
        <v>0</v>
      </c>
      <c r="V298" s="12">
        <f t="shared" si="72"/>
        <v>0</v>
      </c>
    </row>
    <row r="299" spans="1:22" x14ac:dyDescent="0.3">
      <c r="A299" s="11">
        <v>45729</v>
      </c>
      <c r="B299" s="3"/>
      <c r="C299" s="4">
        <v>4.1666666666666664E-2</v>
      </c>
      <c r="D299" s="4">
        <v>5.2083333333333336E-2</v>
      </c>
      <c r="E299" s="4">
        <f t="shared" si="67"/>
        <v>1.0416666666666671E-2</v>
      </c>
      <c r="F299" s="2" t="s">
        <v>118</v>
      </c>
      <c r="G299" s="13" t="str" cm="1">
        <f t="array" ref="G299">IF(OR(COUNTIF(F299,"*"&amp;$H$1:$H$2&amp;"*")),"Packer","")</f>
        <v/>
      </c>
      <c r="H299" s="13" t="str">
        <f t="shared" si="70"/>
        <v>Palletizer</v>
      </c>
      <c r="I299" s="37" t="str">
        <f t="shared" si="69"/>
        <v>palletizer</v>
      </c>
      <c r="N299" s="8">
        <v>45996</v>
      </c>
      <c r="O299" s="7">
        <f t="shared" si="75"/>
        <v>0</v>
      </c>
      <c r="P299" s="7">
        <f t="shared" si="75"/>
        <v>0</v>
      </c>
      <c r="Q299" s="9">
        <f t="shared" si="75"/>
        <v>0</v>
      </c>
      <c r="R299" s="7">
        <f t="shared" si="75"/>
        <v>0</v>
      </c>
      <c r="S299" s="7">
        <f t="shared" si="75"/>
        <v>0</v>
      </c>
      <c r="T299" s="7">
        <f t="shared" si="75"/>
        <v>0</v>
      </c>
      <c r="U299" s="7">
        <f t="shared" si="75"/>
        <v>0</v>
      </c>
      <c r="V299" s="12">
        <f t="shared" si="72"/>
        <v>0</v>
      </c>
    </row>
    <row r="300" spans="1:22" x14ac:dyDescent="0.3">
      <c r="A300" s="11">
        <v>45729</v>
      </c>
      <c r="B300" s="3"/>
      <c r="C300" s="4">
        <v>6.25E-2</v>
      </c>
      <c r="D300" s="4">
        <v>0.125</v>
      </c>
      <c r="E300" s="4">
        <f t="shared" si="67"/>
        <v>6.25E-2</v>
      </c>
      <c r="F300" s="2" t="s">
        <v>35</v>
      </c>
      <c r="G300" s="13" t="str" cm="1">
        <f t="array" ref="G300">IF(OR(COUNTIF(F300,"*"&amp;$H$1:$H$2&amp;"*")),"Packer","")</f>
        <v/>
      </c>
      <c r="H300" s="13" t="str">
        <f t="shared" si="70"/>
        <v>Palletizer</v>
      </c>
      <c r="I300" s="37" t="str">
        <f t="shared" si="69"/>
        <v>palletizer</v>
      </c>
      <c r="N300" s="8">
        <v>45997</v>
      </c>
      <c r="O300" s="7">
        <f t="shared" si="75"/>
        <v>0</v>
      </c>
      <c r="P300" s="7">
        <f t="shared" si="75"/>
        <v>0</v>
      </c>
      <c r="Q300" s="9">
        <f t="shared" si="75"/>
        <v>0</v>
      </c>
      <c r="R300" s="7">
        <f t="shared" si="75"/>
        <v>0</v>
      </c>
      <c r="S300" s="7">
        <f t="shared" si="75"/>
        <v>0</v>
      </c>
      <c r="T300" s="7">
        <f t="shared" si="75"/>
        <v>0</v>
      </c>
      <c r="U300" s="7">
        <f t="shared" si="75"/>
        <v>0</v>
      </c>
      <c r="V300" s="12">
        <f t="shared" si="72"/>
        <v>0</v>
      </c>
    </row>
    <row r="301" spans="1:22" x14ac:dyDescent="0.3">
      <c r="A301" s="11">
        <v>45729</v>
      </c>
      <c r="B301" s="3"/>
      <c r="C301" s="4">
        <v>0.1388888888888889</v>
      </c>
      <c r="D301" s="4">
        <v>0.15277777777777779</v>
      </c>
      <c r="E301" s="4">
        <f t="shared" si="67"/>
        <v>1.3888888888888895E-2</v>
      </c>
      <c r="F301" s="2" t="s">
        <v>60</v>
      </c>
      <c r="G301" s="13" t="str" cm="1">
        <f t="array" ref="G301">IF(OR(COUNTIF(F301,"*"&amp;$H$1:$H$2&amp;"*")),"Packer","")</f>
        <v/>
      </c>
      <c r="H301" s="13" t="str">
        <f t="shared" si="70"/>
        <v>Palletizer</v>
      </c>
      <c r="I301" s="37" t="str">
        <f t="shared" si="69"/>
        <v>palletizer</v>
      </c>
      <c r="N301" s="8">
        <v>45998</v>
      </c>
      <c r="O301" s="7">
        <f t="shared" si="75"/>
        <v>0</v>
      </c>
      <c r="P301" s="7">
        <f t="shared" si="75"/>
        <v>0</v>
      </c>
      <c r="Q301" s="9">
        <f t="shared" si="75"/>
        <v>0</v>
      </c>
      <c r="R301" s="7">
        <f t="shared" si="75"/>
        <v>0</v>
      </c>
      <c r="S301" s="7">
        <f t="shared" si="75"/>
        <v>0</v>
      </c>
      <c r="T301" s="7">
        <f t="shared" si="75"/>
        <v>0</v>
      </c>
      <c r="U301" s="7">
        <f t="shared" si="75"/>
        <v>0</v>
      </c>
      <c r="V301" s="12">
        <f t="shared" si="72"/>
        <v>0</v>
      </c>
    </row>
    <row r="302" spans="1:22" x14ac:dyDescent="0.3">
      <c r="A302" s="11">
        <v>45729</v>
      </c>
      <c r="B302" s="3"/>
      <c r="C302" s="4">
        <v>0.20833333333333334</v>
      </c>
      <c r="D302" s="4">
        <v>0.27083333333333331</v>
      </c>
      <c r="E302" s="4">
        <f t="shared" si="67"/>
        <v>6.2499999999999972E-2</v>
      </c>
      <c r="F302" s="2" t="s">
        <v>35</v>
      </c>
      <c r="G302" s="13" t="str" cm="1">
        <f t="array" ref="G302">IF(OR(COUNTIF(F302,"*"&amp;$H$1:$H$2&amp;"*")),"Packer","")</f>
        <v/>
      </c>
      <c r="H302" s="13" t="str">
        <f t="shared" si="70"/>
        <v>Palletizer</v>
      </c>
      <c r="I302" s="37" t="str">
        <f t="shared" si="69"/>
        <v>palletizer</v>
      </c>
      <c r="N302" s="8">
        <v>45999</v>
      </c>
      <c r="O302" s="7">
        <f t="shared" si="75"/>
        <v>0</v>
      </c>
      <c r="P302" s="7">
        <f t="shared" si="75"/>
        <v>0</v>
      </c>
      <c r="Q302" s="9">
        <f t="shared" si="75"/>
        <v>0</v>
      </c>
      <c r="R302" s="7">
        <f t="shared" si="75"/>
        <v>0</v>
      </c>
      <c r="S302" s="7">
        <f t="shared" si="75"/>
        <v>0</v>
      </c>
      <c r="T302" s="7">
        <f t="shared" si="75"/>
        <v>0</v>
      </c>
      <c r="U302" s="7">
        <f t="shared" si="75"/>
        <v>0</v>
      </c>
      <c r="V302" s="12">
        <f t="shared" si="72"/>
        <v>0</v>
      </c>
    </row>
    <row r="303" spans="1:22" x14ac:dyDescent="0.3">
      <c r="A303" s="11">
        <v>45729</v>
      </c>
      <c r="B303" s="3"/>
      <c r="C303" s="4">
        <v>0.29166666666666669</v>
      </c>
      <c r="D303" s="4">
        <v>0.3298611111111111</v>
      </c>
      <c r="E303" s="4">
        <f t="shared" si="67"/>
        <v>3.819444444444442E-2</v>
      </c>
      <c r="F303" s="2" t="s">
        <v>69</v>
      </c>
      <c r="G303" s="13" t="str" cm="1">
        <f t="array" ref="G303">IF(OR(COUNTIF(F303,"*"&amp;$H$1:$H$2&amp;"*")),"Packer","")</f>
        <v>Packer</v>
      </c>
      <c r="H303" s="13" t="str">
        <f t="shared" si="70"/>
        <v>Packer</v>
      </c>
      <c r="I303" s="37" t="str">
        <f t="shared" si="69"/>
        <v>packer</v>
      </c>
      <c r="N303" s="8">
        <v>46000</v>
      </c>
      <c r="O303" s="7">
        <f t="shared" si="75"/>
        <v>0</v>
      </c>
      <c r="P303" s="7">
        <f t="shared" si="75"/>
        <v>0</v>
      </c>
      <c r="Q303" s="9">
        <f t="shared" si="75"/>
        <v>0</v>
      </c>
      <c r="R303" s="7">
        <f t="shared" si="75"/>
        <v>0</v>
      </c>
      <c r="S303" s="7">
        <f t="shared" si="75"/>
        <v>0</v>
      </c>
      <c r="T303" s="7">
        <f t="shared" si="75"/>
        <v>0</v>
      </c>
      <c r="U303" s="7">
        <f t="shared" si="75"/>
        <v>0</v>
      </c>
      <c r="V303" s="12">
        <f t="shared" si="72"/>
        <v>0</v>
      </c>
    </row>
    <row r="304" spans="1:22" x14ac:dyDescent="0.3">
      <c r="A304" s="11">
        <v>45729</v>
      </c>
      <c r="B304" s="3"/>
      <c r="C304" s="4">
        <v>0.95833333333333337</v>
      </c>
      <c r="D304" s="4">
        <v>0.97222222222222221</v>
      </c>
      <c r="E304" s="4">
        <f t="shared" si="67"/>
        <v>1.388888888888884E-2</v>
      </c>
      <c r="F304" s="2" t="s">
        <v>69</v>
      </c>
      <c r="G304" s="13" t="str" cm="1">
        <f t="array" ref="G304">IF(OR(COUNTIF(F304,"*"&amp;$H$1:$H$2&amp;"*")),"Packer","")</f>
        <v>Packer</v>
      </c>
      <c r="H304" s="13" t="str">
        <f t="shared" si="70"/>
        <v>Packer</v>
      </c>
      <c r="I304" s="37" t="str">
        <f t="shared" si="69"/>
        <v>packer</v>
      </c>
      <c r="N304" s="8">
        <v>46001</v>
      </c>
      <c r="O304" s="7">
        <f t="shared" si="75"/>
        <v>0</v>
      </c>
      <c r="P304" s="7">
        <f t="shared" si="75"/>
        <v>0</v>
      </c>
      <c r="Q304" s="9">
        <f t="shared" si="75"/>
        <v>0</v>
      </c>
      <c r="R304" s="7">
        <f t="shared" si="75"/>
        <v>0</v>
      </c>
      <c r="S304" s="7">
        <f t="shared" si="75"/>
        <v>0</v>
      </c>
      <c r="T304" s="7">
        <f t="shared" si="75"/>
        <v>0</v>
      </c>
      <c r="U304" s="7">
        <f t="shared" si="75"/>
        <v>0</v>
      </c>
      <c r="V304" s="12">
        <f t="shared" ref="V304" si="76">SUM(O304:U304)</f>
        <v>0</v>
      </c>
    </row>
    <row r="305" spans="1:22" x14ac:dyDescent="0.3">
      <c r="A305" s="11">
        <v>45730</v>
      </c>
      <c r="B305" s="3"/>
      <c r="C305" s="4">
        <v>0.97916666666666663</v>
      </c>
      <c r="D305" s="4">
        <v>0.99305555555555558</v>
      </c>
      <c r="E305" s="4">
        <f t="shared" si="67"/>
        <v>1.3888888888888951E-2</v>
      </c>
      <c r="F305" s="2" t="s">
        <v>69</v>
      </c>
      <c r="G305" s="13" t="str" cm="1">
        <f t="array" ref="G305">IF(OR(COUNTIF(F305,"*"&amp;$H$1:$H$2&amp;"*")),"Packer","")</f>
        <v>Packer</v>
      </c>
      <c r="H305" s="13" t="str">
        <f t="shared" si="70"/>
        <v>Packer</v>
      </c>
      <c r="I305" s="37" t="str">
        <f t="shared" si="69"/>
        <v>packer</v>
      </c>
      <c r="N305" s="8">
        <v>46002</v>
      </c>
      <c r="O305" s="7">
        <f t="shared" ref="O305:U314" si="77">SUMIFS($E:$E,$A:$A,$N305,$H:$H,O$4)*24</f>
        <v>0</v>
      </c>
      <c r="P305" s="7">
        <f t="shared" si="77"/>
        <v>0</v>
      </c>
      <c r="Q305" s="9">
        <f t="shared" si="77"/>
        <v>0</v>
      </c>
      <c r="R305" s="7">
        <f t="shared" si="77"/>
        <v>0</v>
      </c>
      <c r="S305" s="7">
        <f t="shared" si="77"/>
        <v>0</v>
      </c>
      <c r="T305" s="7">
        <f t="shared" si="77"/>
        <v>0</v>
      </c>
      <c r="U305" s="7">
        <f t="shared" si="77"/>
        <v>0</v>
      </c>
      <c r="V305" s="12">
        <f t="shared" ref="V305:V336" si="78">SUM(O305:U305)</f>
        <v>0</v>
      </c>
    </row>
    <row r="306" spans="1:22" x14ac:dyDescent="0.3">
      <c r="A306" s="11">
        <v>45731</v>
      </c>
      <c r="B306" s="3"/>
      <c r="C306" s="4">
        <v>0.20833333333333334</v>
      </c>
      <c r="D306" s="4">
        <v>0.21875</v>
      </c>
      <c r="E306" s="4">
        <f t="shared" si="67"/>
        <v>1.0416666666666657E-2</v>
      </c>
      <c r="F306" s="2" t="s">
        <v>42</v>
      </c>
      <c r="G306" s="13" t="str" cm="1">
        <f t="array" ref="G306">IF(OR(COUNTIF(F306,"*"&amp;$H$1:$H$2&amp;"*")),"Packer","")</f>
        <v>Packer</v>
      </c>
      <c r="H306" s="13" t="str">
        <f t="shared" si="70"/>
        <v>Packer</v>
      </c>
      <c r="I306" s="37" t="str">
        <f t="shared" si="69"/>
        <v>packer</v>
      </c>
      <c r="N306" s="8">
        <v>46003</v>
      </c>
      <c r="O306" s="7">
        <f t="shared" si="77"/>
        <v>0</v>
      </c>
      <c r="P306" s="7">
        <f t="shared" si="77"/>
        <v>0</v>
      </c>
      <c r="Q306" s="9">
        <f t="shared" si="77"/>
        <v>0</v>
      </c>
      <c r="R306" s="7">
        <f t="shared" si="77"/>
        <v>0</v>
      </c>
      <c r="S306" s="7">
        <f t="shared" si="77"/>
        <v>0</v>
      </c>
      <c r="T306" s="7">
        <f t="shared" si="77"/>
        <v>0</v>
      </c>
      <c r="U306" s="7">
        <f t="shared" si="77"/>
        <v>0</v>
      </c>
      <c r="V306" s="12">
        <f t="shared" si="78"/>
        <v>0</v>
      </c>
    </row>
    <row r="307" spans="1:22" x14ac:dyDescent="0.3">
      <c r="A307" s="11">
        <v>45731</v>
      </c>
      <c r="B307" s="3"/>
      <c r="C307" s="4">
        <v>0.41666666666666669</v>
      </c>
      <c r="D307" s="4">
        <v>0.45833333333333331</v>
      </c>
      <c r="E307" s="4">
        <f t="shared" si="67"/>
        <v>4.166666666666663E-2</v>
      </c>
      <c r="F307" s="2" t="s">
        <v>20</v>
      </c>
      <c r="G307" s="13" t="str" cm="1">
        <f t="array" ref="G307">IF(OR(COUNTIF(F307,"*"&amp;$H$1:$H$2&amp;"*")),"Packer","")</f>
        <v/>
      </c>
      <c r="H307" s="13" t="str">
        <f t="shared" si="70"/>
        <v xml:space="preserve">shift change </v>
      </c>
      <c r="I307" s="37" t="str">
        <f t="shared" si="69"/>
        <v>break</v>
      </c>
      <c r="N307" s="8">
        <v>46004</v>
      </c>
      <c r="O307" s="7">
        <f t="shared" si="77"/>
        <v>0</v>
      </c>
      <c r="P307" s="7">
        <f t="shared" si="77"/>
        <v>0</v>
      </c>
      <c r="Q307" s="9">
        <f t="shared" si="77"/>
        <v>0</v>
      </c>
      <c r="R307" s="7">
        <f t="shared" si="77"/>
        <v>0</v>
      </c>
      <c r="S307" s="7">
        <f t="shared" si="77"/>
        <v>0</v>
      </c>
      <c r="T307" s="7">
        <f t="shared" si="77"/>
        <v>0</v>
      </c>
      <c r="U307" s="7">
        <f t="shared" si="77"/>
        <v>0</v>
      </c>
      <c r="V307" s="12">
        <f t="shared" si="78"/>
        <v>0</v>
      </c>
    </row>
    <row r="308" spans="1:22" x14ac:dyDescent="0.3">
      <c r="A308" s="11">
        <v>45731</v>
      </c>
      <c r="B308" s="3"/>
      <c r="C308" s="4">
        <v>0.47916666666666669</v>
      </c>
      <c r="D308" s="4">
        <v>0.49305555555555558</v>
      </c>
      <c r="E308" s="4">
        <f t="shared" si="67"/>
        <v>1.3888888888888895E-2</v>
      </c>
      <c r="F308" s="2" t="s">
        <v>33</v>
      </c>
      <c r="G308" s="13" t="str" cm="1">
        <f t="array" ref="G308">IF(OR(COUNTIF(F308,"*"&amp;$H$1:$H$2&amp;"*")),"Packer","")</f>
        <v/>
      </c>
      <c r="H308" s="13" t="str">
        <f t="shared" si="70"/>
        <v>Palletizer</v>
      </c>
      <c r="I308" s="37" t="str">
        <f t="shared" si="69"/>
        <v>palletizer</v>
      </c>
      <c r="N308" s="8">
        <v>46005</v>
      </c>
      <c r="O308" s="7">
        <f t="shared" si="77"/>
        <v>0</v>
      </c>
      <c r="P308" s="7">
        <f t="shared" si="77"/>
        <v>0</v>
      </c>
      <c r="Q308" s="9">
        <f t="shared" si="77"/>
        <v>0</v>
      </c>
      <c r="R308" s="7">
        <f t="shared" si="77"/>
        <v>0</v>
      </c>
      <c r="S308" s="7">
        <f t="shared" si="77"/>
        <v>0</v>
      </c>
      <c r="T308" s="7">
        <f t="shared" si="77"/>
        <v>0</v>
      </c>
      <c r="U308" s="7">
        <f t="shared" si="77"/>
        <v>0</v>
      </c>
      <c r="V308" s="12">
        <f t="shared" si="78"/>
        <v>0</v>
      </c>
    </row>
    <row r="309" spans="1:22" x14ac:dyDescent="0.3">
      <c r="A309" s="11">
        <v>45731</v>
      </c>
      <c r="B309" s="3"/>
      <c r="C309" s="4">
        <v>0.51388888888888884</v>
      </c>
      <c r="D309" s="4">
        <v>0.52777777777777779</v>
      </c>
      <c r="E309" s="4">
        <f t="shared" si="67"/>
        <v>1.3888888888888951E-2</v>
      </c>
      <c r="F309" s="2" t="s">
        <v>33</v>
      </c>
      <c r="G309" s="13" t="str" cm="1">
        <f t="array" ref="G309">IF(OR(COUNTIF(F309,"*"&amp;$H$1:$H$2&amp;"*")),"Packer","")</f>
        <v/>
      </c>
      <c r="H309" s="13" t="str">
        <f t="shared" si="70"/>
        <v>Palletizer</v>
      </c>
      <c r="I309" s="37" t="str">
        <f t="shared" si="69"/>
        <v>palletizer</v>
      </c>
      <c r="N309" s="8">
        <v>46006</v>
      </c>
      <c r="O309" s="7">
        <f t="shared" si="77"/>
        <v>0</v>
      </c>
      <c r="P309" s="7">
        <f t="shared" si="77"/>
        <v>0</v>
      </c>
      <c r="Q309" s="9">
        <f t="shared" si="77"/>
        <v>0</v>
      </c>
      <c r="R309" s="7">
        <f t="shared" si="77"/>
        <v>0</v>
      </c>
      <c r="S309" s="7">
        <f t="shared" si="77"/>
        <v>0</v>
      </c>
      <c r="T309" s="7">
        <f t="shared" si="77"/>
        <v>0</v>
      </c>
      <c r="U309" s="7">
        <f t="shared" si="77"/>
        <v>0</v>
      </c>
      <c r="V309" s="12">
        <f t="shared" si="78"/>
        <v>0</v>
      </c>
    </row>
    <row r="310" spans="1:22" x14ac:dyDescent="0.3">
      <c r="A310" s="11">
        <v>45731</v>
      </c>
      <c r="B310" s="3"/>
      <c r="C310" s="4">
        <v>0.54861111111111116</v>
      </c>
      <c r="D310" s="4">
        <v>0.5625</v>
      </c>
      <c r="E310" s="4">
        <f t="shared" si="67"/>
        <v>1.388888888888884E-2</v>
      </c>
      <c r="F310" s="2" t="s">
        <v>33</v>
      </c>
      <c r="G310" s="13" t="str" cm="1">
        <f t="array" ref="G310">IF(OR(COUNTIF(F310,"*"&amp;$H$1:$H$2&amp;"*")),"Packer","")</f>
        <v/>
      </c>
      <c r="H310" s="13" t="str">
        <f t="shared" si="70"/>
        <v>Palletizer</v>
      </c>
      <c r="I310" s="37" t="str">
        <f t="shared" si="69"/>
        <v>palletizer</v>
      </c>
      <c r="N310" s="8">
        <v>46007</v>
      </c>
      <c r="O310" s="7">
        <f t="shared" si="77"/>
        <v>0</v>
      </c>
      <c r="P310" s="7">
        <f t="shared" si="77"/>
        <v>0</v>
      </c>
      <c r="Q310" s="9">
        <f t="shared" si="77"/>
        <v>0</v>
      </c>
      <c r="R310" s="7">
        <f t="shared" si="77"/>
        <v>0</v>
      </c>
      <c r="S310" s="7">
        <f t="shared" si="77"/>
        <v>0</v>
      </c>
      <c r="T310" s="7">
        <f t="shared" si="77"/>
        <v>0</v>
      </c>
      <c r="U310" s="7">
        <f t="shared" si="77"/>
        <v>0</v>
      </c>
      <c r="V310" s="12">
        <f t="shared" si="78"/>
        <v>0</v>
      </c>
    </row>
    <row r="311" spans="1:22" x14ac:dyDescent="0.3">
      <c r="A311" s="11">
        <v>45731</v>
      </c>
      <c r="B311" s="3"/>
      <c r="C311" s="4">
        <v>0.57638888888888884</v>
      </c>
      <c r="D311" s="4">
        <v>0.61111111111111116</v>
      </c>
      <c r="E311" s="4">
        <f t="shared" si="67"/>
        <v>3.4722222222222321E-2</v>
      </c>
      <c r="F311" s="2" t="s">
        <v>62</v>
      </c>
      <c r="G311" s="13" t="str" cm="1">
        <f t="array" ref="G311">IF(OR(COUNTIF(F311,"*"&amp;$H$1:$H$2&amp;"*")),"Packer","")</f>
        <v/>
      </c>
      <c r="H311" s="13" t="str">
        <f t="shared" si="70"/>
        <v>Palletizer</v>
      </c>
      <c r="I311" s="37" t="str">
        <f t="shared" si="69"/>
        <v>palletizer</v>
      </c>
      <c r="N311" s="8">
        <v>46008</v>
      </c>
      <c r="O311" s="7">
        <f t="shared" si="77"/>
        <v>0</v>
      </c>
      <c r="P311" s="7">
        <f t="shared" si="77"/>
        <v>0</v>
      </c>
      <c r="Q311" s="9">
        <f t="shared" si="77"/>
        <v>0</v>
      </c>
      <c r="R311" s="7">
        <f t="shared" si="77"/>
        <v>0</v>
      </c>
      <c r="S311" s="7">
        <f t="shared" si="77"/>
        <v>0</v>
      </c>
      <c r="T311" s="7">
        <f t="shared" si="77"/>
        <v>0</v>
      </c>
      <c r="U311" s="7">
        <f t="shared" si="77"/>
        <v>0</v>
      </c>
      <c r="V311" s="12">
        <f t="shared" si="78"/>
        <v>0</v>
      </c>
    </row>
    <row r="312" spans="1:22" x14ac:dyDescent="0.3">
      <c r="A312" s="11">
        <v>45731</v>
      </c>
      <c r="B312" s="3"/>
      <c r="C312" s="4">
        <v>0.61805555555555558</v>
      </c>
      <c r="D312" s="4">
        <v>0.64583333333333337</v>
      </c>
      <c r="E312" s="4">
        <f t="shared" si="67"/>
        <v>2.777777777777779E-2</v>
      </c>
      <c r="F312" s="2" t="s">
        <v>30</v>
      </c>
      <c r="G312" s="13" t="str" cm="1">
        <f t="array" ref="G312">IF(OR(COUNTIF(F312,"*"&amp;$H$1:$H$2&amp;"*")),"Packer","")</f>
        <v>Packer</v>
      </c>
      <c r="H312" s="13" t="str">
        <f t="shared" si="70"/>
        <v>Packer</v>
      </c>
      <c r="I312" s="37" t="str">
        <f t="shared" si="69"/>
        <v>packer</v>
      </c>
      <c r="N312" s="8">
        <v>46009</v>
      </c>
      <c r="O312" s="7">
        <f t="shared" si="77"/>
        <v>0</v>
      </c>
      <c r="P312" s="7">
        <f t="shared" si="77"/>
        <v>0</v>
      </c>
      <c r="Q312" s="9">
        <f t="shared" si="77"/>
        <v>0</v>
      </c>
      <c r="R312" s="7">
        <f t="shared" si="77"/>
        <v>0</v>
      </c>
      <c r="S312" s="7">
        <f t="shared" si="77"/>
        <v>0</v>
      </c>
      <c r="T312" s="7">
        <f t="shared" si="77"/>
        <v>0</v>
      </c>
      <c r="U312" s="7">
        <f t="shared" si="77"/>
        <v>0</v>
      </c>
      <c r="V312" s="12">
        <f t="shared" si="78"/>
        <v>0</v>
      </c>
    </row>
    <row r="313" spans="1:22" x14ac:dyDescent="0.3">
      <c r="A313" s="11">
        <v>45731</v>
      </c>
      <c r="B313" s="3"/>
      <c r="C313" s="4">
        <v>0.68055555555555558</v>
      </c>
      <c r="D313" s="4">
        <v>0.69444444444444442</v>
      </c>
      <c r="E313" s="4">
        <f t="shared" si="67"/>
        <v>1.388888888888884E-2</v>
      </c>
      <c r="F313" s="2" t="s">
        <v>33</v>
      </c>
      <c r="G313" s="13" t="str" cm="1">
        <f t="array" ref="G313">IF(OR(COUNTIF(F313,"*"&amp;$H$1:$H$2&amp;"*")),"Packer","")</f>
        <v/>
      </c>
      <c r="H313" s="13" t="str">
        <f t="shared" si="70"/>
        <v>Palletizer</v>
      </c>
      <c r="I313" s="37" t="str">
        <f t="shared" si="69"/>
        <v>palletizer</v>
      </c>
      <c r="N313" s="8">
        <v>46010</v>
      </c>
      <c r="O313" s="7">
        <f t="shared" si="77"/>
        <v>0</v>
      </c>
      <c r="P313" s="7">
        <f t="shared" si="77"/>
        <v>0</v>
      </c>
      <c r="Q313" s="9">
        <f t="shared" si="77"/>
        <v>0</v>
      </c>
      <c r="R313" s="7">
        <f t="shared" si="77"/>
        <v>0</v>
      </c>
      <c r="S313" s="7">
        <f t="shared" si="77"/>
        <v>0</v>
      </c>
      <c r="T313" s="7">
        <f t="shared" si="77"/>
        <v>0</v>
      </c>
      <c r="U313" s="7">
        <f t="shared" si="77"/>
        <v>0</v>
      </c>
      <c r="V313" s="12">
        <f t="shared" si="78"/>
        <v>0</v>
      </c>
    </row>
    <row r="314" spans="1:22" x14ac:dyDescent="0.3">
      <c r="A314" s="11">
        <v>45731</v>
      </c>
      <c r="B314" s="3"/>
      <c r="C314" s="4">
        <v>0.71875</v>
      </c>
      <c r="D314" s="4">
        <v>0.72569444444444442</v>
      </c>
      <c r="E314" s="4">
        <f t="shared" ref="E314:E369" si="79">D314-C314</f>
        <v>6.9444444444444198E-3</v>
      </c>
      <c r="F314" s="2" t="s">
        <v>33</v>
      </c>
      <c r="G314" s="13" t="str" cm="1">
        <f t="array" ref="G314">IF(OR(COUNTIF(F314,"*"&amp;$H$1:$H$2&amp;"*")),"Packer","")</f>
        <v/>
      </c>
      <c r="H314" s="13" t="str">
        <f t="shared" si="70"/>
        <v>Palletizer</v>
      </c>
      <c r="I314" s="37" t="str">
        <f t="shared" si="69"/>
        <v>palletizer</v>
      </c>
      <c r="N314" s="8">
        <v>46011</v>
      </c>
      <c r="O314" s="7">
        <f t="shared" si="77"/>
        <v>0</v>
      </c>
      <c r="P314" s="7">
        <f t="shared" si="77"/>
        <v>0</v>
      </c>
      <c r="Q314" s="9">
        <f t="shared" si="77"/>
        <v>0</v>
      </c>
      <c r="R314" s="7">
        <f t="shared" si="77"/>
        <v>0</v>
      </c>
      <c r="S314" s="7">
        <f t="shared" si="77"/>
        <v>0</v>
      </c>
      <c r="T314" s="7">
        <f t="shared" si="77"/>
        <v>0</v>
      </c>
      <c r="U314" s="7">
        <f t="shared" si="77"/>
        <v>0</v>
      </c>
      <c r="V314" s="12">
        <f t="shared" si="78"/>
        <v>0</v>
      </c>
    </row>
    <row r="315" spans="1:22" x14ac:dyDescent="0.3">
      <c r="A315" s="11">
        <v>45731</v>
      </c>
      <c r="B315" s="3"/>
      <c r="C315" s="4">
        <v>0.75</v>
      </c>
      <c r="D315" s="4">
        <v>0.79166666666666663</v>
      </c>
      <c r="E315" s="4">
        <f t="shared" si="79"/>
        <v>4.166666666666663E-2</v>
      </c>
      <c r="F315" s="2" t="s">
        <v>66</v>
      </c>
      <c r="G315" s="13" t="str" cm="1">
        <f t="array" ref="G315">IF(OR(COUNTIF(F315,"*"&amp;$H$1:$H$2&amp;"*")),"Packer","")</f>
        <v/>
      </c>
      <c r="H315" s="13" t="str">
        <f t="shared" si="70"/>
        <v>Palletizer</v>
      </c>
      <c r="I315" s="37" t="str">
        <f t="shared" si="69"/>
        <v>break</v>
      </c>
      <c r="N315" s="8">
        <v>46012</v>
      </c>
      <c r="O315" s="7">
        <f t="shared" ref="O315:U324" si="80">SUMIFS($E:$E,$A:$A,$N315,$H:$H,O$4)*24</f>
        <v>0</v>
      </c>
      <c r="P315" s="7">
        <f t="shared" si="80"/>
        <v>0</v>
      </c>
      <c r="Q315" s="9">
        <f t="shared" si="80"/>
        <v>0</v>
      </c>
      <c r="R315" s="7">
        <f t="shared" si="80"/>
        <v>0</v>
      </c>
      <c r="S315" s="7">
        <f t="shared" si="80"/>
        <v>0</v>
      </c>
      <c r="T315" s="7">
        <f t="shared" si="80"/>
        <v>0</v>
      </c>
      <c r="U315" s="7">
        <f t="shared" si="80"/>
        <v>0</v>
      </c>
      <c r="V315" s="12">
        <f t="shared" si="78"/>
        <v>0</v>
      </c>
    </row>
    <row r="316" spans="1:22" x14ac:dyDescent="0.3">
      <c r="A316" s="11">
        <v>45731</v>
      </c>
      <c r="B316" s="3"/>
      <c r="C316" s="4">
        <v>0.80555555555555558</v>
      </c>
      <c r="D316" s="4">
        <v>0.81597222222222221</v>
      </c>
      <c r="E316" s="4">
        <f t="shared" si="79"/>
        <v>1.041666666666663E-2</v>
      </c>
      <c r="F316" s="2" t="s">
        <v>33</v>
      </c>
      <c r="G316" s="13" t="str" cm="1">
        <f t="array" ref="G316">IF(OR(COUNTIF(F316,"*"&amp;$H$1:$H$2&amp;"*")),"Packer","")</f>
        <v/>
      </c>
      <c r="H316" s="13" t="str">
        <f t="shared" si="70"/>
        <v>Palletizer</v>
      </c>
      <c r="I316" s="37" t="str">
        <f t="shared" si="69"/>
        <v>palletizer</v>
      </c>
      <c r="N316" s="8">
        <v>46013</v>
      </c>
      <c r="O316" s="7">
        <f t="shared" si="80"/>
        <v>0</v>
      </c>
      <c r="P316" s="7">
        <f t="shared" si="80"/>
        <v>0</v>
      </c>
      <c r="Q316" s="9">
        <f t="shared" si="80"/>
        <v>0</v>
      </c>
      <c r="R316" s="7">
        <f t="shared" si="80"/>
        <v>0</v>
      </c>
      <c r="S316" s="7">
        <f t="shared" si="80"/>
        <v>0</v>
      </c>
      <c r="T316" s="7">
        <f t="shared" si="80"/>
        <v>0</v>
      </c>
      <c r="U316" s="7">
        <f t="shared" si="80"/>
        <v>0</v>
      </c>
      <c r="V316" s="12">
        <f t="shared" si="78"/>
        <v>0</v>
      </c>
    </row>
    <row r="317" spans="1:22" x14ac:dyDescent="0.3">
      <c r="A317" s="11">
        <v>45731</v>
      </c>
      <c r="B317" s="3"/>
      <c r="C317" s="4">
        <v>0.84027777777777779</v>
      </c>
      <c r="D317" s="4">
        <v>0.84722222222222221</v>
      </c>
      <c r="E317" s="4">
        <f t="shared" si="79"/>
        <v>6.9444444444444198E-3</v>
      </c>
      <c r="F317" s="2" t="s">
        <v>33</v>
      </c>
      <c r="G317" s="13" t="str" cm="1">
        <f t="array" ref="G317">IF(OR(COUNTIF(F317,"*"&amp;$H$1:$H$2&amp;"*")),"Packer","")</f>
        <v/>
      </c>
      <c r="H317" s="13" t="str">
        <f t="shared" si="70"/>
        <v>Palletizer</v>
      </c>
      <c r="I317" s="37" t="str">
        <f t="shared" si="69"/>
        <v>palletizer</v>
      </c>
      <c r="N317" s="8">
        <v>46014</v>
      </c>
      <c r="O317" s="7">
        <f t="shared" si="80"/>
        <v>0</v>
      </c>
      <c r="P317" s="7">
        <f t="shared" si="80"/>
        <v>0</v>
      </c>
      <c r="Q317" s="9">
        <f t="shared" si="80"/>
        <v>0</v>
      </c>
      <c r="R317" s="7">
        <f t="shared" si="80"/>
        <v>0</v>
      </c>
      <c r="S317" s="7">
        <f t="shared" si="80"/>
        <v>0</v>
      </c>
      <c r="T317" s="7">
        <f t="shared" si="80"/>
        <v>0</v>
      </c>
      <c r="U317" s="7">
        <f t="shared" si="80"/>
        <v>0</v>
      </c>
      <c r="V317" s="12">
        <f t="shared" si="78"/>
        <v>0</v>
      </c>
    </row>
    <row r="318" spans="1:22" x14ac:dyDescent="0.3">
      <c r="A318" s="11">
        <v>45731</v>
      </c>
      <c r="B318" s="3"/>
      <c r="C318" s="4">
        <v>0.85763888888888884</v>
      </c>
      <c r="D318" s="4">
        <v>0.86458333333333337</v>
      </c>
      <c r="E318" s="4">
        <f t="shared" si="79"/>
        <v>6.9444444444445308E-3</v>
      </c>
      <c r="F318" s="2" t="s">
        <v>33</v>
      </c>
      <c r="G318" s="13" t="str" cm="1">
        <f t="array" ref="G318">IF(OR(COUNTIF(F318,"*"&amp;$H$1:$H$2&amp;"*")),"Packer","")</f>
        <v/>
      </c>
      <c r="H318" s="13" t="str">
        <f t="shared" si="70"/>
        <v>Palletizer</v>
      </c>
      <c r="I318" s="37" t="str">
        <f t="shared" si="69"/>
        <v>palletizer</v>
      </c>
      <c r="N318" s="8">
        <v>46015</v>
      </c>
      <c r="O318" s="7">
        <f t="shared" si="80"/>
        <v>0</v>
      </c>
      <c r="P318" s="7">
        <f t="shared" si="80"/>
        <v>0</v>
      </c>
      <c r="Q318" s="9">
        <f t="shared" si="80"/>
        <v>0</v>
      </c>
      <c r="R318" s="7">
        <f t="shared" si="80"/>
        <v>0</v>
      </c>
      <c r="S318" s="7">
        <f t="shared" si="80"/>
        <v>0</v>
      </c>
      <c r="T318" s="7">
        <f t="shared" si="80"/>
        <v>0</v>
      </c>
      <c r="U318" s="7">
        <f t="shared" si="80"/>
        <v>0</v>
      </c>
      <c r="V318" s="12">
        <f t="shared" si="78"/>
        <v>0</v>
      </c>
    </row>
    <row r="319" spans="1:22" x14ac:dyDescent="0.3">
      <c r="A319" s="11">
        <v>45731</v>
      </c>
      <c r="B319" s="3"/>
      <c r="C319" s="4">
        <v>0.87847222222222221</v>
      </c>
      <c r="D319" s="4">
        <v>0.88888888888888884</v>
      </c>
      <c r="E319" s="4">
        <f t="shared" si="79"/>
        <v>1.041666666666663E-2</v>
      </c>
      <c r="F319" s="2" t="s">
        <v>33</v>
      </c>
      <c r="G319" s="13" t="str" cm="1">
        <f t="array" ref="G319">IF(OR(COUNTIF(F319,"*"&amp;$H$1:$H$2&amp;"*")),"Packer","")</f>
        <v/>
      </c>
      <c r="H319" s="13" t="str">
        <f t="shared" si="70"/>
        <v>Palletizer</v>
      </c>
      <c r="I319" s="37" t="str">
        <f t="shared" si="69"/>
        <v>palletizer</v>
      </c>
      <c r="N319" s="8">
        <v>46016</v>
      </c>
      <c r="O319" s="7">
        <f t="shared" si="80"/>
        <v>0</v>
      </c>
      <c r="P319" s="7">
        <f t="shared" si="80"/>
        <v>0</v>
      </c>
      <c r="Q319" s="9">
        <f t="shared" si="80"/>
        <v>0</v>
      </c>
      <c r="R319" s="7">
        <f t="shared" si="80"/>
        <v>0</v>
      </c>
      <c r="S319" s="7">
        <f t="shared" si="80"/>
        <v>0</v>
      </c>
      <c r="T319" s="7">
        <f t="shared" si="80"/>
        <v>0</v>
      </c>
      <c r="U319" s="7">
        <f t="shared" si="80"/>
        <v>0</v>
      </c>
      <c r="V319" s="12">
        <f t="shared" si="78"/>
        <v>0</v>
      </c>
    </row>
    <row r="320" spans="1:22" x14ac:dyDescent="0.3">
      <c r="A320" s="11">
        <v>45731</v>
      </c>
      <c r="B320" s="3"/>
      <c r="C320" s="4">
        <v>0.89930555555555558</v>
      </c>
      <c r="D320" s="4">
        <v>0.90625</v>
      </c>
      <c r="E320" s="4">
        <f t="shared" si="79"/>
        <v>6.9444444444444198E-3</v>
      </c>
      <c r="F320" s="2" t="s">
        <v>33</v>
      </c>
      <c r="G320" s="13" t="str" cm="1">
        <f t="array" ref="G320">IF(OR(COUNTIF(F320,"*"&amp;$H$1:$H$2&amp;"*")),"Packer","")</f>
        <v/>
      </c>
      <c r="H320" s="13" t="str">
        <f t="shared" si="70"/>
        <v>Palletizer</v>
      </c>
      <c r="I320" s="37" t="str">
        <f t="shared" si="69"/>
        <v>palletizer</v>
      </c>
      <c r="N320" s="8">
        <v>46017</v>
      </c>
      <c r="O320" s="7">
        <f t="shared" si="80"/>
        <v>0</v>
      </c>
      <c r="P320" s="7">
        <f t="shared" si="80"/>
        <v>0</v>
      </c>
      <c r="Q320" s="9">
        <f t="shared" si="80"/>
        <v>0</v>
      </c>
      <c r="R320" s="7">
        <f t="shared" si="80"/>
        <v>0</v>
      </c>
      <c r="S320" s="7">
        <f t="shared" si="80"/>
        <v>0</v>
      </c>
      <c r="T320" s="7">
        <f t="shared" si="80"/>
        <v>0</v>
      </c>
      <c r="U320" s="7">
        <f t="shared" si="80"/>
        <v>0</v>
      </c>
      <c r="V320" s="12">
        <f t="shared" si="78"/>
        <v>0</v>
      </c>
    </row>
    <row r="321" spans="1:22" x14ac:dyDescent="0.3">
      <c r="A321" s="11">
        <v>45731</v>
      </c>
      <c r="B321" s="3"/>
      <c r="C321" s="4">
        <v>0.91666666666666663</v>
      </c>
      <c r="D321" s="4">
        <v>0.95833333333333337</v>
      </c>
      <c r="E321" s="4">
        <f t="shared" si="79"/>
        <v>4.1666666666666741E-2</v>
      </c>
      <c r="F321" s="2" t="s">
        <v>20</v>
      </c>
      <c r="G321" s="13" t="str" cm="1">
        <f t="array" ref="G321">IF(OR(COUNTIF(F321,"*"&amp;$H$1:$H$2&amp;"*")),"Packer","")</f>
        <v/>
      </c>
      <c r="H321" s="13" t="str">
        <f t="shared" si="70"/>
        <v xml:space="preserve">shift change </v>
      </c>
      <c r="I321" s="37" t="str">
        <f t="shared" si="69"/>
        <v>break</v>
      </c>
      <c r="N321" s="8">
        <v>46018</v>
      </c>
      <c r="O321" s="7">
        <f t="shared" si="80"/>
        <v>0</v>
      </c>
      <c r="P321" s="7">
        <f t="shared" si="80"/>
        <v>0</v>
      </c>
      <c r="Q321" s="9">
        <f t="shared" si="80"/>
        <v>0</v>
      </c>
      <c r="R321" s="7">
        <f t="shared" si="80"/>
        <v>0</v>
      </c>
      <c r="S321" s="7">
        <f t="shared" si="80"/>
        <v>0</v>
      </c>
      <c r="T321" s="7">
        <f t="shared" si="80"/>
        <v>0</v>
      </c>
      <c r="U321" s="7">
        <f t="shared" si="80"/>
        <v>0</v>
      </c>
      <c r="V321" s="12">
        <f t="shared" si="78"/>
        <v>0</v>
      </c>
    </row>
    <row r="322" spans="1:22" x14ac:dyDescent="0.3">
      <c r="A322" s="11">
        <v>45731</v>
      </c>
      <c r="B322" s="3"/>
      <c r="C322" s="4">
        <v>0.95833333333333337</v>
      </c>
      <c r="D322" s="4">
        <v>0.99930555555555556</v>
      </c>
      <c r="E322" s="4">
        <f t="shared" si="79"/>
        <v>4.0972222222222188E-2</v>
      </c>
      <c r="F322" s="2" t="s">
        <v>65</v>
      </c>
      <c r="G322" s="13" t="str" cm="1">
        <f t="array" ref="G322">IF(OR(COUNTIF(F322,"*"&amp;$H$1:$H$2&amp;"*")),"Packer","")</f>
        <v/>
      </c>
      <c r="H322" s="13" t="str">
        <f t="shared" si="70"/>
        <v>Palletizer</v>
      </c>
      <c r="I322" s="37" t="str">
        <f t="shared" si="69"/>
        <v>other</v>
      </c>
      <c r="N322" s="8">
        <v>46019</v>
      </c>
      <c r="O322" s="7">
        <f t="shared" si="80"/>
        <v>0</v>
      </c>
      <c r="P322" s="7">
        <f t="shared" si="80"/>
        <v>0</v>
      </c>
      <c r="Q322" s="9">
        <f t="shared" si="80"/>
        <v>0</v>
      </c>
      <c r="R322" s="7">
        <f t="shared" si="80"/>
        <v>0</v>
      </c>
      <c r="S322" s="7">
        <f t="shared" si="80"/>
        <v>0</v>
      </c>
      <c r="T322" s="7">
        <f t="shared" si="80"/>
        <v>0</v>
      </c>
      <c r="U322" s="7">
        <f t="shared" si="80"/>
        <v>0</v>
      </c>
      <c r="V322" s="12">
        <f t="shared" si="78"/>
        <v>0</v>
      </c>
    </row>
    <row r="323" spans="1:22" x14ac:dyDescent="0.3">
      <c r="A323" s="11">
        <v>45732</v>
      </c>
      <c r="B323" s="3"/>
      <c r="C323" s="4">
        <v>0</v>
      </c>
      <c r="D323" s="4">
        <v>3.4722222222222224E-2</v>
      </c>
      <c r="E323" s="4">
        <f t="shared" si="79"/>
        <v>3.4722222222222224E-2</v>
      </c>
      <c r="F323" s="2" t="s">
        <v>65</v>
      </c>
      <c r="G323" s="13" t="str" cm="1">
        <f t="array" ref="G323">IF(OR(COUNTIF(F323,"*"&amp;$H$1:$H$2&amp;"*")),"Packer","")</f>
        <v/>
      </c>
      <c r="H323" s="13" t="str">
        <f t="shared" si="70"/>
        <v>Palletizer</v>
      </c>
      <c r="I323" s="37" t="str">
        <f t="shared" si="69"/>
        <v>other</v>
      </c>
      <c r="N323" s="8">
        <v>46020</v>
      </c>
      <c r="O323" s="7">
        <f t="shared" si="80"/>
        <v>0</v>
      </c>
      <c r="P323" s="7">
        <f t="shared" si="80"/>
        <v>0</v>
      </c>
      <c r="Q323" s="9">
        <f t="shared" si="80"/>
        <v>0</v>
      </c>
      <c r="R323" s="7">
        <f t="shared" si="80"/>
        <v>0</v>
      </c>
      <c r="S323" s="7">
        <f t="shared" si="80"/>
        <v>0</v>
      </c>
      <c r="T323" s="7">
        <f t="shared" si="80"/>
        <v>0</v>
      </c>
      <c r="U323" s="7">
        <f t="shared" si="80"/>
        <v>0</v>
      </c>
      <c r="V323" s="12">
        <f t="shared" si="78"/>
        <v>0</v>
      </c>
    </row>
    <row r="324" spans="1:22" x14ac:dyDescent="0.3">
      <c r="A324" s="11">
        <v>45732</v>
      </c>
      <c r="B324" s="3"/>
      <c r="C324" s="4">
        <v>3.4722222222222224E-2</v>
      </c>
      <c r="D324" s="4">
        <v>4.1666666666666664E-2</v>
      </c>
      <c r="E324" s="4">
        <f t="shared" si="79"/>
        <v>6.9444444444444406E-3</v>
      </c>
      <c r="F324" s="2" t="s">
        <v>42</v>
      </c>
      <c r="G324" s="13" t="str" cm="1">
        <f t="array" ref="G324">IF(OR(COUNTIF(F324,"*"&amp;$H$1:$H$2&amp;"*")),"Packer","")</f>
        <v>Packer</v>
      </c>
      <c r="H324" s="13" t="str">
        <f t="shared" si="70"/>
        <v>Packer</v>
      </c>
      <c r="I324" s="37" t="str">
        <f t="shared" ref="I324:I387" si="81">IF(ISNUMBER(SEARCH("palletizer", F324)), "palletizer",
IF(ISNUMBER(SEARCH("packer", F324)), "packer",
IF(ISNUMBER(SEARCH("forklift", F324)), "forklift",
IF(OR(ISNUMBER(SEARCH("iftar", F324)), ISNUMBER(SEARCH("break", F324)), ISNUMBER(SEARCH("shift change", F324))), "break",
"other"))))</f>
        <v>packer</v>
      </c>
      <c r="N324" s="8">
        <v>46021</v>
      </c>
      <c r="O324" s="7">
        <f t="shared" si="80"/>
        <v>0</v>
      </c>
      <c r="P324" s="7">
        <f t="shared" si="80"/>
        <v>0</v>
      </c>
      <c r="Q324" s="9">
        <f t="shared" si="80"/>
        <v>0</v>
      </c>
      <c r="R324" s="7">
        <f t="shared" si="80"/>
        <v>0</v>
      </c>
      <c r="S324" s="7">
        <f t="shared" si="80"/>
        <v>0</v>
      </c>
      <c r="T324" s="7">
        <f t="shared" si="80"/>
        <v>0</v>
      </c>
      <c r="U324" s="7">
        <f t="shared" si="80"/>
        <v>0</v>
      </c>
      <c r="V324" s="12">
        <f t="shared" si="78"/>
        <v>0</v>
      </c>
    </row>
    <row r="325" spans="1:22" x14ac:dyDescent="0.3">
      <c r="A325" s="11">
        <v>45732</v>
      </c>
      <c r="B325" s="3"/>
      <c r="C325" s="4">
        <v>0.16666666666666666</v>
      </c>
      <c r="D325" s="4">
        <v>0.20833333333333334</v>
      </c>
      <c r="E325" s="4">
        <v>4.1666666666666685E-2</v>
      </c>
      <c r="F325" s="2" t="s">
        <v>66</v>
      </c>
      <c r="G325" s="13" t="str" cm="1">
        <f t="array" ref="G325">IF(OR(COUNTIF(F325,"*"&amp;$H$1:$H$2&amp;"*")),"Packer","")</f>
        <v/>
      </c>
      <c r="H325" s="13" t="str">
        <f t="shared" si="70"/>
        <v>Palletizer</v>
      </c>
      <c r="I325" s="37" t="str">
        <f t="shared" si="81"/>
        <v>break</v>
      </c>
      <c r="N325" s="8">
        <v>46022</v>
      </c>
      <c r="O325" s="7">
        <f t="shared" ref="O325:U334" si="82">SUMIFS($E:$E,$A:$A,$N325,$H:$H,O$4)*24</f>
        <v>0</v>
      </c>
      <c r="P325" s="7">
        <f t="shared" si="82"/>
        <v>0</v>
      </c>
      <c r="Q325" s="9">
        <f t="shared" si="82"/>
        <v>0</v>
      </c>
      <c r="R325" s="7">
        <f t="shared" si="82"/>
        <v>0</v>
      </c>
      <c r="S325" s="7">
        <f t="shared" si="82"/>
        <v>0</v>
      </c>
      <c r="T325" s="7">
        <f t="shared" si="82"/>
        <v>0</v>
      </c>
      <c r="U325" s="7">
        <f t="shared" si="82"/>
        <v>0</v>
      </c>
      <c r="V325" s="12">
        <f t="shared" si="78"/>
        <v>0</v>
      </c>
    </row>
    <row r="326" spans="1:22" x14ac:dyDescent="0.3">
      <c r="A326" s="11">
        <v>45732</v>
      </c>
      <c r="B326" s="3"/>
      <c r="C326" s="4">
        <v>0.41666666666666669</v>
      </c>
      <c r="D326" s="4">
        <v>0.45833333333333331</v>
      </c>
      <c r="E326" s="4">
        <v>4.166666666666663E-2</v>
      </c>
      <c r="F326" s="2" t="s">
        <v>20</v>
      </c>
      <c r="G326" s="13" t="str" cm="1">
        <f t="array" ref="G326">IF(OR(COUNTIF(F326,"*"&amp;$H$1:$H$2&amp;"*")),"Packer","")</f>
        <v/>
      </c>
      <c r="H326" s="13" t="str">
        <f t="shared" si="70"/>
        <v xml:space="preserve">shift change </v>
      </c>
      <c r="I326" s="37" t="str">
        <f t="shared" si="81"/>
        <v>break</v>
      </c>
      <c r="N326" s="8">
        <v>46023</v>
      </c>
      <c r="O326" s="7">
        <f t="shared" si="82"/>
        <v>0</v>
      </c>
      <c r="P326" s="7">
        <f t="shared" si="82"/>
        <v>0</v>
      </c>
      <c r="Q326" s="9">
        <f t="shared" si="82"/>
        <v>0</v>
      </c>
      <c r="R326" s="7">
        <f t="shared" si="82"/>
        <v>0</v>
      </c>
      <c r="S326" s="7">
        <f t="shared" si="82"/>
        <v>0</v>
      </c>
      <c r="T326" s="7">
        <f t="shared" si="82"/>
        <v>0</v>
      </c>
      <c r="U326" s="7">
        <f t="shared" si="82"/>
        <v>0</v>
      </c>
      <c r="V326" s="12">
        <f t="shared" si="78"/>
        <v>0</v>
      </c>
    </row>
    <row r="327" spans="1:22" x14ac:dyDescent="0.3">
      <c r="A327" s="11">
        <v>45732</v>
      </c>
      <c r="B327" s="3"/>
      <c r="C327" s="4">
        <v>0.47916666666666669</v>
      </c>
      <c r="D327" s="4">
        <v>0.48958333333333331</v>
      </c>
      <c r="E327" s="4">
        <f t="shared" si="79"/>
        <v>1.041666666666663E-2</v>
      </c>
      <c r="F327" s="2" t="s">
        <v>31</v>
      </c>
      <c r="G327" s="13" t="str" cm="1">
        <f t="array" ref="G327">IF(OR(COUNTIF(F327,"*"&amp;$H$1:$H$2&amp;"*")),"Packer","")</f>
        <v/>
      </c>
      <c r="H327" s="13" t="str">
        <f t="shared" ref="H327:H369" si="83">IF(G327="",IF(OR(F327="cleaning ",F327="shift change ",F327="full ",F327=" forklift repair ",F327="no slings ",F327="break"),F327,"Palletizer"),G327)</f>
        <v>Palletizer</v>
      </c>
      <c r="I327" s="37" t="str">
        <f t="shared" si="81"/>
        <v>palletizer</v>
      </c>
      <c r="N327" s="8">
        <v>46024</v>
      </c>
      <c r="O327" s="7">
        <f t="shared" si="82"/>
        <v>0</v>
      </c>
      <c r="P327" s="7">
        <f t="shared" si="82"/>
        <v>0</v>
      </c>
      <c r="Q327" s="9">
        <f t="shared" si="82"/>
        <v>0</v>
      </c>
      <c r="R327" s="7">
        <f t="shared" si="82"/>
        <v>0</v>
      </c>
      <c r="S327" s="7">
        <f t="shared" si="82"/>
        <v>0</v>
      </c>
      <c r="T327" s="7">
        <f t="shared" si="82"/>
        <v>0</v>
      </c>
      <c r="U327" s="7">
        <f t="shared" si="82"/>
        <v>0</v>
      </c>
      <c r="V327" s="12">
        <f t="shared" si="78"/>
        <v>0</v>
      </c>
    </row>
    <row r="328" spans="1:22" x14ac:dyDescent="0.3">
      <c r="A328" s="11">
        <v>45732</v>
      </c>
      <c r="B328" s="3"/>
      <c r="C328" s="4">
        <v>0.51736111111111116</v>
      </c>
      <c r="D328" s="4">
        <v>0.53125</v>
      </c>
      <c r="E328" s="4">
        <f t="shared" si="79"/>
        <v>1.388888888888884E-2</v>
      </c>
      <c r="F328" s="2" t="s">
        <v>31</v>
      </c>
      <c r="G328" s="13" t="str" cm="1">
        <f t="array" ref="G328">IF(OR(COUNTIF(F328,"*"&amp;$H$1:$H$2&amp;"*")),"Packer","")</f>
        <v/>
      </c>
      <c r="H328" s="13" t="str">
        <f t="shared" si="83"/>
        <v>Palletizer</v>
      </c>
      <c r="I328" s="37" t="str">
        <f t="shared" si="81"/>
        <v>palletizer</v>
      </c>
      <c r="N328" s="8">
        <v>46025</v>
      </c>
      <c r="O328" s="7">
        <f t="shared" si="82"/>
        <v>0</v>
      </c>
      <c r="P328" s="7">
        <f t="shared" si="82"/>
        <v>0</v>
      </c>
      <c r="Q328" s="9">
        <f t="shared" si="82"/>
        <v>0</v>
      </c>
      <c r="R328" s="7">
        <f t="shared" si="82"/>
        <v>0</v>
      </c>
      <c r="S328" s="7">
        <f t="shared" si="82"/>
        <v>0</v>
      </c>
      <c r="T328" s="7">
        <f t="shared" si="82"/>
        <v>0</v>
      </c>
      <c r="U328" s="7">
        <f t="shared" si="82"/>
        <v>0</v>
      </c>
      <c r="V328" s="12">
        <f t="shared" si="78"/>
        <v>0</v>
      </c>
    </row>
    <row r="329" spans="1:22" x14ac:dyDescent="0.3">
      <c r="A329" s="11">
        <v>45732</v>
      </c>
      <c r="B329" s="3"/>
      <c r="C329" s="4">
        <v>0.55208333333333337</v>
      </c>
      <c r="D329" s="4">
        <v>0.56597222222222221</v>
      </c>
      <c r="E329" s="4">
        <f t="shared" si="79"/>
        <v>1.388888888888884E-2</v>
      </c>
      <c r="F329" s="2" t="s">
        <v>31</v>
      </c>
      <c r="G329" s="13" t="str" cm="1">
        <f t="array" ref="G329">IF(OR(COUNTIF(F329,"*"&amp;$H$1:$H$2&amp;"*")),"Packer","")</f>
        <v/>
      </c>
      <c r="H329" s="13" t="str">
        <f t="shared" si="83"/>
        <v>Palletizer</v>
      </c>
      <c r="I329" s="37" t="str">
        <f t="shared" si="81"/>
        <v>palletizer</v>
      </c>
      <c r="N329" s="8">
        <v>46026</v>
      </c>
      <c r="O329" s="7">
        <f t="shared" si="82"/>
        <v>0</v>
      </c>
      <c r="P329" s="7">
        <f t="shared" si="82"/>
        <v>0</v>
      </c>
      <c r="Q329" s="9">
        <f t="shared" si="82"/>
        <v>0</v>
      </c>
      <c r="R329" s="7">
        <f t="shared" si="82"/>
        <v>0</v>
      </c>
      <c r="S329" s="7">
        <f t="shared" si="82"/>
        <v>0</v>
      </c>
      <c r="T329" s="7">
        <f t="shared" si="82"/>
        <v>0</v>
      </c>
      <c r="U329" s="7">
        <f t="shared" si="82"/>
        <v>0</v>
      </c>
      <c r="V329" s="12">
        <f t="shared" si="78"/>
        <v>0</v>
      </c>
    </row>
    <row r="330" spans="1:22" x14ac:dyDescent="0.3">
      <c r="A330" s="11">
        <v>45732</v>
      </c>
      <c r="B330" s="3"/>
      <c r="C330" s="4">
        <v>0.58680555555555558</v>
      </c>
      <c r="D330" s="4">
        <v>0.60069444444444442</v>
      </c>
      <c r="E330" s="4">
        <f t="shared" si="79"/>
        <v>1.388888888888884E-2</v>
      </c>
      <c r="F330" s="2" t="s">
        <v>31</v>
      </c>
      <c r="G330" s="13" t="str" cm="1">
        <f t="array" ref="G330">IF(OR(COUNTIF(F330,"*"&amp;$H$1:$H$2&amp;"*")),"Packer","")</f>
        <v/>
      </c>
      <c r="H330" s="13" t="str">
        <f t="shared" si="83"/>
        <v>Palletizer</v>
      </c>
      <c r="I330" s="37" t="str">
        <f t="shared" si="81"/>
        <v>palletizer</v>
      </c>
      <c r="N330" s="8">
        <v>46027</v>
      </c>
      <c r="O330" s="7">
        <f t="shared" si="82"/>
        <v>0</v>
      </c>
      <c r="P330" s="7">
        <f t="shared" si="82"/>
        <v>0</v>
      </c>
      <c r="Q330" s="9">
        <f t="shared" si="82"/>
        <v>0</v>
      </c>
      <c r="R330" s="7">
        <f t="shared" si="82"/>
        <v>0</v>
      </c>
      <c r="S330" s="7">
        <f t="shared" si="82"/>
        <v>0</v>
      </c>
      <c r="T330" s="7">
        <f t="shared" si="82"/>
        <v>0</v>
      </c>
      <c r="U330" s="7">
        <f t="shared" si="82"/>
        <v>0</v>
      </c>
      <c r="V330" s="12">
        <f t="shared" si="78"/>
        <v>0</v>
      </c>
    </row>
    <row r="331" spans="1:22" x14ac:dyDescent="0.3">
      <c r="A331" s="11">
        <v>45732</v>
      </c>
      <c r="B331" s="3"/>
      <c r="C331" s="4">
        <v>0.625</v>
      </c>
      <c r="D331" s="4">
        <v>0.64583333333333337</v>
      </c>
      <c r="E331" s="4">
        <f t="shared" si="79"/>
        <v>2.083333333333337E-2</v>
      </c>
      <c r="F331" s="2" t="s">
        <v>33</v>
      </c>
      <c r="G331" s="13" t="str" cm="1">
        <f t="array" ref="G331">IF(OR(COUNTIF(F331,"*"&amp;$H$1:$H$2&amp;"*")),"Packer","")</f>
        <v/>
      </c>
      <c r="H331" s="13" t="str">
        <f t="shared" si="83"/>
        <v>Palletizer</v>
      </c>
      <c r="I331" s="37" t="str">
        <f t="shared" si="81"/>
        <v>palletizer</v>
      </c>
      <c r="N331" s="8">
        <v>46028</v>
      </c>
      <c r="O331" s="7">
        <f t="shared" si="82"/>
        <v>0</v>
      </c>
      <c r="P331" s="7">
        <f t="shared" si="82"/>
        <v>0</v>
      </c>
      <c r="Q331" s="9">
        <f t="shared" si="82"/>
        <v>0</v>
      </c>
      <c r="R331" s="7">
        <f t="shared" si="82"/>
        <v>0</v>
      </c>
      <c r="S331" s="7">
        <f t="shared" si="82"/>
        <v>0</v>
      </c>
      <c r="T331" s="7">
        <f t="shared" si="82"/>
        <v>0</v>
      </c>
      <c r="U331" s="7">
        <f t="shared" si="82"/>
        <v>0</v>
      </c>
      <c r="V331" s="12">
        <f t="shared" si="78"/>
        <v>0</v>
      </c>
    </row>
    <row r="332" spans="1:22" x14ac:dyDescent="0.3">
      <c r="A332" s="11">
        <v>45732</v>
      </c>
      <c r="B332" s="3"/>
      <c r="C332" s="4">
        <v>0.66666666666666696</v>
      </c>
      <c r="D332" s="4">
        <v>0.72916666666666663</v>
      </c>
      <c r="E332" s="4">
        <f t="shared" si="79"/>
        <v>6.2499999999999667E-2</v>
      </c>
      <c r="F332" s="2" t="s">
        <v>70</v>
      </c>
      <c r="G332" s="13" t="str" cm="1">
        <f t="array" ref="G332">IF(OR(COUNTIF(F332,"*"&amp;$H$1:$H$2&amp;"*")),"Packer","")</f>
        <v/>
      </c>
      <c r="H332" s="13" t="str">
        <f t="shared" si="83"/>
        <v>Palletizer</v>
      </c>
      <c r="I332" s="37" t="str">
        <f t="shared" si="81"/>
        <v>palletizer</v>
      </c>
      <c r="N332" s="8">
        <v>46029</v>
      </c>
      <c r="O332" s="7">
        <f t="shared" si="82"/>
        <v>0</v>
      </c>
      <c r="P332" s="7">
        <f t="shared" si="82"/>
        <v>0</v>
      </c>
      <c r="Q332" s="9">
        <f t="shared" si="82"/>
        <v>0</v>
      </c>
      <c r="R332" s="7">
        <f t="shared" si="82"/>
        <v>0</v>
      </c>
      <c r="S332" s="7">
        <f t="shared" si="82"/>
        <v>0</v>
      </c>
      <c r="T332" s="7">
        <f t="shared" si="82"/>
        <v>0</v>
      </c>
      <c r="U332" s="7">
        <f t="shared" si="82"/>
        <v>0</v>
      </c>
      <c r="V332" s="12">
        <f t="shared" si="78"/>
        <v>0</v>
      </c>
    </row>
    <row r="333" spans="1:22" x14ac:dyDescent="0.3">
      <c r="A333" s="11">
        <v>45732</v>
      </c>
      <c r="B333" s="3"/>
      <c r="C333" s="4">
        <v>0.75</v>
      </c>
      <c r="D333" s="4">
        <v>0.79166666666666696</v>
      </c>
      <c r="E333" s="4">
        <f t="shared" si="79"/>
        <v>4.1666666666666963E-2</v>
      </c>
      <c r="F333" s="2" t="s">
        <v>66</v>
      </c>
      <c r="G333" s="13" t="str" cm="1">
        <f t="array" ref="G333">IF(OR(COUNTIF(F333,"*"&amp;$H$1:$H$2&amp;"*")),"Packer","")</f>
        <v/>
      </c>
      <c r="H333" s="13" t="str">
        <f t="shared" si="83"/>
        <v>Palletizer</v>
      </c>
      <c r="I333" s="37" t="str">
        <f t="shared" si="81"/>
        <v>break</v>
      </c>
      <c r="N333" s="8">
        <v>46030</v>
      </c>
      <c r="O333" s="7">
        <f t="shared" si="82"/>
        <v>0</v>
      </c>
      <c r="P333" s="7">
        <f t="shared" si="82"/>
        <v>0</v>
      </c>
      <c r="Q333" s="9">
        <f t="shared" si="82"/>
        <v>0</v>
      </c>
      <c r="R333" s="7">
        <f t="shared" si="82"/>
        <v>0</v>
      </c>
      <c r="S333" s="7">
        <f t="shared" si="82"/>
        <v>0</v>
      </c>
      <c r="T333" s="7">
        <f t="shared" si="82"/>
        <v>0</v>
      </c>
      <c r="U333" s="7">
        <f t="shared" si="82"/>
        <v>0</v>
      </c>
      <c r="V333" s="12">
        <f t="shared" si="78"/>
        <v>0</v>
      </c>
    </row>
    <row r="334" spans="1:22" x14ac:dyDescent="0.3">
      <c r="A334" s="11">
        <v>45732</v>
      </c>
      <c r="B334" s="3"/>
      <c r="C334" s="4">
        <v>0.8125</v>
      </c>
      <c r="D334" s="4">
        <v>0.82291666666666663</v>
      </c>
      <c r="E334" s="4">
        <f t="shared" si="79"/>
        <v>1.041666666666663E-2</v>
      </c>
      <c r="F334" s="2" t="s">
        <v>35</v>
      </c>
      <c r="G334" s="13" t="str" cm="1">
        <f t="array" ref="G334">IF(OR(COUNTIF(F334,"*"&amp;$H$1:$H$2&amp;"*")),"Packer","")</f>
        <v/>
      </c>
      <c r="H334" s="13" t="str">
        <f t="shared" si="83"/>
        <v>Palletizer</v>
      </c>
      <c r="I334" s="37" t="str">
        <f t="shared" si="81"/>
        <v>palletizer</v>
      </c>
      <c r="N334" s="8">
        <v>46031</v>
      </c>
      <c r="O334" s="7">
        <f t="shared" si="82"/>
        <v>0</v>
      </c>
      <c r="P334" s="7">
        <f t="shared" si="82"/>
        <v>0</v>
      </c>
      <c r="Q334" s="9">
        <f t="shared" si="82"/>
        <v>0</v>
      </c>
      <c r="R334" s="7">
        <f t="shared" si="82"/>
        <v>0</v>
      </c>
      <c r="S334" s="7">
        <f t="shared" si="82"/>
        <v>0</v>
      </c>
      <c r="T334" s="7">
        <f t="shared" si="82"/>
        <v>0</v>
      </c>
      <c r="U334" s="7">
        <f t="shared" si="82"/>
        <v>0</v>
      </c>
      <c r="V334" s="12">
        <f t="shared" si="78"/>
        <v>0</v>
      </c>
    </row>
    <row r="335" spans="1:22" x14ac:dyDescent="0.3">
      <c r="A335" s="11">
        <v>45732</v>
      </c>
      <c r="B335" s="3"/>
      <c r="C335" s="4">
        <v>0.91666666666666663</v>
      </c>
      <c r="D335" s="4">
        <v>0.95833333333333337</v>
      </c>
      <c r="E335" s="4">
        <v>4.1666666666666741E-2</v>
      </c>
      <c r="F335" s="2" t="s">
        <v>20</v>
      </c>
      <c r="G335" s="13" t="str" cm="1">
        <f t="array" ref="G335">IF(OR(COUNTIF(F335,"*"&amp;$H$1:$H$2&amp;"*")),"Packer","")</f>
        <v/>
      </c>
      <c r="H335" s="13" t="str">
        <f t="shared" si="83"/>
        <v xml:space="preserve">shift change </v>
      </c>
      <c r="I335" s="37" t="str">
        <f t="shared" si="81"/>
        <v>break</v>
      </c>
      <c r="N335" s="8">
        <v>46032</v>
      </c>
      <c r="O335" s="7">
        <f t="shared" ref="O335:U344" si="84">SUMIFS($E:$E,$A:$A,$N335,$H:$H,O$4)*24</f>
        <v>0</v>
      </c>
      <c r="P335" s="7">
        <f t="shared" si="84"/>
        <v>0</v>
      </c>
      <c r="Q335" s="9">
        <f t="shared" si="84"/>
        <v>0</v>
      </c>
      <c r="R335" s="7">
        <f t="shared" si="84"/>
        <v>0</v>
      </c>
      <c r="S335" s="7">
        <f t="shared" si="84"/>
        <v>0</v>
      </c>
      <c r="T335" s="7">
        <f t="shared" si="84"/>
        <v>0</v>
      </c>
      <c r="U335" s="7">
        <f t="shared" si="84"/>
        <v>0</v>
      </c>
      <c r="V335" s="12">
        <f t="shared" si="78"/>
        <v>0</v>
      </c>
    </row>
    <row r="336" spans="1:22" x14ac:dyDescent="0.3">
      <c r="A336" s="11">
        <v>45733</v>
      </c>
      <c r="B336" s="3"/>
      <c r="C336" s="4">
        <v>4.1666666666666664E-2</v>
      </c>
      <c r="D336" s="4">
        <v>6.25E-2</v>
      </c>
      <c r="E336" s="4">
        <f t="shared" si="79"/>
        <v>2.0833333333333336E-2</v>
      </c>
      <c r="F336" s="2" t="s">
        <v>60</v>
      </c>
      <c r="G336" s="13" t="str" cm="1">
        <f t="array" ref="G336">IF(OR(COUNTIF(F336,"*"&amp;$H$1:$H$2&amp;"*")),"Packer","")</f>
        <v/>
      </c>
      <c r="H336" s="13" t="str">
        <f t="shared" si="83"/>
        <v>Palletizer</v>
      </c>
      <c r="I336" s="37" t="str">
        <f t="shared" si="81"/>
        <v>palletizer</v>
      </c>
      <c r="N336" s="8">
        <v>46033</v>
      </c>
      <c r="O336" s="7">
        <f t="shared" si="84"/>
        <v>0</v>
      </c>
      <c r="P336" s="7">
        <f t="shared" si="84"/>
        <v>0</v>
      </c>
      <c r="Q336" s="9">
        <f t="shared" si="84"/>
        <v>0</v>
      </c>
      <c r="R336" s="7">
        <f t="shared" si="84"/>
        <v>0</v>
      </c>
      <c r="S336" s="7">
        <f t="shared" si="84"/>
        <v>0</v>
      </c>
      <c r="T336" s="7">
        <f t="shared" si="84"/>
        <v>0</v>
      </c>
      <c r="U336" s="7">
        <f t="shared" si="84"/>
        <v>0</v>
      </c>
      <c r="V336" s="12">
        <f t="shared" si="78"/>
        <v>0</v>
      </c>
    </row>
    <row r="337" spans="1:22" x14ac:dyDescent="0.3">
      <c r="A337" s="11">
        <v>45733</v>
      </c>
      <c r="B337" s="3"/>
      <c r="C337" s="4">
        <v>9.0277777777777776E-2</v>
      </c>
      <c r="D337" s="4">
        <v>9.7222222222222224E-2</v>
      </c>
      <c r="E337" s="4">
        <f t="shared" si="79"/>
        <v>6.9444444444444475E-3</v>
      </c>
      <c r="F337" s="2" t="s">
        <v>36</v>
      </c>
      <c r="G337" s="13" t="str" cm="1">
        <f t="array" ref="G337">IF(OR(COUNTIF(F337,"*"&amp;$H$1:$H$2&amp;"*")),"Packer","")</f>
        <v/>
      </c>
      <c r="H337" s="13" t="str">
        <f t="shared" si="83"/>
        <v>Palletizer</v>
      </c>
      <c r="I337" s="37" t="str">
        <f t="shared" si="81"/>
        <v>palletizer</v>
      </c>
      <c r="N337" s="8">
        <v>46034</v>
      </c>
      <c r="O337" s="7">
        <f t="shared" si="84"/>
        <v>0</v>
      </c>
      <c r="P337" s="7">
        <f t="shared" si="84"/>
        <v>0</v>
      </c>
      <c r="Q337" s="9">
        <f t="shared" si="84"/>
        <v>0</v>
      </c>
      <c r="R337" s="7">
        <f t="shared" si="84"/>
        <v>0</v>
      </c>
      <c r="S337" s="7">
        <f t="shared" si="84"/>
        <v>0</v>
      </c>
      <c r="T337" s="7">
        <f t="shared" si="84"/>
        <v>0</v>
      </c>
      <c r="U337" s="7">
        <f t="shared" si="84"/>
        <v>0</v>
      </c>
      <c r="V337" s="12">
        <f t="shared" ref="V337:V368" si="85">SUM(O337:U337)</f>
        <v>0</v>
      </c>
    </row>
    <row r="338" spans="1:22" x14ac:dyDescent="0.3">
      <c r="A338" s="11">
        <v>45733</v>
      </c>
      <c r="B338" s="3"/>
      <c r="C338" s="4">
        <v>0.10416666666666667</v>
      </c>
      <c r="D338" s="4">
        <v>0.11458333333333333</v>
      </c>
      <c r="E338" s="4">
        <f t="shared" si="79"/>
        <v>1.0416666666666657E-2</v>
      </c>
      <c r="F338" s="2" t="s">
        <v>33</v>
      </c>
      <c r="G338" s="13" t="str" cm="1">
        <f t="array" ref="G338">IF(OR(COUNTIF(F338,"*"&amp;$H$1:$H$2&amp;"*")),"Packer","")</f>
        <v/>
      </c>
      <c r="H338" s="13" t="str">
        <f t="shared" si="83"/>
        <v>Palletizer</v>
      </c>
      <c r="I338" s="37" t="str">
        <f t="shared" si="81"/>
        <v>palletizer</v>
      </c>
      <c r="N338" s="8">
        <v>46035</v>
      </c>
      <c r="O338" s="7">
        <f t="shared" si="84"/>
        <v>0</v>
      </c>
      <c r="P338" s="7">
        <f t="shared" si="84"/>
        <v>0</v>
      </c>
      <c r="Q338" s="9">
        <f t="shared" si="84"/>
        <v>0</v>
      </c>
      <c r="R338" s="7">
        <f t="shared" si="84"/>
        <v>0</v>
      </c>
      <c r="S338" s="7">
        <f t="shared" si="84"/>
        <v>0</v>
      </c>
      <c r="T338" s="7">
        <f t="shared" si="84"/>
        <v>0</v>
      </c>
      <c r="U338" s="7">
        <f t="shared" si="84"/>
        <v>0</v>
      </c>
      <c r="V338" s="12">
        <f t="shared" si="85"/>
        <v>0</v>
      </c>
    </row>
    <row r="339" spans="1:22" x14ac:dyDescent="0.3">
      <c r="A339" s="11">
        <v>45733</v>
      </c>
      <c r="B339" s="3"/>
      <c r="C339" s="4">
        <v>0.13194444444444445</v>
      </c>
      <c r="D339" s="4">
        <v>0.1423611111111111</v>
      </c>
      <c r="E339" s="4">
        <f t="shared" si="79"/>
        <v>1.0416666666666657E-2</v>
      </c>
      <c r="F339" s="2" t="s">
        <v>33</v>
      </c>
      <c r="G339" s="13" t="str" cm="1">
        <f t="array" ref="G339">IF(OR(COUNTIF(F339,"*"&amp;$H$1:$H$2&amp;"*")),"Packer","")</f>
        <v/>
      </c>
      <c r="H339" s="13" t="str">
        <f t="shared" si="83"/>
        <v>Palletizer</v>
      </c>
      <c r="I339" s="37" t="str">
        <f t="shared" si="81"/>
        <v>palletizer</v>
      </c>
      <c r="N339" s="8">
        <v>46036</v>
      </c>
      <c r="O339" s="7">
        <f t="shared" si="84"/>
        <v>0</v>
      </c>
      <c r="P339" s="7">
        <f t="shared" si="84"/>
        <v>0</v>
      </c>
      <c r="Q339" s="9">
        <f t="shared" si="84"/>
        <v>0</v>
      </c>
      <c r="R339" s="7">
        <f t="shared" si="84"/>
        <v>0</v>
      </c>
      <c r="S339" s="7">
        <f t="shared" si="84"/>
        <v>0</v>
      </c>
      <c r="T339" s="7">
        <f t="shared" si="84"/>
        <v>0</v>
      </c>
      <c r="U339" s="7">
        <f t="shared" si="84"/>
        <v>0</v>
      </c>
      <c r="V339" s="12">
        <f t="shared" si="85"/>
        <v>0</v>
      </c>
    </row>
    <row r="340" spans="1:22" x14ac:dyDescent="0.3">
      <c r="A340" s="11">
        <v>45733</v>
      </c>
      <c r="B340" s="3"/>
      <c r="C340" s="4">
        <v>0.16666666666666666</v>
      </c>
      <c r="D340" s="4">
        <v>0.20833333333333334</v>
      </c>
      <c r="E340" s="4">
        <v>4.1666666666666685E-2</v>
      </c>
      <c r="F340" s="2" t="s">
        <v>66</v>
      </c>
      <c r="G340" s="13" t="str" cm="1">
        <f t="array" ref="G340">IF(OR(COUNTIF(F340,"*"&amp;$H$1:$H$2&amp;"*")),"Packer","")</f>
        <v/>
      </c>
      <c r="H340" s="13" t="str">
        <f t="shared" si="83"/>
        <v>Palletizer</v>
      </c>
      <c r="I340" s="37" t="str">
        <f t="shared" si="81"/>
        <v>break</v>
      </c>
      <c r="N340" s="8">
        <v>46037</v>
      </c>
      <c r="O340" s="7">
        <f t="shared" si="84"/>
        <v>0</v>
      </c>
      <c r="P340" s="7">
        <f t="shared" si="84"/>
        <v>0</v>
      </c>
      <c r="Q340" s="9">
        <f t="shared" si="84"/>
        <v>0</v>
      </c>
      <c r="R340" s="7">
        <f t="shared" si="84"/>
        <v>0</v>
      </c>
      <c r="S340" s="7">
        <f t="shared" si="84"/>
        <v>0</v>
      </c>
      <c r="T340" s="7">
        <f t="shared" si="84"/>
        <v>0</v>
      </c>
      <c r="U340" s="7">
        <f t="shared" si="84"/>
        <v>0</v>
      </c>
      <c r="V340" s="12">
        <f t="shared" si="85"/>
        <v>0</v>
      </c>
    </row>
    <row r="341" spans="1:22" x14ac:dyDescent="0.3">
      <c r="A341" s="11">
        <v>45733</v>
      </c>
      <c r="B341" s="3"/>
      <c r="C341" s="4">
        <v>0.22916666666666666</v>
      </c>
      <c r="D341" s="4">
        <v>0.23958333333333334</v>
      </c>
      <c r="E341" s="4">
        <f t="shared" si="79"/>
        <v>1.0416666666666685E-2</v>
      </c>
      <c r="F341" s="2" t="s">
        <v>33</v>
      </c>
      <c r="G341" s="13" t="str" cm="1">
        <f t="array" ref="G341">IF(OR(COUNTIF(F341,"*"&amp;$H$1:$H$2&amp;"*")),"Packer","")</f>
        <v/>
      </c>
      <c r="H341" s="13" t="str">
        <f t="shared" si="83"/>
        <v>Palletizer</v>
      </c>
      <c r="I341" s="37" t="str">
        <f t="shared" si="81"/>
        <v>palletizer</v>
      </c>
      <c r="N341" s="8">
        <v>46038</v>
      </c>
      <c r="O341" s="7">
        <f t="shared" si="84"/>
        <v>0</v>
      </c>
      <c r="P341" s="7">
        <f t="shared" si="84"/>
        <v>0</v>
      </c>
      <c r="Q341" s="9">
        <f t="shared" si="84"/>
        <v>0</v>
      </c>
      <c r="R341" s="7">
        <f t="shared" si="84"/>
        <v>0</v>
      </c>
      <c r="S341" s="7">
        <f t="shared" si="84"/>
        <v>0</v>
      </c>
      <c r="T341" s="7">
        <f t="shared" si="84"/>
        <v>0</v>
      </c>
      <c r="U341" s="7">
        <f t="shared" si="84"/>
        <v>0</v>
      </c>
      <c r="V341" s="12">
        <f t="shared" si="85"/>
        <v>0</v>
      </c>
    </row>
    <row r="342" spans="1:22" x14ac:dyDescent="0.3">
      <c r="A342" s="11">
        <v>45733</v>
      </c>
      <c r="B342" s="3"/>
      <c r="C342" s="4">
        <v>0.41666666666666669</v>
      </c>
      <c r="D342" s="4">
        <v>0.45833333333333331</v>
      </c>
      <c r="E342" s="4">
        <v>4.166666666666663E-2</v>
      </c>
      <c r="F342" s="2" t="s">
        <v>20</v>
      </c>
      <c r="G342" s="13" t="str" cm="1">
        <f t="array" ref="G342">IF(OR(COUNTIF(F342,"*"&amp;$H$1:$H$2&amp;"*")),"Packer","")</f>
        <v/>
      </c>
      <c r="H342" s="13" t="str">
        <f t="shared" si="83"/>
        <v xml:space="preserve">shift change </v>
      </c>
      <c r="I342" s="37" t="str">
        <f t="shared" si="81"/>
        <v>break</v>
      </c>
      <c r="N342" s="8">
        <v>46039</v>
      </c>
      <c r="O342" s="7">
        <f t="shared" si="84"/>
        <v>0</v>
      </c>
      <c r="P342" s="7">
        <f t="shared" si="84"/>
        <v>0</v>
      </c>
      <c r="Q342" s="9">
        <f t="shared" si="84"/>
        <v>0</v>
      </c>
      <c r="R342" s="7">
        <f t="shared" si="84"/>
        <v>0</v>
      </c>
      <c r="S342" s="7">
        <f t="shared" si="84"/>
        <v>0</v>
      </c>
      <c r="T342" s="7">
        <f t="shared" si="84"/>
        <v>0</v>
      </c>
      <c r="U342" s="7">
        <f t="shared" si="84"/>
        <v>0</v>
      </c>
      <c r="V342" s="12">
        <f t="shared" si="85"/>
        <v>0</v>
      </c>
    </row>
    <row r="343" spans="1:22" x14ac:dyDescent="0.3">
      <c r="A343" s="11">
        <v>45733</v>
      </c>
      <c r="B343" s="3"/>
      <c r="C343" s="4">
        <v>0.5</v>
      </c>
      <c r="D343" s="4">
        <v>0.51041666666666663</v>
      </c>
      <c r="E343" s="4">
        <f t="shared" si="79"/>
        <v>1.041666666666663E-2</v>
      </c>
      <c r="F343" s="2" t="s">
        <v>42</v>
      </c>
      <c r="G343" s="13" t="str" cm="1">
        <f t="array" ref="G343">IF(OR(COUNTIF(F343,"*"&amp;$H$1:$H$2&amp;"*")),"Packer","")</f>
        <v>Packer</v>
      </c>
      <c r="H343" s="13" t="str">
        <f t="shared" si="83"/>
        <v>Packer</v>
      </c>
      <c r="I343" s="37" t="str">
        <f t="shared" si="81"/>
        <v>packer</v>
      </c>
      <c r="N343" s="8">
        <v>46040</v>
      </c>
      <c r="O343" s="7">
        <f t="shared" si="84"/>
        <v>0</v>
      </c>
      <c r="P343" s="7">
        <f t="shared" si="84"/>
        <v>0</v>
      </c>
      <c r="Q343" s="9">
        <f t="shared" si="84"/>
        <v>0</v>
      </c>
      <c r="R343" s="7">
        <f t="shared" si="84"/>
        <v>0</v>
      </c>
      <c r="S343" s="7">
        <f t="shared" si="84"/>
        <v>0</v>
      </c>
      <c r="T343" s="7">
        <f t="shared" si="84"/>
        <v>0</v>
      </c>
      <c r="U343" s="7">
        <f t="shared" si="84"/>
        <v>0</v>
      </c>
      <c r="V343" s="12">
        <f t="shared" si="85"/>
        <v>0</v>
      </c>
    </row>
    <row r="344" spans="1:22" x14ac:dyDescent="0.3">
      <c r="A344" s="11">
        <v>45733</v>
      </c>
      <c r="B344" s="3"/>
      <c r="C344" s="4">
        <v>0.52430555555555558</v>
      </c>
      <c r="D344" s="4">
        <v>0.53472222222222221</v>
      </c>
      <c r="E344" s="4">
        <f t="shared" si="79"/>
        <v>1.041666666666663E-2</v>
      </c>
      <c r="F344" s="2" t="s">
        <v>70</v>
      </c>
      <c r="G344" s="13" t="str" cm="1">
        <f t="array" ref="G344">IF(OR(COUNTIF(F344,"*"&amp;$H$1:$H$2&amp;"*")),"Packer","")</f>
        <v/>
      </c>
      <c r="H344" s="13" t="str">
        <f t="shared" si="83"/>
        <v>Palletizer</v>
      </c>
      <c r="I344" s="37" t="str">
        <f t="shared" si="81"/>
        <v>palletizer</v>
      </c>
      <c r="N344" s="8">
        <v>46041</v>
      </c>
      <c r="O344" s="7">
        <f t="shared" si="84"/>
        <v>0</v>
      </c>
      <c r="P344" s="7">
        <f t="shared" si="84"/>
        <v>0</v>
      </c>
      <c r="Q344" s="9">
        <f t="shared" si="84"/>
        <v>0</v>
      </c>
      <c r="R344" s="7">
        <f t="shared" si="84"/>
        <v>0</v>
      </c>
      <c r="S344" s="7">
        <f t="shared" si="84"/>
        <v>0</v>
      </c>
      <c r="T344" s="7">
        <f t="shared" si="84"/>
        <v>0</v>
      </c>
      <c r="U344" s="7">
        <f t="shared" si="84"/>
        <v>0</v>
      </c>
      <c r="V344" s="12">
        <f t="shared" si="85"/>
        <v>0</v>
      </c>
    </row>
    <row r="345" spans="1:22" x14ac:dyDescent="0.3">
      <c r="A345" s="11">
        <v>45733</v>
      </c>
      <c r="B345" s="3"/>
      <c r="C345" s="4">
        <v>0.54513888888888884</v>
      </c>
      <c r="D345" s="4">
        <v>0.56597222222222221</v>
      </c>
      <c r="E345" s="4">
        <f t="shared" si="79"/>
        <v>2.083333333333337E-2</v>
      </c>
      <c r="F345" s="2" t="s">
        <v>52</v>
      </c>
      <c r="G345" s="13" t="str" cm="1">
        <f t="array" ref="G345">IF(OR(COUNTIF(F345,"*"&amp;$H$1:$H$2&amp;"*")),"Packer","")</f>
        <v>Packer</v>
      </c>
      <c r="H345" s="13" t="str">
        <f t="shared" si="83"/>
        <v>Packer</v>
      </c>
      <c r="I345" s="37" t="str">
        <f t="shared" si="81"/>
        <v>packer</v>
      </c>
      <c r="N345" s="8">
        <v>46042</v>
      </c>
      <c r="O345" s="7">
        <f t="shared" ref="O345:U354" si="86">SUMIFS($E:$E,$A:$A,$N345,$H:$H,O$4)*24</f>
        <v>0</v>
      </c>
      <c r="P345" s="7">
        <f t="shared" si="86"/>
        <v>0</v>
      </c>
      <c r="Q345" s="9">
        <f t="shared" si="86"/>
        <v>0</v>
      </c>
      <c r="R345" s="7">
        <f t="shared" si="86"/>
        <v>0</v>
      </c>
      <c r="S345" s="7">
        <f t="shared" si="86"/>
        <v>0</v>
      </c>
      <c r="T345" s="7">
        <f t="shared" si="86"/>
        <v>0</v>
      </c>
      <c r="U345" s="7">
        <f t="shared" si="86"/>
        <v>0</v>
      </c>
      <c r="V345" s="12">
        <f t="shared" si="85"/>
        <v>0</v>
      </c>
    </row>
    <row r="346" spans="1:22" x14ac:dyDescent="0.3">
      <c r="A346" s="11">
        <v>45733</v>
      </c>
      <c r="B346" s="3"/>
      <c r="C346" s="4">
        <v>0.57291666666666663</v>
      </c>
      <c r="D346" s="4">
        <v>0.625</v>
      </c>
      <c r="E346" s="4">
        <f t="shared" si="79"/>
        <v>5.208333333333337E-2</v>
      </c>
      <c r="F346" s="2" t="s">
        <v>13</v>
      </c>
      <c r="G346" s="13" t="str" cm="1">
        <f t="array" ref="G346">IF(OR(COUNTIF(F346,"*"&amp;$H$1:$H$2&amp;"*")),"Packer","")</f>
        <v/>
      </c>
      <c r="H346" s="13" t="str">
        <f t="shared" si="83"/>
        <v xml:space="preserve"> forklift repair </v>
      </c>
      <c r="I346" s="37" t="str">
        <f t="shared" si="81"/>
        <v>forklift</v>
      </c>
      <c r="N346" s="8">
        <v>46043</v>
      </c>
      <c r="O346" s="7">
        <f t="shared" si="86"/>
        <v>0</v>
      </c>
      <c r="P346" s="7">
        <f t="shared" si="86"/>
        <v>0</v>
      </c>
      <c r="Q346" s="9">
        <f t="shared" si="86"/>
        <v>0</v>
      </c>
      <c r="R346" s="7">
        <f t="shared" si="86"/>
        <v>0</v>
      </c>
      <c r="S346" s="7">
        <f t="shared" si="86"/>
        <v>0</v>
      </c>
      <c r="T346" s="7">
        <f t="shared" si="86"/>
        <v>0</v>
      </c>
      <c r="U346" s="7">
        <f t="shared" si="86"/>
        <v>0</v>
      </c>
      <c r="V346" s="12">
        <f t="shared" si="85"/>
        <v>0</v>
      </c>
    </row>
    <row r="347" spans="1:22" x14ac:dyDescent="0.3">
      <c r="A347" s="11">
        <v>45733</v>
      </c>
      <c r="B347" s="3"/>
      <c r="C347" s="4">
        <v>0.625</v>
      </c>
      <c r="D347" s="4">
        <v>0.63541666666666663</v>
      </c>
      <c r="E347" s="4">
        <f t="shared" si="79"/>
        <v>1.041666666666663E-2</v>
      </c>
      <c r="F347" s="2" t="s">
        <v>70</v>
      </c>
      <c r="G347" s="13" t="str" cm="1">
        <f t="array" ref="G347">IF(OR(COUNTIF(F347,"*"&amp;$H$1:$H$2&amp;"*")),"Packer","")</f>
        <v/>
      </c>
      <c r="H347" s="13" t="str">
        <f t="shared" si="83"/>
        <v>Palletizer</v>
      </c>
      <c r="I347" s="37" t="str">
        <f t="shared" si="81"/>
        <v>palletizer</v>
      </c>
      <c r="N347" s="8">
        <v>46044</v>
      </c>
      <c r="O347" s="7">
        <f t="shared" si="86"/>
        <v>0</v>
      </c>
      <c r="P347" s="7">
        <f t="shared" si="86"/>
        <v>0</v>
      </c>
      <c r="Q347" s="9">
        <f t="shared" si="86"/>
        <v>0</v>
      </c>
      <c r="R347" s="7">
        <f t="shared" si="86"/>
        <v>0</v>
      </c>
      <c r="S347" s="7">
        <f t="shared" si="86"/>
        <v>0</v>
      </c>
      <c r="T347" s="7">
        <f t="shared" si="86"/>
        <v>0</v>
      </c>
      <c r="U347" s="7">
        <f t="shared" si="86"/>
        <v>0</v>
      </c>
      <c r="V347" s="12">
        <f t="shared" si="85"/>
        <v>0</v>
      </c>
    </row>
    <row r="348" spans="1:22" x14ac:dyDescent="0.3">
      <c r="A348" s="11">
        <v>45733</v>
      </c>
      <c r="B348" s="3"/>
      <c r="C348" s="4">
        <v>0.65625</v>
      </c>
      <c r="D348" s="4">
        <v>0.67013888888888884</v>
      </c>
      <c r="E348" s="4">
        <f t="shared" si="79"/>
        <v>1.388888888888884E-2</v>
      </c>
      <c r="F348" s="2" t="s">
        <v>53</v>
      </c>
      <c r="G348" s="13" t="str" cm="1">
        <f t="array" ref="G348">IF(OR(COUNTIF(F348,"*"&amp;$H$1:$H$2&amp;"*")),"Packer","")</f>
        <v>Packer</v>
      </c>
      <c r="H348" s="13" t="str">
        <f t="shared" si="83"/>
        <v>Packer</v>
      </c>
      <c r="I348" s="37" t="str">
        <f t="shared" si="81"/>
        <v>packer</v>
      </c>
      <c r="N348" s="8">
        <v>46045</v>
      </c>
      <c r="O348" s="7">
        <f t="shared" si="86"/>
        <v>0</v>
      </c>
      <c r="P348" s="7">
        <f t="shared" si="86"/>
        <v>0</v>
      </c>
      <c r="Q348" s="9">
        <f t="shared" si="86"/>
        <v>0</v>
      </c>
      <c r="R348" s="7">
        <f t="shared" si="86"/>
        <v>0</v>
      </c>
      <c r="S348" s="7">
        <f t="shared" si="86"/>
        <v>0</v>
      </c>
      <c r="T348" s="7">
        <f t="shared" si="86"/>
        <v>0</v>
      </c>
      <c r="U348" s="7">
        <f t="shared" si="86"/>
        <v>0</v>
      </c>
      <c r="V348" s="12">
        <f t="shared" si="85"/>
        <v>0</v>
      </c>
    </row>
    <row r="349" spans="1:22" x14ac:dyDescent="0.3">
      <c r="A349" s="11">
        <v>45733</v>
      </c>
      <c r="B349" s="3"/>
      <c r="C349" s="4">
        <v>0.68402777777777779</v>
      </c>
      <c r="D349" s="4">
        <v>0.69791666666666663</v>
      </c>
      <c r="E349" s="4">
        <f t="shared" si="79"/>
        <v>1.388888888888884E-2</v>
      </c>
      <c r="F349" s="2" t="s">
        <v>53</v>
      </c>
      <c r="G349" s="13" t="str" cm="1">
        <f t="array" ref="G349">IF(OR(COUNTIF(F349,"*"&amp;$H$1:$H$2&amp;"*")),"Packer","")</f>
        <v>Packer</v>
      </c>
      <c r="H349" s="13" t="str">
        <f t="shared" si="83"/>
        <v>Packer</v>
      </c>
      <c r="I349" s="37" t="str">
        <f t="shared" si="81"/>
        <v>packer</v>
      </c>
      <c r="N349" s="8">
        <v>46046</v>
      </c>
      <c r="O349" s="7">
        <f t="shared" si="86"/>
        <v>0</v>
      </c>
      <c r="P349" s="7">
        <f t="shared" si="86"/>
        <v>0</v>
      </c>
      <c r="Q349" s="9">
        <f t="shared" si="86"/>
        <v>0</v>
      </c>
      <c r="R349" s="7">
        <f t="shared" si="86"/>
        <v>0</v>
      </c>
      <c r="S349" s="7">
        <f t="shared" si="86"/>
        <v>0</v>
      </c>
      <c r="T349" s="7">
        <f t="shared" si="86"/>
        <v>0</v>
      </c>
      <c r="U349" s="7">
        <f t="shared" si="86"/>
        <v>0</v>
      </c>
      <c r="V349" s="12">
        <f t="shared" si="85"/>
        <v>0</v>
      </c>
    </row>
    <row r="350" spans="1:22" x14ac:dyDescent="0.3">
      <c r="A350" s="11">
        <v>45733</v>
      </c>
      <c r="B350" s="3"/>
      <c r="C350" s="4">
        <v>0.72569444444444398</v>
      </c>
      <c r="D350" s="4">
        <v>0.73958333333333304</v>
      </c>
      <c r="E350" s="4">
        <f t="shared" si="79"/>
        <v>1.3888888888889062E-2</v>
      </c>
      <c r="F350" s="2" t="s">
        <v>53</v>
      </c>
      <c r="G350" s="13" t="str" cm="1">
        <f t="array" ref="G350">IF(OR(COUNTIF(F350,"*"&amp;$H$1:$H$2&amp;"*")),"Packer","")</f>
        <v>Packer</v>
      </c>
      <c r="H350" s="13" t="str">
        <f t="shared" si="83"/>
        <v>Packer</v>
      </c>
      <c r="I350" s="37" t="str">
        <f t="shared" si="81"/>
        <v>packer</v>
      </c>
      <c r="N350" s="8">
        <v>46047</v>
      </c>
      <c r="O350" s="7">
        <f t="shared" si="86"/>
        <v>0</v>
      </c>
      <c r="P350" s="7">
        <f t="shared" si="86"/>
        <v>0</v>
      </c>
      <c r="Q350" s="9">
        <f t="shared" si="86"/>
        <v>0</v>
      </c>
      <c r="R350" s="7">
        <f t="shared" si="86"/>
        <v>0</v>
      </c>
      <c r="S350" s="7">
        <f t="shared" si="86"/>
        <v>0</v>
      </c>
      <c r="T350" s="7">
        <f t="shared" si="86"/>
        <v>0</v>
      </c>
      <c r="U350" s="7">
        <f t="shared" si="86"/>
        <v>0</v>
      </c>
      <c r="V350" s="12">
        <f t="shared" si="85"/>
        <v>0</v>
      </c>
    </row>
    <row r="351" spans="1:22" x14ac:dyDescent="0.3">
      <c r="A351" s="11">
        <v>45733</v>
      </c>
      <c r="B351" s="3"/>
      <c r="C351" s="4">
        <v>0.75</v>
      </c>
      <c r="D351" s="4">
        <v>0.79166666666666696</v>
      </c>
      <c r="E351" s="4">
        <v>4.1666666666666963E-2</v>
      </c>
      <c r="F351" s="2" t="s">
        <v>66</v>
      </c>
      <c r="G351" s="13" t="str" cm="1">
        <f t="array" ref="G351">IF(OR(COUNTIF(F351,"*"&amp;$H$1:$H$2&amp;"*")),"Packer","")</f>
        <v/>
      </c>
      <c r="H351" s="13" t="str">
        <f t="shared" si="83"/>
        <v>Palletizer</v>
      </c>
      <c r="I351" s="37" t="str">
        <f t="shared" si="81"/>
        <v>break</v>
      </c>
      <c r="N351" s="8">
        <v>46048</v>
      </c>
      <c r="O351" s="7">
        <f t="shared" si="86"/>
        <v>0</v>
      </c>
      <c r="P351" s="7">
        <f t="shared" si="86"/>
        <v>0</v>
      </c>
      <c r="Q351" s="9">
        <f t="shared" si="86"/>
        <v>0</v>
      </c>
      <c r="R351" s="7">
        <f t="shared" si="86"/>
        <v>0</v>
      </c>
      <c r="S351" s="7">
        <f t="shared" si="86"/>
        <v>0</v>
      </c>
      <c r="T351" s="7">
        <f t="shared" si="86"/>
        <v>0</v>
      </c>
      <c r="U351" s="7">
        <f t="shared" si="86"/>
        <v>0</v>
      </c>
      <c r="V351" s="12">
        <f t="shared" si="85"/>
        <v>0</v>
      </c>
    </row>
    <row r="352" spans="1:22" x14ac:dyDescent="0.3">
      <c r="A352" s="11">
        <v>45733</v>
      </c>
      <c r="B352" s="3"/>
      <c r="C352" s="4">
        <v>0.91666666666666663</v>
      </c>
      <c r="D352" s="4">
        <v>0.95833333333333337</v>
      </c>
      <c r="E352" s="4">
        <v>4.1666666666666741E-2</v>
      </c>
      <c r="F352" s="2" t="s">
        <v>20</v>
      </c>
      <c r="G352" s="13" t="str" cm="1">
        <f t="array" ref="G352">IF(OR(COUNTIF(F352,"*"&amp;$H$1:$H$2&amp;"*")),"Packer","")</f>
        <v/>
      </c>
      <c r="H352" s="13" t="str">
        <f t="shared" si="83"/>
        <v xml:space="preserve">shift change </v>
      </c>
      <c r="I352" s="37" t="str">
        <f t="shared" si="81"/>
        <v>break</v>
      </c>
      <c r="N352" s="8">
        <v>46049</v>
      </c>
      <c r="O352" s="7">
        <f t="shared" si="86"/>
        <v>0</v>
      </c>
      <c r="P352" s="7">
        <f t="shared" si="86"/>
        <v>0</v>
      </c>
      <c r="Q352" s="9">
        <f t="shared" si="86"/>
        <v>0</v>
      </c>
      <c r="R352" s="7">
        <f t="shared" si="86"/>
        <v>0</v>
      </c>
      <c r="S352" s="7">
        <f t="shared" si="86"/>
        <v>0</v>
      </c>
      <c r="T352" s="7">
        <f t="shared" si="86"/>
        <v>0</v>
      </c>
      <c r="U352" s="7">
        <f t="shared" si="86"/>
        <v>0</v>
      </c>
      <c r="V352" s="12">
        <f t="shared" si="85"/>
        <v>0</v>
      </c>
    </row>
    <row r="353" spans="1:22" x14ac:dyDescent="0.3">
      <c r="A353" s="11">
        <v>45734</v>
      </c>
      <c r="B353" s="3"/>
      <c r="C353" s="4">
        <v>0.16666666666666666</v>
      </c>
      <c r="D353" s="4">
        <v>0.20833333333333334</v>
      </c>
      <c r="E353" s="4">
        <f t="shared" si="79"/>
        <v>4.1666666666666685E-2</v>
      </c>
      <c r="F353" s="2" t="s">
        <v>61</v>
      </c>
      <c r="G353" s="13" t="str" cm="1">
        <f t="array" ref="G353">IF(OR(COUNTIF(F353,"*"&amp;$H$1:$H$2&amp;"*")),"Packer","")</f>
        <v/>
      </c>
      <c r="H353" s="13" t="str">
        <f t="shared" si="83"/>
        <v>Palletizer</v>
      </c>
      <c r="I353" s="37" t="str">
        <f t="shared" si="81"/>
        <v>other</v>
      </c>
      <c r="N353" s="8">
        <v>46050</v>
      </c>
      <c r="O353" s="7">
        <f t="shared" si="86"/>
        <v>0</v>
      </c>
      <c r="P353" s="7">
        <f t="shared" si="86"/>
        <v>0</v>
      </c>
      <c r="Q353" s="9">
        <f t="shared" si="86"/>
        <v>0</v>
      </c>
      <c r="R353" s="7">
        <f t="shared" si="86"/>
        <v>0</v>
      </c>
      <c r="S353" s="7">
        <f t="shared" si="86"/>
        <v>0</v>
      </c>
      <c r="T353" s="7">
        <f t="shared" si="86"/>
        <v>0</v>
      </c>
      <c r="U353" s="7">
        <f t="shared" si="86"/>
        <v>0</v>
      </c>
      <c r="V353" s="12">
        <f t="shared" si="85"/>
        <v>0</v>
      </c>
    </row>
    <row r="354" spans="1:22" x14ac:dyDescent="0.3">
      <c r="A354" s="11">
        <v>45734</v>
      </c>
      <c r="B354" s="3"/>
      <c r="C354" s="4">
        <v>0.25</v>
      </c>
      <c r="D354" s="4">
        <v>0.29166666666666669</v>
      </c>
      <c r="E354" s="4">
        <f t="shared" si="79"/>
        <v>4.1666666666666685E-2</v>
      </c>
      <c r="F354" s="2" t="s">
        <v>30</v>
      </c>
      <c r="G354" s="13" t="str" cm="1">
        <f t="array" ref="G354">IF(OR(COUNTIF(F354,"*"&amp;$H$1:$H$2&amp;"*")),"Packer","")</f>
        <v>Packer</v>
      </c>
      <c r="H354" s="13" t="str">
        <f t="shared" si="83"/>
        <v>Packer</v>
      </c>
      <c r="I354" s="37" t="str">
        <f t="shared" si="81"/>
        <v>packer</v>
      </c>
      <c r="N354" s="8">
        <v>46051</v>
      </c>
      <c r="O354" s="7">
        <f t="shared" si="86"/>
        <v>0</v>
      </c>
      <c r="P354" s="7">
        <f t="shared" si="86"/>
        <v>0</v>
      </c>
      <c r="Q354" s="9">
        <f t="shared" si="86"/>
        <v>0</v>
      </c>
      <c r="R354" s="7">
        <f t="shared" si="86"/>
        <v>0</v>
      </c>
      <c r="S354" s="7">
        <f t="shared" si="86"/>
        <v>0</v>
      </c>
      <c r="T354" s="7">
        <f t="shared" si="86"/>
        <v>0</v>
      </c>
      <c r="U354" s="7">
        <f t="shared" si="86"/>
        <v>0</v>
      </c>
      <c r="V354" s="12">
        <f t="shared" si="85"/>
        <v>0</v>
      </c>
    </row>
    <row r="355" spans="1:22" x14ac:dyDescent="0.3">
      <c r="A355" s="11">
        <v>45734</v>
      </c>
      <c r="B355" s="3"/>
      <c r="C355" s="4">
        <v>0.39583333333333331</v>
      </c>
      <c r="D355" s="4">
        <v>0.45833333333333331</v>
      </c>
      <c r="E355" s="4">
        <f t="shared" si="79"/>
        <v>6.25E-2</v>
      </c>
      <c r="F355" s="2" t="s">
        <v>20</v>
      </c>
      <c r="G355" s="13" t="str" cm="1">
        <f t="array" ref="G355">IF(OR(COUNTIF(F355,"*"&amp;$H$1:$H$2&amp;"*")),"Packer","")</f>
        <v/>
      </c>
      <c r="H355" s="13" t="str">
        <f t="shared" si="83"/>
        <v xml:space="preserve">shift change </v>
      </c>
      <c r="I355" s="37" t="str">
        <f t="shared" si="81"/>
        <v>break</v>
      </c>
      <c r="N355" s="8">
        <v>46052</v>
      </c>
      <c r="O355" s="7">
        <f t="shared" ref="O355:U369" si="87">SUMIFS($E:$E,$A:$A,$N355,$H:$H,O$4)*24</f>
        <v>0</v>
      </c>
      <c r="P355" s="7">
        <f t="shared" si="87"/>
        <v>0</v>
      </c>
      <c r="Q355" s="9">
        <f t="shared" si="87"/>
        <v>0</v>
      </c>
      <c r="R355" s="7">
        <f t="shared" si="87"/>
        <v>0</v>
      </c>
      <c r="S355" s="7">
        <f t="shared" si="87"/>
        <v>0</v>
      </c>
      <c r="T355" s="7">
        <f t="shared" si="87"/>
        <v>0</v>
      </c>
      <c r="U355" s="7">
        <f t="shared" si="87"/>
        <v>0</v>
      </c>
      <c r="V355" s="12">
        <f t="shared" si="85"/>
        <v>0</v>
      </c>
    </row>
    <row r="356" spans="1:22" x14ac:dyDescent="0.3">
      <c r="A356" s="11">
        <v>45734</v>
      </c>
      <c r="B356" s="3"/>
      <c r="C356" s="4">
        <v>0.45833333333333331</v>
      </c>
      <c r="D356" s="4">
        <v>0.52083333333333337</v>
      </c>
      <c r="E356" s="4">
        <f t="shared" si="79"/>
        <v>6.2500000000000056E-2</v>
      </c>
      <c r="F356" s="2" t="s">
        <v>42</v>
      </c>
      <c r="G356" s="13" t="str" cm="1">
        <f t="array" ref="G356">IF(OR(COUNTIF(F356,"*"&amp;$H$1:$H$2&amp;"*")),"Packer","")</f>
        <v>Packer</v>
      </c>
      <c r="H356" s="13" t="str">
        <f t="shared" si="83"/>
        <v>Packer</v>
      </c>
      <c r="I356" s="37" t="str">
        <f t="shared" si="81"/>
        <v>packer</v>
      </c>
      <c r="N356" s="8">
        <v>46053</v>
      </c>
      <c r="O356" s="7">
        <f t="shared" si="87"/>
        <v>0</v>
      </c>
      <c r="P356" s="7">
        <f t="shared" si="87"/>
        <v>0</v>
      </c>
      <c r="Q356" s="9">
        <f t="shared" si="87"/>
        <v>0</v>
      </c>
      <c r="R356" s="7">
        <f t="shared" si="87"/>
        <v>0</v>
      </c>
      <c r="S356" s="7">
        <f t="shared" si="87"/>
        <v>0</v>
      </c>
      <c r="T356" s="7">
        <f t="shared" si="87"/>
        <v>0</v>
      </c>
      <c r="U356" s="7">
        <f t="shared" si="87"/>
        <v>0</v>
      </c>
      <c r="V356" s="12">
        <f t="shared" si="85"/>
        <v>0</v>
      </c>
    </row>
    <row r="357" spans="1:22" x14ac:dyDescent="0.3">
      <c r="A357" s="11">
        <v>45734</v>
      </c>
      <c r="B357" s="3"/>
      <c r="C357" s="4">
        <v>0.58333333333333337</v>
      </c>
      <c r="D357" s="4">
        <v>0.625</v>
      </c>
      <c r="E357" s="4">
        <f>D357-C357</f>
        <v>4.166666666666663E-2</v>
      </c>
      <c r="F357" s="2" t="s">
        <v>13</v>
      </c>
      <c r="G357" s="13" t="str" cm="1">
        <f t="array" ref="G357">IF(OR(COUNTIF(F357,"*"&amp;$H$1:$H$2&amp;"*")),"Packer","")</f>
        <v/>
      </c>
      <c r="H357" s="13" t="str">
        <f>IF(G357="",IF(OR(F357="cleaning ",F357="shift change ",F357="full ",F357=" forklift repair ",F357="no slings ",F357="break"),F357,"Palletizer"),G357)</f>
        <v xml:space="preserve"> forklift repair </v>
      </c>
      <c r="I357" s="37" t="str">
        <f t="shared" si="81"/>
        <v>forklift</v>
      </c>
      <c r="N357" s="8">
        <v>46054</v>
      </c>
      <c r="O357" s="7">
        <f t="shared" si="87"/>
        <v>0</v>
      </c>
      <c r="P357" s="7">
        <f t="shared" si="87"/>
        <v>0</v>
      </c>
      <c r="Q357" s="9">
        <f t="shared" si="87"/>
        <v>0</v>
      </c>
      <c r="R357" s="7">
        <f t="shared" si="87"/>
        <v>0</v>
      </c>
      <c r="S357" s="7">
        <f t="shared" si="87"/>
        <v>0</v>
      </c>
      <c r="T357" s="7">
        <f t="shared" si="87"/>
        <v>0</v>
      </c>
      <c r="U357" s="7">
        <f t="shared" si="87"/>
        <v>0</v>
      </c>
      <c r="V357" s="12">
        <f t="shared" si="85"/>
        <v>0</v>
      </c>
    </row>
    <row r="358" spans="1:22" x14ac:dyDescent="0.3">
      <c r="A358" s="11">
        <v>45734</v>
      </c>
      <c r="B358" s="3"/>
      <c r="C358" s="4">
        <v>0.72916666666666663</v>
      </c>
      <c r="D358" s="4">
        <v>0.77083333333333337</v>
      </c>
      <c r="E358" s="4">
        <f>D358-C358</f>
        <v>4.1666666666666741E-2</v>
      </c>
      <c r="F358" s="2" t="s">
        <v>66</v>
      </c>
      <c r="G358" s="13" t="str" cm="1">
        <f t="array" ref="G358">IF(OR(COUNTIF(F358,"*"&amp;$H$1:$H$2&amp;"*")),"Packer","")</f>
        <v/>
      </c>
      <c r="H358" s="13" t="str">
        <f>IF(G358="",IF(OR(F358="cleaning ",F358="shift change ",F358="full ",F358=" forklift repair ",F358="no slings ",F358="break"),F358,"Palletizer"),G358)</f>
        <v>Palletizer</v>
      </c>
      <c r="I358" s="37" t="str">
        <f t="shared" si="81"/>
        <v>break</v>
      </c>
      <c r="N358" s="8">
        <v>46055</v>
      </c>
      <c r="O358" s="7">
        <f t="shared" si="87"/>
        <v>0</v>
      </c>
      <c r="P358" s="7">
        <f t="shared" si="87"/>
        <v>0</v>
      </c>
      <c r="Q358" s="9">
        <f t="shared" si="87"/>
        <v>0</v>
      </c>
      <c r="R358" s="7">
        <f t="shared" si="87"/>
        <v>0</v>
      </c>
      <c r="S358" s="7">
        <f t="shared" si="87"/>
        <v>0</v>
      </c>
      <c r="T358" s="7">
        <f t="shared" si="87"/>
        <v>0</v>
      </c>
      <c r="U358" s="7">
        <f t="shared" si="87"/>
        <v>0</v>
      </c>
      <c r="V358" s="12">
        <f t="shared" si="85"/>
        <v>0</v>
      </c>
    </row>
    <row r="359" spans="1:22" x14ac:dyDescent="0.3">
      <c r="A359" s="11">
        <v>45734</v>
      </c>
      <c r="B359" s="3"/>
      <c r="C359" s="4">
        <v>0.79166666666666663</v>
      </c>
      <c r="D359" s="4">
        <v>0.8125</v>
      </c>
      <c r="E359" s="4">
        <f t="shared" si="79"/>
        <v>2.083333333333337E-2</v>
      </c>
      <c r="F359" s="2" t="s">
        <v>13</v>
      </c>
      <c r="G359" s="13" t="str" cm="1">
        <f t="array" ref="G359">IF(OR(COUNTIF(F359,"*"&amp;$H$1:$H$2&amp;"*")),"Packer","")</f>
        <v/>
      </c>
      <c r="H359" s="13" t="str">
        <f t="shared" si="83"/>
        <v xml:space="preserve"> forklift repair </v>
      </c>
      <c r="I359" s="37" t="str">
        <f t="shared" si="81"/>
        <v>forklift</v>
      </c>
      <c r="N359" s="8">
        <v>46056</v>
      </c>
      <c r="O359" s="7">
        <f t="shared" si="87"/>
        <v>0</v>
      </c>
      <c r="P359" s="7">
        <f t="shared" si="87"/>
        <v>0</v>
      </c>
      <c r="Q359" s="9">
        <f t="shared" si="87"/>
        <v>0</v>
      </c>
      <c r="R359" s="7">
        <f t="shared" si="87"/>
        <v>0</v>
      </c>
      <c r="S359" s="7">
        <f t="shared" si="87"/>
        <v>0</v>
      </c>
      <c r="T359" s="7">
        <f t="shared" si="87"/>
        <v>0</v>
      </c>
      <c r="U359" s="7">
        <f t="shared" si="87"/>
        <v>0</v>
      </c>
      <c r="V359" s="12">
        <f t="shared" si="85"/>
        <v>0</v>
      </c>
    </row>
    <row r="360" spans="1:22" x14ac:dyDescent="0.3">
      <c r="A360" s="11">
        <v>45734</v>
      </c>
      <c r="B360" s="3"/>
      <c r="C360" s="4">
        <v>0.85416666666666663</v>
      </c>
      <c r="D360" s="4">
        <v>0.89583333333333337</v>
      </c>
      <c r="E360" s="4">
        <f t="shared" si="79"/>
        <v>4.1666666666666741E-2</v>
      </c>
      <c r="F360" s="2" t="s">
        <v>53</v>
      </c>
      <c r="G360" s="13" t="str" cm="1">
        <f t="array" ref="G360">IF(OR(COUNTIF(F360,"*"&amp;$H$1:$H$2&amp;"*")),"Packer","")</f>
        <v>Packer</v>
      </c>
      <c r="H360" s="13" t="str">
        <f t="shared" si="83"/>
        <v>Packer</v>
      </c>
      <c r="I360" s="37" t="str">
        <f t="shared" si="81"/>
        <v>packer</v>
      </c>
      <c r="N360" s="8">
        <v>46057</v>
      </c>
      <c r="O360" s="7">
        <f t="shared" si="87"/>
        <v>0</v>
      </c>
      <c r="P360" s="7">
        <f t="shared" si="87"/>
        <v>0</v>
      </c>
      <c r="Q360" s="9">
        <f t="shared" si="87"/>
        <v>0</v>
      </c>
      <c r="R360" s="7">
        <f t="shared" si="87"/>
        <v>0</v>
      </c>
      <c r="S360" s="7">
        <f t="shared" si="87"/>
        <v>0</v>
      </c>
      <c r="T360" s="7">
        <f t="shared" si="87"/>
        <v>0</v>
      </c>
      <c r="U360" s="7">
        <f t="shared" si="87"/>
        <v>0</v>
      </c>
      <c r="V360" s="12">
        <f t="shared" si="85"/>
        <v>0</v>
      </c>
    </row>
    <row r="361" spans="1:22" x14ac:dyDescent="0.3">
      <c r="A361" s="11">
        <v>45734</v>
      </c>
      <c r="B361" s="3"/>
      <c r="C361" s="4">
        <v>0.89583333333333337</v>
      </c>
      <c r="D361" s="4">
        <v>0.95833333333333337</v>
      </c>
      <c r="E361" s="4">
        <f t="shared" si="79"/>
        <v>6.25E-2</v>
      </c>
      <c r="F361" s="2" t="s">
        <v>20</v>
      </c>
      <c r="G361" s="13" t="str" cm="1">
        <f t="array" ref="G361">IF(OR(COUNTIF(F361,"*"&amp;$H$1:$H$2&amp;"*")),"Packer","")</f>
        <v/>
      </c>
      <c r="H361" s="13" t="str">
        <f t="shared" si="83"/>
        <v xml:space="preserve">shift change </v>
      </c>
      <c r="I361" s="37" t="str">
        <f t="shared" si="81"/>
        <v>break</v>
      </c>
      <c r="N361" s="8">
        <v>46058</v>
      </c>
      <c r="O361" s="7">
        <f t="shared" si="87"/>
        <v>0</v>
      </c>
      <c r="P361" s="7">
        <f t="shared" si="87"/>
        <v>0</v>
      </c>
      <c r="Q361" s="9">
        <f t="shared" si="87"/>
        <v>0</v>
      </c>
      <c r="R361" s="7">
        <f t="shared" si="87"/>
        <v>0</v>
      </c>
      <c r="S361" s="7">
        <f t="shared" si="87"/>
        <v>0</v>
      </c>
      <c r="T361" s="7">
        <f t="shared" si="87"/>
        <v>0</v>
      </c>
      <c r="U361" s="7">
        <f t="shared" si="87"/>
        <v>0</v>
      </c>
      <c r="V361" s="12">
        <f t="shared" si="85"/>
        <v>0</v>
      </c>
    </row>
    <row r="362" spans="1:22" x14ac:dyDescent="0.3">
      <c r="A362" s="11">
        <v>45734</v>
      </c>
      <c r="B362" s="3"/>
      <c r="C362" s="4">
        <v>0.95833333333333337</v>
      </c>
      <c r="D362" s="4">
        <v>1</v>
      </c>
      <c r="E362" s="4">
        <f t="shared" si="79"/>
        <v>4.166666666666663E-2</v>
      </c>
      <c r="F362" s="2" t="s">
        <v>33</v>
      </c>
      <c r="G362" s="13" t="str" cm="1">
        <f t="array" ref="G362">IF(OR(COUNTIF(F362,"*"&amp;$H$1:$H$2&amp;"*")),"Packer","")</f>
        <v/>
      </c>
      <c r="H362" s="13" t="str">
        <f t="shared" si="83"/>
        <v>Palletizer</v>
      </c>
      <c r="I362" s="37" t="str">
        <f t="shared" si="81"/>
        <v>palletizer</v>
      </c>
      <c r="N362" s="8">
        <v>46059</v>
      </c>
      <c r="O362" s="7">
        <f t="shared" si="87"/>
        <v>0</v>
      </c>
      <c r="P362" s="7">
        <f t="shared" si="87"/>
        <v>0</v>
      </c>
      <c r="Q362" s="9">
        <f t="shared" si="87"/>
        <v>0</v>
      </c>
      <c r="R362" s="7">
        <f t="shared" si="87"/>
        <v>0</v>
      </c>
      <c r="S362" s="7">
        <f t="shared" si="87"/>
        <v>0</v>
      </c>
      <c r="T362" s="7">
        <f t="shared" si="87"/>
        <v>0</v>
      </c>
      <c r="U362" s="7">
        <f t="shared" si="87"/>
        <v>0</v>
      </c>
      <c r="V362" s="12">
        <f t="shared" si="85"/>
        <v>0</v>
      </c>
    </row>
    <row r="363" spans="1:22" x14ac:dyDescent="0.3">
      <c r="A363" s="11">
        <v>45735</v>
      </c>
      <c r="B363" s="3"/>
      <c r="C363" s="4">
        <v>0.20833333333333334</v>
      </c>
      <c r="D363" s="4">
        <v>0.25</v>
      </c>
      <c r="E363" s="4">
        <f t="shared" si="79"/>
        <v>4.1666666666666657E-2</v>
      </c>
      <c r="F363" s="2" t="s">
        <v>47</v>
      </c>
      <c r="G363" s="13" t="str" cm="1">
        <f t="array" ref="G363">IF(OR(COUNTIF(F363,"*"&amp;$H$1:$H$2&amp;"*")),"Packer","")</f>
        <v/>
      </c>
      <c r="H363" s="13" t="str">
        <f t="shared" si="83"/>
        <v>Palletizer</v>
      </c>
      <c r="I363" s="37" t="str">
        <f t="shared" si="81"/>
        <v>palletizer</v>
      </c>
      <c r="N363" s="8">
        <v>46060</v>
      </c>
      <c r="O363" s="7">
        <f t="shared" si="87"/>
        <v>0</v>
      </c>
      <c r="P363" s="7">
        <f t="shared" si="87"/>
        <v>0</v>
      </c>
      <c r="Q363" s="9">
        <f t="shared" si="87"/>
        <v>0</v>
      </c>
      <c r="R363" s="7">
        <f t="shared" si="87"/>
        <v>0</v>
      </c>
      <c r="S363" s="7">
        <f t="shared" si="87"/>
        <v>0</v>
      </c>
      <c r="T363" s="7">
        <f t="shared" si="87"/>
        <v>0</v>
      </c>
      <c r="U363" s="7">
        <f t="shared" si="87"/>
        <v>0</v>
      </c>
      <c r="V363" s="12">
        <f t="shared" si="85"/>
        <v>0</v>
      </c>
    </row>
    <row r="364" spans="1:22" x14ac:dyDescent="0.3">
      <c r="A364" s="11">
        <v>45735</v>
      </c>
      <c r="B364" s="3"/>
      <c r="C364" s="4">
        <v>0.25</v>
      </c>
      <c r="D364" s="4">
        <v>0.29166666666666669</v>
      </c>
      <c r="E364" s="4">
        <f t="shared" si="79"/>
        <v>4.1666666666666685E-2</v>
      </c>
      <c r="F364" s="2" t="s">
        <v>35</v>
      </c>
      <c r="G364" s="13" t="str" cm="1">
        <f t="array" ref="G364">IF(OR(COUNTIF(F364,"*"&amp;$H$1:$H$2&amp;"*")),"Packer","")</f>
        <v/>
      </c>
      <c r="H364" s="13" t="str">
        <f t="shared" si="83"/>
        <v>Palletizer</v>
      </c>
      <c r="I364" s="37" t="str">
        <f t="shared" si="81"/>
        <v>palletizer</v>
      </c>
      <c r="N364" s="8">
        <v>46061</v>
      </c>
      <c r="O364" s="7">
        <f t="shared" si="87"/>
        <v>0</v>
      </c>
      <c r="P364" s="7">
        <f t="shared" si="87"/>
        <v>0</v>
      </c>
      <c r="Q364" s="9">
        <f t="shared" si="87"/>
        <v>0</v>
      </c>
      <c r="R364" s="7">
        <f t="shared" si="87"/>
        <v>0</v>
      </c>
      <c r="S364" s="7">
        <f t="shared" si="87"/>
        <v>0</v>
      </c>
      <c r="T364" s="7">
        <f t="shared" si="87"/>
        <v>0</v>
      </c>
      <c r="U364" s="7">
        <f t="shared" si="87"/>
        <v>0</v>
      </c>
      <c r="V364" s="12">
        <f t="shared" si="85"/>
        <v>0</v>
      </c>
    </row>
    <row r="365" spans="1:22" x14ac:dyDescent="0.3">
      <c r="A365" s="11">
        <v>45735</v>
      </c>
      <c r="B365" s="3"/>
      <c r="C365" s="4">
        <v>0.30208333333333331</v>
      </c>
      <c r="D365" s="4">
        <v>0.33333333333333331</v>
      </c>
      <c r="E365" s="4">
        <f t="shared" si="79"/>
        <v>3.125E-2</v>
      </c>
      <c r="F365" s="2" t="s">
        <v>55</v>
      </c>
      <c r="G365" s="13" t="str" cm="1">
        <f t="array" ref="G365">IF(OR(COUNTIF(F365,"*"&amp;$H$1:$H$2&amp;"*")),"Packer","")</f>
        <v>Packer</v>
      </c>
      <c r="H365" s="13" t="str">
        <f t="shared" si="83"/>
        <v>Packer</v>
      </c>
      <c r="I365" s="37" t="str">
        <f t="shared" si="81"/>
        <v>packer</v>
      </c>
      <c r="N365" s="8">
        <v>46062</v>
      </c>
      <c r="O365" s="7">
        <f t="shared" si="87"/>
        <v>0</v>
      </c>
      <c r="P365" s="7">
        <f t="shared" si="87"/>
        <v>0</v>
      </c>
      <c r="Q365" s="9">
        <f t="shared" si="87"/>
        <v>0</v>
      </c>
      <c r="R365" s="7">
        <f t="shared" si="87"/>
        <v>0</v>
      </c>
      <c r="S365" s="7">
        <f t="shared" si="87"/>
        <v>0</v>
      </c>
      <c r="T365" s="7">
        <f t="shared" si="87"/>
        <v>0</v>
      </c>
      <c r="U365" s="7">
        <f t="shared" si="87"/>
        <v>0</v>
      </c>
      <c r="V365" s="12">
        <f t="shared" si="85"/>
        <v>0</v>
      </c>
    </row>
    <row r="366" spans="1:22" x14ac:dyDescent="0.3">
      <c r="A366" s="11">
        <v>45735</v>
      </c>
      <c r="B366" s="3"/>
      <c r="C366" s="4">
        <v>0.34027777777777779</v>
      </c>
      <c r="D366" s="4">
        <v>0.45833333333333331</v>
      </c>
      <c r="E366" s="4">
        <f t="shared" si="79"/>
        <v>0.11805555555555552</v>
      </c>
      <c r="F366" s="2" t="s">
        <v>65</v>
      </c>
      <c r="G366" s="13" t="str" cm="1">
        <f t="array" ref="G366">IF(OR(COUNTIF(F366,"*"&amp;$H$1:$H$2&amp;"*")),"Packer","")</f>
        <v/>
      </c>
      <c r="H366" s="13" t="str">
        <f t="shared" si="83"/>
        <v>Palletizer</v>
      </c>
      <c r="I366" s="37" t="str">
        <f t="shared" si="81"/>
        <v>other</v>
      </c>
      <c r="N366" s="8">
        <v>46063</v>
      </c>
      <c r="O366" s="7">
        <f t="shared" si="87"/>
        <v>0</v>
      </c>
      <c r="P366" s="7">
        <f t="shared" si="87"/>
        <v>0</v>
      </c>
      <c r="Q366" s="9">
        <f t="shared" si="87"/>
        <v>0</v>
      </c>
      <c r="R366" s="7">
        <f t="shared" si="87"/>
        <v>0</v>
      </c>
      <c r="S366" s="7">
        <f t="shared" si="87"/>
        <v>0</v>
      </c>
      <c r="T366" s="7">
        <f t="shared" si="87"/>
        <v>0</v>
      </c>
      <c r="U366" s="7">
        <f t="shared" si="87"/>
        <v>0</v>
      </c>
      <c r="V366" s="12">
        <f t="shared" si="85"/>
        <v>0</v>
      </c>
    </row>
    <row r="367" spans="1:22" x14ac:dyDescent="0.3">
      <c r="A367" s="11">
        <v>45735</v>
      </c>
      <c r="B367" s="3"/>
      <c r="C367" s="4">
        <v>0.45833333333333331</v>
      </c>
      <c r="D367" s="4">
        <v>0.47916666666666669</v>
      </c>
      <c r="E367" s="4">
        <f t="shared" si="79"/>
        <v>2.083333333333337E-2</v>
      </c>
      <c r="F367" s="2" t="s">
        <v>65</v>
      </c>
      <c r="G367" s="13" t="str" cm="1">
        <f t="array" ref="G367">IF(OR(COUNTIF(F367,"*"&amp;$H$1:$H$2&amp;"*")),"Packer","")</f>
        <v/>
      </c>
      <c r="H367" s="13" t="str">
        <f t="shared" si="83"/>
        <v>Palletizer</v>
      </c>
      <c r="I367" s="37" t="str">
        <f t="shared" si="81"/>
        <v>other</v>
      </c>
      <c r="N367" s="8">
        <v>46064</v>
      </c>
      <c r="O367" s="7">
        <f t="shared" si="87"/>
        <v>0</v>
      </c>
      <c r="P367" s="7">
        <f t="shared" si="87"/>
        <v>0</v>
      </c>
      <c r="Q367" s="9">
        <f t="shared" si="87"/>
        <v>0</v>
      </c>
      <c r="R367" s="7">
        <f t="shared" si="87"/>
        <v>0</v>
      </c>
      <c r="S367" s="7">
        <f t="shared" si="87"/>
        <v>0</v>
      </c>
      <c r="T367" s="7">
        <f t="shared" si="87"/>
        <v>0</v>
      </c>
      <c r="U367" s="7">
        <f t="shared" si="87"/>
        <v>0</v>
      </c>
      <c r="V367" s="12">
        <f t="shared" si="85"/>
        <v>0</v>
      </c>
    </row>
    <row r="368" spans="1:22" x14ac:dyDescent="0.3">
      <c r="A368" s="11">
        <v>45735</v>
      </c>
      <c r="B368" s="3"/>
      <c r="C368" s="4">
        <v>0.5</v>
      </c>
      <c r="D368" s="4">
        <v>0.50902777777777775</v>
      </c>
      <c r="E368" s="4">
        <f t="shared" si="79"/>
        <v>9.0277777777777457E-3</v>
      </c>
      <c r="F368" s="2" t="s">
        <v>42</v>
      </c>
      <c r="G368" s="13" t="str" cm="1">
        <f t="array" ref="G368">IF(OR(COUNTIF(F368,"*"&amp;$H$1:$H$2&amp;"*")),"Packer","")</f>
        <v>Packer</v>
      </c>
      <c r="H368" s="13" t="str">
        <f t="shared" si="83"/>
        <v>Packer</v>
      </c>
      <c r="I368" s="37" t="str">
        <f t="shared" si="81"/>
        <v>packer</v>
      </c>
      <c r="N368" s="8">
        <v>46065</v>
      </c>
      <c r="O368" s="7">
        <f t="shared" si="87"/>
        <v>0</v>
      </c>
      <c r="P368" s="7">
        <f t="shared" si="87"/>
        <v>0</v>
      </c>
      <c r="Q368" s="9">
        <f t="shared" si="87"/>
        <v>0</v>
      </c>
      <c r="R368" s="7">
        <f t="shared" si="87"/>
        <v>0</v>
      </c>
      <c r="S368" s="7">
        <f t="shared" si="87"/>
        <v>0</v>
      </c>
      <c r="T368" s="7">
        <f t="shared" si="87"/>
        <v>0</v>
      </c>
      <c r="U368" s="7">
        <f t="shared" si="87"/>
        <v>0</v>
      </c>
      <c r="V368" s="12">
        <f t="shared" si="85"/>
        <v>0</v>
      </c>
    </row>
    <row r="369" spans="1:22" x14ac:dyDescent="0.3">
      <c r="A369" s="11">
        <v>45735</v>
      </c>
      <c r="B369" s="3"/>
      <c r="C369" s="4">
        <v>0.59027777777777779</v>
      </c>
      <c r="D369" s="4">
        <v>0.61111111111111116</v>
      </c>
      <c r="E369" s="4">
        <f t="shared" si="79"/>
        <v>2.083333333333337E-2</v>
      </c>
      <c r="F369" s="2" t="s">
        <v>68</v>
      </c>
      <c r="G369" s="13" t="str" cm="1">
        <f t="array" ref="G369">IF(OR(COUNTIF(F369,"*"&amp;$H$1:$H$2&amp;"*")),"Packer","")</f>
        <v>Packer</v>
      </c>
      <c r="H369" s="13" t="str">
        <f t="shared" si="83"/>
        <v>Packer</v>
      </c>
      <c r="I369" s="37" t="str">
        <f t="shared" si="81"/>
        <v>packer</v>
      </c>
      <c r="N369" s="8">
        <v>46066</v>
      </c>
      <c r="O369" s="7">
        <f t="shared" si="87"/>
        <v>0</v>
      </c>
      <c r="P369" s="7">
        <f t="shared" si="87"/>
        <v>0</v>
      </c>
      <c r="Q369" s="9">
        <f t="shared" si="87"/>
        <v>0</v>
      </c>
      <c r="R369" s="7">
        <f t="shared" si="87"/>
        <v>0</v>
      </c>
      <c r="S369" s="7">
        <f t="shared" si="87"/>
        <v>0</v>
      </c>
      <c r="T369" s="7">
        <f t="shared" si="87"/>
        <v>0</v>
      </c>
      <c r="U369" s="7">
        <f t="shared" si="87"/>
        <v>0</v>
      </c>
      <c r="V369" s="12">
        <f t="shared" ref="V369" si="88">SUM(O369:U369)</f>
        <v>0</v>
      </c>
    </row>
    <row r="370" spans="1:22" x14ac:dyDescent="0.3">
      <c r="A370" s="11">
        <v>45735</v>
      </c>
      <c r="B370" s="3"/>
      <c r="C370" s="4">
        <v>0.625</v>
      </c>
      <c r="D370" s="4">
        <v>0.64583333333333337</v>
      </c>
      <c r="E370" s="4">
        <f t="shared" ref="E370:E430" si="89">D370-C370</f>
        <v>2.083333333333337E-2</v>
      </c>
      <c r="F370" s="2" t="s">
        <v>62</v>
      </c>
      <c r="G370" s="13"/>
      <c r="H370" s="13"/>
      <c r="I370" s="37" t="str">
        <f t="shared" si="81"/>
        <v>palletizer</v>
      </c>
    </row>
    <row r="371" spans="1:22" x14ac:dyDescent="0.3">
      <c r="A371" s="11">
        <v>45735</v>
      </c>
      <c r="B371" s="3"/>
      <c r="C371" s="4">
        <v>0.70833333333333337</v>
      </c>
      <c r="D371" s="4">
        <v>0.72916666666666663</v>
      </c>
      <c r="E371" s="4">
        <f t="shared" si="89"/>
        <v>2.0833333333333259E-2</v>
      </c>
      <c r="F371" s="2" t="s">
        <v>35</v>
      </c>
      <c r="G371" s="13"/>
      <c r="H371" s="13"/>
      <c r="I371" s="37" t="str">
        <f t="shared" si="81"/>
        <v>palletizer</v>
      </c>
    </row>
    <row r="372" spans="1:22" x14ac:dyDescent="0.3">
      <c r="A372" s="11">
        <v>45735</v>
      </c>
      <c r="B372" s="3"/>
      <c r="C372" s="4">
        <v>0.75</v>
      </c>
      <c r="D372" s="4">
        <v>0.79166666666666663</v>
      </c>
      <c r="E372" s="4">
        <f t="shared" si="89"/>
        <v>4.166666666666663E-2</v>
      </c>
      <c r="F372" s="2" t="s">
        <v>66</v>
      </c>
      <c r="G372" s="13"/>
      <c r="H372" s="13"/>
      <c r="I372" s="37" t="str">
        <f t="shared" si="81"/>
        <v>break</v>
      </c>
    </row>
    <row r="373" spans="1:22" x14ac:dyDescent="0.3">
      <c r="A373" s="11">
        <v>45735</v>
      </c>
      <c r="B373" s="3"/>
      <c r="C373" s="4">
        <v>0.84027777777777779</v>
      </c>
      <c r="D373" s="4">
        <v>0.85069444444444442</v>
      </c>
      <c r="E373" s="4">
        <f t="shared" si="89"/>
        <v>1.041666666666663E-2</v>
      </c>
      <c r="F373" s="2" t="s">
        <v>42</v>
      </c>
      <c r="G373" s="13"/>
      <c r="H373" s="13"/>
      <c r="I373" s="37" t="str">
        <f t="shared" si="81"/>
        <v>packer</v>
      </c>
    </row>
    <row r="374" spans="1:22" x14ac:dyDescent="0.3">
      <c r="A374" s="11">
        <v>45735</v>
      </c>
      <c r="B374" s="3"/>
      <c r="C374" s="4">
        <v>0.86111111111111116</v>
      </c>
      <c r="D374" s="4">
        <v>0.87152777777777779</v>
      </c>
      <c r="E374" s="4">
        <f t="shared" si="89"/>
        <v>1.041666666666663E-2</v>
      </c>
      <c r="F374" s="2" t="s">
        <v>35</v>
      </c>
      <c r="G374" s="13"/>
      <c r="H374" s="13"/>
      <c r="I374" s="37" t="str">
        <f t="shared" si="81"/>
        <v>palletizer</v>
      </c>
    </row>
    <row r="375" spans="1:22" x14ac:dyDescent="0.3">
      <c r="A375" s="11">
        <v>45735</v>
      </c>
      <c r="B375" s="3"/>
      <c r="C375" s="4">
        <v>0.89583333333333337</v>
      </c>
      <c r="D375" s="4">
        <v>0.95833333333333337</v>
      </c>
      <c r="E375" s="4">
        <f t="shared" si="89"/>
        <v>6.25E-2</v>
      </c>
      <c r="F375" s="2" t="s">
        <v>20</v>
      </c>
      <c r="G375" s="13"/>
      <c r="H375" s="13"/>
      <c r="I375" s="37" t="str">
        <f t="shared" si="81"/>
        <v>break</v>
      </c>
    </row>
    <row r="376" spans="1:22" x14ac:dyDescent="0.3">
      <c r="A376" s="11">
        <v>45735</v>
      </c>
      <c r="B376" s="3"/>
      <c r="C376" s="4">
        <v>0.95833333333333337</v>
      </c>
      <c r="D376" s="4">
        <v>1.0208333333333333</v>
      </c>
      <c r="E376" s="4">
        <f t="shared" si="89"/>
        <v>6.2499999999999889E-2</v>
      </c>
      <c r="F376" s="2" t="s">
        <v>13</v>
      </c>
      <c r="G376" s="13"/>
      <c r="H376" s="13"/>
      <c r="I376" s="37" t="str">
        <f t="shared" si="81"/>
        <v>forklift</v>
      </c>
    </row>
    <row r="377" spans="1:22" x14ac:dyDescent="0.3">
      <c r="A377" s="11">
        <v>45736</v>
      </c>
      <c r="B377" s="3"/>
      <c r="C377" s="4">
        <v>4.8611111111111112E-2</v>
      </c>
      <c r="D377" s="4">
        <v>7.6388888888888895E-2</v>
      </c>
      <c r="E377" s="4">
        <f t="shared" si="89"/>
        <v>2.7777777777777783E-2</v>
      </c>
      <c r="F377" s="2" t="s">
        <v>33</v>
      </c>
      <c r="G377" s="13"/>
      <c r="H377" s="13"/>
      <c r="I377" s="37" t="str">
        <f t="shared" si="81"/>
        <v>palletizer</v>
      </c>
    </row>
    <row r="378" spans="1:22" x14ac:dyDescent="0.3">
      <c r="A378" s="11">
        <v>45736</v>
      </c>
      <c r="B378" s="3"/>
      <c r="C378" s="4">
        <v>0.14583333333333334</v>
      </c>
      <c r="D378" s="4">
        <v>0.1875</v>
      </c>
      <c r="E378" s="4">
        <f t="shared" si="89"/>
        <v>4.1666666666666657E-2</v>
      </c>
      <c r="F378" s="2" t="s">
        <v>66</v>
      </c>
      <c r="G378" s="13"/>
      <c r="H378" s="13"/>
      <c r="I378" s="37" t="str">
        <f t="shared" si="81"/>
        <v>break</v>
      </c>
    </row>
    <row r="379" spans="1:22" x14ac:dyDescent="0.3">
      <c r="A379" s="11">
        <v>45736</v>
      </c>
      <c r="B379" s="3"/>
      <c r="C379" s="4">
        <v>0.21527777777777779</v>
      </c>
      <c r="D379" s="4">
        <v>0.22916666666666666</v>
      </c>
      <c r="E379" s="4">
        <f t="shared" si="89"/>
        <v>1.3888888888888867E-2</v>
      </c>
      <c r="F379" s="2" t="s">
        <v>30</v>
      </c>
      <c r="G379" s="13"/>
      <c r="H379" s="13"/>
      <c r="I379" s="37" t="str">
        <f t="shared" si="81"/>
        <v>packer</v>
      </c>
    </row>
    <row r="380" spans="1:22" x14ac:dyDescent="0.3">
      <c r="A380" s="11">
        <v>45736</v>
      </c>
      <c r="B380" s="3"/>
      <c r="C380" s="4">
        <v>0.29166666666666669</v>
      </c>
      <c r="D380" s="4">
        <v>0.33333333333333331</v>
      </c>
      <c r="E380" s="4">
        <f t="shared" si="89"/>
        <v>4.166666666666663E-2</v>
      </c>
      <c r="F380" s="2" t="s">
        <v>30</v>
      </c>
      <c r="G380" s="13"/>
      <c r="H380" s="13"/>
      <c r="I380" s="37" t="str">
        <f t="shared" si="81"/>
        <v>packer</v>
      </c>
    </row>
    <row r="381" spans="1:22" x14ac:dyDescent="0.3">
      <c r="A381" s="11">
        <v>45736</v>
      </c>
      <c r="B381" s="3"/>
      <c r="C381" s="4">
        <v>0.39583333333333331</v>
      </c>
      <c r="D381" s="4">
        <v>0.45833333333333331</v>
      </c>
      <c r="E381" s="4">
        <f t="shared" si="89"/>
        <v>6.25E-2</v>
      </c>
      <c r="F381" s="2" t="s">
        <v>20</v>
      </c>
      <c r="G381" s="13"/>
      <c r="H381" s="13"/>
      <c r="I381" s="37" t="str">
        <f t="shared" si="81"/>
        <v>break</v>
      </c>
    </row>
    <row r="382" spans="1:22" x14ac:dyDescent="0.3">
      <c r="A382" s="11">
        <v>45736</v>
      </c>
      <c r="B382" s="3"/>
      <c r="C382" s="4">
        <v>0.70833333333333337</v>
      </c>
      <c r="D382" s="4">
        <v>0.72916666666666663</v>
      </c>
      <c r="E382" s="4">
        <f t="shared" ref="E382" si="90">D382-C382</f>
        <v>2.0833333333333259E-2</v>
      </c>
      <c r="F382" s="2" t="s">
        <v>35</v>
      </c>
      <c r="G382" s="13"/>
      <c r="H382" s="13"/>
      <c r="I382" s="37" t="str">
        <f t="shared" si="81"/>
        <v>palletizer</v>
      </c>
    </row>
    <row r="383" spans="1:22" x14ac:dyDescent="0.3">
      <c r="A383" s="11">
        <v>45736</v>
      </c>
      <c r="B383" s="3"/>
      <c r="C383" s="4">
        <v>0.75</v>
      </c>
      <c r="D383" s="4">
        <v>0.79166666666666663</v>
      </c>
      <c r="E383" s="4">
        <f t="shared" ref="E383" si="91">D383-C383</f>
        <v>4.166666666666663E-2</v>
      </c>
      <c r="F383" s="2" t="s">
        <v>66</v>
      </c>
      <c r="G383" s="13"/>
      <c r="H383" s="13"/>
      <c r="I383" s="37" t="str">
        <f t="shared" si="81"/>
        <v>break</v>
      </c>
    </row>
    <row r="384" spans="1:22" x14ac:dyDescent="0.3">
      <c r="A384" s="11">
        <v>45736</v>
      </c>
      <c r="B384" s="3"/>
      <c r="C384" s="4">
        <v>0.85416666666666663</v>
      </c>
      <c r="D384" s="4">
        <v>0.8666666666666667</v>
      </c>
      <c r="E384" s="4">
        <f t="shared" ref="E384" si="92">D384-C384</f>
        <v>1.2500000000000067E-2</v>
      </c>
      <c r="F384" s="2" t="s">
        <v>35</v>
      </c>
      <c r="G384" s="13"/>
      <c r="H384" s="13"/>
      <c r="I384" s="37" t="str">
        <f t="shared" si="81"/>
        <v>palletizer</v>
      </c>
    </row>
    <row r="385" spans="1:9" x14ac:dyDescent="0.3">
      <c r="A385" s="11">
        <v>45736</v>
      </c>
      <c r="B385" s="3"/>
      <c r="C385" s="4">
        <v>0.89583333333333337</v>
      </c>
      <c r="D385" s="4">
        <v>0.95833333333333337</v>
      </c>
      <c r="E385" s="4">
        <f t="shared" ref="E385" si="93">D385-C385</f>
        <v>6.25E-2</v>
      </c>
      <c r="F385" s="2" t="s">
        <v>20</v>
      </c>
      <c r="G385" s="13"/>
      <c r="H385" s="13"/>
      <c r="I385" s="37" t="str">
        <f t="shared" si="81"/>
        <v>break</v>
      </c>
    </row>
    <row r="386" spans="1:9" x14ac:dyDescent="0.3">
      <c r="A386" s="11">
        <v>45737</v>
      </c>
      <c r="B386" s="3"/>
      <c r="C386" s="4">
        <v>0</v>
      </c>
      <c r="D386" s="4">
        <v>1.0416666666666666E-2</v>
      </c>
      <c r="E386" s="4">
        <f t="shared" si="89"/>
        <v>1.0416666666666666E-2</v>
      </c>
      <c r="F386" s="2" t="s">
        <v>44</v>
      </c>
      <c r="G386" s="13"/>
      <c r="H386" s="13"/>
      <c r="I386" s="37" t="str">
        <f t="shared" si="81"/>
        <v>palletizer</v>
      </c>
    </row>
    <row r="387" spans="1:9" x14ac:dyDescent="0.3">
      <c r="A387" s="11">
        <v>45737</v>
      </c>
      <c r="B387" s="3"/>
      <c r="C387" s="4">
        <v>4.1666666666666664E-2</v>
      </c>
      <c r="D387" s="4">
        <v>5.2083333333333336E-2</v>
      </c>
      <c r="E387" s="4">
        <f t="shared" si="89"/>
        <v>1.0416666666666671E-2</v>
      </c>
      <c r="F387" s="2" t="s">
        <v>60</v>
      </c>
      <c r="G387" s="13"/>
      <c r="H387" s="13"/>
      <c r="I387" s="37" t="str">
        <f t="shared" si="81"/>
        <v>palletizer</v>
      </c>
    </row>
    <row r="388" spans="1:9" x14ac:dyDescent="0.3">
      <c r="A388" s="11">
        <v>45737</v>
      </c>
      <c r="B388" s="3"/>
      <c r="C388" s="4">
        <v>0.14583333333333334</v>
      </c>
      <c r="D388" s="4">
        <v>0.1875</v>
      </c>
      <c r="E388" s="4">
        <f t="shared" si="89"/>
        <v>4.1666666666666657E-2</v>
      </c>
      <c r="F388" s="2" t="s">
        <v>66</v>
      </c>
      <c r="G388" s="13"/>
      <c r="H388" s="13"/>
      <c r="I388" s="37" t="str">
        <f t="shared" ref="I388:I451" si="94">IF(ISNUMBER(SEARCH("palletizer", F388)), "palletizer",
IF(ISNUMBER(SEARCH("packer", F388)), "packer",
IF(ISNUMBER(SEARCH("forklift", F388)), "forklift",
IF(OR(ISNUMBER(SEARCH("iftar", F388)), ISNUMBER(SEARCH("break", F388)), ISNUMBER(SEARCH("shift change", F388))), "break",
"other"))))</f>
        <v>break</v>
      </c>
    </row>
    <row r="389" spans="1:9" x14ac:dyDescent="0.3">
      <c r="A389" s="11">
        <v>45737</v>
      </c>
      <c r="B389" s="3"/>
      <c r="C389" s="4">
        <v>0.35416666666666669</v>
      </c>
      <c r="D389" s="4">
        <v>0.39583333333333331</v>
      </c>
      <c r="E389" s="4">
        <f t="shared" si="89"/>
        <v>4.166666666666663E-2</v>
      </c>
      <c r="F389" s="2" t="s">
        <v>71</v>
      </c>
      <c r="G389" s="13"/>
      <c r="H389" s="13"/>
      <c r="I389" s="37" t="str">
        <f t="shared" si="94"/>
        <v>other</v>
      </c>
    </row>
    <row r="390" spans="1:9" x14ac:dyDescent="0.3">
      <c r="A390" s="11">
        <v>45737</v>
      </c>
      <c r="B390" s="3"/>
      <c r="C390" s="4">
        <v>0.39583333333333331</v>
      </c>
      <c r="D390" s="4">
        <v>0.45833333333333331</v>
      </c>
      <c r="E390" s="4">
        <f t="shared" si="89"/>
        <v>6.25E-2</v>
      </c>
      <c r="F390" s="2" t="s">
        <v>20</v>
      </c>
      <c r="G390" s="13"/>
      <c r="H390" s="13"/>
      <c r="I390" s="37" t="str">
        <f t="shared" si="94"/>
        <v>break</v>
      </c>
    </row>
    <row r="391" spans="1:9" x14ac:dyDescent="0.3">
      <c r="A391" s="11">
        <v>45737</v>
      </c>
      <c r="B391" s="3"/>
      <c r="C391" s="4">
        <v>0.45833333333333331</v>
      </c>
      <c r="D391" s="4">
        <v>0.58333333333333337</v>
      </c>
      <c r="E391" s="4">
        <f t="shared" si="89"/>
        <v>0.12500000000000006</v>
      </c>
      <c r="F391" s="2" t="s">
        <v>13</v>
      </c>
      <c r="G391" s="13"/>
      <c r="H391" s="13"/>
      <c r="I391" s="37" t="str">
        <f t="shared" si="94"/>
        <v>forklift</v>
      </c>
    </row>
    <row r="392" spans="1:9" x14ac:dyDescent="0.3">
      <c r="A392" s="11">
        <v>45737</v>
      </c>
      <c r="B392" s="3"/>
      <c r="C392" s="4">
        <v>0.59375</v>
      </c>
      <c r="D392" s="4">
        <v>0.60416666666666663</v>
      </c>
      <c r="E392" s="4">
        <f t="shared" si="89"/>
        <v>1.041666666666663E-2</v>
      </c>
      <c r="F392" s="2" t="s">
        <v>56</v>
      </c>
      <c r="G392" s="13"/>
      <c r="H392" s="13"/>
      <c r="I392" s="37" t="str">
        <f t="shared" si="94"/>
        <v>packer</v>
      </c>
    </row>
    <row r="393" spans="1:9" x14ac:dyDescent="0.3">
      <c r="A393" s="11">
        <v>45737</v>
      </c>
      <c r="B393" s="3"/>
      <c r="C393" s="4">
        <v>0.64444444444444449</v>
      </c>
      <c r="D393" s="4">
        <v>0.6645833333333333</v>
      </c>
      <c r="E393" s="4">
        <f t="shared" si="89"/>
        <v>2.0138888888888817E-2</v>
      </c>
      <c r="F393" s="2" t="s">
        <v>35</v>
      </c>
      <c r="G393" s="13"/>
      <c r="H393" s="13"/>
      <c r="I393" s="37" t="str">
        <f t="shared" si="94"/>
        <v>palletizer</v>
      </c>
    </row>
    <row r="394" spans="1:9" x14ac:dyDescent="0.3">
      <c r="A394" s="11">
        <v>45737</v>
      </c>
      <c r="B394" s="3"/>
      <c r="C394" s="4">
        <v>0.67847222222222225</v>
      </c>
      <c r="D394" s="4">
        <v>0.69166666666666665</v>
      </c>
      <c r="E394" s="4">
        <f t="shared" si="89"/>
        <v>1.3194444444444398E-2</v>
      </c>
      <c r="F394" s="2" t="s">
        <v>35</v>
      </c>
      <c r="G394" s="13"/>
      <c r="H394" s="13"/>
      <c r="I394" s="37" t="str">
        <f t="shared" si="94"/>
        <v>palletizer</v>
      </c>
    </row>
    <row r="395" spans="1:9" x14ac:dyDescent="0.3">
      <c r="A395" s="11">
        <v>45737</v>
      </c>
      <c r="B395" s="3"/>
      <c r="C395" s="4">
        <v>0.78472222222222221</v>
      </c>
      <c r="D395" s="4">
        <v>0.83333333333333337</v>
      </c>
      <c r="E395" s="4">
        <f t="shared" si="89"/>
        <v>4.861111111111116E-2</v>
      </c>
      <c r="F395" s="2" t="s">
        <v>66</v>
      </c>
      <c r="G395" s="13"/>
      <c r="H395" s="13"/>
      <c r="I395" s="37" t="str">
        <f t="shared" si="94"/>
        <v>break</v>
      </c>
    </row>
    <row r="396" spans="1:9" x14ac:dyDescent="0.3">
      <c r="A396" s="11">
        <v>45737</v>
      </c>
      <c r="B396" s="3"/>
      <c r="C396" s="4">
        <v>0.85833333333333328</v>
      </c>
      <c r="D396" s="4">
        <v>0.86736111111111114</v>
      </c>
      <c r="E396" s="4">
        <f t="shared" si="89"/>
        <v>9.0277777777778567E-3</v>
      </c>
      <c r="F396" s="2" t="s">
        <v>31</v>
      </c>
      <c r="G396" s="13"/>
      <c r="H396" s="13"/>
      <c r="I396" s="37" t="str">
        <f t="shared" si="94"/>
        <v>palletizer</v>
      </c>
    </row>
    <row r="397" spans="1:9" x14ac:dyDescent="0.3">
      <c r="A397" s="11">
        <v>45737</v>
      </c>
      <c r="B397" s="3"/>
      <c r="C397" s="4">
        <v>0.875</v>
      </c>
      <c r="D397" s="4">
        <v>0.91666666666666663</v>
      </c>
      <c r="E397" s="4">
        <f t="shared" si="89"/>
        <v>4.166666666666663E-2</v>
      </c>
      <c r="F397" s="2" t="s">
        <v>20</v>
      </c>
      <c r="G397" s="13"/>
      <c r="H397" s="13"/>
      <c r="I397" s="37" t="str">
        <f t="shared" si="94"/>
        <v>break</v>
      </c>
    </row>
    <row r="398" spans="1:9" x14ac:dyDescent="0.3">
      <c r="A398" s="11">
        <v>45737</v>
      </c>
      <c r="B398" s="3"/>
      <c r="C398" s="4">
        <v>0.91666666666666663</v>
      </c>
      <c r="D398" s="4">
        <v>1</v>
      </c>
      <c r="E398" s="4">
        <f t="shared" si="89"/>
        <v>8.333333333333337E-2</v>
      </c>
      <c r="F398" s="2" t="s">
        <v>72</v>
      </c>
      <c r="G398" s="13"/>
      <c r="H398" s="13"/>
      <c r="I398" s="37" t="str">
        <f t="shared" si="94"/>
        <v>other</v>
      </c>
    </row>
    <row r="399" spans="1:9" x14ac:dyDescent="0.3">
      <c r="A399" s="11">
        <v>45738</v>
      </c>
      <c r="B399" s="3"/>
      <c r="C399" s="4">
        <v>0</v>
      </c>
      <c r="D399" s="4">
        <v>0.41666666666666669</v>
      </c>
      <c r="E399" s="4">
        <f t="shared" si="89"/>
        <v>0.41666666666666669</v>
      </c>
      <c r="F399" s="2" t="s">
        <v>72</v>
      </c>
      <c r="G399" s="13"/>
      <c r="H399" s="13"/>
      <c r="I399" s="37" t="str">
        <f t="shared" si="94"/>
        <v>other</v>
      </c>
    </row>
    <row r="400" spans="1:9" x14ac:dyDescent="0.3">
      <c r="A400" s="11">
        <v>45738</v>
      </c>
      <c r="B400" s="3"/>
      <c r="C400" s="4">
        <v>0.41666666666666669</v>
      </c>
      <c r="D400" s="4">
        <v>0.66666666666666663</v>
      </c>
      <c r="E400" s="4">
        <f t="shared" si="89"/>
        <v>0.24999999999999994</v>
      </c>
      <c r="F400" s="2" t="s">
        <v>72</v>
      </c>
      <c r="G400" s="13"/>
      <c r="H400" s="13"/>
      <c r="I400" s="37" t="str">
        <f t="shared" si="94"/>
        <v>other</v>
      </c>
    </row>
    <row r="401" spans="1:9" x14ac:dyDescent="0.3">
      <c r="A401" s="11">
        <v>45738</v>
      </c>
      <c r="B401" s="3"/>
      <c r="C401" s="4">
        <v>0.66666666666666663</v>
      </c>
      <c r="D401" s="4">
        <v>0.67708333333333337</v>
      </c>
      <c r="E401" s="4">
        <f t="shared" si="89"/>
        <v>1.0416666666666741E-2</v>
      </c>
      <c r="F401" s="2" t="s">
        <v>62</v>
      </c>
      <c r="G401" s="13"/>
      <c r="H401" s="13"/>
      <c r="I401" s="37" t="str">
        <f t="shared" si="94"/>
        <v>palletizer</v>
      </c>
    </row>
    <row r="402" spans="1:9" x14ac:dyDescent="0.3">
      <c r="A402" s="11">
        <v>45738</v>
      </c>
      <c r="B402" s="3"/>
      <c r="C402" s="4">
        <v>0.75</v>
      </c>
      <c r="D402" s="4">
        <v>0.79166666666666663</v>
      </c>
      <c r="E402" s="4">
        <f t="shared" si="89"/>
        <v>4.166666666666663E-2</v>
      </c>
      <c r="F402" s="2" t="s">
        <v>66</v>
      </c>
      <c r="G402" s="13"/>
      <c r="H402" s="13"/>
      <c r="I402" s="37" t="str">
        <f t="shared" si="94"/>
        <v>break</v>
      </c>
    </row>
    <row r="403" spans="1:9" x14ac:dyDescent="0.3">
      <c r="A403" s="11">
        <v>45738</v>
      </c>
      <c r="B403" s="3"/>
      <c r="C403" s="4">
        <v>0.83333333333333337</v>
      </c>
      <c r="D403" s="4">
        <v>0.875</v>
      </c>
      <c r="E403" s="4">
        <f t="shared" si="89"/>
        <v>4.166666666666663E-2</v>
      </c>
      <c r="F403" s="2" t="s">
        <v>35</v>
      </c>
      <c r="G403" s="13"/>
      <c r="H403" s="13"/>
      <c r="I403" s="37" t="str">
        <f t="shared" si="94"/>
        <v>palletizer</v>
      </c>
    </row>
    <row r="404" spans="1:9" x14ac:dyDescent="0.3">
      <c r="A404" s="11">
        <v>45738</v>
      </c>
      <c r="B404" s="3"/>
      <c r="C404" s="4">
        <v>0.89583333333333337</v>
      </c>
      <c r="D404" s="4">
        <v>0.95833333333333337</v>
      </c>
      <c r="E404" s="4">
        <f t="shared" si="89"/>
        <v>6.25E-2</v>
      </c>
      <c r="F404" s="2" t="s">
        <v>20</v>
      </c>
      <c r="G404" s="13"/>
      <c r="H404" s="13"/>
      <c r="I404" s="37" t="str">
        <f t="shared" si="94"/>
        <v>break</v>
      </c>
    </row>
    <row r="405" spans="1:9" x14ac:dyDescent="0.3">
      <c r="A405" s="11">
        <v>45739</v>
      </c>
      <c r="B405" s="3"/>
      <c r="C405" s="4">
        <v>4.8611111111111112E-2</v>
      </c>
      <c r="D405" s="4">
        <v>6.9444444444444448E-2</v>
      </c>
      <c r="E405" s="4">
        <f t="shared" si="89"/>
        <v>2.0833333333333336E-2</v>
      </c>
      <c r="F405" s="2" t="s">
        <v>30</v>
      </c>
      <c r="G405" s="13"/>
      <c r="H405" s="13"/>
      <c r="I405" s="37" t="str">
        <f t="shared" si="94"/>
        <v>packer</v>
      </c>
    </row>
    <row r="406" spans="1:9" x14ac:dyDescent="0.3">
      <c r="A406" s="11">
        <v>45739</v>
      </c>
      <c r="B406" s="3"/>
      <c r="C406" s="4">
        <v>6.9444444444444448E-2</v>
      </c>
      <c r="D406" s="4">
        <v>9.0277777777777776E-2</v>
      </c>
      <c r="E406" s="4">
        <f t="shared" si="89"/>
        <v>2.0833333333333329E-2</v>
      </c>
      <c r="F406" s="2" t="s">
        <v>37</v>
      </c>
      <c r="G406" s="13"/>
      <c r="H406" s="13"/>
      <c r="I406" s="37" t="str">
        <f t="shared" si="94"/>
        <v>packer</v>
      </c>
    </row>
    <row r="407" spans="1:9" x14ac:dyDescent="0.3">
      <c r="A407" s="11">
        <v>45739</v>
      </c>
      <c r="B407" s="3"/>
      <c r="C407" s="4">
        <v>0.14583333333333334</v>
      </c>
      <c r="D407" s="4">
        <v>0.1875</v>
      </c>
      <c r="E407" s="4">
        <f t="shared" si="89"/>
        <v>4.1666666666666657E-2</v>
      </c>
      <c r="F407" s="2" t="s">
        <v>66</v>
      </c>
      <c r="G407" s="13"/>
      <c r="H407" s="13"/>
      <c r="I407" s="37" t="str">
        <f t="shared" si="94"/>
        <v>break</v>
      </c>
    </row>
    <row r="408" spans="1:9" x14ac:dyDescent="0.3">
      <c r="A408" s="11">
        <v>45739</v>
      </c>
      <c r="B408" s="3"/>
      <c r="C408" s="4">
        <v>0.45833333333333331</v>
      </c>
      <c r="D408" s="4">
        <v>0.5625</v>
      </c>
      <c r="E408" s="4">
        <f t="shared" si="89"/>
        <v>0.10416666666666669</v>
      </c>
      <c r="F408" s="2" t="s">
        <v>51</v>
      </c>
      <c r="G408" s="13"/>
      <c r="H408" s="13"/>
      <c r="I408" s="37" t="str">
        <f t="shared" si="94"/>
        <v>packer</v>
      </c>
    </row>
    <row r="409" spans="1:9" x14ac:dyDescent="0.3">
      <c r="A409" s="11">
        <v>45739</v>
      </c>
      <c r="B409" s="3"/>
      <c r="C409" s="4">
        <v>0.625</v>
      </c>
      <c r="D409" s="4">
        <v>0.65625</v>
      </c>
      <c r="E409" s="4">
        <f t="shared" si="89"/>
        <v>3.125E-2</v>
      </c>
      <c r="F409" s="2" t="s">
        <v>47</v>
      </c>
      <c r="G409" s="13"/>
      <c r="H409" s="13"/>
      <c r="I409" s="37" t="str">
        <f t="shared" si="94"/>
        <v>palletizer</v>
      </c>
    </row>
    <row r="410" spans="1:9" x14ac:dyDescent="0.3">
      <c r="A410" s="11">
        <v>45739</v>
      </c>
      <c r="B410" s="3"/>
      <c r="C410" s="4">
        <v>0.75</v>
      </c>
      <c r="D410" s="4">
        <v>0.79166666666666663</v>
      </c>
      <c r="E410" s="4">
        <f t="shared" si="89"/>
        <v>4.166666666666663E-2</v>
      </c>
      <c r="F410" s="2" t="s">
        <v>66</v>
      </c>
      <c r="G410" s="13"/>
      <c r="H410" s="13"/>
      <c r="I410" s="37" t="str">
        <f t="shared" si="94"/>
        <v>break</v>
      </c>
    </row>
    <row r="411" spans="1:9" x14ac:dyDescent="0.3">
      <c r="A411" s="11">
        <v>45739</v>
      </c>
      <c r="B411" s="3"/>
      <c r="C411" s="4">
        <v>0.79166666666666663</v>
      </c>
      <c r="D411" s="4">
        <v>0.80208333333333337</v>
      </c>
      <c r="E411" s="4">
        <f t="shared" si="89"/>
        <v>1.0416666666666741E-2</v>
      </c>
      <c r="F411" s="2" t="s">
        <v>44</v>
      </c>
      <c r="G411" s="13"/>
      <c r="H411" s="13"/>
      <c r="I411" s="37" t="str">
        <f t="shared" si="94"/>
        <v>palletizer</v>
      </c>
    </row>
    <row r="412" spans="1:9" x14ac:dyDescent="0.3">
      <c r="A412" s="11">
        <v>45739</v>
      </c>
      <c r="B412" s="3"/>
      <c r="C412" s="4">
        <v>0.83333333333333337</v>
      </c>
      <c r="D412" s="4">
        <v>0.89583333333333337</v>
      </c>
      <c r="E412" s="4">
        <f t="shared" si="89"/>
        <v>6.25E-2</v>
      </c>
      <c r="F412" s="2" t="s">
        <v>35</v>
      </c>
      <c r="G412" s="13"/>
      <c r="H412" s="13"/>
      <c r="I412" s="37" t="str">
        <f t="shared" si="94"/>
        <v>palletizer</v>
      </c>
    </row>
    <row r="413" spans="1:9" x14ac:dyDescent="0.3">
      <c r="A413" s="11">
        <v>45739</v>
      </c>
      <c r="B413" s="3"/>
      <c r="C413" s="4">
        <v>0.89583333333333337</v>
      </c>
      <c r="D413" s="4">
        <v>0.95833333333333337</v>
      </c>
      <c r="E413" s="4">
        <f t="shared" si="89"/>
        <v>6.25E-2</v>
      </c>
      <c r="F413" s="2" t="s">
        <v>20</v>
      </c>
      <c r="G413" s="13"/>
      <c r="H413" s="13"/>
      <c r="I413" s="37" t="str">
        <f t="shared" si="94"/>
        <v>break</v>
      </c>
    </row>
    <row r="414" spans="1:9" x14ac:dyDescent="0.3">
      <c r="A414" s="11">
        <v>45739</v>
      </c>
      <c r="B414" s="3"/>
      <c r="C414" s="4">
        <v>0.95833333333333337</v>
      </c>
      <c r="D414" s="4">
        <v>0.99930555555555556</v>
      </c>
      <c r="E414" s="4">
        <f t="shared" si="89"/>
        <v>4.0972222222222188E-2</v>
      </c>
      <c r="F414" s="2" t="s">
        <v>65</v>
      </c>
      <c r="G414" s="13"/>
      <c r="H414" s="13"/>
      <c r="I414" s="37" t="str">
        <f t="shared" si="94"/>
        <v>other</v>
      </c>
    </row>
    <row r="415" spans="1:9" x14ac:dyDescent="0.3">
      <c r="A415" s="11">
        <v>45740</v>
      </c>
      <c r="B415" s="3"/>
      <c r="C415" s="4">
        <v>0</v>
      </c>
      <c r="D415" s="4">
        <v>2.0833333333333332E-2</v>
      </c>
      <c r="E415" s="4">
        <f t="shared" si="89"/>
        <v>2.0833333333333332E-2</v>
      </c>
      <c r="F415" s="2" t="s">
        <v>65</v>
      </c>
      <c r="G415" s="13"/>
      <c r="H415" s="13"/>
      <c r="I415" s="37" t="str">
        <f t="shared" si="94"/>
        <v>other</v>
      </c>
    </row>
    <row r="416" spans="1:9" x14ac:dyDescent="0.3">
      <c r="A416" s="11">
        <v>45740</v>
      </c>
      <c r="B416" s="3"/>
      <c r="C416" s="4">
        <v>5.5555555555555552E-2</v>
      </c>
      <c r="D416" s="4">
        <v>7.6388888888888895E-2</v>
      </c>
      <c r="E416" s="4">
        <f t="shared" si="89"/>
        <v>2.0833333333333343E-2</v>
      </c>
      <c r="F416" s="2" t="s">
        <v>31</v>
      </c>
      <c r="G416" s="13"/>
      <c r="H416" s="13"/>
      <c r="I416" s="37" t="str">
        <f t="shared" si="94"/>
        <v>palletizer</v>
      </c>
    </row>
    <row r="417" spans="1:18" x14ac:dyDescent="0.3">
      <c r="A417" s="11">
        <v>45740</v>
      </c>
      <c r="B417" s="3"/>
      <c r="C417" s="4">
        <v>0.10416666666666667</v>
      </c>
      <c r="D417" s="4">
        <v>0.125</v>
      </c>
      <c r="E417" s="4">
        <f t="shared" si="89"/>
        <v>2.0833333333333329E-2</v>
      </c>
      <c r="F417" s="2" t="s">
        <v>37</v>
      </c>
      <c r="G417" s="13"/>
      <c r="H417" s="13"/>
      <c r="I417" s="37" t="str">
        <f t="shared" si="94"/>
        <v>packer</v>
      </c>
    </row>
    <row r="418" spans="1:18" x14ac:dyDescent="0.3">
      <c r="A418" s="11">
        <v>45740</v>
      </c>
      <c r="B418" s="3"/>
      <c r="C418" s="4">
        <v>0.14583333333333334</v>
      </c>
      <c r="D418" s="4">
        <v>0.1875</v>
      </c>
      <c r="E418" s="4">
        <f t="shared" si="89"/>
        <v>4.1666666666666657E-2</v>
      </c>
      <c r="F418" s="2" t="s">
        <v>66</v>
      </c>
      <c r="G418" s="13"/>
      <c r="H418" s="13"/>
      <c r="I418" s="37" t="str">
        <f t="shared" si="94"/>
        <v>break</v>
      </c>
    </row>
    <row r="419" spans="1:18" x14ac:dyDescent="0.3">
      <c r="A419" s="11">
        <v>45740</v>
      </c>
      <c r="B419" s="3"/>
      <c r="C419" s="4">
        <v>0.22569444444444445</v>
      </c>
      <c r="D419" s="4">
        <v>0.24652777777777779</v>
      </c>
      <c r="E419" s="4">
        <f t="shared" si="89"/>
        <v>2.0833333333333343E-2</v>
      </c>
      <c r="F419" s="2" t="s">
        <v>30</v>
      </c>
      <c r="G419" s="13"/>
      <c r="H419" s="13"/>
      <c r="I419" s="37" t="str">
        <f t="shared" si="94"/>
        <v>packer</v>
      </c>
    </row>
    <row r="420" spans="1:18" x14ac:dyDescent="0.3">
      <c r="A420" s="11">
        <v>45740</v>
      </c>
      <c r="B420" s="3"/>
      <c r="C420" s="4">
        <v>0.39583333333333331</v>
      </c>
      <c r="D420" s="4">
        <v>0.45833333333333331</v>
      </c>
      <c r="E420" s="4">
        <f t="shared" si="89"/>
        <v>6.25E-2</v>
      </c>
      <c r="F420" s="2" t="s">
        <v>20</v>
      </c>
      <c r="G420" s="13"/>
      <c r="H420" s="13"/>
      <c r="I420" s="37" t="str">
        <f t="shared" si="94"/>
        <v>break</v>
      </c>
    </row>
    <row r="421" spans="1:18" x14ac:dyDescent="0.3">
      <c r="A421" s="11">
        <v>45740</v>
      </c>
      <c r="B421" s="3"/>
      <c r="C421" s="4">
        <v>0.45833333333333331</v>
      </c>
      <c r="D421" s="4">
        <v>0.54166666666666663</v>
      </c>
      <c r="E421" s="4">
        <f t="shared" si="89"/>
        <v>8.3333333333333315E-2</v>
      </c>
      <c r="F421" s="2" t="s">
        <v>37</v>
      </c>
      <c r="G421" s="13"/>
      <c r="H421" s="13"/>
      <c r="I421" s="37" t="str">
        <f t="shared" si="94"/>
        <v>packer</v>
      </c>
    </row>
    <row r="422" spans="1:18" x14ac:dyDescent="0.3">
      <c r="A422" s="11">
        <v>45740</v>
      </c>
      <c r="B422" s="3"/>
      <c r="C422" s="4">
        <v>0.54166666666666663</v>
      </c>
      <c r="D422" s="4">
        <v>0.5625</v>
      </c>
      <c r="E422" s="4">
        <f t="shared" si="89"/>
        <v>2.083333333333337E-2</v>
      </c>
      <c r="F422" s="2" t="s">
        <v>118</v>
      </c>
      <c r="G422" s="13"/>
      <c r="H422" s="13"/>
      <c r="I422" s="37" t="str">
        <f t="shared" si="94"/>
        <v>palletizer</v>
      </c>
    </row>
    <row r="423" spans="1:18" x14ac:dyDescent="0.3">
      <c r="A423" s="11">
        <v>45740</v>
      </c>
      <c r="B423" s="3"/>
      <c r="C423" s="4">
        <v>0.5625</v>
      </c>
      <c r="D423" s="4">
        <v>0.58333333333333337</v>
      </c>
      <c r="E423" s="4">
        <f t="shared" si="89"/>
        <v>2.083333333333337E-2</v>
      </c>
      <c r="F423" s="2" t="s">
        <v>45</v>
      </c>
      <c r="G423" s="13"/>
      <c r="H423" s="13"/>
      <c r="I423" s="37" t="str">
        <f t="shared" si="94"/>
        <v>packer</v>
      </c>
    </row>
    <row r="424" spans="1:18" x14ac:dyDescent="0.3">
      <c r="A424" s="11">
        <v>45740</v>
      </c>
      <c r="B424" s="3"/>
      <c r="C424" s="4">
        <v>0.75</v>
      </c>
      <c r="D424" s="4">
        <v>0.79166666666666663</v>
      </c>
      <c r="E424" s="4">
        <f t="shared" si="89"/>
        <v>4.166666666666663E-2</v>
      </c>
      <c r="F424" s="2" t="s">
        <v>66</v>
      </c>
      <c r="G424" s="13"/>
      <c r="H424" s="13"/>
      <c r="I424" s="37" t="str">
        <f t="shared" si="94"/>
        <v>break</v>
      </c>
    </row>
    <row r="425" spans="1:18" x14ac:dyDescent="0.3">
      <c r="A425" s="11">
        <v>45740</v>
      </c>
      <c r="B425" s="3"/>
      <c r="C425" s="4">
        <v>0.79166666666666663</v>
      </c>
      <c r="D425" s="4">
        <v>0.8125</v>
      </c>
      <c r="E425" s="4">
        <f t="shared" si="89"/>
        <v>2.083333333333337E-2</v>
      </c>
      <c r="F425" s="2" t="s">
        <v>36</v>
      </c>
      <c r="G425" s="13"/>
      <c r="H425" s="13"/>
      <c r="I425" s="37" t="str">
        <f t="shared" si="94"/>
        <v>palletizer</v>
      </c>
    </row>
    <row r="426" spans="1:18" x14ac:dyDescent="0.3">
      <c r="A426" s="11">
        <v>45740</v>
      </c>
      <c r="B426" s="3"/>
      <c r="C426" s="4">
        <v>0.8125</v>
      </c>
      <c r="D426" s="4">
        <v>0.82291666666666663</v>
      </c>
      <c r="E426" s="4">
        <f t="shared" si="89"/>
        <v>1.041666666666663E-2</v>
      </c>
      <c r="F426" s="2" t="s">
        <v>60</v>
      </c>
      <c r="G426" s="13"/>
      <c r="H426" s="13"/>
      <c r="I426" s="37" t="str">
        <f t="shared" si="94"/>
        <v>palletizer</v>
      </c>
    </row>
    <row r="427" spans="1:18" x14ac:dyDescent="0.3">
      <c r="A427" s="11">
        <v>45740</v>
      </c>
      <c r="B427" s="3"/>
      <c r="C427" s="4">
        <v>0.89583333333333337</v>
      </c>
      <c r="D427" s="4">
        <v>0.95833333333333337</v>
      </c>
      <c r="E427" s="4">
        <f t="shared" si="89"/>
        <v>6.25E-2</v>
      </c>
      <c r="F427" s="2" t="s">
        <v>20</v>
      </c>
      <c r="G427" s="13"/>
      <c r="H427" s="13"/>
      <c r="I427" s="37" t="str">
        <f t="shared" si="94"/>
        <v>break</v>
      </c>
    </row>
    <row r="428" spans="1:18" x14ac:dyDescent="0.3">
      <c r="A428" s="11">
        <v>45741</v>
      </c>
      <c r="B428" s="3"/>
      <c r="C428" s="4">
        <v>4.8611111111111112E-2</v>
      </c>
      <c r="D428" s="4">
        <v>6.9444444444444448E-2</v>
      </c>
      <c r="E428" s="4">
        <f t="shared" si="89"/>
        <v>2.0833333333333336E-2</v>
      </c>
      <c r="F428" s="2" t="s">
        <v>30</v>
      </c>
      <c r="G428" s="13"/>
      <c r="H428" s="13"/>
      <c r="I428" s="37" t="str">
        <f t="shared" si="94"/>
        <v>packer</v>
      </c>
    </row>
    <row r="429" spans="1:18" x14ac:dyDescent="0.3">
      <c r="A429" s="11">
        <v>45741</v>
      </c>
      <c r="B429" s="3"/>
      <c r="C429" s="4">
        <v>0.14583333333333334</v>
      </c>
      <c r="D429" s="4">
        <v>0.1875</v>
      </c>
      <c r="E429" s="4">
        <f t="shared" si="89"/>
        <v>4.1666666666666657E-2</v>
      </c>
      <c r="F429" s="2" t="s">
        <v>66</v>
      </c>
      <c r="G429" s="13"/>
      <c r="H429" s="13"/>
      <c r="I429" s="37" t="str">
        <f t="shared" si="94"/>
        <v>break</v>
      </c>
    </row>
    <row r="430" spans="1:18" x14ac:dyDescent="0.3">
      <c r="A430" s="11">
        <v>45741</v>
      </c>
      <c r="B430" s="3"/>
      <c r="C430" s="4">
        <v>0.22222222222222221</v>
      </c>
      <c r="D430" s="4">
        <v>0.24305555555555555</v>
      </c>
      <c r="E430" s="4">
        <f t="shared" si="89"/>
        <v>2.0833333333333343E-2</v>
      </c>
      <c r="F430" s="2" t="s">
        <v>35</v>
      </c>
      <c r="G430" s="13"/>
      <c r="H430" s="13"/>
      <c r="I430" s="37" t="str">
        <f t="shared" si="94"/>
        <v>palletizer</v>
      </c>
    </row>
    <row r="431" spans="1:18" x14ac:dyDescent="0.3">
      <c r="A431" s="11">
        <v>45742</v>
      </c>
      <c r="B431" s="33"/>
      <c r="C431" s="34">
        <v>4.8611111111111112E-2</v>
      </c>
      <c r="D431" s="34">
        <v>6.9444444444444448E-2</v>
      </c>
      <c r="E431" s="34">
        <v>2.0833333333333332E-2</v>
      </c>
      <c r="F431" s="13" t="s">
        <v>37</v>
      </c>
      <c r="G431" s="13"/>
      <c r="H431" s="13"/>
      <c r="I431" s="37" t="str">
        <f t="shared" si="94"/>
        <v>packer</v>
      </c>
      <c r="N431" s="21">
        <v>45742</v>
      </c>
      <c r="O431" s="22">
        <v>4.8611111111111112E-2</v>
      </c>
      <c r="P431" s="22">
        <v>6.9444444444444448E-2</v>
      </c>
      <c r="Q431" s="22">
        <v>2.0833333333333332E-2</v>
      </c>
      <c r="R431" s="7" t="s">
        <v>37</v>
      </c>
    </row>
    <row r="432" spans="1:18" x14ac:dyDescent="0.3">
      <c r="A432" s="11">
        <v>45742</v>
      </c>
      <c r="B432" s="33"/>
      <c r="C432" s="34">
        <v>0.14583333333333334</v>
      </c>
      <c r="D432" s="34">
        <v>0.1875</v>
      </c>
      <c r="E432" s="34">
        <v>4.1666666666666664E-2</v>
      </c>
      <c r="F432" s="13" t="s">
        <v>66</v>
      </c>
      <c r="G432" s="13"/>
      <c r="H432" s="13"/>
      <c r="I432" s="37" t="str">
        <f t="shared" si="94"/>
        <v>break</v>
      </c>
      <c r="N432" s="21">
        <v>45742</v>
      </c>
      <c r="O432" s="22">
        <v>0.14583333333333334</v>
      </c>
      <c r="P432" s="22">
        <v>0.1875</v>
      </c>
      <c r="Q432" s="22">
        <v>4.1666666666666664E-2</v>
      </c>
      <c r="R432" s="7" t="s">
        <v>66</v>
      </c>
    </row>
    <row r="433" spans="1:18" x14ac:dyDescent="0.3">
      <c r="A433" s="11">
        <v>45742</v>
      </c>
      <c r="B433" s="33"/>
      <c r="C433" s="34">
        <v>0.25</v>
      </c>
      <c r="D433" s="34">
        <v>0.375</v>
      </c>
      <c r="E433" s="34">
        <v>0.125</v>
      </c>
      <c r="F433" s="13" t="s">
        <v>53</v>
      </c>
      <c r="G433" s="13"/>
      <c r="H433" s="13"/>
      <c r="I433" s="37" t="str">
        <f t="shared" si="94"/>
        <v>packer</v>
      </c>
      <c r="N433" s="21">
        <v>45742</v>
      </c>
      <c r="O433" s="22">
        <v>0.25</v>
      </c>
      <c r="P433" s="22">
        <v>0.375</v>
      </c>
      <c r="Q433" s="22">
        <v>0.125</v>
      </c>
      <c r="R433" s="7" t="s">
        <v>53</v>
      </c>
    </row>
    <row r="434" spans="1:18" x14ac:dyDescent="0.3">
      <c r="A434" s="11">
        <v>45742</v>
      </c>
      <c r="B434" s="33"/>
      <c r="C434" s="34">
        <v>0.39583333333333331</v>
      </c>
      <c r="D434" s="34">
        <v>0.45833333333333331</v>
      </c>
      <c r="E434" s="34">
        <v>6.25E-2</v>
      </c>
      <c r="F434" s="13" t="s">
        <v>20</v>
      </c>
      <c r="G434" s="13"/>
      <c r="H434" s="13"/>
      <c r="I434" s="37" t="str">
        <f t="shared" si="94"/>
        <v>break</v>
      </c>
      <c r="N434" s="21">
        <v>45742</v>
      </c>
      <c r="O434" s="22">
        <v>0.39583333333333331</v>
      </c>
      <c r="P434" s="22">
        <v>0.45833333333333331</v>
      </c>
      <c r="Q434" s="22">
        <v>6.25E-2</v>
      </c>
      <c r="R434" s="7" t="s">
        <v>20</v>
      </c>
    </row>
    <row r="435" spans="1:18" x14ac:dyDescent="0.3">
      <c r="A435" s="11">
        <v>45742</v>
      </c>
      <c r="B435" s="33"/>
      <c r="C435" s="34">
        <v>0.5</v>
      </c>
      <c r="D435" s="34">
        <v>0.52083333333333337</v>
      </c>
      <c r="E435" s="34">
        <v>2.0833333333333332E-2</v>
      </c>
      <c r="F435" s="13" t="s">
        <v>35</v>
      </c>
      <c r="G435" s="13"/>
      <c r="H435" s="13"/>
      <c r="I435" s="37" t="str">
        <f t="shared" si="94"/>
        <v>palletizer</v>
      </c>
      <c r="N435" s="21">
        <v>45742</v>
      </c>
      <c r="O435" s="22">
        <v>0.5</v>
      </c>
      <c r="P435" s="22">
        <v>0.52083333333333337</v>
      </c>
      <c r="Q435" s="22">
        <v>2.0833333333333332E-2</v>
      </c>
      <c r="R435" s="7" t="s">
        <v>35</v>
      </c>
    </row>
    <row r="436" spans="1:18" x14ac:dyDescent="0.3">
      <c r="A436" s="11">
        <v>45742</v>
      </c>
      <c r="B436" s="33"/>
      <c r="C436" s="34">
        <v>0.60416666666666663</v>
      </c>
      <c r="D436" s="34">
        <v>0.95833333333333337</v>
      </c>
      <c r="E436" s="34">
        <v>0.35416666666666669</v>
      </c>
      <c r="F436" s="13" t="s">
        <v>64</v>
      </c>
      <c r="G436" s="13"/>
      <c r="H436" s="13"/>
      <c r="I436" s="37" t="str">
        <f t="shared" si="94"/>
        <v>palletizer</v>
      </c>
      <c r="N436" s="21">
        <v>45742</v>
      </c>
      <c r="O436" s="22">
        <v>0.60416666666666663</v>
      </c>
      <c r="P436" s="22">
        <v>0.95833333333333337</v>
      </c>
      <c r="Q436" s="22">
        <v>0.35416666666666669</v>
      </c>
      <c r="R436" s="7" t="s">
        <v>64</v>
      </c>
    </row>
    <row r="437" spans="1:18" x14ac:dyDescent="0.3">
      <c r="A437" s="11">
        <v>45742</v>
      </c>
      <c r="B437" s="33"/>
      <c r="C437" s="34">
        <v>0.95833333333333337</v>
      </c>
      <c r="D437" s="34">
        <v>0</v>
      </c>
      <c r="E437" s="34">
        <v>4.1666666666666664E-2</v>
      </c>
      <c r="F437" s="13" t="s">
        <v>44</v>
      </c>
      <c r="G437" s="13"/>
      <c r="H437" s="13"/>
      <c r="I437" s="37" t="str">
        <f t="shared" si="94"/>
        <v>palletizer</v>
      </c>
      <c r="N437" s="21">
        <v>45742</v>
      </c>
      <c r="O437" s="22">
        <v>0.95833333333333337</v>
      </c>
      <c r="P437" s="22">
        <v>0</v>
      </c>
      <c r="Q437" s="22">
        <v>4.1666666666666664E-2</v>
      </c>
      <c r="R437" s="7" t="s">
        <v>44</v>
      </c>
    </row>
    <row r="438" spans="1:18" x14ac:dyDescent="0.3">
      <c r="A438" s="11">
        <v>45743</v>
      </c>
      <c r="B438" s="33"/>
      <c r="C438" s="34">
        <v>0</v>
      </c>
      <c r="D438" s="34">
        <v>4.1666666666666664E-2</v>
      </c>
      <c r="E438" s="34">
        <v>4.1666666666666664E-2</v>
      </c>
      <c r="F438" s="13" t="s">
        <v>44</v>
      </c>
      <c r="G438" s="13"/>
      <c r="H438" s="13"/>
      <c r="I438" s="37" t="str">
        <f t="shared" si="94"/>
        <v>palletizer</v>
      </c>
      <c r="N438" s="21">
        <v>45743</v>
      </c>
      <c r="O438" s="22">
        <v>0</v>
      </c>
      <c r="P438" s="22">
        <v>4.1666666666666664E-2</v>
      </c>
      <c r="Q438" s="22">
        <v>4.1666666666666664E-2</v>
      </c>
      <c r="R438" s="7" t="s">
        <v>44</v>
      </c>
    </row>
    <row r="439" spans="1:18" x14ac:dyDescent="0.3">
      <c r="A439" s="11">
        <v>45743</v>
      </c>
      <c r="B439" s="33"/>
      <c r="C439" s="34">
        <v>0.125</v>
      </c>
      <c r="D439" s="34">
        <v>0.16666666666666666</v>
      </c>
      <c r="E439" s="34">
        <v>4.1666666666666664E-2</v>
      </c>
      <c r="F439" s="13" t="s">
        <v>66</v>
      </c>
      <c r="G439" s="13"/>
      <c r="H439" s="13"/>
      <c r="I439" s="37" t="str">
        <f t="shared" si="94"/>
        <v>break</v>
      </c>
      <c r="N439" s="21">
        <v>45743</v>
      </c>
      <c r="O439" s="22">
        <v>0.125</v>
      </c>
      <c r="P439" s="22">
        <v>0.16666666666666666</v>
      </c>
      <c r="Q439" s="22">
        <v>4.1666666666666664E-2</v>
      </c>
      <c r="R439" s="7" t="s">
        <v>66</v>
      </c>
    </row>
    <row r="440" spans="1:18" x14ac:dyDescent="0.3">
      <c r="A440" s="11">
        <v>45743</v>
      </c>
      <c r="B440" s="33"/>
      <c r="C440" s="34">
        <v>0.20833333333333334</v>
      </c>
      <c r="D440" s="34">
        <v>0.22916666666666666</v>
      </c>
      <c r="E440" s="34">
        <v>2.0833333333333332E-2</v>
      </c>
      <c r="F440" s="13" t="s">
        <v>35</v>
      </c>
      <c r="G440" s="13"/>
      <c r="H440" s="13"/>
      <c r="I440" s="37" t="str">
        <f t="shared" si="94"/>
        <v>palletizer</v>
      </c>
      <c r="N440" s="21">
        <v>45743</v>
      </c>
      <c r="O440" s="22">
        <v>0.20833333333333334</v>
      </c>
      <c r="P440" s="22">
        <v>0.22916666666666666</v>
      </c>
      <c r="Q440" s="22">
        <v>2.0833333333333332E-2</v>
      </c>
      <c r="R440" s="7" t="s">
        <v>35</v>
      </c>
    </row>
    <row r="441" spans="1:18" x14ac:dyDescent="0.3">
      <c r="A441" s="11">
        <v>45743</v>
      </c>
      <c r="B441" s="33"/>
      <c r="C441" s="34">
        <v>0.5</v>
      </c>
      <c r="D441" s="34">
        <v>0.52083333333333337</v>
      </c>
      <c r="E441" s="34">
        <v>2.0833333333333332E-2</v>
      </c>
      <c r="F441" s="13" t="s">
        <v>117</v>
      </c>
      <c r="G441" s="13"/>
      <c r="H441" s="13"/>
      <c r="I441" s="37" t="str">
        <f t="shared" si="94"/>
        <v>palletizer</v>
      </c>
      <c r="N441" s="21">
        <v>45743</v>
      </c>
      <c r="O441" s="22">
        <v>0.5</v>
      </c>
      <c r="P441" s="22">
        <v>0.52083333333333337</v>
      </c>
      <c r="Q441" s="22">
        <v>2.0833333333333332E-2</v>
      </c>
      <c r="R441" s="7" t="s">
        <v>117</v>
      </c>
    </row>
    <row r="442" spans="1:18" x14ac:dyDescent="0.3">
      <c r="A442" s="11">
        <v>45743</v>
      </c>
      <c r="B442" s="33"/>
      <c r="C442" s="34">
        <v>0.59027777777777779</v>
      </c>
      <c r="D442" s="34">
        <v>0.61111111111111116</v>
      </c>
      <c r="E442" s="34">
        <v>2.0833333333333332E-2</v>
      </c>
      <c r="F442" s="13" t="s">
        <v>45</v>
      </c>
      <c r="G442" s="13"/>
      <c r="H442" s="13"/>
      <c r="I442" s="37" t="str">
        <f t="shared" si="94"/>
        <v>packer</v>
      </c>
      <c r="N442" s="21">
        <v>45743</v>
      </c>
      <c r="O442" s="22">
        <v>0.59027777777777779</v>
      </c>
      <c r="P442" s="22">
        <v>0.61111111111111116</v>
      </c>
      <c r="Q442" s="22">
        <v>2.0833333333333332E-2</v>
      </c>
      <c r="R442" s="7" t="s">
        <v>45</v>
      </c>
    </row>
    <row r="443" spans="1:18" x14ac:dyDescent="0.3">
      <c r="A443" s="11">
        <v>45743</v>
      </c>
      <c r="B443" s="33"/>
      <c r="C443" s="34">
        <v>0.61805555555555558</v>
      </c>
      <c r="D443" s="34">
        <v>0.62847222222222221</v>
      </c>
      <c r="E443" s="34">
        <v>1.0416666666666666E-2</v>
      </c>
      <c r="F443" s="13" t="s">
        <v>35</v>
      </c>
      <c r="G443" s="13"/>
      <c r="H443" s="13"/>
      <c r="I443" s="37" t="str">
        <f t="shared" si="94"/>
        <v>palletizer</v>
      </c>
      <c r="N443" s="21">
        <v>45743</v>
      </c>
      <c r="O443" s="22">
        <v>0.61805555555555558</v>
      </c>
      <c r="P443" s="22">
        <v>0.62847222222222221</v>
      </c>
      <c r="Q443" s="22">
        <v>1.0416666666666666E-2</v>
      </c>
      <c r="R443" s="7" t="s">
        <v>35</v>
      </c>
    </row>
    <row r="444" spans="1:18" x14ac:dyDescent="0.3">
      <c r="A444" s="11">
        <v>45743</v>
      </c>
      <c r="B444" s="33"/>
      <c r="C444" s="34">
        <v>0.63541666666666663</v>
      </c>
      <c r="D444" s="34">
        <v>0.66666666666666663</v>
      </c>
      <c r="E444" s="34">
        <v>3.125E-2</v>
      </c>
      <c r="F444" s="13" t="s">
        <v>35</v>
      </c>
      <c r="G444" s="13"/>
      <c r="H444" s="13"/>
      <c r="I444" s="37" t="str">
        <f t="shared" si="94"/>
        <v>palletizer</v>
      </c>
      <c r="N444" s="21">
        <v>45743</v>
      </c>
      <c r="O444" s="22">
        <v>0.63541666666666663</v>
      </c>
      <c r="P444" s="22">
        <v>0.66666666666666663</v>
      </c>
      <c r="Q444" s="22">
        <v>3.125E-2</v>
      </c>
      <c r="R444" s="7" t="s">
        <v>35</v>
      </c>
    </row>
    <row r="445" spans="1:18" x14ac:dyDescent="0.3">
      <c r="A445" s="11">
        <v>45743</v>
      </c>
      <c r="B445" s="33"/>
      <c r="C445" s="34">
        <v>0.75</v>
      </c>
      <c r="D445" s="34">
        <v>0.79166666666666663</v>
      </c>
      <c r="E445" s="34">
        <v>4.1666666666666664E-2</v>
      </c>
      <c r="F445" s="13" t="s">
        <v>66</v>
      </c>
      <c r="G445" s="13"/>
      <c r="H445" s="13"/>
      <c r="I445" s="37" t="str">
        <f t="shared" si="94"/>
        <v>break</v>
      </c>
      <c r="N445" s="21">
        <v>45743</v>
      </c>
      <c r="O445" s="22">
        <v>0.75</v>
      </c>
      <c r="P445" s="22">
        <v>0.79166666666666663</v>
      </c>
      <c r="Q445" s="22">
        <v>4.1666666666666664E-2</v>
      </c>
      <c r="R445" s="7" t="s">
        <v>66</v>
      </c>
    </row>
    <row r="446" spans="1:18" x14ac:dyDescent="0.3">
      <c r="A446" s="11">
        <v>45743</v>
      </c>
      <c r="B446" s="33"/>
      <c r="C446" s="34">
        <v>0.89583333333333337</v>
      </c>
      <c r="D446" s="34">
        <v>0.95833333333333337</v>
      </c>
      <c r="E446" s="34">
        <v>6.25E-2</v>
      </c>
      <c r="F446" s="13" t="s">
        <v>20</v>
      </c>
      <c r="G446" s="13"/>
      <c r="H446" s="13"/>
      <c r="I446" s="37" t="str">
        <f t="shared" si="94"/>
        <v>break</v>
      </c>
      <c r="N446" s="21">
        <v>45743</v>
      </c>
      <c r="O446" s="22">
        <v>0.89583333333333337</v>
      </c>
      <c r="P446" s="22">
        <v>0.95833333333333337</v>
      </c>
      <c r="Q446" s="22">
        <v>6.25E-2</v>
      </c>
      <c r="R446" s="7" t="s">
        <v>20</v>
      </c>
    </row>
    <row r="447" spans="1:18" x14ac:dyDescent="0.3">
      <c r="A447" s="11">
        <v>45744</v>
      </c>
      <c r="B447" s="33"/>
      <c r="C447" s="34">
        <v>0.125</v>
      </c>
      <c r="D447" s="34">
        <v>0.16666666666666666</v>
      </c>
      <c r="E447" s="34">
        <v>4.1666666666666664E-2</v>
      </c>
      <c r="F447" s="13" t="s">
        <v>66</v>
      </c>
      <c r="G447" s="13"/>
      <c r="H447" s="13"/>
      <c r="I447" s="37" t="str">
        <f t="shared" si="94"/>
        <v>break</v>
      </c>
      <c r="N447" s="21">
        <v>45744</v>
      </c>
      <c r="O447" s="22">
        <v>0.125</v>
      </c>
      <c r="P447" s="22">
        <v>0.16666666666666666</v>
      </c>
      <c r="Q447" s="22">
        <v>4.1666666666666664E-2</v>
      </c>
      <c r="R447" s="7" t="s">
        <v>66</v>
      </c>
    </row>
    <row r="448" spans="1:18" x14ac:dyDescent="0.3">
      <c r="A448" s="11">
        <v>45744</v>
      </c>
      <c r="B448" s="33"/>
      <c r="C448" s="34">
        <v>0.25486111111111109</v>
      </c>
      <c r="D448" s="34">
        <v>0.45833333333333331</v>
      </c>
      <c r="E448" s="34">
        <v>0.20347222222222222</v>
      </c>
      <c r="F448" s="13" t="s">
        <v>35</v>
      </c>
      <c r="G448" s="13"/>
      <c r="H448" s="13"/>
      <c r="I448" s="37" t="str">
        <f t="shared" si="94"/>
        <v>palletizer</v>
      </c>
      <c r="N448" s="21">
        <v>45744</v>
      </c>
      <c r="O448" s="22">
        <v>0.25486111111111109</v>
      </c>
      <c r="P448" s="22">
        <v>0.45833333333333331</v>
      </c>
      <c r="Q448" s="22">
        <v>0.20347222222222222</v>
      </c>
      <c r="R448" s="7" t="s">
        <v>35</v>
      </c>
    </row>
    <row r="449" spans="1:18" x14ac:dyDescent="0.3">
      <c r="A449" s="11">
        <v>45744</v>
      </c>
      <c r="B449" s="33"/>
      <c r="C449" s="34">
        <v>0.39583333333333331</v>
      </c>
      <c r="D449" s="34">
        <v>0.45833333333333331</v>
      </c>
      <c r="E449" s="34">
        <v>6.25E-2</v>
      </c>
      <c r="F449" s="13" t="s">
        <v>20</v>
      </c>
      <c r="G449" s="13"/>
      <c r="H449" s="13"/>
      <c r="I449" s="37" t="str">
        <f t="shared" si="94"/>
        <v>break</v>
      </c>
      <c r="N449" s="21">
        <v>45744</v>
      </c>
      <c r="O449" s="22">
        <v>0.39583333333333331</v>
      </c>
      <c r="P449" s="22">
        <v>0.45833333333333331</v>
      </c>
      <c r="Q449" s="22">
        <v>6.25E-2</v>
      </c>
      <c r="R449" s="7" t="s">
        <v>20</v>
      </c>
    </row>
    <row r="450" spans="1:18" x14ac:dyDescent="0.3">
      <c r="A450" s="11">
        <v>45744</v>
      </c>
      <c r="B450" s="33"/>
      <c r="C450" s="34">
        <v>0.4861111111111111</v>
      </c>
      <c r="D450" s="34">
        <v>0.49305555555555558</v>
      </c>
      <c r="E450" s="34">
        <v>6.9444444444444441E-3</v>
      </c>
      <c r="F450" s="13" t="s">
        <v>35</v>
      </c>
      <c r="G450" s="13"/>
      <c r="H450" s="13"/>
      <c r="I450" s="37" t="str">
        <f t="shared" si="94"/>
        <v>palletizer</v>
      </c>
      <c r="N450" s="21">
        <v>45744</v>
      </c>
      <c r="O450" s="22">
        <v>0.4861111111111111</v>
      </c>
      <c r="P450" s="22">
        <v>0.49305555555555558</v>
      </c>
      <c r="Q450" s="22">
        <v>6.9444444444444441E-3</v>
      </c>
      <c r="R450" s="7" t="s">
        <v>35</v>
      </c>
    </row>
    <row r="451" spans="1:18" x14ac:dyDescent="0.3">
      <c r="A451" s="11">
        <v>45744</v>
      </c>
      <c r="B451" s="33"/>
      <c r="C451" s="34">
        <v>0.5</v>
      </c>
      <c r="D451" s="34">
        <v>0.54166666666666663</v>
      </c>
      <c r="E451" s="34">
        <v>4.1666666666666664E-2</v>
      </c>
      <c r="F451" s="13" t="s">
        <v>61</v>
      </c>
      <c r="G451" s="13"/>
      <c r="H451" s="13"/>
      <c r="I451" s="37" t="str">
        <f t="shared" si="94"/>
        <v>other</v>
      </c>
      <c r="N451" s="21">
        <v>45744</v>
      </c>
      <c r="O451" s="22">
        <v>0.5</v>
      </c>
      <c r="P451" s="22">
        <v>0.54166666666666663</v>
      </c>
      <c r="Q451" s="22">
        <v>4.1666666666666664E-2</v>
      </c>
      <c r="R451" s="7" t="s">
        <v>61</v>
      </c>
    </row>
    <row r="452" spans="1:18" x14ac:dyDescent="0.3">
      <c r="A452" s="11">
        <v>45744</v>
      </c>
      <c r="B452" s="33"/>
      <c r="C452" s="34">
        <v>0.59722222222222221</v>
      </c>
      <c r="D452" s="34">
        <v>0.61111111111111116</v>
      </c>
      <c r="E452" s="34">
        <v>1.3888888888888888E-2</v>
      </c>
      <c r="F452" s="13" t="s">
        <v>35</v>
      </c>
      <c r="G452" s="13"/>
      <c r="H452" s="13"/>
      <c r="I452" s="37" t="str">
        <f t="shared" ref="I452:I515" si="95">IF(ISNUMBER(SEARCH("palletizer", F452)), "palletizer",
IF(ISNUMBER(SEARCH("packer", F452)), "packer",
IF(ISNUMBER(SEARCH("forklift", F452)), "forklift",
IF(OR(ISNUMBER(SEARCH("iftar", F452)), ISNUMBER(SEARCH("break", F452)), ISNUMBER(SEARCH("shift change", F452))), "break",
"other"))))</f>
        <v>palletizer</v>
      </c>
      <c r="N452" s="21">
        <v>45744</v>
      </c>
      <c r="O452" s="22">
        <v>0.59722222222222221</v>
      </c>
      <c r="P452" s="22">
        <v>0.61111111111111116</v>
      </c>
      <c r="Q452" s="22">
        <v>1.3888888888888888E-2</v>
      </c>
      <c r="R452" s="7" t="s">
        <v>35</v>
      </c>
    </row>
    <row r="453" spans="1:18" x14ac:dyDescent="0.3">
      <c r="A453" s="11">
        <v>45744</v>
      </c>
      <c r="B453" s="33"/>
      <c r="C453" s="34">
        <v>0.74305555555555558</v>
      </c>
      <c r="D453" s="34">
        <v>0.79513888888888884</v>
      </c>
      <c r="E453" s="34">
        <v>5.2083333333333336E-2</v>
      </c>
      <c r="F453" s="13" t="s">
        <v>66</v>
      </c>
      <c r="G453" s="13"/>
      <c r="H453" s="13"/>
      <c r="I453" s="37" t="str">
        <f t="shared" si="95"/>
        <v>break</v>
      </c>
      <c r="N453" s="21">
        <v>45744</v>
      </c>
      <c r="O453" s="22">
        <v>0.74305555555555558</v>
      </c>
      <c r="P453" s="22">
        <v>0.79513888888888884</v>
      </c>
      <c r="Q453" s="22">
        <v>5.2083333333333336E-2</v>
      </c>
      <c r="R453" s="7" t="s">
        <v>66</v>
      </c>
    </row>
    <row r="454" spans="1:18" x14ac:dyDescent="0.3">
      <c r="A454" s="11">
        <v>45744</v>
      </c>
      <c r="B454" s="33"/>
      <c r="C454" s="34">
        <v>0.84375</v>
      </c>
      <c r="D454" s="34">
        <v>0.85069444444444442</v>
      </c>
      <c r="E454" s="34">
        <v>6.9444444444444441E-3</v>
      </c>
      <c r="F454" s="13" t="s">
        <v>35</v>
      </c>
      <c r="G454" s="13"/>
      <c r="H454" s="13"/>
      <c r="I454" s="37" t="str">
        <f t="shared" si="95"/>
        <v>palletizer</v>
      </c>
      <c r="N454" s="21">
        <v>45744</v>
      </c>
      <c r="O454" s="22">
        <v>0.84375</v>
      </c>
      <c r="P454" s="22">
        <v>0.85069444444444442</v>
      </c>
      <c r="Q454" s="22">
        <v>6.9444444444444441E-3</v>
      </c>
      <c r="R454" s="7" t="s">
        <v>35</v>
      </c>
    </row>
    <row r="455" spans="1:18" x14ac:dyDescent="0.3">
      <c r="A455" s="11">
        <v>45744</v>
      </c>
      <c r="B455" s="33"/>
      <c r="C455" s="34">
        <v>0.89583333333333337</v>
      </c>
      <c r="D455" s="34">
        <v>0.95833333333333337</v>
      </c>
      <c r="E455" s="34">
        <v>6.25E-2</v>
      </c>
      <c r="F455" s="13" t="s">
        <v>20</v>
      </c>
      <c r="G455" s="13"/>
      <c r="H455" s="13"/>
      <c r="I455" s="37" t="str">
        <f t="shared" si="95"/>
        <v>break</v>
      </c>
      <c r="N455" s="21">
        <v>45744</v>
      </c>
      <c r="O455" s="22">
        <v>0.89583333333333337</v>
      </c>
      <c r="P455" s="22">
        <v>0.95833333333333337</v>
      </c>
      <c r="Q455" s="22">
        <v>6.25E-2</v>
      </c>
      <c r="R455" s="7" t="s">
        <v>20</v>
      </c>
    </row>
    <row r="456" spans="1:18" x14ac:dyDescent="0.3">
      <c r="A456" s="11">
        <v>45745</v>
      </c>
      <c r="B456" s="33"/>
      <c r="C456" s="34">
        <v>8.3333333333333329E-2</v>
      </c>
      <c r="D456" s="34">
        <v>0.10416666666666667</v>
      </c>
      <c r="E456" s="34">
        <v>2.0833333333333332E-2</v>
      </c>
      <c r="F456" s="13" t="s">
        <v>37</v>
      </c>
      <c r="G456" s="13"/>
      <c r="H456" s="13"/>
      <c r="I456" s="37" t="str">
        <f t="shared" si="95"/>
        <v>packer</v>
      </c>
      <c r="N456" s="21">
        <v>45745</v>
      </c>
      <c r="O456" s="22">
        <v>8.3333333333333329E-2</v>
      </c>
      <c r="P456" s="22">
        <v>0.10416666666666667</v>
      </c>
      <c r="Q456" s="22">
        <v>2.0833333333333332E-2</v>
      </c>
      <c r="R456" s="7" t="s">
        <v>37</v>
      </c>
    </row>
    <row r="457" spans="1:18" x14ac:dyDescent="0.3">
      <c r="A457" s="11">
        <v>45745</v>
      </c>
      <c r="B457" s="33"/>
      <c r="C457" s="34">
        <v>0.125</v>
      </c>
      <c r="D457" s="34">
        <v>0.16666666666666666</v>
      </c>
      <c r="E457" s="34">
        <v>4.1666666666666664E-2</v>
      </c>
      <c r="F457" s="13" t="s">
        <v>66</v>
      </c>
      <c r="G457" s="13"/>
      <c r="H457" s="13"/>
      <c r="I457" s="37" t="str">
        <f t="shared" si="95"/>
        <v>break</v>
      </c>
      <c r="N457" s="21">
        <v>45745</v>
      </c>
      <c r="O457" s="22">
        <v>0.125</v>
      </c>
      <c r="P457" s="22">
        <v>0.16666666666666666</v>
      </c>
      <c r="Q457" s="22">
        <v>4.1666666666666664E-2</v>
      </c>
      <c r="R457" s="7" t="s">
        <v>66</v>
      </c>
    </row>
    <row r="458" spans="1:18" x14ac:dyDescent="0.3">
      <c r="A458" s="11">
        <v>45745</v>
      </c>
      <c r="B458" s="33"/>
      <c r="C458" s="34">
        <v>0.20833333333333334</v>
      </c>
      <c r="D458" s="34">
        <v>0.25</v>
      </c>
      <c r="E458" s="34">
        <v>4.1666666666666664E-2</v>
      </c>
      <c r="F458" s="13" t="s">
        <v>35</v>
      </c>
      <c r="G458" s="13"/>
      <c r="H458" s="13"/>
      <c r="I458" s="37" t="str">
        <f t="shared" si="95"/>
        <v>palletizer</v>
      </c>
      <c r="N458" s="21">
        <v>45745</v>
      </c>
      <c r="O458" s="22">
        <v>0.20833333333333334</v>
      </c>
      <c r="P458" s="22">
        <v>0.25</v>
      </c>
      <c r="Q458" s="22">
        <v>4.1666666666666664E-2</v>
      </c>
      <c r="R458" s="7" t="s">
        <v>35</v>
      </c>
    </row>
    <row r="459" spans="1:18" x14ac:dyDescent="0.3">
      <c r="A459" s="11">
        <v>45745</v>
      </c>
      <c r="B459" s="33"/>
      <c r="C459" s="34">
        <v>0.39583333333333331</v>
      </c>
      <c r="D459" s="34">
        <v>0.45833333333333331</v>
      </c>
      <c r="E459" s="34">
        <v>6.25E-2</v>
      </c>
      <c r="F459" s="13" t="s">
        <v>20</v>
      </c>
      <c r="G459" s="13"/>
      <c r="H459" s="13"/>
      <c r="I459" s="37" t="str">
        <f t="shared" si="95"/>
        <v>break</v>
      </c>
      <c r="N459" s="21">
        <v>45745</v>
      </c>
      <c r="O459" s="22">
        <v>0.39583333333333331</v>
      </c>
      <c r="P459" s="22">
        <v>0.45833333333333331</v>
      </c>
      <c r="Q459" s="22">
        <v>6.25E-2</v>
      </c>
      <c r="R459" s="7" t="s">
        <v>20</v>
      </c>
    </row>
    <row r="460" spans="1:18" x14ac:dyDescent="0.3">
      <c r="A460" s="11">
        <v>45745</v>
      </c>
      <c r="B460" s="33"/>
      <c r="C460" s="34">
        <v>0.54166666666666663</v>
      </c>
      <c r="D460" s="34">
        <v>0.57291666666666663</v>
      </c>
      <c r="E460" s="34">
        <v>3.125E-2</v>
      </c>
      <c r="F460" s="13" t="s">
        <v>68</v>
      </c>
      <c r="G460" s="13"/>
      <c r="H460" s="13"/>
      <c r="I460" s="37" t="str">
        <f t="shared" si="95"/>
        <v>packer</v>
      </c>
      <c r="N460" s="21">
        <v>45745</v>
      </c>
      <c r="O460" s="22">
        <v>0.54166666666666663</v>
      </c>
      <c r="P460" s="22">
        <v>0.57291666666666663</v>
      </c>
      <c r="Q460" s="22">
        <v>3.125E-2</v>
      </c>
      <c r="R460" s="7" t="s">
        <v>68</v>
      </c>
    </row>
    <row r="461" spans="1:18" x14ac:dyDescent="0.3">
      <c r="A461" s="11">
        <v>45745</v>
      </c>
      <c r="B461" s="33"/>
      <c r="C461" s="34">
        <v>0.60416666666666663</v>
      </c>
      <c r="D461" s="34">
        <v>0.61458333333333337</v>
      </c>
      <c r="E461" s="34">
        <v>1.0416666666666666E-2</v>
      </c>
      <c r="F461" s="13" t="s">
        <v>35</v>
      </c>
      <c r="G461" s="13"/>
      <c r="H461" s="13"/>
      <c r="I461" s="37" t="str">
        <f t="shared" si="95"/>
        <v>palletizer</v>
      </c>
      <c r="N461" s="21">
        <v>45745</v>
      </c>
      <c r="O461" s="22">
        <v>0.60416666666666663</v>
      </c>
      <c r="P461" s="22">
        <v>0.61458333333333337</v>
      </c>
      <c r="Q461" s="22">
        <v>1.0416666666666666E-2</v>
      </c>
      <c r="R461" s="7" t="s">
        <v>35</v>
      </c>
    </row>
    <row r="462" spans="1:18" x14ac:dyDescent="0.3">
      <c r="A462" s="11">
        <v>45745</v>
      </c>
      <c r="B462" s="33"/>
      <c r="C462" s="34">
        <v>0.63888888888888884</v>
      </c>
      <c r="D462" s="34">
        <v>0.64930555555555558</v>
      </c>
      <c r="E462" s="34">
        <v>1.0416666666666666E-2</v>
      </c>
      <c r="F462" s="13" t="s">
        <v>35</v>
      </c>
      <c r="G462" s="13"/>
      <c r="H462" s="13"/>
      <c r="I462" s="37" t="str">
        <f t="shared" si="95"/>
        <v>palletizer</v>
      </c>
      <c r="N462" s="21">
        <v>45745</v>
      </c>
      <c r="O462" s="22">
        <v>0.63888888888888884</v>
      </c>
      <c r="P462" s="22">
        <v>0.64930555555555558</v>
      </c>
      <c r="Q462" s="22">
        <v>1.0416666666666666E-2</v>
      </c>
      <c r="R462" s="7" t="s">
        <v>35</v>
      </c>
    </row>
    <row r="463" spans="1:18" x14ac:dyDescent="0.3">
      <c r="A463" s="11">
        <v>45745</v>
      </c>
      <c r="B463" s="33"/>
      <c r="C463" s="34">
        <v>0.6875</v>
      </c>
      <c r="D463" s="34">
        <v>0.70138888888888884</v>
      </c>
      <c r="E463" s="34">
        <v>1.3888888888888888E-2</v>
      </c>
      <c r="F463" s="13" t="s">
        <v>35</v>
      </c>
      <c r="G463" s="13"/>
      <c r="H463" s="13"/>
      <c r="I463" s="37" t="str">
        <f t="shared" si="95"/>
        <v>palletizer</v>
      </c>
      <c r="N463" s="21">
        <v>45745</v>
      </c>
      <c r="O463" s="22">
        <v>0.6875</v>
      </c>
      <c r="P463" s="22">
        <v>0.70138888888888884</v>
      </c>
      <c r="Q463" s="22">
        <v>1.3888888888888888E-2</v>
      </c>
      <c r="R463" s="7" t="s">
        <v>35</v>
      </c>
    </row>
    <row r="464" spans="1:18" x14ac:dyDescent="0.3">
      <c r="A464" s="11">
        <v>45745</v>
      </c>
      <c r="B464" s="33"/>
      <c r="C464" s="34">
        <v>0.73611111111111116</v>
      </c>
      <c r="D464" s="34">
        <v>0.79166666666666663</v>
      </c>
      <c r="E464" s="34">
        <v>5.5555555555555552E-2</v>
      </c>
      <c r="F464" s="13" t="s">
        <v>66</v>
      </c>
      <c r="G464" s="13"/>
      <c r="H464" s="13"/>
      <c r="I464" s="37" t="str">
        <f t="shared" si="95"/>
        <v>break</v>
      </c>
      <c r="N464" s="21">
        <v>45745</v>
      </c>
      <c r="O464" s="22">
        <v>0.73611111111111116</v>
      </c>
      <c r="P464" s="22">
        <v>0.79166666666666663</v>
      </c>
      <c r="Q464" s="22">
        <v>5.5555555555555552E-2</v>
      </c>
      <c r="R464" s="7" t="s">
        <v>66</v>
      </c>
    </row>
    <row r="465" spans="1:22" x14ac:dyDescent="0.3">
      <c r="A465" s="11">
        <v>45745</v>
      </c>
      <c r="B465" s="33"/>
      <c r="C465" s="34">
        <v>0.83333333333333337</v>
      </c>
      <c r="D465" s="34">
        <v>0.84027777777777779</v>
      </c>
      <c r="E465" s="34">
        <v>6.9444444444444441E-3</v>
      </c>
      <c r="F465" s="13" t="s">
        <v>56</v>
      </c>
      <c r="G465" s="13"/>
      <c r="H465" s="13"/>
      <c r="I465" s="37" t="str">
        <f t="shared" si="95"/>
        <v>packer</v>
      </c>
      <c r="N465" s="21">
        <v>45745</v>
      </c>
      <c r="O465" s="22">
        <v>0.83333333333333337</v>
      </c>
      <c r="P465" s="22">
        <v>0.84027777777777779</v>
      </c>
      <c r="Q465" s="22">
        <v>6.9444444444444441E-3</v>
      </c>
      <c r="R465" s="7" t="s">
        <v>56</v>
      </c>
    </row>
    <row r="466" spans="1:22" x14ac:dyDescent="0.3">
      <c r="A466" s="11">
        <v>45745</v>
      </c>
      <c r="B466" s="33"/>
      <c r="C466" s="34">
        <v>0.89583333333333337</v>
      </c>
      <c r="D466" s="34">
        <v>0.95833333333333337</v>
      </c>
      <c r="E466" s="34">
        <v>6.25E-2</v>
      </c>
      <c r="F466" s="13" t="s">
        <v>20</v>
      </c>
      <c r="G466" s="13"/>
      <c r="H466" s="13"/>
      <c r="I466" s="37" t="str">
        <f t="shared" si="95"/>
        <v>break</v>
      </c>
      <c r="N466" s="21">
        <v>45745</v>
      </c>
      <c r="O466" s="22">
        <v>0.89583333333333337</v>
      </c>
      <c r="P466" s="22">
        <v>0.95833333333333337</v>
      </c>
      <c r="Q466" s="22">
        <v>6.25E-2</v>
      </c>
      <c r="R466" s="7" t="s">
        <v>20</v>
      </c>
    </row>
    <row r="467" spans="1:22" x14ac:dyDescent="0.3">
      <c r="A467" s="11">
        <v>45746</v>
      </c>
      <c r="B467" s="33"/>
      <c r="C467" s="34">
        <v>6.25E-2</v>
      </c>
      <c r="D467" s="34">
        <v>9.375E-2</v>
      </c>
      <c r="E467" s="34">
        <v>3.125E-2</v>
      </c>
      <c r="F467" s="13" t="s">
        <v>117</v>
      </c>
      <c r="G467" s="13"/>
      <c r="H467" s="13"/>
      <c r="I467" s="37" t="str">
        <f t="shared" si="95"/>
        <v>palletizer</v>
      </c>
      <c r="N467" s="21">
        <v>45746</v>
      </c>
      <c r="O467" s="22">
        <v>6.25E-2</v>
      </c>
      <c r="P467" s="22">
        <v>9.375E-2</v>
      </c>
      <c r="Q467" s="22">
        <v>3.125E-2</v>
      </c>
      <c r="R467" s="7" t="s">
        <v>117</v>
      </c>
    </row>
    <row r="468" spans="1:22" x14ac:dyDescent="0.3">
      <c r="A468" s="11">
        <v>45746</v>
      </c>
      <c r="B468" s="33"/>
      <c r="C468" s="34">
        <v>0.10416666666666667</v>
      </c>
      <c r="D468" s="34">
        <v>0.125</v>
      </c>
      <c r="E468" s="34">
        <v>2.0833333333333332E-2</v>
      </c>
      <c r="F468" s="13" t="s">
        <v>23</v>
      </c>
      <c r="G468" s="13"/>
      <c r="H468" s="13"/>
      <c r="I468" s="37" t="str">
        <f t="shared" si="95"/>
        <v>other</v>
      </c>
      <c r="N468" s="21">
        <v>45746</v>
      </c>
      <c r="O468" s="22">
        <v>0.10416666666666667</v>
      </c>
      <c r="P468" s="22">
        <v>0.125</v>
      </c>
      <c r="Q468" s="22">
        <v>2.0833333333333332E-2</v>
      </c>
      <c r="R468" s="7" t="s">
        <v>23</v>
      </c>
      <c r="U468" s="21"/>
      <c r="V468" s="10"/>
    </row>
    <row r="469" spans="1:22" x14ac:dyDescent="0.3">
      <c r="A469" s="11">
        <v>45746</v>
      </c>
      <c r="B469" s="33"/>
      <c r="C469" s="34">
        <v>0.125</v>
      </c>
      <c r="D469" s="34">
        <v>0.16666666666666666</v>
      </c>
      <c r="E469" s="34">
        <v>4.1666666666666664E-2</v>
      </c>
      <c r="F469" s="13" t="s">
        <v>66</v>
      </c>
      <c r="G469" s="13"/>
      <c r="H469" s="13"/>
      <c r="I469" s="37" t="str">
        <f t="shared" si="95"/>
        <v>break</v>
      </c>
      <c r="N469" s="21">
        <v>45746</v>
      </c>
      <c r="O469" s="22">
        <v>0.125</v>
      </c>
      <c r="P469" s="22">
        <v>0.16666666666666666</v>
      </c>
      <c r="Q469" s="22">
        <v>4.1666666666666664E-2</v>
      </c>
      <c r="R469" s="7" t="s">
        <v>66</v>
      </c>
      <c r="U469" s="21"/>
      <c r="V469" s="10"/>
    </row>
    <row r="470" spans="1:22" x14ac:dyDescent="0.3">
      <c r="A470" s="11">
        <v>45746</v>
      </c>
      <c r="B470" s="33"/>
      <c r="C470" s="34">
        <v>0.25</v>
      </c>
      <c r="D470" s="34">
        <v>0.28125</v>
      </c>
      <c r="E470" s="34">
        <v>3.125E-2</v>
      </c>
      <c r="F470" s="13" t="s">
        <v>35</v>
      </c>
      <c r="G470" s="13"/>
      <c r="H470" s="13"/>
      <c r="I470" s="37" t="str">
        <f t="shared" si="95"/>
        <v>palletizer</v>
      </c>
      <c r="N470" s="21">
        <v>45746</v>
      </c>
      <c r="O470" s="22">
        <v>0.25</v>
      </c>
      <c r="P470" s="22">
        <v>0.28125</v>
      </c>
      <c r="Q470" s="22">
        <v>3.125E-2</v>
      </c>
      <c r="R470" s="7" t="s">
        <v>35</v>
      </c>
      <c r="U470" s="21"/>
      <c r="V470" s="10"/>
    </row>
    <row r="471" spans="1:22" x14ac:dyDescent="0.3">
      <c r="A471" s="11">
        <v>45746</v>
      </c>
      <c r="B471" s="33"/>
      <c r="C471" s="34">
        <v>0.39583333333333331</v>
      </c>
      <c r="D471" s="34">
        <v>0.45833333333333331</v>
      </c>
      <c r="E471" s="34">
        <v>6.25E-2</v>
      </c>
      <c r="F471" s="13" t="s">
        <v>20</v>
      </c>
      <c r="G471" s="13"/>
      <c r="H471" s="13"/>
      <c r="I471" s="37" t="str">
        <f t="shared" si="95"/>
        <v>break</v>
      </c>
      <c r="N471" s="21">
        <v>45746</v>
      </c>
      <c r="O471" s="22">
        <v>0.39583333333333331</v>
      </c>
      <c r="P471" s="22">
        <v>0.45833333333333331</v>
      </c>
      <c r="Q471" s="22">
        <v>6.25E-2</v>
      </c>
      <c r="R471" s="7" t="s">
        <v>20</v>
      </c>
      <c r="U471" s="21"/>
      <c r="V471" s="10"/>
    </row>
    <row r="472" spans="1:22" x14ac:dyDescent="0.3">
      <c r="A472" s="35">
        <v>45747</v>
      </c>
      <c r="B472" s="3"/>
      <c r="C472" s="34">
        <v>6.25E-2</v>
      </c>
      <c r="D472" s="34">
        <v>9.375E-2</v>
      </c>
      <c r="E472" s="34">
        <v>3.125E-2</v>
      </c>
      <c r="F472" s="13" t="s">
        <v>117</v>
      </c>
      <c r="G472" s="13"/>
      <c r="H472" s="13"/>
      <c r="I472" s="37" t="str">
        <f t="shared" si="95"/>
        <v>palletizer</v>
      </c>
      <c r="U472" s="21"/>
      <c r="V472" s="10"/>
    </row>
    <row r="473" spans="1:22" x14ac:dyDescent="0.3">
      <c r="A473" s="35">
        <v>45747</v>
      </c>
      <c r="B473" s="3"/>
      <c r="C473" s="34">
        <v>0.10416666666666667</v>
      </c>
      <c r="D473" s="34">
        <v>0.125</v>
      </c>
      <c r="E473" s="34">
        <v>2.0833333333333332E-2</v>
      </c>
      <c r="F473" s="13" t="s">
        <v>23</v>
      </c>
      <c r="G473" s="13"/>
      <c r="H473" s="13"/>
      <c r="I473" s="37" t="str">
        <f t="shared" si="95"/>
        <v>other</v>
      </c>
      <c r="U473" s="21"/>
      <c r="V473" s="10"/>
    </row>
    <row r="474" spans="1:22" x14ac:dyDescent="0.3">
      <c r="A474" s="35">
        <v>45747</v>
      </c>
      <c r="B474" s="3"/>
      <c r="C474" s="34">
        <v>0.125</v>
      </c>
      <c r="D474" s="34">
        <v>0.16666666666666666</v>
      </c>
      <c r="E474" s="34">
        <v>4.1666666666666664E-2</v>
      </c>
      <c r="F474" s="13" t="s">
        <v>66</v>
      </c>
      <c r="G474" s="13"/>
      <c r="H474" s="13"/>
      <c r="I474" s="37" t="str">
        <f t="shared" si="95"/>
        <v>break</v>
      </c>
      <c r="N474" s="21"/>
      <c r="O474" s="22"/>
      <c r="P474" s="22"/>
      <c r="Q474" s="22"/>
      <c r="U474" s="21"/>
      <c r="V474" s="10"/>
    </row>
    <row r="475" spans="1:22" x14ac:dyDescent="0.3">
      <c r="A475" s="35">
        <v>45747</v>
      </c>
      <c r="B475" s="3"/>
      <c r="C475" s="34">
        <v>0.25</v>
      </c>
      <c r="D475" s="34">
        <v>0.28125</v>
      </c>
      <c r="E475" s="34">
        <v>3.125E-2</v>
      </c>
      <c r="F475" s="13" t="s">
        <v>35</v>
      </c>
      <c r="G475" s="13"/>
      <c r="H475" s="13"/>
      <c r="I475" s="37" t="str">
        <f t="shared" si="95"/>
        <v>palletizer</v>
      </c>
      <c r="N475" s="21"/>
      <c r="O475" s="22"/>
      <c r="P475" s="22"/>
      <c r="Q475" s="22"/>
      <c r="U475" s="21"/>
      <c r="V475" s="10"/>
    </row>
    <row r="476" spans="1:22" x14ac:dyDescent="0.3">
      <c r="A476" s="35">
        <v>45747</v>
      </c>
      <c r="B476" s="3"/>
      <c r="C476" s="34">
        <v>0.39583333333333331</v>
      </c>
      <c r="D476" s="34">
        <v>0.45833333333333331</v>
      </c>
      <c r="E476" s="34">
        <v>6.25E-2</v>
      </c>
      <c r="F476" s="13" t="s">
        <v>20</v>
      </c>
      <c r="G476" s="13"/>
      <c r="H476" s="13"/>
      <c r="I476" s="37" t="str">
        <f t="shared" si="95"/>
        <v>break</v>
      </c>
      <c r="N476" s="21"/>
      <c r="O476" s="22"/>
      <c r="P476" s="22"/>
      <c r="Q476" s="22"/>
      <c r="U476" s="21"/>
      <c r="V476" s="10"/>
    </row>
    <row r="477" spans="1:22" x14ac:dyDescent="0.3">
      <c r="A477" s="35">
        <v>45748</v>
      </c>
      <c r="B477" s="3"/>
      <c r="C477" s="34">
        <v>0.35416666666666669</v>
      </c>
      <c r="D477" s="34">
        <v>0.52083333333333337</v>
      </c>
      <c r="E477" s="34">
        <v>0.16666666666666666</v>
      </c>
      <c r="F477" s="13" t="s">
        <v>23</v>
      </c>
      <c r="G477" s="13"/>
      <c r="H477" s="13"/>
      <c r="I477" s="37" t="str">
        <f t="shared" si="95"/>
        <v>other</v>
      </c>
      <c r="N477" s="21"/>
      <c r="O477" s="22"/>
      <c r="P477" s="22"/>
      <c r="Q477" s="22"/>
      <c r="U477" s="21"/>
      <c r="V477" s="10"/>
    </row>
    <row r="478" spans="1:22" x14ac:dyDescent="0.3">
      <c r="A478" s="35">
        <v>45748</v>
      </c>
      <c r="B478" s="3"/>
      <c r="C478" s="34">
        <v>0.6875</v>
      </c>
      <c r="D478" s="34">
        <v>0.70833333333333337</v>
      </c>
      <c r="E478" s="34">
        <v>2.0833333333333332E-2</v>
      </c>
      <c r="F478" s="13" t="s">
        <v>60</v>
      </c>
      <c r="G478" s="13"/>
      <c r="H478" s="13"/>
      <c r="I478" s="37" t="str">
        <f t="shared" si="95"/>
        <v>palletizer</v>
      </c>
      <c r="N478" s="21"/>
      <c r="O478" s="22"/>
      <c r="P478" s="22"/>
      <c r="Q478" s="22"/>
      <c r="U478" s="21"/>
      <c r="V478" s="10"/>
    </row>
    <row r="479" spans="1:22" x14ac:dyDescent="0.3">
      <c r="A479" s="35">
        <v>45748</v>
      </c>
      <c r="B479" s="3"/>
      <c r="C479" s="34">
        <v>0.70833333333333337</v>
      </c>
      <c r="D479" s="34">
        <v>0.72916666666666663</v>
      </c>
      <c r="E479" s="34">
        <v>2.0833333333333332E-2</v>
      </c>
      <c r="F479" s="13" t="s">
        <v>42</v>
      </c>
      <c r="G479" s="13"/>
      <c r="H479" s="13"/>
      <c r="I479" s="37" t="str">
        <f t="shared" si="95"/>
        <v>packer</v>
      </c>
      <c r="N479" s="21"/>
      <c r="O479" s="22"/>
      <c r="P479" s="22"/>
      <c r="Q479" s="22"/>
      <c r="U479" s="21"/>
      <c r="V479" s="10"/>
    </row>
    <row r="480" spans="1:22" x14ac:dyDescent="0.3">
      <c r="A480" s="35">
        <v>45748</v>
      </c>
      <c r="B480" s="3"/>
      <c r="C480" s="34">
        <v>0.72916666666666663</v>
      </c>
      <c r="D480" s="34">
        <v>0.76041666666666663</v>
      </c>
      <c r="E480" s="34">
        <v>3.125E-2</v>
      </c>
      <c r="F480" s="13" t="s">
        <v>70</v>
      </c>
      <c r="G480" s="13"/>
      <c r="H480" s="13"/>
      <c r="I480" s="37" t="str">
        <f t="shared" si="95"/>
        <v>palletizer</v>
      </c>
      <c r="N480" s="21"/>
      <c r="O480" s="22"/>
      <c r="P480" s="22"/>
      <c r="Q480" s="22"/>
      <c r="U480" s="21"/>
      <c r="V480" s="10"/>
    </row>
    <row r="481" spans="1:22" x14ac:dyDescent="0.3">
      <c r="A481" s="35">
        <v>45748</v>
      </c>
      <c r="B481" s="3"/>
      <c r="C481" s="34">
        <v>0.76041666666666663</v>
      </c>
      <c r="D481" s="34">
        <v>0.79166666666666663</v>
      </c>
      <c r="E481" s="34">
        <v>3.125E-2</v>
      </c>
      <c r="F481" s="13" t="s">
        <v>34</v>
      </c>
      <c r="G481" s="13"/>
      <c r="H481" s="13"/>
      <c r="I481" s="37" t="str">
        <f t="shared" si="95"/>
        <v>packer</v>
      </c>
      <c r="N481" s="21"/>
      <c r="P481"/>
      <c r="Q481" s="4"/>
      <c r="R481" s="4"/>
      <c r="S481" s="4"/>
      <c r="T481" s="2"/>
      <c r="U481" s="21"/>
      <c r="V481" s="10"/>
    </row>
    <row r="482" spans="1:22" x14ac:dyDescent="0.3">
      <c r="A482" s="35">
        <v>45748</v>
      </c>
      <c r="B482" s="3"/>
      <c r="C482" s="34">
        <v>0.79166666666666663</v>
      </c>
      <c r="D482" s="34">
        <v>0.85416666666666663</v>
      </c>
      <c r="E482" s="34">
        <v>6.25E-2</v>
      </c>
      <c r="F482" s="13" t="s">
        <v>35</v>
      </c>
      <c r="G482" s="13"/>
      <c r="H482" s="13"/>
      <c r="I482" s="37" t="str">
        <f t="shared" si="95"/>
        <v>palletizer</v>
      </c>
      <c r="N482" s="21"/>
      <c r="P482"/>
      <c r="Q482" s="4"/>
      <c r="R482" s="4"/>
      <c r="S482" s="4"/>
      <c r="T482" s="2"/>
      <c r="U482" s="21"/>
      <c r="V482" s="10"/>
    </row>
    <row r="483" spans="1:22" x14ac:dyDescent="0.3">
      <c r="A483" s="35">
        <v>45748</v>
      </c>
      <c r="B483" s="3"/>
      <c r="C483" s="34">
        <v>0.85416666666666663</v>
      </c>
      <c r="D483" s="34">
        <v>0</v>
      </c>
      <c r="E483" s="34">
        <v>0.14583333333333334</v>
      </c>
      <c r="F483" s="13" t="s">
        <v>67</v>
      </c>
      <c r="G483" s="13"/>
      <c r="H483" s="13"/>
      <c r="I483" s="37" t="str">
        <f t="shared" si="95"/>
        <v>other</v>
      </c>
      <c r="N483" s="21"/>
      <c r="P483"/>
      <c r="Q483" s="4"/>
      <c r="R483" s="4"/>
      <c r="S483" s="4"/>
      <c r="T483" s="2"/>
      <c r="U483" s="21"/>
      <c r="V483" s="10"/>
    </row>
    <row r="484" spans="1:22" x14ac:dyDescent="0.3">
      <c r="A484" s="35">
        <v>45749</v>
      </c>
      <c r="B484" s="3"/>
      <c r="C484" s="34">
        <v>0</v>
      </c>
      <c r="D484" s="34">
        <v>4.1666666666666664E-2</v>
      </c>
      <c r="E484" s="34">
        <v>4.1666666666666664E-2</v>
      </c>
      <c r="F484" s="13" t="s">
        <v>67</v>
      </c>
      <c r="G484" s="13"/>
      <c r="H484" s="13"/>
      <c r="I484" s="37" t="str">
        <f t="shared" si="95"/>
        <v>other</v>
      </c>
      <c r="N484" s="21"/>
      <c r="P484"/>
      <c r="Q484" s="4"/>
      <c r="R484" s="4"/>
      <c r="S484" s="4"/>
      <c r="T484" s="2"/>
      <c r="U484" s="21"/>
      <c r="V484" s="10"/>
    </row>
    <row r="485" spans="1:22" x14ac:dyDescent="0.3">
      <c r="A485" s="35">
        <v>45749</v>
      </c>
      <c r="B485" s="3"/>
      <c r="C485" s="34">
        <v>4.1666666666666664E-2</v>
      </c>
      <c r="D485" s="34">
        <v>6.25E-2</v>
      </c>
      <c r="E485" s="34">
        <v>2.0833333333333332E-2</v>
      </c>
      <c r="F485" s="13" t="s">
        <v>9</v>
      </c>
      <c r="G485" s="13"/>
      <c r="H485" s="13"/>
      <c r="I485" s="37" t="str">
        <f t="shared" si="95"/>
        <v>other</v>
      </c>
      <c r="N485" s="21"/>
      <c r="P485"/>
      <c r="Q485" s="4"/>
      <c r="R485" s="4"/>
      <c r="S485" s="4"/>
      <c r="T485" s="2"/>
      <c r="U485" s="21"/>
      <c r="V485" s="10"/>
    </row>
    <row r="486" spans="1:22" x14ac:dyDescent="0.3">
      <c r="A486" s="35">
        <v>45749</v>
      </c>
      <c r="B486" s="3"/>
      <c r="C486" s="34">
        <v>6.25E-2</v>
      </c>
      <c r="D486" s="34">
        <v>0.10416666666666667</v>
      </c>
      <c r="E486" s="34">
        <v>4.1666666666666664E-2</v>
      </c>
      <c r="F486" s="13" t="s">
        <v>35</v>
      </c>
      <c r="G486" s="13"/>
      <c r="H486" s="13"/>
      <c r="I486" s="37" t="str">
        <f t="shared" si="95"/>
        <v>palletizer</v>
      </c>
      <c r="N486" s="21"/>
      <c r="P486"/>
      <c r="Q486" s="4"/>
      <c r="R486" s="4"/>
      <c r="S486" s="4"/>
      <c r="T486" s="2"/>
      <c r="U486" s="21"/>
      <c r="V486" s="10"/>
    </row>
    <row r="487" spans="1:22" x14ac:dyDescent="0.3">
      <c r="A487" s="35">
        <v>45749</v>
      </c>
      <c r="B487" s="3"/>
      <c r="C487" s="34">
        <v>0.10416666666666667</v>
      </c>
      <c r="D487" s="34">
        <v>0.13541666666666666</v>
      </c>
      <c r="E487" s="34">
        <v>3.125E-2</v>
      </c>
      <c r="F487" s="13" t="s">
        <v>62</v>
      </c>
      <c r="G487" s="13"/>
      <c r="H487" s="13"/>
      <c r="I487" s="37" t="str">
        <f t="shared" si="95"/>
        <v>palletizer</v>
      </c>
      <c r="N487" s="21"/>
      <c r="P487"/>
      <c r="Q487" s="4"/>
      <c r="R487" s="4"/>
      <c r="S487" s="4"/>
      <c r="T487" s="2"/>
      <c r="U487" s="21"/>
      <c r="V487" s="10"/>
    </row>
    <row r="488" spans="1:22" x14ac:dyDescent="0.3">
      <c r="A488" s="35">
        <v>45749</v>
      </c>
      <c r="B488" s="3"/>
      <c r="C488" s="34">
        <v>0.13541666666666666</v>
      </c>
      <c r="D488" s="34">
        <v>0.14930555555555555</v>
      </c>
      <c r="E488" s="34">
        <v>1.3888888888888888E-2</v>
      </c>
      <c r="F488" s="13" t="s">
        <v>42</v>
      </c>
      <c r="G488" s="13"/>
      <c r="H488" s="13"/>
      <c r="I488" s="37" t="str">
        <f t="shared" si="95"/>
        <v>packer</v>
      </c>
      <c r="N488" s="21"/>
      <c r="P488"/>
      <c r="Q488" s="4"/>
      <c r="R488" s="4"/>
      <c r="S488" s="4"/>
      <c r="T488" s="2"/>
      <c r="U488" s="21"/>
      <c r="V488" s="10"/>
    </row>
    <row r="489" spans="1:22" x14ac:dyDescent="0.3">
      <c r="A489" s="35">
        <v>45749</v>
      </c>
      <c r="B489" s="3"/>
      <c r="C489" s="34">
        <v>0.52083333333333337</v>
      </c>
      <c r="D489" s="34">
        <v>0.54861111111111116</v>
      </c>
      <c r="E489" s="34">
        <v>2.7777777777777776E-2</v>
      </c>
      <c r="F489" s="13" t="s">
        <v>68</v>
      </c>
      <c r="G489" s="13"/>
      <c r="H489" s="13"/>
      <c r="I489" s="37" t="str">
        <f t="shared" si="95"/>
        <v>packer</v>
      </c>
      <c r="N489" s="21"/>
      <c r="P489"/>
      <c r="Q489" s="4"/>
      <c r="R489" s="4"/>
      <c r="S489" s="4"/>
      <c r="T489" s="2"/>
      <c r="U489" s="21"/>
      <c r="V489" s="10"/>
    </row>
    <row r="490" spans="1:22" x14ac:dyDescent="0.3">
      <c r="A490" s="35">
        <v>45749</v>
      </c>
      <c r="B490" s="3"/>
      <c r="C490" s="34">
        <v>0.59027777777777779</v>
      </c>
      <c r="D490" s="34">
        <v>0.61111111111111116</v>
      </c>
      <c r="E490" s="34">
        <v>2.0833333333333332E-2</v>
      </c>
      <c r="F490" s="13" t="s">
        <v>42</v>
      </c>
      <c r="G490" s="13"/>
      <c r="H490" s="13"/>
      <c r="I490" s="37" t="str">
        <f t="shared" si="95"/>
        <v>packer</v>
      </c>
      <c r="N490" s="21"/>
      <c r="P490"/>
      <c r="Q490" s="4"/>
      <c r="R490" s="4"/>
      <c r="S490" s="4"/>
      <c r="T490" s="2"/>
      <c r="U490" s="21"/>
      <c r="V490" s="10"/>
    </row>
    <row r="491" spans="1:22" x14ac:dyDescent="0.3">
      <c r="A491" s="35">
        <v>45749</v>
      </c>
      <c r="B491" s="3"/>
      <c r="C491" s="34">
        <v>0.65277777777777779</v>
      </c>
      <c r="D491" s="34">
        <v>0.69444444444444442</v>
      </c>
      <c r="E491" s="34">
        <v>4.1666666666666664E-2</v>
      </c>
      <c r="F491" s="13" t="s">
        <v>30</v>
      </c>
      <c r="G491" s="13"/>
      <c r="H491" s="13"/>
      <c r="I491" s="37" t="str">
        <f t="shared" si="95"/>
        <v>packer</v>
      </c>
      <c r="N491" s="21"/>
      <c r="P491"/>
      <c r="Q491" s="4"/>
      <c r="R491" s="4"/>
      <c r="S491" s="4"/>
      <c r="T491" s="2"/>
      <c r="U491" s="21"/>
      <c r="V491" s="10"/>
    </row>
    <row r="492" spans="1:22" x14ac:dyDescent="0.3">
      <c r="A492" s="35">
        <v>45749</v>
      </c>
      <c r="B492" s="3"/>
      <c r="C492" s="34">
        <v>0.70833333333333337</v>
      </c>
      <c r="D492" s="34">
        <v>0.72916666666666663</v>
      </c>
      <c r="E492" s="34">
        <v>2.0833333333333332E-2</v>
      </c>
      <c r="F492" s="13" t="s">
        <v>59</v>
      </c>
      <c r="G492" s="13"/>
      <c r="H492" s="13"/>
      <c r="I492" s="37" t="str">
        <f t="shared" si="95"/>
        <v>packer</v>
      </c>
      <c r="N492" s="21"/>
      <c r="P492"/>
      <c r="Q492" s="4"/>
      <c r="R492" s="4"/>
      <c r="S492" s="4"/>
      <c r="T492" s="2"/>
      <c r="U492" s="21"/>
      <c r="V492" s="10"/>
    </row>
    <row r="493" spans="1:22" x14ac:dyDescent="0.3">
      <c r="A493" s="35">
        <v>45749</v>
      </c>
      <c r="B493" s="3"/>
      <c r="C493" s="34">
        <v>0.75</v>
      </c>
      <c r="D493" s="34">
        <v>0.79166666666666663</v>
      </c>
      <c r="E493" s="34">
        <v>4.1666666666666664E-2</v>
      </c>
      <c r="F493" s="13" t="s">
        <v>35</v>
      </c>
      <c r="G493" s="13"/>
      <c r="H493" s="13"/>
      <c r="I493" s="37" t="str">
        <f t="shared" si="95"/>
        <v>palletizer</v>
      </c>
      <c r="N493" s="21"/>
      <c r="P493"/>
      <c r="Q493" s="4"/>
      <c r="R493" s="4"/>
      <c r="S493" s="4"/>
      <c r="T493" s="2"/>
      <c r="U493" s="21"/>
      <c r="V493" s="10"/>
    </row>
    <row r="494" spans="1:22" x14ac:dyDescent="0.3">
      <c r="A494" s="35">
        <v>45749</v>
      </c>
      <c r="B494" s="3"/>
      <c r="C494" s="34">
        <v>0.79166666666666663</v>
      </c>
      <c r="D494" s="34">
        <v>0.97916666666666663</v>
      </c>
      <c r="E494" s="34">
        <v>0.1875</v>
      </c>
      <c r="F494" s="13" t="s">
        <v>67</v>
      </c>
      <c r="G494" s="13"/>
      <c r="H494" s="13"/>
      <c r="I494" s="37" t="str">
        <f t="shared" si="95"/>
        <v>other</v>
      </c>
      <c r="N494" s="21"/>
      <c r="P494"/>
      <c r="Q494" s="4"/>
      <c r="R494" s="4"/>
      <c r="S494" s="4"/>
      <c r="T494" s="2"/>
      <c r="U494" s="21"/>
      <c r="V494" s="10"/>
    </row>
    <row r="495" spans="1:22" x14ac:dyDescent="0.3">
      <c r="A495" s="35">
        <v>45749</v>
      </c>
      <c r="B495" s="3"/>
      <c r="C495" s="34">
        <v>0.97916666666666663</v>
      </c>
      <c r="D495" s="34">
        <v>0</v>
      </c>
      <c r="E495" s="34">
        <v>2.0833333333333332E-2</v>
      </c>
      <c r="F495" s="13" t="s">
        <v>42</v>
      </c>
      <c r="G495" s="13"/>
      <c r="H495" s="13"/>
      <c r="I495" s="37" t="str">
        <f t="shared" si="95"/>
        <v>packer</v>
      </c>
      <c r="N495" s="21"/>
      <c r="P495"/>
      <c r="Q495" s="4"/>
      <c r="R495" s="4"/>
      <c r="S495" s="4"/>
      <c r="T495" s="2"/>
      <c r="U495" s="21"/>
      <c r="V495" s="10"/>
    </row>
    <row r="496" spans="1:22" x14ac:dyDescent="0.3">
      <c r="A496" s="11">
        <v>45750</v>
      </c>
      <c r="B496" s="3"/>
      <c r="C496" s="4">
        <v>0.45833333333333331</v>
      </c>
      <c r="D496" s="4">
        <v>0.5</v>
      </c>
      <c r="E496" s="4">
        <f t="shared" ref="E496:E502" si="96">D496-C496</f>
        <v>4.1666666666666685E-2</v>
      </c>
      <c r="F496" s="2" t="s">
        <v>35</v>
      </c>
      <c r="G496" s="13"/>
      <c r="H496" s="13"/>
      <c r="I496" s="37" t="str">
        <f t="shared" si="95"/>
        <v>palletizer</v>
      </c>
      <c r="N496" s="21"/>
      <c r="P496"/>
      <c r="Q496" s="4"/>
      <c r="R496" s="4"/>
      <c r="S496" s="4"/>
      <c r="T496" s="2"/>
      <c r="U496" s="21"/>
      <c r="V496" s="10"/>
    </row>
    <row r="497" spans="1:22" x14ac:dyDescent="0.3">
      <c r="A497" s="11">
        <v>45750</v>
      </c>
      <c r="B497" s="3"/>
      <c r="C497" s="4">
        <v>4.1666666666666664E-2</v>
      </c>
      <c r="D497" s="4">
        <v>0.16666666666666666</v>
      </c>
      <c r="E497" s="4">
        <f t="shared" si="96"/>
        <v>0.125</v>
      </c>
      <c r="F497" s="2" t="s">
        <v>65</v>
      </c>
      <c r="G497" s="13"/>
      <c r="H497" s="13"/>
      <c r="I497" s="37" t="str">
        <f t="shared" si="95"/>
        <v>other</v>
      </c>
      <c r="N497" s="21"/>
      <c r="P497"/>
      <c r="Q497" s="4"/>
      <c r="R497" s="4"/>
      <c r="S497" s="4"/>
      <c r="T497" s="2"/>
      <c r="U497" s="21"/>
      <c r="V497" s="10"/>
    </row>
    <row r="498" spans="1:22" x14ac:dyDescent="0.3">
      <c r="A498" s="11">
        <v>45750</v>
      </c>
      <c r="B498" s="3"/>
      <c r="C498" s="4">
        <v>0.16666666666666666</v>
      </c>
      <c r="D498" s="4">
        <v>0.1875</v>
      </c>
      <c r="E498" s="4">
        <f t="shared" si="96"/>
        <v>2.0833333333333343E-2</v>
      </c>
      <c r="F498" s="2" t="s">
        <v>42</v>
      </c>
      <c r="G498" s="13"/>
      <c r="H498" s="13"/>
      <c r="I498" s="37" t="str">
        <f t="shared" si="95"/>
        <v>packer</v>
      </c>
      <c r="P498"/>
      <c r="Q498" s="4"/>
      <c r="R498" s="4"/>
      <c r="S498" s="4"/>
      <c r="T498" s="2"/>
      <c r="U498" s="21"/>
      <c r="V498" s="10"/>
    </row>
    <row r="499" spans="1:22" x14ac:dyDescent="0.3">
      <c r="A499" s="11">
        <v>45750</v>
      </c>
      <c r="B499" s="3"/>
      <c r="C499" s="4">
        <v>0.20833333333333334</v>
      </c>
      <c r="D499" s="4">
        <v>0.28125</v>
      </c>
      <c r="E499" s="4">
        <f t="shared" si="96"/>
        <v>7.2916666666666657E-2</v>
      </c>
      <c r="F499" s="2" t="s">
        <v>117</v>
      </c>
      <c r="G499" s="13"/>
      <c r="H499" s="13"/>
      <c r="I499" s="37" t="str">
        <f t="shared" si="95"/>
        <v>palletizer</v>
      </c>
      <c r="U499" s="21"/>
      <c r="V499" s="10"/>
    </row>
    <row r="500" spans="1:22" x14ac:dyDescent="0.3">
      <c r="A500" s="11">
        <v>45750</v>
      </c>
      <c r="B500" s="3"/>
      <c r="C500" s="4">
        <v>0.79166666666666663</v>
      </c>
      <c r="D500" s="4">
        <v>0.875</v>
      </c>
      <c r="E500" s="4">
        <f t="shared" si="96"/>
        <v>8.333333333333337E-2</v>
      </c>
      <c r="F500" s="2" t="s">
        <v>20</v>
      </c>
      <c r="G500" s="13"/>
      <c r="H500" s="13"/>
      <c r="I500" s="37" t="str">
        <f t="shared" si="95"/>
        <v>break</v>
      </c>
      <c r="U500" s="21"/>
      <c r="V500" s="10"/>
    </row>
    <row r="501" spans="1:22" x14ac:dyDescent="0.3">
      <c r="A501" s="11">
        <v>45750</v>
      </c>
      <c r="B501" s="3"/>
      <c r="C501" s="4">
        <v>0.875</v>
      </c>
      <c r="D501" s="4">
        <v>0.9375</v>
      </c>
      <c r="E501" s="4">
        <f t="shared" si="96"/>
        <v>6.25E-2</v>
      </c>
      <c r="F501" s="2" t="s">
        <v>117</v>
      </c>
      <c r="G501" s="13"/>
      <c r="H501" s="13"/>
      <c r="I501" s="37" t="str">
        <f t="shared" si="95"/>
        <v>palletizer</v>
      </c>
      <c r="U501" s="21"/>
      <c r="V501" s="10"/>
    </row>
    <row r="502" spans="1:22" x14ac:dyDescent="0.3">
      <c r="A502" s="11">
        <v>45750</v>
      </c>
      <c r="B502" s="3"/>
      <c r="C502" s="4">
        <v>0.95833333333333337</v>
      </c>
      <c r="D502" s="4">
        <v>0.98611111111111116</v>
      </c>
      <c r="E502" s="4">
        <f t="shared" si="96"/>
        <v>2.777777777777779E-2</v>
      </c>
      <c r="F502" s="2" t="s">
        <v>117</v>
      </c>
      <c r="G502" s="13"/>
      <c r="H502" s="13"/>
      <c r="I502" s="37" t="str">
        <f t="shared" si="95"/>
        <v>palletizer</v>
      </c>
      <c r="U502" s="21"/>
      <c r="V502" s="10"/>
    </row>
    <row r="503" spans="1:22" x14ac:dyDescent="0.3">
      <c r="A503" s="35">
        <v>45751</v>
      </c>
      <c r="B503" s="3"/>
      <c r="C503" s="34">
        <v>4.1666666666666664E-2</v>
      </c>
      <c r="D503" s="34">
        <v>8.3333333333333329E-2</v>
      </c>
      <c r="E503" s="34">
        <v>4.1666666666666664E-2</v>
      </c>
      <c r="F503" s="13" t="s">
        <v>33</v>
      </c>
      <c r="G503" s="13"/>
      <c r="H503" s="13"/>
      <c r="I503" s="37" t="str">
        <f t="shared" si="95"/>
        <v>palletizer</v>
      </c>
    </row>
    <row r="504" spans="1:22" x14ac:dyDescent="0.3">
      <c r="A504" s="35">
        <v>45751</v>
      </c>
      <c r="B504" s="3"/>
      <c r="C504" s="34">
        <v>0.10416666666666667</v>
      </c>
      <c r="D504" s="34">
        <v>0.11458333333333333</v>
      </c>
      <c r="E504" s="34">
        <v>1.0416666666666666E-2</v>
      </c>
      <c r="F504" s="13" t="s">
        <v>35</v>
      </c>
      <c r="G504" s="13"/>
      <c r="H504" s="13"/>
      <c r="I504" s="37" t="str">
        <f t="shared" si="95"/>
        <v>palletizer</v>
      </c>
    </row>
    <row r="505" spans="1:22" x14ac:dyDescent="0.3">
      <c r="A505" s="35">
        <v>45751</v>
      </c>
      <c r="B505" s="3"/>
      <c r="C505" s="34">
        <v>0.13541666666666666</v>
      </c>
      <c r="D505" s="34">
        <v>0.14583333333333334</v>
      </c>
      <c r="E505" s="34">
        <v>1.0416666666666666E-2</v>
      </c>
      <c r="F505" s="13" t="s">
        <v>10</v>
      </c>
      <c r="G505" s="13"/>
      <c r="H505" s="13"/>
      <c r="I505" s="37" t="str">
        <f t="shared" si="95"/>
        <v>break</v>
      </c>
    </row>
    <row r="506" spans="1:22" x14ac:dyDescent="0.3">
      <c r="A506" s="35">
        <v>45751</v>
      </c>
      <c r="B506" s="3"/>
      <c r="C506" s="34">
        <v>0.16666666666666666</v>
      </c>
      <c r="D506" s="34">
        <v>0.20833333333333334</v>
      </c>
      <c r="E506" s="34">
        <v>4.1666666666666664E-2</v>
      </c>
      <c r="F506" s="13" t="s">
        <v>33</v>
      </c>
      <c r="G506" s="13"/>
      <c r="H506" s="13"/>
      <c r="I506" s="37" t="str">
        <f t="shared" si="95"/>
        <v>palletizer</v>
      </c>
    </row>
    <row r="507" spans="1:22" x14ac:dyDescent="0.3">
      <c r="A507" s="35">
        <v>45751</v>
      </c>
      <c r="B507" s="3"/>
      <c r="C507" s="34">
        <v>0.21875</v>
      </c>
      <c r="D507" s="34">
        <v>0.22916666666666666</v>
      </c>
      <c r="E507" s="34">
        <v>1.0416666666666666E-2</v>
      </c>
      <c r="F507" s="13" t="s">
        <v>35</v>
      </c>
      <c r="G507" s="13"/>
      <c r="H507" s="13"/>
      <c r="I507" s="37" t="str">
        <f t="shared" si="95"/>
        <v>palletizer</v>
      </c>
    </row>
    <row r="508" spans="1:22" x14ac:dyDescent="0.3">
      <c r="A508" s="35">
        <v>45751</v>
      </c>
      <c r="B508" s="3"/>
      <c r="C508" s="34">
        <v>0.23958333333333334</v>
      </c>
      <c r="D508" s="34">
        <v>0.25</v>
      </c>
      <c r="E508" s="34">
        <v>1.0416666666666666E-2</v>
      </c>
      <c r="F508" s="13" t="s">
        <v>35</v>
      </c>
      <c r="G508" s="13"/>
      <c r="H508" s="13"/>
      <c r="I508" s="37" t="str">
        <f t="shared" si="95"/>
        <v>palletizer</v>
      </c>
    </row>
    <row r="509" spans="1:22" x14ac:dyDescent="0.3">
      <c r="A509" s="35">
        <v>45751</v>
      </c>
      <c r="B509" s="3"/>
      <c r="C509" s="34">
        <v>0.45833333333333331</v>
      </c>
      <c r="D509" s="34">
        <v>0.47916666666666669</v>
      </c>
      <c r="E509" s="34">
        <v>2.0833333333333332E-2</v>
      </c>
      <c r="F509" s="13" t="s">
        <v>11</v>
      </c>
      <c r="G509" s="13"/>
      <c r="H509" s="13"/>
      <c r="I509" s="37" t="str">
        <f t="shared" si="95"/>
        <v>other</v>
      </c>
    </row>
    <row r="510" spans="1:22" x14ac:dyDescent="0.3">
      <c r="A510" s="35">
        <v>45751</v>
      </c>
      <c r="B510" s="3"/>
      <c r="C510" s="34">
        <v>0.5</v>
      </c>
      <c r="D510" s="34">
        <v>0.52083333333333337</v>
      </c>
      <c r="E510" s="34">
        <v>2.0833333333333332E-2</v>
      </c>
      <c r="F510" s="13" t="s">
        <v>48</v>
      </c>
      <c r="G510" s="13"/>
      <c r="H510" s="13"/>
      <c r="I510" s="37" t="str">
        <f t="shared" si="95"/>
        <v>palletizer</v>
      </c>
    </row>
    <row r="511" spans="1:22" x14ac:dyDescent="0.3">
      <c r="A511" s="35">
        <v>45751</v>
      </c>
      <c r="B511" s="3"/>
      <c r="C511" s="34">
        <v>0.54166666666666663</v>
      </c>
      <c r="D511" s="34">
        <v>0.57291666666666663</v>
      </c>
      <c r="E511" s="34">
        <v>3.125E-2</v>
      </c>
      <c r="F511" s="13" t="s">
        <v>61</v>
      </c>
      <c r="G511" s="13"/>
      <c r="H511" s="13"/>
      <c r="I511" s="37" t="str">
        <f t="shared" si="95"/>
        <v>other</v>
      </c>
    </row>
    <row r="512" spans="1:22" x14ac:dyDescent="0.3">
      <c r="A512" s="35">
        <v>45751</v>
      </c>
      <c r="B512" s="3"/>
      <c r="C512" s="34">
        <v>0.625</v>
      </c>
      <c r="D512" s="34">
        <v>0.64583333333333337</v>
      </c>
      <c r="E512" s="34">
        <v>2.0833333333333332E-2</v>
      </c>
      <c r="F512" s="13" t="s">
        <v>35</v>
      </c>
      <c r="G512" s="13"/>
      <c r="H512" s="13"/>
      <c r="I512" s="37" t="str">
        <f t="shared" si="95"/>
        <v>palletizer</v>
      </c>
    </row>
    <row r="513" spans="1:22" x14ac:dyDescent="0.3">
      <c r="A513" s="35">
        <v>45751</v>
      </c>
      <c r="B513" s="3"/>
      <c r="C513" s="34">
        <v>0.85416666666666663</v>
      </c>
      <c r="D513" s="34">
        <v>0.875</v>
      </c>
      <c r="E513" s="34">
        <v>2.0833333333333332E-2</v>
      </c>
      <c r="F513" s="13" t="s">
        <v>20</v>
      </c>
      <c r="G513" s="13"/>
      <c r="H513" s="13"/>
      <c r="I513" s="37" t="str">
        <f t="shared" si="95"/>
        <v>break</v>
      </c>
    </row>
    <row r="514" spans="1:22" x14ac:dyDescent="0.3">
      <c r="A514" s="35">
        <v>45751</v>
      </c>
      <c r="B514" s="3"/>
      <c r="C514" s="34">
        <v>0.875</v>
      </c>
      <c r="D514" s="34">
        <v>0.89583333333333337</v>
      </c>
      <c r="E514" s="34">
        <v>2.0833333333333332E-2</v>
      </c>
      <c r="F514" s="13" t="s">
        <v>118</v>
      </c>
      <c r="G514" s="13"/>
      <c r="H514" s="13"/>
      <c r="I514" s="37" t="str">
        <f t="shared" si="95"/>
        <v>palletizer</v>
      </c>
    </row>
    <row r="515" spans="1:22" x14ac:dyDescent="0.3">
      <c r="A515" s="35">
        <v>45751</v>
      </c>
      <c r="B515" s="3"/>
      <c r="C515" s="34">
        <v>0.91666666666666663</v>
      </c>
      <c r="D515" s="34">
        <v>0.95833333333333337</v>
      </c>
      <c r="E515" s="34">
        <v>4.1666666666666664E-2</v>
      </c>
      <c r="F515" s="13" t="s">
        <v>33</v>
      </c>
      <c r="G515" s="13"/>
      <c r="H515" s="13"/>
      <c r="I515" s="37" t="str">
        <f t="shared" si="95"/>
        <v>palletizer</v>
      </c>
    </row>
    <row r="516" spans="1:22" x14ac:dyDescent="0.3">
      <c r="A516" s="35">
        <v>45752</v>
      </c>
      <c r="B516" s="3"/>
      <c r="C516" s="34">
        <v>4.1666666666666664E-2</v>
      </c>
      <c r="D516" s="34">
        <v>6.25E-2</v>
      </c>
      <c r="E516" s="34">
        <v>2.0833333333333332E-2</v>
      </c>
      <c r="F516" s="13" t="s">
        <v>30</v>
      </c>
      <c r="G516" s="13"/>
      <c r="H516" s="13"/>
      <c r="I516" s="37" t="str">
        <f t="shared" ref="I516:I579" si="97">IF(ISNUMBER(SEARCH("palletizer", F516)), "palletizer",
IF(ISNUMBER(SEARCH("packer", F516)), "packer",
IF(ISNUMBER(SEARCH("forklift", F516)), "forklift",
IF(OR(ISNUMBER(SEARCH("iftar", F516)), ISNUMBER(SEARCH("break", F516)), ISNUMBER(SEARCH("shift change", F516))), "break",
"other"))))</f>
        <v>packer</v>
      </c>
    </row>
    <row r="517" spans="1:22" x14ac:dyDescent="0.3">
      <c r="A517" s="35">
        <v>45752</v>
      </c>
      <c r="B517" s="3"/>
      <c r="C517" s="34">
        <v>0.125</v>
      </c>
      <c r="D517" s="34">
        <v>0.14583333333333334</v>
      </c>
      <c r="E517" s="34">
        <v>2.0833333333333332E-2</v>
      </c>
      <c r="F517" s="13" t="s">
        <v>42</v>
      </c>
      <c r="G517" s="13"/>
      <c r="H517" s="13"/>
      <c r="I517" s="37" t="str">
        <f t="shared" si="97"/>
        <v>packer</v>
      </c>
      <c r="U517" s="7" t="str" cm="1">
        <f t="array" ref="U517:U571">_xlfn.UNIQUE(F4:F564)</f>
        <v xml:space="preserve">Palletizer cleaning </v>
      </c>
      <c r="V517" s="23" t="b">
        <v>1</v>
      </c>
    </row>
    <row r="518" spans="1:22" x14ac:dyDescent="0.3">
      <c r="A518" s="35">
        <v>45752</v>
      </c>
      <c r="B518" s="3"/>
      <c r="C518" s="34">
        <v>0.1875</v>
      </c>
      <c r="D518" s="34">
        <v>0.20833333333333334</v>
      </c>
      <c r="E518" s="34">
        <v>2.0833333333333332E-2</v>
      </c>
      <c r="F518" s="13" t="s">
        <v>53</v>
      </c>
      <c r="G518" s="13"/>
      <c r="H518" s="13"/>
      <c r="I518" s="37" t="str">
        <f t="shared" si="97"/>
        <v>packer</v>
      </c>
      <c r="U518" s="25" t="str">
        <v xml:space="preserve">Palletizer bad arrangement and blockage </v>
      </c>
      <c r="V518" s="23" t="b">
        <v>0</v>
      </c>
    </row>
    <row r="519" spans="1:22" x14ac:dyDescent="0.3">
      <c r="A519" s="35">
        <v>45752</v>
      </c>
      <c r="B519" s="3"/>
      <c r="C519" s="34">
        <v>0.29166666666666669</v>
      </c>
      <c r="D519" s="34">
        <v>0.35416666666666669</v>
      </c>
      <c r="E519" s="34">
        <v>6.25E-2</v>
      </c>
      <c r="F519" s="13" t="s">
        <v>40</v>
      </c>
      <c r="G519" s="13"/>
      <c r="H519" s="13"/>
      <c r="I519" s="37" t="str">
        <f t="shared" si="97"/>
        <v>packer</v>
      </c>
      <c r="U519" s="7" t="str">
        <v xml:space="preserve">shift change </v>
      </c>
      <c r="V519" s="23" t="b">
        <v>1</v>
      </c>
    </row>
    <row r="520" spans="1:22" x14ac:dyDescent="0.3">
      <c r="A520" s="35">
        <v>45752</v>
      </c>
      <c r="B520" s="3"/>
      <c r="C520" s="34">
        <v>0.35416666666666669</v>
      </c>
      <c r="D520" s="34">
        <v>0.375</v>
      </c>
      <c r="E520" s="34">
        <v>2.0833333333333332E-2</v>
      </c>
      <c r="F520" s="13" t="s">
        <v>20</v>
      </c>
      <c r="G520" s="13"/>
      <c r="H520" s="13"/>
      <c r="I520" s="37" t="str">
        <f t="shared" si="97"/>
        <v>break</v>
      </c>
      <c r="U520" s="24" t="str">
        <v xml:space="preserve">Palletizer adjust Palletizer </v>
      </c>
      <c r="V520" s="23" t="b">
        <v>0</v>
      </c>
    </row>
    <row r="521" spans="1:22" x14ac:dyDescent="0.3">
      <c r="A521" s="35">
        <v>45752</v>
      </c>
      <c r="B521" s="3"/>
      <c r="C521" s="34">
        <v>0.41666666666666669</v>
      </c>
      <c r="D521" s="34">
        <v>0.42708333333333331</v>
      </c>
      <c r="E521" s="34">
        <v>1.0416666666666666E-2</v>
      </c>
      <c r="F521" s="13" t="s">
        <v>42</v>
      </c>
      <c r="G521" s="13"/>
      <c r="H521" s="13"/>
      <c r="I521" s="37" t="str">
        <f t="shared" si="97"/>
        <v>packer</v>
      </c>
      <c r="U521" s="24" t="str">
        <v>Palletizer belt adjustment</v>
      </c>
      <c r="V521" s="23" t="b">
        <v>0</v>
      </c>
    </row>
    <row r="522" spans="1:22" x14ac:dyDescent="0.3">
      <c r="A522" s="35">
        <v>45752</v>
      </c>
      <c r="B522" s="3"/>
      <c r="C522" s="34">
        <v>0.45833333333333331</v>
      </c>
      <c r="D522" s="34">
        <v>0.47916666666666669</v>
      </c>
      <c r="E522" s="34">
        <v>2.0833333333333332E-2</v>
      </c>
      <c r="F522" s="13" t="s">
        <v>45</v>
      </c>
      <c r="G522" s="13"/>
      <c r="H522" s="13"/>
      <c r="I522" s="37" t="str">
        <f t="shared" si="97"/>
        <v>packer</v>
      </c>
      <c r="U522" s="7" t="str">
        <v>Packer machine spouts repair</v>
      </c>
      <c r="V522" s="23" t="b">
        <v>1</v>
      </c>
    </row>
    <row r="523" spans="1:22" x14ac:dyDescent="0.3">
      <c r="A523" s="35">
        <v>45752</v>
      </c>
      <c r="B523" s="3"/>
      <c r="C523" s="34">
        <v>0.5</v>
      </c>
      <c r="D523" s="34">
        <v>0.52777777777777779</v>
      </c>
      <c r="E523" s="34">
        <v>2.7777777777777776E-2</v>
      </c>
      <c r="F523" s="13" t="s">
        <v>34</v>
      </c>
      <c r="G523" s="13"/>
      <c r="H523" s="13"/>
      <c r="I523" s="37" t="str">
        <f t="shared" si="97"/>
        <v>packer</v>
      </c>
      <c r="U523" s="25" t="str">
        <v xml:space="preserve">Palletizer belt blockage </v>
      </c>
      <c r="V523" s="23" t="b">
        <v>0</v>
      </c>
    </row>
    <row r="524" spans="1:22" x14ac:dyDescent="0.3">
      <c r="A524" s="35">
        <v>45752</v>
      </c>
      <c r="B524" s="3"/>
      <c r="C524" s="34">
        <v>0.54166666666666663</v>
      </c>
      <c r="D524" s="34">
        <v>0.58333333333333337</v>
      </c>
      <c r="E524" s="34">
        <v>4.1666666666666664E-2</v>
      </c>
      <c r="F524" s="13" t="s">
        <v>66</v>
      </c>
      <c r="G524" s="13"/>
      <c r="H524" s="13"/>
      <c r="I524" s="37" t="str">
        <f t="shared" si="97"/>
        <v>break</v>
      </c>
      <c r="U524" s="25" t="str">
        <v xml:space="preserve">Palletizer Dirve 017 elect. Fault </v>
      </c>
      <c r="V524" s="23" t="b">
        <v>0</v>
      </c>
    </row>
    <row r="525" spans="1:22" x14ac:dyDescent="0.3">
      <c r="A525" s="35">
        <v>45752</v>
      </c>
      <c r="B525" s="3"/>
      <c r="C525" s="34">
        <v>0.58333333333333337</v>
      </c>
      <c r="D525" s="34">
        <v>0.625</v>
      </c>
      <c r="E525" s="34">
        <v>4.1666666666666664E-2</v>
      </c>
      <c r="F525" s="13" t="s">
        <v>44</v>
      </c>
      <c r="G525" s="13"/>
      <c r="H525" s="13"/>
      <c r="I525" s="37" t="str">
        <f t="shared" si="97"/>
        <v>palletizer</v>
      </c>
      <c r="U525" s="24" t="str">
        <v xml:space="preserve">Palletizer Empty pallets blockage </v>
      </c>
      <c r="V525" s="23" t="b">
        <v>0</v>
      </c>
    </row>
    <row r="526" spans="1:22" x14ac:dyDescent="0.3">
      <c r="A526" s="35">
        <v>45752</v>
      </c>
      <c r="B526" s="3"/>
      <c r="C526" s="34">
        <v>0.70833333333333337</v>
      </c>
      <c r="D526" s="34">
        <v>0.75</v>
      </c>
      <c r="E526" s="34">
        <v>4.1666666666666664E-2</v>
      </c>
      <c r="F526" s="13" t="s">
        <v>35</v>
      </c>
      <c r="G526" s="13"/>
      <c r="H526" s="13"/>
      <c r="I526" s="37" t="str">
        <f t="shared" si="97"/>
        <v>palletizer</v>
      </c>
      <c r="U526" s="25" t="str">
        <v xml:space="preserve">Packer Belt chain repair </v>
      </c>
      <c r="V526" s="23" t="b">
        <v>1</v>
      </c>
    </row>
    <row r="527" spans="1:22" x14ac:dyDescent="0.3">
      <c r="A527" s="35">
        <v>45752</v>
      </c>
      <c r="B527" s="3"/>
      <c r="C527" s="34">
        <v>0.85416666666666663</v>
      </c>
      <c r="D527" s="34">
        <v>0.875</v>
      </c>
      <c r="E527" s="34">
        <v>2.0833333333333332E-2</v>
      </c>
      <c r="F527" s="13" t="s">
        <v>20</v>
      </c>
      <c r="G527" s="13"/>
      <c r="H527" s="13"/>
      <c r="I527" s="37" t="str">
        <f t="shared" si="97"/>
        <v>break</v>
      </c>
      <c r="U527" s="7" t="str">
        <v xml:space="preserve">waiting packer operation </v>
      </c>
      <c r="V527" s="23" t="b">
        <v>1</v>
      </c>
    </row>
    <row r="528" spans="1:22" x14ac:dyDescent="0.3">
      <c r="A528" s="35">
        <v>45752</v>
      </c>
      <c r="B528" s="3"/>
      <c r="C528" s="34">
        <v>0.91666666666666663</v>
      </c>
      <c r="D528" s="34">
        <v>0.9375</v>
      </c>
      <c r="E528" s="34">
        <v>2.0833333333333332E-2</v>
      </c>
      <c r="F528" s="13" t="s">
        <v>42</v>
      </c>
      <c r="G528" s="13"/>
      <c r="H528" s="13"/>
      <c r="I528" s="37" t="str">
        <f t="shared" si="97"/>
        <v>packer</v>
      </c>
      <c r="U528" s="7" t="str">
        <v xml:space="preserve">Packer belts blockage </v>
      </c>
      <c r="V528" s="23" t="b">
        <v>1</v>
      </c>
    </row>
    <row r="529" spans="1:22" x14ac:dyDescent="0.3">
      <c r="A529" s="35">
        <v>45752</v>
      </c>
      <c r="B529" s="3"/>
      <c r="C529" s="34">
        <v>0.95833333333333337</v>
      </c>
      <c r="D529" s="34">
        <v>0.97916666666666663</v>
      </c>
      <c r="E529" s="34">
        <v>2.0833333333333332E-2</v>
      </c>
      <c r="F529" s="13" t="s">
        <v>35</v>
      </c>
      <c r="G529" s="13"/>
      <c r="H529" s="13"/>
      <c r="I529" s="37" t="str">
        <f t="shared" si="97"/>
        <v>palletizer</v>
      </c>
      <c r="U529" s="7" t="str">
        <v xml:space="preserve">Packer machine repair  </v>
      </c>
      <c r="V529" s="23" t="b">
        <v>1</v>
      </c>
    </row>
    <row r="530" spans="1:22" x14ac:dyDescent="0.3">
      <c r="A530" s="35">
        <v>45753</v>
      </c>
      <c r="B530" s="3"/>
      <c r="C530" s="34">
        <v>4.1666666666666664E-2</v>
      </c>
      <c r="D530" s="34">
        <v>8.3333333333333329E-2</v>
      </c>
      <c r="E530" s="34">
        <v>4.1666666666666664E-2</v>
      </c>
      <c r="F530" s="13" t="s">
        <v>33</v>
      </c>
      <c r="G530" s="13"/>
      <c r="H530" s="13"/>
      <c r="I530" s="37" t="str">
        <f t="shared" si="97"/>
        <v>palletizer</v>
      </c>
      <c r="U530" s="7" t="str">
        <v xml:space="preserve"> forklift repair </v>
      </c>
      <c r="V530" s="23" t="b">
        <v>1</v>
      </c>
    </row>
    <row r="531" spans="1:22" x14ac:dyDescent="0.3">
      <c r="A531" s="35">
        <v>45753</v>
      </c>
      <c r="B531" s="3"/>
      <c r="C531" s="34">
        <v>0.125</v>
      </c>
      <c r="D531" s="34">
        <v>0.16666666666666666</v>
      </c>
      <c r="E531" s="34">
        <v>4.1666666666666664E-2</v>
      </c>
      <c r="F531" s="13" t="s">
        <v>15</v>
      </c>
      <c r="G531" s="13"/>
      <c r="H531" s="13"/>
      <c r="I531" s="37" t="str">
        <f t="shared" si="97"/>
        <v>other</v>
      </c>
      <c r="U531" s="7" t="str">
        <v xml:space="preserve">Palletizer Trap chain repair </v>
      </c>
      <c r="V531" s="23" t="b">
        <v>0</v>
      </c>
    </row>
    <row r="532" spans="1:22" x14ac:dyDescent="0.3">
      <c r="A532" s="35">
        <v>45753</v>
      </c>
      <c r="B532" s="3"/>
      <c r="C532" s="34">
        <v>0.1875</v>
      </c>
      <c r="D532" s="34">
        <v>0.20833333333333334</v>
      </c>
      <c r="E532" s="34">
        <v>2.0833333333333332E-2</v>
      </c>
      <c r="F532" s="13" t="s">
        <v>47</v>
      </c>
      <c r="G532" s="13"/>
      <c r="H532" s="13"/>
      <c r="I532" s="37" t="str">
        <f t="shared" si="97"/>
        <v>palletizer</v>
      </c>
      <c r="U532" s="25" t="str">
        <v xml:space="preserve">full </v>
      </c>
      <c r="V532" s="23" t="b">
        <v>1</v>
      </c>
    </row>
    <row r="533" spans="1:22" x14ac:dyDescent="0.3">
      <c r="A533" s="35">
        <v>45753</v>
      </c>
      <c r="B533" s="3"/>
      <c r="C533" s="34">
        <v>0.25</v>
      </c>
      <c r="D533" s="34">
        <v>0.26041666666666669</v>
      </c>
      <c r="E533" s="34">
        <v>1.0416666666666666E-2</v>
      </c>
      <c r="F533" s="13" t="s">
        <v>42</v>
      </c>
      <c r="G533" s="13"/>
      <c r="H533" s="13"/>
      <c r="I533" s="37" t="str">
        <f t="shared" si="97"/>
        <v>packer</v>
      </c>
      <c r="U533" s="7" t="str">
        <v xml:space="preserve">Packer Machine printer repair </v>
      </c>
      <c r="V533" s="23" t="b">
        <v>1</v>
      </c>
    </row>
    <row r="534" spans="1:22" x14ac:dyDescent="0.3">
      <c r="A534" s="35">
        <v>45753</v>
      </c>
      <c r="B534" s="3"/>
      <c r="C534" s="34">
        <v>0.35416666666666669</v>
      </c>
      <c r="D534" s="34">
        <v>0.375</v>
      </c>
      <c r="E534" s="34">
        <v>2.0833333333333332E-2</v>
      </c>
      <c r="F534" s="13" t="s">
        <v>20</v>
      </c>
      <c r="G534" s="13"/>
      <c r="H534" s="13"/>
      <c r="I534" s="37" t="str">
        <f t="shared" si="97"/>
        <v>break</v>
      </c>
      <c r="U534" s="7" t="str">
        <v xml:space="preserve">Palletizer Electrical fault </v>
      </c>
      <c r="V534" s="23" t="b">
        <v>1</v>
      </c>
    </row>
    <row r="535" spans="1:22" x14ac:dyDescent="0.3">
      <c r="A535" s="35">
        <v>45753</v>
      </c>
      <c r="B535" s="3"/>
      <c r="C535" s="34">
        <v>0.41666666666666669</v>
      </c>
      <c r="D535" s="34">
        <v>0.45833333333333331</v>
      </c>
      <c r="E535" s="34">
        <v>4.1666666666666664E-2</v>
      </c>
      <c r="F535" s="13" t="s">
        <v>11</v>
      </c>
      <c r="G535" s="13"/>
      <c r="H535" s="13"/>
      <c r="I535" s="37" t="str">
        <f t="shared" si="97"/>
        <v>other</v>
      </c>
      <c r="U535" s="7" t="str">
        <v>break</v>
      </c>
      <c r="V535" s="23" t="b">
        <v>1</v>
      </c>
    </row>
    <row r="536" spans="1:22" x14ac:dyDescent="0.3">
      <c r="A536" s="35">
        <v>45753</v>
      </c>
      <c r="B536" s="3"/>
      <c r="C536" s="34">
        <v>0.5</v>
      </c>
      <c r="D536" s="34">
        <v>0.54166666666666663</v>
      </c>
      <c r="E536" s="34">
        <v>4.1666666666666664E-2</v>
      </c>
      <c r="F536" s="13" t="s">
        <v>66</v>
      </c>
      <c r="G536" s="13"/>
      <c r="H536" s="13"/>
      <c r="I536" s="37" t="str">
        <f t="shared" si="97"/>
        <v>break</v>
      </c>
      <c r="U536" s="7" t="str">
        <v>Palletizer Pusher adjustment</v>
      </c>
      <c r="V536" s="23" t="b">
        <v>1</v>
      </c>
    </row>
    <row r="537" spans="1:22" x14ac:dyDescent="0.3">
      <c r="A537" s="35">
        <v>45753</v>
      </c>
      <c r="B537" s="3"/>
      <c r="C537" s="34">
        <v>0.58333333333333337</v>
      </c>
      <c r="D537" s="34">
        <v>0.625</v>
      </c>
      <c r="E537" s="34">
        <v>4.1666666666666664E-2</v>
      </c>
      <c r="F537" s="13" t="s">
        <v>52</v>
      </c>
      <c r="G537" s="13"/>
      <c r="H537" s="13"/>
      <c r="I537" s="37" t="str">
        <f t="shared" si="97"/>
        <v>packer</v>
      </c>
      <c r="U537" s="25" t="str">
        <v xml:space="preserve">Packer machine filter repair </v>
      </c>
      <c r="V537" s="23" t="b">
        <v>0</v>
      </c>
    </row>
    <row r="538" spans="1:22" x14ac:dyDescent="0.3">
      <c r="A538" s="35">
        <v>45753</v>
      </c>
      <c r="B538" s="3"/>
      <c r="C538" s="34">
        <v>0.70833333333333337</v>
      </c>
      <c r="D538" s="34">
        <v>0.75</v>
      </c>
      <c r="E538" s="34">
        <v>4.1666666666666664E-2</v>
      </c>
      <c r="F538" s="13" t="s">
        <v>30</v>
      </c>
      <c r="G538" s="13"/>
      <c r="H538" s="13"/>
      <c r="I538" s="37" t="str">
        <f t="shared" si="97"/>
        <v>packer</v>
      </c>
      <c r="U538" s="25" t="str">
        <v xml:space="preserve">Palletizer Dirve 012 elect. Fault </v>
      </c>
      <c r="V538" s="23" t="b">
        <v>0</v>
      </c>
    </row>
    <row r="539" spans="1:22" x14ac:dyDescent="0.3">
      <c r="A539" s="35">
        <v>45753</v>
      </c>
      <c r="B539" s="3"/>
      <c r="C539" s="34">
        <v>0.85416666666666663</v>
      </c>
      <c r="D539" s="34">
        <v>0.875</v>
      </c>
      <c r="E539" s="34">
        <v>2.0833333333333332E-2</v>
      </c>
      <c r="F539" s="13" t="s">
        <v>20</v>
      </c>
      <c r="G539" s="13"/>
      <c r="H539" s="13"/>
      <c r="I539" s="37" t="str">
        <f t="shared" si="97"/>
        <v>break</v>
      </c>
      <c r="U539" s="7" t="str">
        <v xml:space="preserve">Bags breakge </v>
      </c>
      <c r="V539" s="23" t="b">
        <v>1</v>
      </c>
    </row>
    <row r="540" spans="1:22" x14ac:dyDescent="0.3">
      <c r="A540" s="35">
        <v>45753</v>
      </c>
      <c r="B540" s="3"/>
      <c r="C540" s="34">
        <v>0.91666666666666663</v>
      </c>
      <c r="D540" s="34">
        <v>0.9375</v>
      </c>
      <c r="E540" s="34">
        <v>2.0833333333333332E-2</v>
      </c>
      <c r="F540" s="13" t="s">
        <v>42</v>
      </c>
      <c r="G540" s="13"/>
      <c r="H540" s="13"/>
      <c r="I540" s="37" t="str">
        <f t="shared" si="97"/>
        <v>packer</v>
      </c>
      <c r="U540" s="7" t="str">
        <v xml:space="preserve">Cement airslide leakage </v>
      </c>
      <c r="V540" s="23" t="b">
        <v>1</v>
      </c>
    </row>
    <row r="541" spans="1:22" x14ac:dyDescent="0.3">
      <c r="A541" s="35">
        <v>45753</v>
      </c>
      <c r="B541" s="3"/>
      <c r="C541" s="34">
        <v>0.95833333333333337</v>
      </c>
      <c r="D541" s="34">
        <v>0.97916666666666663</v>
      </c>
      <c r="E541" s="34">
        <v>2.0833333333333332E-2</v>
      </c>
      <c r="F541" s="13" t="s">
        <v>33</v>
      </c>
      <c r="G541" s="13"/>
      <c r="H541" s="13"/>
      <c r="I541" s="37" t="str">
        <f t="shared" si="97"/>
        <v>palletizer</v>
      </c>
      <c r="U541" s="7" t="str">
        <v xml:space="preserve">no slings </v>
      </c>
      <c r="V541" s="23" t="b">
        <v>1</v>
      </c>
    </row>
    <row r="542" spans="1:22" x14ac:dyDescent="0.3">
      <c r="A542" s="35">
        <v>45754</v>
      </c>
      <c r="B542" s="3"/>
      <c r="C542" s="34">
        <v>4.1666666666666664E-2</v>
      </c>
      <c r="D542" s="34">
        <v>8.3333333333333329E-2</v>
      </c>
      <c r="E542" s="34">
        <v>4.1666666666666664E-2</v>
      </c>
      <c r="F542" s="13" t="s">
        <v>33</v>
      </c>
      <c r="G542" s="13"/>
      <c r="H542" s="13"/>
      <c r="I542" s="37" t="str">
        <f t="shared" si="97"/>
        <v>palletizer</v>
      </c>
      <c r="U542" s="25" t="str">
        <v>Palletizer Roller belt failure</v>
      </c>
      <c r="V542" s="23" t="b">
        <v>1</v>
      </c>
    </row>
    <row r="543" spans="1:22" x14ac:dyDescent="0.3">
      <c r="A543" s="35">
        <v>45754</v>
      </c>
      <c r="B543" s="3"/>
      <c r="C543" s="34">
        <v>0.125</v>
      </c>
      <c r="D543" s="34">
        <v>0.16666666666666666</v>
      </c>
      <c r="E543" s="34">
        <v>4.1666666666666664E-2</v>
      </c>
      <c r="F543" s="13" t="s">
        <v>33</v>
      </c>
      <c r="G543" s="13"/>
      <c r="H543" s="13"/>
      <c r="I543" s="37" t="str">
        <f t="shared" si="97"/>
        <v>palletizer</v>
      </c>
      <c r="U543" s="25" t="str">
        <v>Palletizer belt wheel repair</v>
      </c>
      <c r="V543" s="23" t="b">
        <v>1</v>
      </c>
    </row>
    <row r="544" spans="1:22" x14ac:dyDescent="0.3">
      <c r="A544" s="35">
        <v>45754</v>
      </c>
      <c r="B544" s="3"/>
      <c r="C544" s="34">
        <v>0.1875</v>
      </c>
      <c r="D544" s="34">
        <v>0.20833333333333334</v>
      </c>
      <c r="E544" s="34">
        <v>2.0833333333333332E-2</v>
      </c>
      <c r="F544" s="13" t="s">
        <v>63</v>
      </c>
      <c r="G544" s="13"/>
      <c r="H544" s="13"/>
      <c r="I544" s="37" t="str">
        <f t="shared" si="97"/>
        <v>palletizer</v>
      </c>
      <c r="N544" s="21"/>
      <c r="O544" s="22"/>
      <c r="P544" s="22"/>
      <c r="Q544" s="22"/>
      <c r="U544" s="25" t="str">
        <v xml:space="preserve">Packer belt repair </v>
      </c>
      <c r="V544" s="23" t="b">
        <v>1</v>
      </c>
    </row>
    <row r="545" spans="1:22" x14ac:dyDescent="0.3">
      <c r="A545" s="35">
        <v>45754</v>
      </c>
      <c r="B545" s="3"/>
      <c r="C545" s="34">
        <v>0.25</v>
      </c>
      <c r="D545" s="34">
        <v>0.29166666666666669</v>
      </c>
      <c r="E545" s="34">
        <v>4.1666666666666664E-2</v>
      </c>
      <c r="F545" s="13" t="s">
        <v>47</v>
      </c>
      <c r="G545" s="13"/>
      <c r="H545" s="13"/>
      <c r="I545" s="37" t="str">
        <f t="shared" si="97"/>
        <v>palletizer</v>
      </c>
      <c r="N545" s="21"/>
      <c r="O545" s="22"/>
      <c r="P545" s="22"/>
      <c r="Q545" s="22"/>
      <c r="U545" s="7" t="str">
        <v xml:space="preserve">Packer piston repair </v>
      </c>
      <c r="V545" s="23" t="b">
        <v>1</v>
      </c>
    </row>
    <row r="546" spans="1:22" x14ac:dyDescent="0.3">
      <c r="A546" s="35">
        <v>45754</v>
      </c>
      <c r="B546" s="3"/>
      <c r="C546" s="34">
        <v>0.41666666666666669</v>
      </c>
      <c r="D546" s="34">
        <v>0.42708333333333331</v>
      </c>
      <c r="E546" s="34">
        <v>1.0416666666666666E-2</v>
      </c>
      <c r="F546" s="13" t="s">
        <v>42</v>
      </c>
      <c r="G546" s="13"/>
      <c r="H546" s="13"/>
      <c r="I546" s="37" t="str">
        <f t="shared" si="97"/>
        <v>packer</v>
      </c>
      <c r="N546" s="21"/>
      <c r="O546" s="22"/>
      <c r="P546" s="22"/>
      <c r="Q546" s="22"/>
      <c r="U546" s="7" t="str">
        <v xml:space="preserve">Packer cleaning </v>
      </c>
      <c r="V546" s="23" t="b">
        <v>1</v>
      </c>
    </row>
    <row r="547" spans="1:22" x14ac:dyDescent="0.3">
      <c r="A547" s="35">
        <v>45754</v>
      </c>
      <c r="B547" s="3"/>
      <c r="C547" s="34">
        <v>0.47916666666666669</v>
      </c>
      <c r="D547" s="34">
        <v>0.48958333333333331</v>
      </c>
      <c r="E547" s="34">
        <v>1.0416666666666666E-2</v>
      </c>
      <c r="F547" s="13" t="s">
        <v>35</v>
      </c>
      <c r="G547" s="13"/>
      <c r="H547" s="13"/>
      <c r="I547" s="37" t="str">
        <f t="shared" si="97"/>
        <v>palletizer</v>
      </c>
      <c r="N547" s="21"/>
      <c r="O547" s="22"/>
      <c r="P547" s="22"/>
      <c r="Q547" s="22"/>
      <c r="U547" s="7" t="str">
        <v>Air press. Drop</v>
      </c>
      <c r="V547" s="23" t="b">
        <v>1</v>
      </c>
    </row>
    <row r="548" spans="1:22" x14ac:dyDescent="0.3">
      <c r="A548" s="35">
        <v>45754</v>
      </c>
      <c r="B548" s="3"/>
      <c r="C548" s="34">
        <v>0.54166666666666663</v>
      </c>
      <c r="D548" s="34">
        <v>0.58333333333333337</v>
      </c>
      <c r="E548" s="34">
        <v>4.1666666666666664E-2</v>
      </c>
      <c r="F548" s="13" t="s">
        <v>66</v>
      </c>
      <c r="G548" s="13"/>
      <c r="H548" s="13"/>
      <c r="I548" s="37" t="str">
        <f t="shared" si="97"/>
        <v>break</v>
      </c>
      <c r="N548" s="21"/>
      <c r="O548" s="22"/>
      <c r="P548" s="22"/>
      <c r="Q548" s="22"/>
      <c r="U548" s="7" t="str">
        <v xml:space="preserve">Packer trap blockage </v>
      </c>
      <c r="V548" s="23" t="b">
        <v>0</v>
      </c>
    </row>
    <row r="549" spans="1:22" x14ac:dyDescent="0.3">
      <c r="A549" s="35">
        <v>45754</v>
      </c>
      <c r="B549" s="3"/>
      <c r="C549" s="34">
        <v>0.64583333333333337</v>
      </c>
      <c r="D549" s="34">
        <v>0.65625</v>
      </c>
      <c r="E549" s="34">
        <v>1.0416666666666666E-2</v>
      </c>
      <c r="F549" s="13" t="s">
        <v>35</v>
      </c>
      <c r="G549" s="13"/>
      <c r="H549" s="13"/>
      <c r="I549" s="37" t="str">
        <f t="shared" si="97"/>
        <v>palletizer</v>
      </c>
      <c r="N549" s="21"/>
      <c r="O549" s="22"/>
      <c r="P549" s="22"/>
      <c r="Q549" s="22"/>
      <c r="U549" s="7" t="str">
        <v xml:space="preserve">Packer weighing belt chain cut </v>
      </c>
      <c r="V549" s="23" t="b">
        <v>1</v>
      </c>
    </row>
    <row r="550" spans="1:22" x14ac:dyDescent="0.3">
      <c r="A550" s="35">
        <v>45754</v>
      </c>
      <c r="B550" s="3"/>
      <c r="C550" s="34">
        <v>0.77083333333333337</v>
      </c>
      <c r="D550" s="34">
        <v>0.8125</v>
      </c>
      <c r="E550" s="34">
        <v>4.1666666666666664E-2</v>
      </c>
      <c r="F550" s="13" t="s">
        <v>35</v>
      </c>
      <c r="G550" s="13"/>
      <c r="H550" s="13"/>
      <c r="I550" s="37" t="str">
        <f t="shared" si="97"/>
        <v>palletizer</v>
      </c>
      <c r="N550" s="21"/>
      <c r="U550" s="7" t="str">
        <v xml:space="preserve">Packer trap proximity repair </v>
      </c>
      <c r="V550" s="23" t="b">
        <v>0</v>
      </c>
    </row>
    <row r="551" spans="1:22" x14ac:dyDescent="0.3">
      <c r="A551" s="35">
        <v>45754</v>
      </c>
      <c r="B551" s="3"/>
      <c r="C551" s="34">
        <v>0.83333333333333337</v>
      </c>
      <c r="D551" s="34">
        <v>0.88541666666666663</v>
      </c>
      <c r="E551" s="34">
        <v>5.2083333333333336E-2</v>
      </c>
      <c r="F551" s="13" t="s">
        <v>20</v>
      </c>
      <c r="G551" s="13"/>
      <c r="H551" s="13"/>
      <c r="I551" s="37" t="str">
        <f t="shared" si="97"/>
        <v>break</v>
      </c>
      <c r="N551" s="21"/>
      <c r="U551" s="7" t="str">
        <v xml:space="preserve">Palletizer pusher blockage </v>
      </c>
      <c r="V551" s="23" t="b">
        <v>1</v>
      </c>
    </row>
    <row r="552" spans="1:22" x14ac:dyDescent="0.3">
      <c r="A552" s="35">
        <v>45754</v>
      </c>
      <c r="B552" s="3"/>
      <c r="C552" s="34">
        <v>0.9375</v>
      </c>
      <c r="D552" s="34">
        <v>0.95138888888888884</v>
      </c>
      <c r="E552" s="34">
        <v>1.3888888888888888E-2</v>
      </c>
      <c r="F552" s="13" t="s">
        <v>32</v>
      </c>
      <c r="G552" s="13"/>
      <c r="H552" s="13"/>
      <c r="I552" s="37" t="str">
        <f t="shared" si="97"/>
        <v>palletizer</v>
      </c>
      <c r="N552" s="21"/>
      <c r="U552" s="7" t="str">
        <v xml:space="preserve">palletizer pusher brocken shaft </v>
      </c>
      <c r="V552" s="23" t="b">
        <v>1</v>
      </c>
    </row>
    <row r="553" spans="1:22" x14ac:dyDescent="0.3">
      <c r="A553" s="35">
        <v>45754</v>
      </c>
      <c r="B553" s="3"/>
      <c r="C553" s="34">
        <v>0.96875</v>
      </c>
      <c r="D553" s="34">
        <v>0.97916666666666663</v>
      </c>
      <c r="E553" s="34">
        <v>1.0416666666666666E-2</v>
      </c>
      <c r="F553" s="13" t="s">
        <v>59</v>
      </c>
      <c r="G553" s="13"/>
      <c r="H553" s="13"/>
      <c r="I553" s="37" t="str">
        <f t="shared" si="97"/>
        <v>packer</v>
      </c>
      <c r="N553" s="21"/>
      <c r="U553" s="7" t="str">
        <v xml:space="preserve">Packer weights adjustment </v>
      </c>
      <c r="V553" s="23" t="b">
        <v>1</v>
      </c>
    </row>
    <row r="554" spans="1:22" x14ac:dyDescent="0.3">
      <c r="A554" s="35">
        <v>45755</v>
      </c>
      <c r="B554" s="3"/>
      <c r="C554" s="34">
        <v>6.25E-2</v>
      </c>
      <c r="D554" s="34">
        <v>0.10416666666666667</v>
      </c>
      <c r="E554" s="34">
        <v>4.1666666666666664E-2</v>
      </c>
      <c r="F554" s="13" t="s">
        <v>35</v>
      </c>
      <c r="G554" s="13"/>
      <c r="H554" s="13"/>
      <c r="I554" s="37" t="str">
        <f t="shared" si="97"/>
        <v>palletizer</v>
      </c>
      <c r="N554" s="21"/>
      <c r="U554" s="7" t="str">
        <v xml:space="preserve">Palletizer sensors cleaning </v>
      </c>
      <c r="V554" s="23" t="b">
        <v>1</v>
      </c>
    </row>
    <row r="555" spans="1:22" x14ac:dyDescent="0.3">
      <c r="A555" s="35">
        <v>45755</v>
      </c>
      <c r="B555" s="3"/>
      <c r="C555" s="34">
        <v>0.1875</v>
      </c>
      <c r="D555" s="34">
        <v>0.20833333333333334</v>
      </c>
      <c r="E555" s="34">
        <v>2.0833333333333332E-2</v>
      </c>
      <c r="F555" s="13" t="s">
        <v>35</v>
      </c>
      <c r="G555" s="13"/>
      <c r="H555" s="13"/>
      <c r="I555" s="37" t="str">
        <f t="shared" si="97"/>
        <v>palletizer</v>
      </c>
      <c r="N555" s="21"/>
      <c r="U555" s="7" t="str">
        <v xml:space="preserve">Pray time </v>
      </c>
      <c r="V555" s="23" t="b">
        <v>1</v>
      </c>
    </row>
    <row r="556" spans="1:22" x14ac:dyDescent="0.3">
      <c r="A556" s="35">
        <v>45755</v>
      </c>
      <c r="B556" s="3"/>
      <c r="C556" s="34">
        <v>0.27083333333333331</v>
      </c>
      <c r="D556" s="34">
        <v>0.29166666666666669</v>
      </c>
      <c r="E556" s="34">
        <v>2.0833333333333332E-2</v>
      </c>
      <c r="F556" s="13" t="s">
        <v>34</v>
      </c>
      <c r="G556" s="13"/>
      <c r="H556" s="13"/>
      <c r="I556" s="37" t="str">
        <f t="shared" si="97"/>
        <v>packer</v>
      </c>
      <c r="N556" s="21"/>
      <c r="U556" s="7" t="str">
        <v xml:space="preserve">Palletizer Roller belt chain tension </v>
      </c>
      <c r="V556" s="23" t="b">
        <v>1</v>
      </c>
    </row>
    <row r="557" spans="1:22" x14ac:dyDescent="0.3">
      <c r="A557" s="35">
        <v>45755</v>
      </c>
      <c r="B557" s="3"/>
      <c r="C557" s="34">
        <v>0.30555555555555558</v>
      </c>
      <c r="D557" s="34">
        <v>0.3263888888888889</v>
      </c>
      <c r="E557" s="34">
        <v>2.0833333333333332E-2</v>
      </c>
      <c r="F557" s="13" t="s">
        <v>68</v>
      </c>
      <c r="G557" s="13"/>
      <c r="H557" s="13"/>
      <c r="I557" s="37" t="str">
        <f t="shared" si="97"/>
        <v>packer</v>
      </c>
      <c r="N557" s="21"/>
      <c r="U557" s="7" t="str">
        <v xml:space="preserve">Palletizer diverting belt sensor failure </v>
      </c>
      <c r="V557" s="23" t="b">
        <v>1</v>
      </c>
    </row>
    <row r="558" spans="1:22" x14ac:dyDescent="0.3">
      <c r="A558" s="35">
        <v>45755</v>
      </c>
      <c r="B558" s="3"/>
      <c r="C558" s="34">
        <v>0.33333333333333331</v>
      </c>
      <c r="D558" s="34">
        <v>0.375</v>
      </c>
      <c r="E558" s="34">
        <v>4.1666666666666664E-2</v>
      </c>
      <c r="F558" s="13" t="s">
        <v>20</v>
      </c>
      <c r="G558" s="13"/>
      <c r="H558" s="13"/>
      <c r="I558" s="37" t="str">
        <f t="shared" si="97"/>
        <v>break</v>
      </c>
      <c r="N558" s="21"/>
      <c r="U558" s="7" t="str">
        <v xml:space="preserve">Silo gates leakage </v>
      </c>
      <c r="V558" s="23" t="b">
        <v>1</v>
      </c>
    </row>
    <row r="559" spans="1:22" x14ac:dyDescent="0.3">
      <c r="A559" s="35">
        <v>45755</v>
      </c>
      <c r="B559" s="3"/>
      <c r="C559" s="34">
        <v>0.375</v>
      </c>
      <c r="D559" s="34">
        <v>0.39583333333333331</v>
      </c>
      <c r="E559" s="34">
        <v>2.0833333333333332E-2</v>
      </c>
      <c r="F559" s="13" t="s">
        <v>59</v>
      </c>
      <c r="G559" s="13"/>
      <c r="H559" s="13"/>
      <c r="I559" s="37" t="str">
        <f t="shared" si="97"/>
        <v>packer</v>
      </c>
      <c r="N559" s="21"/>
      <c r="U559" s="7" t="str">
        <v>Iftar</v>
      </c>
      <c r="V559" s="23" t="b">
        <v>1</v>
      </c>
    </row>
    <row r="560" spans="1:22" x14ac:dyDescent="0.3">
      <c r="A560" s="35">
        <v>45755</v>
      </c>
      <c r="B560" s="3"/>
      <c r="C560" s="34">
        <v>0.39583333333333331</v>
      </c>
      <c r="D560" s="34">
        <v>0.41666666666666669</v>
      </c>
      <c r="E560" s="34">
        <v>2.0833333333333332E-2</v>
      </c>
      <c r="F560" s="13" t="s">
        <v>68</v>
      </c>
      <c r="G560" s="13"/>
      <c r="H560" s="13"/>
      <c r="I560" s="37" t="str">
        <f t="shared" si="97"/>
        <v>packer</v>
      </c>
      <c r="N560" s="21"/>
      <c r="U560" s="7" t="str">
        <v xml:space="preserve">Packer machine spouts adjustment </v>
      </c>
      <c r="V560" s="23" t="b">
        <v>1</v>
      </c>
    </row>
    <row r="561" spans="1:22" x14ac:dyDescent="0.3">
      <c r="A561" s="35">
        <v>45755</v>
      </c>
      <c r="B561" s="3"/>
      <c r="C561" s="34">
        <v>0.41666666666666669</v>
      </c>
      <c r="D561" s="34">
        <v>0.42708333333333331</v>
      </c>
      <c r="E561" s="34">
        <v>1.0416666666666666E-2</v>
      </c>
      <c r="F561" s="13" t="s">
        <v>118</v>
      </c>
      <c r="G561" s="13"/>
      <c r="H561" s="13"/>
      <c r="I561" s="37" t="str">
        <f t="shared" si="97"/>
        <v>palletizer</v>
      </c>
      <c r="U561" s="7" t="str">
        <v xml:space="preserve">Packer weighing belt repair </v>
      </c>
      <c r="V561" s="23" t="b">
        <v>1</v>
      </c>
    </row>
    <row r="562" spans="1:22" x14ac:dyDescent="0.3">
      <c r="A562" s="35">
        <v>45755</v>
      </c>
      <c r="B562" s="3"/>
      <c r="C562" s="34">
        <v>0.42708333333333331</v>
      </c>
      <c r="D562" s="34">
        <v>0.46875</v>
      </c>
      <c r="E562" s="34">
        <v>4.1666666666666664E-2</v>
      </c>
      <c r="F562" s="13" t="s">
        <v>35</v>
      </c>
      <c r="G562" s="13"/>
      <c r="H562" s="13"/>
      <c r="I562" s="37" t="str">
        <f t="shared" si="97"/>
        <v>palletizer</v>
      </c>
      <c r="U562" s="7" t="str">
        <v xml:space="preserve">Palletizer belts blockage </v>
      </c>
      <c r="V562" s="23" t="b">
        <v>1</v>
      </c>
    </row>
    <row r="563" spans="1:22" x14ac:dyDescent="0.3">
      <c r="A563" s="35">
        <v>45755</v>
      </c>
      <c r="B563" s="3"/>
      <c r="C563" s="34">
        <v>0.83333333333333337</v>
      </c>
      <c r="D563" s="34">
        <v>0.88541666666666663</v>
      </c>
      <c r="E563" s="34">
        <v>5.2083333333333336E-2</v>
      </c>
      <c r="F563" s="13" t="s">
        <v>20</v>
      </c>
      <c r="G563" s="13"/>
      <c r="H563" s="13"/>
      <c r="I563" s="37" t="str">
        <f t="shared" si="97"/>
        <v>break</v>
      </c>
      <c r="U563" s="7" t="str">
        <v xml:space="preserve">Palletizer pusher broken shaft </v>
      </c>
      <c r="V563" s="23" t="b">
        <v>1</v>
      </c>
    </row>
    <row r="564" spans="1:22" x14ac:dyDescent="0.3">
      <c r="A564" s="35">
        <v>45755</v>
      </c>
      <c r="B564" s="3"/>
      <c r="C564" s="34">
        <v>0.91666666666666663</v>
      </c>
      <c r="D564" s="34">
        <v>0.9375</v>
      </c>
      <c r="E564" s="34">
        <v>2.0833333333333332E-2</v>
      </c>
      <c r="F564" s="13" t="s">
        <v>59</v>
      </c>
      <c r="G564" s="13"/>
      <c r="H564" s="13"/>
      <c r="I564" s="37" t="str">
        <f t="shared" si="97"/>
        <v>packer</v>
      </c>
      <c r="U564" s="7" t="str">
        <v xml:space="preserve">Palletizer elevator fault </v>
      </c>
      <c r="V564" s="23" t="b">
        <v>1</v>
      </c>
    </row>
    <row r="565" spans="1:22" x14ac:dyDescent="0.3">
      <c r="A565" s="35">
        <v>45756</v>
      </c>
      <c r="B565" s="3"/>
      <c r="C565" s="30">
        <v>6.25E-2</v>
      </c>
      <c r="D565" s="30">
        <v>0.10416666666666667</v>
      </c>
      <c r="E565" s="30">
        <f t="shared" ref="E565:E628" si="98">D565-C565</f>
        <v>4.1666666666666671E-2</v>
      </c>
      <c r="F565" s="31" t="s">
        <v>30</v>
      </c>
      <c r="I565" s="37" t="str">
        <f t="shared" si="97"/>
        <v>packer</v>
      </c>
      <c r="U565" s="7" t="str">
        <v xml:space="preserve">Packer belts  blockage </v>
      </c>
      <c r="V565" s="23" t="b">
        <v>0</v>
      </c>
    </row>
    <row r="566" spans="1:22" x14ac:dyDescent="0.3">
      <c r="A566" s="11">
        <v>45756</v>
      </c>
      <c r="B566" s="3"/>
      <c r="C566" s="4">
        <v>0.13541666666666666</v>
      </c>
      <c r="D566" s="4">
        <v>0.15625</v>
      </c>
      <c r="E566" s="4">
        <f t="shared" si="98"/>
        <v>2.0833333333333343E-2</v>
      </c>
      <c r="F566" s="2" t="s">
        <v>63</v>
      </c>
      <c r="I566" s="37" t="str">
        <f t="shared" si="97"/>
        <v>palletizer</v>
      </c>
      <c r="U566" s="7" t="str">
        <v xml:space="preserve">Palletizer Bags breakge </v>
      </c>
      <c r="V566" s="23" t="b">
        <v>1</v>
      </c>
    </row>
    <row r="567" spans="1:22" x14ac:dyDescent="0.3">
      <c r="A567" s="11">
        <v>45756</v>
      </c>
      <c r="B567" s="3"/>
      <c r="C567" s="4">
        <v>0.27083333333333331</v>
      </c>
      <c r="D567" s="4">
        <v>0.29166666666666669</v>
      </c>
      <c r="E567" s="4">
        <f t="shared" si="98"/>
        <v>2.083333333333337E-2</v>
      </c>
      <c r="F567" s="2" t="s">
        <v>30</v>
      </c>
      <c r="I567" s="37" t="str">
        <f t="shared" si="97"/>
        <v>packer</v>
      </c>
      <c r="U567" s="7" t="str">
        <v xml:space="preserve">laborer shortage </v>
      </c>
      <c r="V567" s="23" t="b">
        <v>1</v>
      </c>
    </row>
    <row r="568" spans="1:22" x14ac:dyDescent="0.3">
      <c r="A568" s="11">
        <v>45756</v>
      </c>
      <c r="B568" s="3"/>
      <c r="C568" s="4">
        <v>0.33333333333333331</v>
      </c>
      <c r="D568" s="4">
        <v>0.375</v>
      </c>
      <c r="E568" s="4">
        <f t="shared" si="98"/>
        <v>4.1666666666666685E-2</v>
      </c>
      <c r="F568" s="2" t="s">
        <v>20</v>
      </c>
      <c r="I568" s="37" t="str">
        <f t="shared" si="97"/>
        <v>break</v>
      </c>
      <c r="U568" s="25" t="str">
        <v>D035 Not ready</v>
      </c>
      <c r="V568" s="23" t="b">
        <v>0</v>
      </c>
    </row>
    <row r="569" spans="1:22" x14ac:dyDescent="0.3">
      <c r="A569" s="11">
        <v>45756</v>
      </c>
      <c r="B569" s="3"/>
      <c r="C569" s="4">
        <v>0.375</v>
      </c>
      <c r="D569" s="4">
        <v>0.58333333333333337</v>
      </c>
      <c r="E569" s="4">
        <f t="shared" si="98"/>
        <v>0.20833333333333337</v>
      </c>
      <c r="F569" s="2" t="s">
        <v>65</v>
      </c>
      <c r="I569" s="37" t="str">
        <f t="shared" si="97"/>
        <v>other</v>
      </c>
      <c r="U569" s="7" t="str">
        <v>SILO 3 PM , ln#1 bags</v>
      </c>
      <c r="V569" s="23" t="b">
        <v>1</v>
      </c>
    </row>
    <row r="570" spans="1:22" x14ac:dyDescent="0.3">
      <c r="A570" s="11">
        <v>45756</v>
      </c>
      <c r="B570" s="3"/>
      <c r="C570" s="4">
        <v>0.63194444444444442</v>
      </c>
      <c r="D570" s="4">
        <v>0.65277777777777779</v>
      </c>
      <c r="E570" s="4">
        <f t="shared" si="98"/>
        <v>2.083333333333337E-2</v>
      </c>
      <c r="F570" s="2" t="s">
        <v>30</v>
      </c>
      <c r="I570" s="37" t="str">
        <f t="shared" si="97"/>
        <v>packer</v>
      </c>
      <c r="U570" s="7" t="str">
        <v xml:space="preserve">Packer machine spouts cleaning </v>
      </c>
      <c r="V570" s="23" t="b">
        <v>1</v>
      </c>
    </row>
    <row r="571" spans="1:22" x14ac:dyDescent="0.3">
      <c r="A571" s="11">
        <v>45756</v>
      </c>
      <c r="B571" s="3"/>
      <c r="C571" s="4">
        <v>0.67361111111111105</v>
      </c>
      <c r="D571" s="4">
        <v>0.71527777777777801</v>
      </c>
      <c r="E571" s="4">
        <f t="shared" si="98"/>
        <v>4.1666666666666963E-2</v>
      </c>
      <c r="F571" s="2" t="s">
        <v>46</v>
      </c>
      <c r="I571" s="37" t="str">
        <f t="shared" si="97"/>
        <v>palletizer</v>
      </c>
      <c r="U571" s="24" t="str">
        <v>reason</v>
      </c>
      <c r="V571" s="23" t="b">
        <v>1</v>
      </c>
    </row>
    <row r="572" spans="1:22" x14ac:dyDescent="0.3">
      <c r="A572" s="11">
        <v>45756</v>
      </c>
      <c r="B572" s="3"/>
      <c r="C572" s="4">
        <v>0.76388888888888884</v>
      </c>
      <c r="D572" s="4">
        <v>0.78472222222222221</v>
      </c>
      <c r="E572" s="4">
        <f t="shared" si="98"/>
        <v>2.083333333333337E-2</v>
      </c>
      <c r="F572" s="2" t="s">
        <v>59</v>
      </c>
      <c r="I572" s="37" t="str">
        <f t="shared" si="97"/>
        <v>packer</v>
      </c>
    </row>
    <row r="573" spans="1:22" x14ac:dyDescent="0.3">
      <c r="A573" s="11">
        <v>45756</v>
      </c>
      <c r="B573" s="3"/>
      <c r="C573" s="4">
        <v>0.83333333333333337</v>
      </c>
      <c r="D573" s="4">
        <v>0.88541666666666663</v>
      </c>
      <c r="E573" s="4">
        <f t="shared" si="98"/>
        <v>5.2083333333333259E-2</v>
      </c>
      <c r="F573" s="2" t="s">
        <v>20</v>
      </c>
      <c r="I573" s="37" t="str">
        <f t="shared" si="97"/>
        <v>break</v>
      </c>
    </row>
    <row r="574" spans="1:22" x14ac:dyDescent="0.3">
      <c r="A574" s="11">
        <v>45756</v>
      </c>
      <c r="B574" s="3"/>
      <c r="C574" s="4">
        <v>0.91666666666666663</v>
      </c>
      <c r="D574" s="4">
        <v>0.9375</v>
      </c>
      <c r="E574" s="4">
        <f t="shared" si="98"/>
        <v>2.083333333333337E-2</v>
      </c>
      <c r="F574" s="2" t="s">
        <v>42</v>
      </c>
      <c r="I574" s="37" t="str">
        <f t="shared" si="97"/>
        <v>packer</v>
      </c>
    </row>
    <row r="575" spans="1:22" x14ac:dyDescent="0.3">
      <c r="A575" s="11">
        <v>45757</v>
      </c>
      <c r="B575" s="3"/>
      <c r="C575" s="4">
        <v>5.5555555555555552E-2</v>
      </c>
      <c r="D575" s="4">
        <v>7.6388888888888895E-2</v>
      </c>
      <c r="E575" s="4">
        <f t="shared" si="98"/>
        <v>2.0833333333333343E-2</v>
      </c>
      <c r="F575" s="2" t="s">
        <v>30</v>
      </c>
      <c r="I575" s="37" t="str">
        <f t="shared" si="97"/>
        <v>packer</v>
      </c>
    </row>
    <row r="576" spans="1:22" x14ac:dyDescent="0.3">
      <c r="A576" s="11">
        <v>45757</v>
      </c>
      <c r="B576" s="3"/>
      <c r="C576" s="4">
        <v>0.10416666666666667</v>
      </c>
      <c r="D576" s="4">
        <v>0.11458333333333333</v>
      </c>
      <c r="E576" s="4">
        <f t="shared" si="98"/>
        <v>1.0416666666666657E-2</v>
      </c>
      <c r="F576" s="2" t="s">
        <v>42</v>
      </c>
      <c r="I576" s="37" t="str">
        <f t="shared" si="97"/>
        <v>packer</v>
      </c>
    </row>
    <row r="577" spans="1:9" x14ac:dyDescent="0.3">
      <c r="A577" s="11">
        <v>45757</v>
      </c>
      <c r="B577" s="3"/>
      <c r="C577" s="4">
        <v>0.27083333333333331</v>
      </c>
      <c r="D577" s="4">
        <v>0.28125</v>
      </c>
      <c r="E577" s="4">
        <f t="shared" si="98"/>
        <v>1.0416666666666685E-2</v>
      </c>
      <c r="F577" s="2" t="s">
        <v>46</v>
      </c>
      <c r="I577" s="37" t="str">
        <f t="shared" si="97"/>
        <v>palletizer</v>
      </c>
    </row>
    <row r="578" spans="1:9" x14ac:dyDescent="0.3">
      <c r="A578" s="11">
        <v>45757</v>
      </c>
      <c r="B578" s="3"/>
      <c r="C578" s="4">
        <v>0.33333333333333331</v>
      </c>
      <c r="D578" s="4">
        <v>0.375</v>
      </c>
      <c r="E578" s="4">
        <f t="shared" si="98"/>
        <v>4.1666666666666685E-2</v>
      </c>
      <c r="F578" s="2" t="s">
        <v>20</v>
      </c>
      <c r="I578" s="37" t="str">
        <f t="shared" si="97"/>
        <v>break</v>
      </c>
    </row>
    <row r="579" spans="1:9" x14ac:dyDescent="0.3">
      <c r="A579" s="11">
        <v>45757</v>
      </c>
      <c r="B579" s="3"/>
      <c r="C579" s="4">
        <v>0.41666666666666702</v>
      </c>
      <c r="D579" s="4">
        <v>0.45833333333333398</v>
      </c>
      <c r="E579" s="4">
        <f t="shared" si="98"/>
        <v>4.1666666666666963E-2</v>
      </c>
      <c r="F579" s="2" t="s">
        <v>46</v>
      </c>
      <c r="I579" s="37" t="str">
        <f t="shared" si="97"/>
        <v>palletizer</v>
      </c>
    </row>
    <row r="580" spans="1:9" x14ac:dyDescent="0.3">
      <c r="A580" s="11">
        <v>45757</v>
      </c>
      <c r="B580" s="3"/>
      <c r="C580" s="4">
        <v>0.54166666666666663</v>
      </c>
      <c r="D580" s="4">
        <v>0.58333333333333304</v>
      </c>
      <c r="E580" s="4">
        <f t="shared" si="98"/>
        <v>4.1666666666666408E-2</v>
      </c>
      <c r="F580" s="2" t="s">
        <v>10</v>
      </c>
      <c r="I580" s="37" t="str">
        <f t="shared" ref="I580:I643" si="99">IF(ISNUMBER(SEARCH("palletizer", F580)), "palletizer",
IF(ISNUMBER(SEARCH("packer", F580)), "packer",
IF(ISNUMBER(SEARCH("forklift", F580)), "forklift",
IF(OR(ISNUMBER(SEARCH("iftar", F580)), ISNUMBER(SEARCH("break", F580)), ISNUMBER(SEARCH("shift change", F580))), "break",
"other"))))</f>
        <v>break</v>
      </c>
    </row>
    <row r="581" spans="1:9" x14ac:dyDescent="0.3">
      <c r="A581" s="11">
        <v>45757</v>
      </c>
      <c r="B581" s="3"/>
      <c r="C581" s="4">
        <v>0.67361111111111105</v>
      </c>
      <c r="D581" s="4">
        <v>0.69444444444444442</v>
      </c>
      <c r="E581" s="4">
        <f t="shared" si="98"/>
        <v>2.083333333333337E-2</v>
      </c>
      <c r="F581" s="2" t="s">
        <v>62</v>
      </c>
      <c r="I581" s="37" t="str">
        <f t="shared" si="99"/>
        <v>palletizer</v>
      </c>
    </row>
    <row r="582" spans="1:9" x14ac:dyDescent="0.3">
      <c r="A582" s="11">
        <v>45757</v>
      </c>
      <c r="B582" s="3"/>
      <c r="C582" s="4">
        <v>0.83333333333333337</v>
      </c>
      <c r="D582" s="4">
        <v>0.88541666666666663</v>
      </c>
      <c r="E582" s="4">
        <f t="shared" si="98"/>
        <v>5.2083333333333259E-2</v>
      </c>
      <c r="F582" s="2" t="s">
        <v>20</v>
      </c>
      <c r="I582" s="37" t="str">
        <f t="shared" si="99"/>
        <v>break</v>
      </c>
    </row>
    <row r="583" spans="1:9" x14ac:dyDescent="0.3">
      <c r="A583" s="11">
        <v>45757</v>
      </c>
      <c r="B583" s="3"/>
      <c r="C583" s="4">
        <v>0.95833333333333337</v>
      </c>
      <c r="D583" s="4">
        <v>0.97916666666666663</v>
      </c>
      <c r="E583" s="4">
        <f t="shared" si="98"/>
        <v>2.0833333333333259E-2</v>
      </c>
      <c r="F583" s="2" t="s">
        <v>59</v>
      </c>
      <c r="I583" s="37" t="str">
        <f t="shared" si="99"/>
        <v>packer</v>
      </c>
    </row>
    <row r="584" spans="1:9" x14ac:dyDescent="0.3">
      <c r="A584" s="11">
        <v>45758</v>
      </c>
      <c r="B584" s="3"/>
      <c r="C584" s="4">
        <v>8.3333333333333329E-2</v>
      </c>
      <c r="D584" s="4">
        <v>0.125</v>
      </c>
      <c r="E584" s="4">
        <f t="shared" si="98"/>
        <v>4.1666666666666671E-2</v>
      </c>
      <c r="F584" s="2" t="s">
        <v>35</v>
      </c>
      <c r="I584" s="37" t="str">
        <f t="shared" si="99"/>
        <v>palletizer</v>
      </c>
    </row>
    <row r="585" spans="1:9" x14ac:dyDescent="0.3">
      <c r="A585" s="11">
        <v>45758</v>
      </c>
      <c r="B585" s="3"/>
      <c r="C585" s="4">
        <v>0.16666666666666666</v>
      </c>
      <c r="D585" s="4">
        <v>0.1875</v>
      </c>
      <c r="E585" s="4">
        <f t="shared" si="98"/>
        <v>2.0833333333333343E-2</v>
      </c>
      <c r="F585" s="2" t="s">
        <v>59</v>
      </c>
      <c r="I585" s="37" t="str">
        <f t="shared" si="99"/>
        <v>packer</v>
      </c>
    </row>
    <row r="586" spans="1:9" x14ac:dyDescent="0.3">
      <c r="A586" s="11">
        <v>45758</v>
      </c>
      <c r="B586" s="3"/>
      <c r="C586" s="4">
        <v>0.20833333333333334</v>
      </c>
      <c r="D586" s="4">
        <v>0.21875</v>
      </c>
      <c r="E586" s="4">
        <f t="shared" si="98"/>
        <v>1.0416666666666657E-2</v>
      </c>
      <c r="F586" s="2" t="s">
        <v>42</v>
      </c>
      <c r="I586" s="37" t="str">
        <f t="shared" si="99"/>
        <v>packer</v>
      </c>
    </row>
    <row r="587" spans="1:9" x14ac:dyDescent="0.3">
      <c r="A587" s="11">
        <v>45758</v>
      </c>
      <c r="B587" s="3"/>
      <c r="C587" s="4">
        <v>0.3125</v>
      </c>
      <c r="D587" s="4">
        <v>0.375</v>
      </c>
      <c r="E587" s="4">
        <f t="shared" si="98"/>
        <v>6.25E-2</v>
      </c>
      <c r="F587" s="2" t="s">
        <v>20</v>
      </c>
      <c r="I587" s="37" t="str">
        <f t="shared" si="99"/>
        <v>break</v>
      </c>
    </row>
    <row r="588" spans="1:9" x14ac:dyDescent="0.3">
      <c r="A588" s="11">
        <v>45758</v>
      </c>
      <c r="B588" s="3"/>
      <c r="C588" s="4">
        <v>0.4375</v>
      </c>
      <c r="D588" s="4">
        <v>0.44930555555555557</v>
      </c>
      <c r="E588" s="4">
        <f t="shared" si="98"/>
        <v>1.1805555555555569E-2</v>
      </c>
      <c r="F588" s="2" t="s">
        <v>49</v>
      </c>
      <c r="I588" s="37" t="str">
        <f t="shared" si="99"/>
        <v>palletizer</v>
      </c>
    </row>
    <row r="589" spans="1:9" x14ac:dyDescent="0.3">
      <c r="A589" s="11">
        <v>45758</v>
      </c>
      <c r="B589" s="3"/>
      <c r="C589" s="4">
        <v>0.47916666666666669</v>
      </c>
      <c r="D589" s="4">
        <v>0.52083333333333337</v>
      </c>
      <c r="E589" s="4">
        <f t="shared" si="98"/>
        <v>4.1666666666666685E-2</v>
      </c>
      <c r="F589" s="2" t="s">
        <v>61</v>
      </c>
      <c r="I589" s="37" t="str">
        <f t="shared" si="99"/>
        <v>other</v>
      </c>
    </row>
    <row r="590" spans="1:9" x14ac:dyDescent="0.3">
      <c r="A590" s="11">
        <v>45758</v>
      </c>
      <c r="B590" s="3"/>
      <c r="C590" s="4">
        <v>0.56666666666666665</v>
      </c>
      <c r="D590" s="4">
        <v>0.58125000000000004</v>
      </c>
      <c r="E590" s="4">
        <f t="shared" si="98"/>
        <v>1.4583333333333393E-2</v>
      </c>
      <c r="F590" s="2" t="s">
        <v>59</v>
      </c>
      <c r="I590" s="37" t="str">
        <f t="shared" si="99"/>
        <v>packer</v>
      </c>
    </row>
    <row r="591" spans="1:9" x14ac:dyDescent="0.3">
      <c r="A591" s="11">
        <v>45758</v>
      </c>
      <c r="B591" s="3"/>
      <c r="C591" s="4">
        <v>0.60416666666666663</v>
      </c>
      <c r="D591" s="4">
        <v>0.6166666666666667</v>
      </c>
      <c r="E591" s="4">
        <f t="shared" si="98"/>
        <v>1.2500000000000067E-2</v>
      </c>
      <c r="F591" s="2" t="s">
        <v>62</v>
      </c>
      <c r="I591" s="37" t="str">
        <f t="shared" si="99"/>
        <v>palletizer</v>
      </c>
    </row>
    <row r="592" spans="1:9" x14ac:dyDescent="0.3">
      <c r="A592" s="11">
        <v>45758</v>
      </c>
      <c r="B592" s="3"/>
      <c r="C592" s="4">
        <v>0.63888888888888884</v>
      </c>
      <c r="D592" s="4">
        <v>0.67361111111111116</v>
      </c>
      <c r="E592" s="4">
        <f t="shared" si="98"/>
        <v>3.4722222222222321E-2</v>
      </c>
      <c r="F592" s="2" t="s">
        <v>40</v>
      </c>
      <c r="I592" s="37" t="str">
        <f t="shared" si="99"/>
        <v>packer</v>
      </c>
    </row>
    <row r="593" spans="1:9" x14ac:dyDescent="0.3">
      <c r="A593" s="11">
        <v>45758</v>
      </c>
      <c r="B593" s="3"/>
      <c r="C593" s="4">
        <v>0.69444444444444442</v>
      </c>
      <c r="D593" s="4">
        <v>0.71875</v>
      </c>
      <c r="E593" s="4">
        <f t="shared" si="98"/>
        <v>2.430555555555558E-2</v>
      </c>
      <c r="F593" s="2" t="s">
        <v>71</v>
      </c>
      <c r="I593" s="37" t="str">
        <f t="shared" si="99"/>
        <v>other</v>
      </c>
    </row>
    <row r="594" spans="1:9" x14ac:dyDescent="0.3">
      <c r="A594" s="11">
        <v>45758</v>
      </c>
      <c r="B594" s="3"/>
      <c r="C594" s="4">
        <v>0.72916666666666663</v>
      </c>
      <c r="D594" s="4">
        <v>0.73958333333333337</v>
      </c>
      <c r="E594" s="4">
        <f t="shared" si="98"/>
        <v>1.0416666666666741E-2</v>
      </c>
      <c r="F594" s="2" t="s">
        <v>71</v>
      </c>
      <c r="I594" s="37" t="str">
        <f t="shared" si="99"/>
        <v>other</v>
      </c>
    </row>
    <row r="595" spans="1:9" x14ac:dyDescent="0.3">
      <c r="A595" s="11">
        <v>45758</v>
      </c>
      <c r="B595" s="3"/>
      <c r="C595" s="4">
        <v>0.75694444444444442</v>
      </c>
      <c r="D595" s="4">
        <v>0.76666666666666672</v>
      </c>
      <c r="E595" s="4">
        <f t="shared" si="98"/>
        <v>9.7222222222222987E-3</v>
      </c>
      <c r="F595" s="2" t="s">
        <v>71</v>
      </c>
      <c r="I595" s="37" t="str">
        <f t="shared" si="99"/>
        <v>other</v>
      </c>
    </row>
    <row r="596" spans="1:9" x14ac:dyDescent="0.3">
      <c r="A596" s="11">
        <v>45758</v>
      </c>
      <c r="B596" s="3"/>
      <c r="C596" s="4">
        <v>0.79861111111111116</v>
      </c>
      <c r="D596" s="4">
        <v>0.8125</v>
      </c>
      <c r="E596" s="4">
        <f t="shared" si="98"/>
        <v>1.388888888888884E-2</v>
      </c>
      <c r="F596" s="2" t="s">
        <v>34</v>
      </c>
      <c r="I596" s="37" t="str">
        <f t="shared" si="99"/>
        <v>packer</v>
      </c>
    </row>
    <row r="597" spans="1:9" x14ac:dyDescent="0.3">
      <c r="A597" s="11">
        <v>45758</v>
      </c>
      <c r="B597" s="3"/>
      <c r="C597" s="4">
        <v>0.81944444444444442</v>
      </c>
      <c r="D597" s="4">
        <v>0.875</v>
      </c>
      <c r="E597" s="4">
        <f t="shared" si="98"/>
        <v>5.555555555555558E-2</v>
      </c>
      <c r="F597" s="2" t="s">
        <v>20</v>
      </c>
      <c r="I597" s="37" t="str">
        <f t="shared" si="99"/>
        <v>break</v>
      </c>
    </row>
    <row r="598" spans="1:9" x14ac:dyDescent="0.3">
      <c r="A598" s="11">
        <v>45758</v>
      </c>
      <c r="B598" s="3"/>
      <c r="C598" s="4">
        <v>0.91666666666666663</v>
      </c>
      <c r="D598" s="4">
        <v>0.95833333333333337</v>
      </c>
      <c r="E598" s="4">
        <f t="shared" si="98"/>
        <v>4.1666666666666741E-2</v>
      </c>
      <c r="F598" s="2" t="s">
        <v>35</v>
      </c>
      <c r="I598" s="37" t="str">
        <f t="shared" si="99"/>
        <v>palletizer</v>
      </c>
    </row>
    <row r="599" spans="1:9" x14ac:dyDescent="0.3">
      <c r="A599" s="11">
        <v>45758</v>
      </c>
      <c r="B599" s="3"/>
      <c r="C599" s="4">
        <v>0.875</v>
      </c>
      <c r="D599" s="4">
        <v>0.88541666666666663</v>
      </c>
      <c r="E599" s="4">
        <f t="shared" si="98"/>
        <v>1.041666666666663E-2</v>
      </c>
      <c r="F599" s="2" t="s">
        <v>57</v>
      </c>
      <c r="I599" s="37" t="str">
        <f t="shared" si="99"/>
        <v>palletizer</v>
      </c>
    </row>
    <row r="600" spans="1:9" x14ac:dyDescent="0.3">
      <c r="A600" s="11">
        <v>45758</v>
      </c>
      <c r="B600" s="3"/>
      <c r="C600" s="4">
        <v>0.95833333333333337</v>
      </c>
      <c r="D600" s="4">
        <v>0.96875</v>
      </c>
      <c r="E600" s="4">
        <f t="shared" si="98"/>
        <v>1.041666666666663E-2</v>
      </c>
      <c r="F600" s="2" t="s">
        <v>42</v>
      </c>
      <c r="I600" s="37" t="str">
        <f t="shared" si="99"/>
        <v>packer</v>
      </c>
    </row>
    <row r="601" spans="1:9" x14ac:dyDescent="0.3">
      <c r="A601" s="11">
        <v>45759</v>
      </c>
      <c r="B601" s="3"/>
      <c r="C601" s="4">
        <v>4.1666666666666664E-2</v>
      </c>
      <c r="D601" s="4">
        <v>8.3333333333333329E-2</v>
      </c>
      <c r="E601" s="4">
        <f t="shared" si="98"/>
        <v>4.1666666666666664E-2</v>
      </c>
      <c r="F601" s="2" t="s">
        <v>35</v>
      </c>
      <c r="I601" s="37" t="str">
        <f t="shared" si="99"/>
        <v>palletizer</v>
      </c>
    </row>
    <row r="602" spans="1:9" x14ac:dyDescent="0.3">
      <c r="A602" s="11">
        <v>45759</v>
      </c>
      <c r="B602" s="3"/>
      <c r="C602" s="4">
        <v>0.125</v>
      </c>
      <c r="D602" s="4">
        <v>0.13541666666666666</v>
      </c>
      <c r="E602" s="4">
        <f t="shared" si="98"/>
        <v>1.0416666666666657E-2</v>
      </c>
      <c r="F602" s="2" t="s">
        <v>42</v>
      </c>
      <c r="I602" s="37" t="str">
        <f t="shared" si="99"/>
        <v>packer</v>
      </c>
    </row>
    <row r="603" spans="1:9" x14ac:dyDescent="0.3">
      <c r="A603" s="11">
        <v>45759</v>
      </c>
      <c r="B603" s="3"/>
      <c r="C603" s="4">
        <v>0.1875</v>
      </c>
      <c r="D603" s="4">
        <v>0.19791666666666666</v>
      </c>
      <c r="E603" s="4">
        <f t="shared" si="98"/>
        <v>1.0416666666666657E-2</v>
      </c>
      <c r="F603" s="2" t="s">
        <v>44</v>
      </c>
      <c r="I603" s="37" t="str">
        <f t="shared" si="99"/>
        <v>palletizer</v>
      </c>
    </row>
    <row r="604" spans="1:9" x14ac:dyDescent="0.3">
      <c r="A604" s="11">
        <v>45759</v>
      </c>
      <c r="B604" s="3"/>
      <c r="C604" s="4">
        <v>0.60416666666666663</v>
      </c>
      <c r="D604" s="4">
        <v>0.62152777777777779</v>
      </c>
      <c r="E604" s="4">
        <f t="shared" si="98"/>
        <v>1.736111111111116E-2</v>
      </c>
      <c r="F604" s="2" t="s">
        <v>31</v>
      </c>
      <c r="I604" s="37" t="str">
        <f t="shared" si="99"/>
        <v>palletizer</v>
      </c>
    </row>
    <row r="605" spans="1:9" x14ac:dyDescent="0.3">
      <c r="A605" s="11">
        <v>45759</v>
      </c>
      <c r="B605" s="3"/>
      <c r="C605" s="4">
        <v>0.65277777777777779</v>
      </c>
      <c r="D605" s="4">
        <v>0.65833333333333333</v>
      </c>
      <c r="E605" s="4">
        <f t="shared" si="98"/>
        <v>5.5555555555555358E-3</v>
      </c>
      <c r="F605" s="2" t="s">
        <v>35</v>
      </c>
      <c r="I605" s="37" t="str">
        <f t="shared" si="99"/>
        <v>palletizer</v>
      </c>
    </row>
    <row r="606" spans="1:9" x14ac:dyDescent="0.3">
      <c r="A606" s="11">
        <v>45759</v>
      </c>
      <c r="B606" s="3"/>
      <c r="C606" s="4">
        <v>0.77083333333333337</v>
      </c>
      <c r="D606" s="4">
        <v>0.77777777777777779</v>
      </c>
      <c r="E606" s="4">
        <f t="shared" si="98"/>
        <v>6.9444444444444198E-3</v>
      </c>
      <c r="F606" s="2" t="s">
        <v>42</v>
      </c>
      <c r="I606" s="37" t="str">
        <f t="shared" si="99"/>
        <v>packer</v>
      </c>
    </row>
    <row r="607" spans="1:9" x14ac:dyDescent="0.3">
      <c r="A607" s="11">
        <v>45759</v>
      </c>
      <c r="B607" s="3"/>
      <c r="C607" s="4">
        <v>4.1666666666666664E-2</v>
      </c>
      <c r="D607" s="4">
        <v>8.3333333333333329E-2</v>
      </c>
      <c r="E607" s="4">
        <f t="shared" si="98"/>
        <v>4.1666666666666664E-2</v>
      </c>
      <c r="F607" s="2" t="s">
        <v>35</v>
      </c>
      <c r="I607" s="37" t="str">
        <f t="shared" si="99"/>
        <v>palletizer</v>
      </c>
    </row>
    <row r="608" spans="1:9" x14ac:dyDescent="0.3">
      <c r="A608" s="11">
        <v>45759</v>
      </c>
      <c r="B608" s="3"/>
      <c r="C608" s="4">
        <v>0.125</v>
      </c>
      <c r="D608" s="4">
        <v>0.13541666666666666</v>
      </c>
      <c r="E608" s="4">
        <f t="shared" si="98"/>
        <v>1.0416666666666657E-2</v>
      </c>
      <c r="F608" s="2" t="s">
        <v>42</v>
      </c>
      <c r="I608" s="37" t="str">
        <f t="shared" si="99"/>
        <v>packer</v>
      </c>
    </row>
    <row r="609" spans="1:10" x14ac:dyDescent="0.3">
      <c r="A609" s="11">
        <v>45759</v>
      </c>
      <c r="B609" s="3"/>
      <c r="C609" s="4">
        <v>0.1875</v>
      </c>
      <c r="D609" s="4">
        <v>0.19791666666666666</v>
      </c>
      <c r="E609" s="4">
        <f t="shared" si="98"/>
        <v>1.0416666666666657E-2</v>
      </c>
      <c r="F609" s="2" t="s">
        <v>44</v>
      </c>
      <c r="I609" s="37" t="str">
        <f t="shared" si="99"/>
        <v>palletizer</v>
      </c>
    </row>
    <row r="610" spans="1:10" x14ac:dyDescent="0.3">
      <c r="A610" s="11">
        <v>45759</v>
      </c>
      <c r="B610" s="3"/>
      <c r="C610" s="4">
        <v>0.60416666666666663</v>
      </c>
      <c r="D610" s="4">
        <v>0.62152777777777779</v>
      </c>
      <c r="E610" s="4">
        <f t="shared" si="98"/>
        <v>1.736111111111116E-2</v>
      </c>
      <c r="F610" s="2" t="s">
        <v>31</v>
      </c>
      <c r="I610" s="37" t="str">
        <f t="shared" si="99"/>
        <v>palletizer</v>
      </c>
    </row>
    <row r="611" spans="1:10" x14ac:dyDescent="0.3">
      <c r="A611" s="11">
        <v>45759</v>
      </c>
      <c r="B611" s="3"/>
      <c r="C611" s="4">
        <v>0.65277777777777779</v>
      </c>
      <c r="D611" s="4">
        <v>0.65833333333333333</v>
      </c>
      <c r="E611" s="4">
        <f t="shared" si="98"/>
        <v>5.5555555555555358E-3</v>
      </c>
      <c r="F611" s="2" t="s">
        <v>35</v>
      </c>
      <c r="I611" s="37" t="str">
        <f t="shared" si="99"/>
        <v>palletizer</v>
      </c>
    </row>
    <row r="612" spans="1:10" x14ac:dyDescent="0.3">
      <c r="A612" s="11">
        <v>45759</v>
      </c>
      <c r="B612" s="3"/>
      <c r="C612" s="4">
        <v>0.77083333333333337</v>
      </c>
      <c r="D612" s="4">
        <v>0.77777777777777779</v>
      </c>
      <c r="E612" s="4">
        <f t="shared" si="98"/>
        <v>6.9444444444444198E-3</v>
      </c>
      <c r="F612" s="2" t="s">
        <v>42</v>
      </c>
      <c r="I612" s="37" t="str">
        <f t="shared" si="99"/>
        <v>packer</v>
      </c>
    </row>
    <row r="613" spans="1:10" x14ac:dyDescent="0.3">
      <c r="A613" s="11">
        <v>45759</v>
      </c>
      <c r="B613" s="3"/>
      <c r="C613" s="4">
        <v>0.8125</v>
      </c>
      <c r="D613" s="4">
        <v>0.86805555555555558</v>
      </c>
      <c r="E613" s="4">
        <f t="shared" si="98"/>
        <v>5.555555555555558E-2</v>
      </c>
      <c r="F613" s="2" t="s">
        <v>20</v>
      </c>
      <c r="I613" s="37" t="str">
        <f t="shared" si="99"/>
        <v>break</v>
      </c>
    </row>
    <row r="614" spans="1:10" x14ac:dyDescent="0.3">
      <c r="A614" s="11">
        <v>45760</v>
      </c>
      <c r="B614" s="3"/>
      <c r="C614" s="4">
        <v>8.3333333333333329E-2</v>
      </c>
      <c r="D614" s="4">
        <v>0.10416666666666667</v>
      </c>
      <c r="E614" s="4">
        <f t="shared" si="98"/>
        <v>2.0833333333333343E-2</v>
      </c>
      <c r="F614" s="2" t="s">
        <v>35</v>
      </c>
      <c r="I614" s="37" t="str">
        <f t="shared" si="99"/>
        <v>palletizer</v>
      </c>
      <c r="J614" s="13" t="s">
        <v>126</v>
      </c>
    </row>
    <row r="615" spans="1:10" x14ac:dyDescent="0.3">
      <c r="A615" s="11">
        <v>45760</v>
      </c>
      <c r="B615" s="3"/>
      <c r="C615" s="4">
        <v>0.20833333333333334</v>
      </c>
      <c r="D615" s="4">
        <v>0.21875</v>
      </c>
      <c r="E615" s="4">
        <f t="shared" si="98"/>
        <v>1.0416666666666657E-2</v>
      </c>
      <c r="F615" s="2" t="s">
        <v>42</v>
      </c>
      <c r="I615" s="37" t="str">
        <f t="shared" si="99"/>
        <v>packer</v>
      </c>
      <c r="J615" s="13" t="s">
        <v>126</v>
      </c>
    </row>
    <row r="616" spans="1:10" x14ac:dyDescent="0.3">
      <c r="A616" s="11">
        <v>45760</v>
      </c>
      <c r="B616" s="3"/>
      <c r="C616" s="4">
        <v>0.4861111111111111</v>
      </c>
      <c r="D616" s="4">
        <v>0.49305555555555558</v>
      </c>
      <c r="E616" s="4">
        <f t="shared" si="98"/>
        <v>6.9444444444444753E-3</v>
      </c>
      <c r="F616" s="2" t="s">
        <v>35</v>
      </c>
      <c r="I616" s="37" t="str">
        <f t="shared" si="99"/>
        <v>palletizer</v>
      </c>
      <c r="J616" s="13" t="s">
        <v>126</v>
      </c>
    </row>
    <row r="617" spans="1:10" x14ac:dyDescent="0.3">
      <c r="A617" s="11">
        <v>45760</v>
      </c>
      <c r="B617" s="3"/>
      <c r="C617" s="4">
        <v>0.5</v>
      </c>
      <c r="D617" s="4">
        <v>0.54513888888888884</v>
      </c>
      <c r="E617" s="4">
        <f t="shared" si="98"/>
        <v>4.513888888888884E-2</v>
      </c>
      <c r="F617" s="2" t="s">
        <v>66</v>
      </c>
      <c r="I617" s="37" t="str">
        <f t="shared" si="99"/>
        <v>break</v>
      </c>
      <c r="J617" s="13" t="s">
        <v>126</v>
      </c>
    </row>
    <row r="618" spans="1:10" x14ac:dyDescent="0.3">
      <c r="A618" s="11">
        <v>45760</v>
      </c>
      <c r="B618" s="3"/>
      <c r="C618" s="4">
        <v>0.57638888888888884</v>
      </c>
      <c r="D618" s="4">
        <v>0.59722222222222221</v>
      </c>
      <c r="E618" s="4">
        <f t="shared" si="98"/>
        <v>2.083333333333337E-2</v>
      </c>
      <c r="F618" s="2" t="s">
        <v>117</v>
      </c>
      <c r="I618" s="37" t="str">
        <f t="shared" si="99"/>
        <v>palletizer</v>
      </c>
      <c r="J618" s="13" t="s">
        <v>126</v>
      </c>
    </row>
    <row r="619" spans="1:10" x14ac:dyDescent="0.3">
      <c r="A619" s="11">
        <v>45760</v>
      </c>
      <c r="B619" s="3"/>
      <c r="C619" s="4">
        <v>0.63194444444444442</v>
      </c>
      <c r="D619" s="4">
        <v>0.63888888888888884</v>
      </c>
      <c r="E619" s="4">
        <f t="shared" si="98"/>
        <v>6.9444444444444198E-3</v>
      </c>
      <c r="F619" s="2" t="s">
        <v>35</v>
      </c>
      <c r="I619" s="37" t="str">
        <f t="shared" si="99"/>
        <v>palletizer</v>
      </c>
      <c r="J619" s="13" t="s">
        <v>126</v>
      </c>
    </row>
    <row r="620" spans="1:10" x14ac:dyDescent="0.3">
      <c r="A620" s="11">
        <v>45760</v>
      </c>
      <c r="B620" s="3"/>
      <c r="C620" s="4">
        <v>0.71527777777777779</v>
      </c>
      <c r="D620" s="4">
        <v>0.72569444444444442</v>
      </c>
      <c r="E620" s="4">
        <f t="shared" si="98"/>
        <v>1.041666666666663E-2</v>
      </c>
      <c r="F620" s="2" t="s">
        <v>117</v>
      </c>
      <c r="I620" s="37" t="str">
        <f t="shared" si="99"/>
        <v>palletizer</v>
      </c>
      <c r="J620" s="13" t="s">
        <v>126</v>
      </c>
    </row>
    <row r="621" spans="1:10" x14ac:dyDescent="0.3">
      <c r="A621" s="11">
        <v>45760</v>
      </c>
      <c r="B621" s="3"/>
      <c r="C621" s="4">
        <v>0.75694444444444442</v>
      </c>
      <c r="D621" s="4">
        <v>0.77777777777777779</v>
      </c>
      <c r="E621" s="4">
        <f t="shared" si="98"/>
        <v>2.083333333333337E-2</v>
      </c>
      <c r="F621" s="2" t="s">
        <v>33</v>
      </c>
      <c r="I621" s="37" t="str">
        <f t="shared" si="99"/>
        <v>palletizer</v>
      </c>
      <c r="J621" s="13" t="s">
        <v>126</v>
      </c>
    </row>
    <row r="622" spans="1:10" x14ac:dyDescent="0.3">
      <c r="A622" s="11">
        <v>45760</v>
      </c>
      <c r="B622" s="3"/>
      <c r="C622" s="4">
        <v>0.79166666666666663</v>
      </c>
      <c r="D622" s="4">
        <v>0.80555555555555558</v>
      </c>
      <c r="E622" s="4">
        <f t="shared" si="98"/>
        <v>1.3888888888888951E-2</v>
      </c>
      <c r="F622" s="2" t="s">
        <v>35</v>
      </c>
      <c r="I622" s="37" t="str">
        <f t="shared" si="99"/>
        <v>palletizer</v>
      </c>
      <c r="J622" s="13" t="s">
        <v>126</v>
      </c>
    </row>
    <row r="623" spans="1:10" x14ac:dyDescent="0.3">
      <c r="A623" s="11">
        <v>45760</v>
      </c>
      <c r="B623" s="3"/>
      <c r="C623" s="4">
        <v>0.8125</v>
      </c>
      <c r="D623" s="4">
        <v>0.875</v>
      </c>
      <c r="E623" s="4">
        <f t="shared" si="98"/>
        <v>6.25E-2</v>
      </c>
      <c r="F623" s="2" t="s">
        <v>20</v>
      </c>
      <c r="I623" s="37" t="str">
        <f t="shared" si="99"/>
        <v>break</v>
      </c>
      <c r="J623" s="13" t="s">
        <v>126</v>
      </c>
    </row>
    <row r="624" spans="1:10" x14ac:dyDescent="0.3">
      <c r="A624" s="11">
        <v>45760</v>
      </c>
      <c r="B624" s="3"/>
      <c r="C624" s="4">
        <v>0.41666666666666669</v>
      </c>
      <c r="D624" s="4">
        <v>0.45833333333333331</v>
      </c>
      <c r="E624" s="4">
        <f t="shared" si="98"/>
        <v>4.166666666666663E-2</v>
      </c>
      <c r="F624" s="2" t="s">
        <v>64</v>
      </c>
      <c r="I624" s="37" t="str">
        <f t="shared" si="99"/>
        <v>palletizer</v>
      </c>
      <c r="J624" s="13" t="s">
        <v>126</v>
      </c>
    </row>
    <row r="625" spans="1:11" x14ac:dyDescent="0.3">
      <c r="A625" s="11">
        <v>45760</v>
      </c>
      <c r="B625" s="3"/>
      <c r="C625" s="4">
        <v>0.47916666666666669</v>
      </c>
      <c r="D625" s="4">
        <v>0.48958333333333331</v>
      </c>
      <c r="E625" s="4">
        <f t="shared" si="98"/>
        <v>1.041666666666663E-2</v>
      </c>
      <c r="F625" s="2" t="s">
        <v>49</v>
      </c>
      <c r="I625" s="37" t="str">
        <f t="shared" si="99"/>
        <v>palletizer</v>
      </c>
      <c r="J625" s="13" t="s">
        <v>126</v>
      </c>
      <c r="K625" s="3" t="s">
        <v>127</v>
      </c>
    </row>
    <row r="626" spans="1:11" x14ac:dyDescent="0.3">
      <c r="A626" s="11">
        <v>45761</v>
      </c>
      <c r="B626" s="3"/>
      <c r="C626" s="4">
        <v>0</v>
      </c>
      <c r="D626" s="4">
        <v>2.0833333333333332E-2</v>
      </c>
      <c r="E626" s="4">
        <f t="shared" si="98"/>
        <v>2.0833333333333332E-2</v>
      </c>
      <c r="F626" s="2" t="s">
        <v>35</v>
      </c>
      <c r="I626" s="37" t="str">
        <f t="shared" si="99"/>
        <v>palletizer</v>
      </c>
      <c r="J626" s="13" t="s">
        <v>126</v>
      </c>
      <c r="K626" s="3" t="s">
        <v>130</v>
      </c>
    </row>
    <row r="627" spans="1:11" x14ac:dyDescent="0.3">
      <c r="A627" s="11">
        <v>45761</v>
      </c>
      <c r="B627" s="3"/>
      <c r="C627" s="4">
        <v>6.25E-2</v>
      </c>
      <c r="D627" s="4">
        <v>8.3333333333333329E-2</v>
      </c>
      <c r="E627" s="4">
        <f t="shared" si="98"/>
        <v>2.0833333333333329E-2</v>
      </c>
      <c r="F627" s="2" t="s">
        <v>44</v>
      </c>
      <c r="I627" s="37" t="str">
        <f t="shared" si="99"/>
        <v>palletizer</v>
      </c>
      <c r="J627" s="13" t="s">
        <v>126</v>
      </c>
    </row>
    <row r="628" spans="1:11" x14ac:dyDescent="0.3">
      <c r="A628" s="11">
        <v>45761</v>
      </c>
      <c r="B628" s="3"/>
      <c r="C628" s="4">
        <v>0.125</v>
      </c>
      <c r="D628" s="4">
        <v>0.14583333333333334</v>
      </c>
      <c r="E628" s="4">
        <f t="shared" si="98"/>
        <v>2.0833333333333343E-2</v>
      </c>
      <c r="F628" s="2" t="s">
        <v>42</v>
      </c>
      <c r="I628" s="37" t="str">
        <f t="shared" si="99"/>
        <v>packer</v>
      </c>
      <c r="J628" s="13" t="s">
        <v>126</v>
      </c>
    </row>
    <row r="629" spans="1:11" x14ac:dyDescent="0.3">
      <c r="A629" s="11">
        <v>45761</v>
      </c>
      <c r="B629" s="3"/>
      <c r="C629" s="4">
        <v>0.25</v>
      </c>
      <c r="D629" s="4">
        <v>0.28125</v>
      </c>
      <c r="E629" s="4">
        <f t="shared" ref="E629:E647" si="100">D629-C629</f>
        <v>3.125E-2</v>
      </c>
      <c r="F629" s="2" t="s">
        <v>13</v>
      </c>
      <c r="I629" s="37" t="str">
        <f t="shared" si="99"/>
        <v>forklift</v>
      </c>
      <c r="J629" s="13" t="s">
        <v>126</v>
      </c>
      <c r="K629" s="3" t="s">
        <v>131</v>
      </c>
    </row>
    <row r="630" spans="1:11" x14ac:dyDescent="0.3">
      <c r="A630" s="11">
        <v>45761</v>
      </c>
      <c r="B630" s="3"/>
      <c r="C630" s="4">
        <v>0.44444444444444442</v>
      </c>
      <c r="D630" s="4">
        <v>0.4548611111111111</v>
      </c>
      <c r="E630" s="4">
        <f t="shared" si="100"/>
        <v>1.0416666666666685E-2</v>
      </c>
      <c r="F630" s="2" t="s">
        <v>59</v>
      </c>
      <c r="I630" s="37" t="str">
        <f t="shared" si="99"/>
        <v>packer</v>
      </c>
      <c r="J630" s="13" t="s">
        <v>126</v>
      </c>
    </row>
    <row r="631" spans="1:11" x14ac:dyDescent="0.3">
      <c r="A631" s="11">
        <v>45761</v>
      </c>
      <c r="B631" s="3"/>
      <c r="C631" s="4">
        <v>0.47222222222222221</v>
      </c>
      <c r="D631" s="4">
        <v>0.49305555555555558</v>
      </c>
      <c r="E631" s="4">
        <f t="shared" si="100"/>
        <v>2.083333333333337E-2</v>
      </c>
      <c r="F631" s="2" t="s">
        <v>68</v>
      </c>
      <c r="I631" s="37" t="str">
        <f t="shared" si="99"/>
        <v>packer</v>
      </c>
      <c r="J631" s="13" t="s">
        <v>126</v>
      </c>
      <c r="K631" s="3" t="s">
        <v>128</v>
      </c>
    </row>
    <row r="632" spans="1:11" x14ac:dyDescent="0.3">
      <c r="A632" s="11">
        <v>45761</v>
      </c>
      <c r="B632" s="3"/>
      <c r="C632" s="4">
        <v>0.50694444444444442</v>
      </c>
      <c r="D632" s="4">
        <v>0.52777777777777779</v>
      </c>
      <c r="E632" s="4">
        <f t="shared" si="100"/>
        <v>2.083333333333337E-2</v>
      </c>
      <c r="F632" s="2" t="s">
        <v>35</v>
      </c>
      <c r="I632" s="37" t="str">
        <f t="shared" si="99"/>
        <v>palletizer</v>
      </c>
      <c r="J632" s="13" t="s">
        <v>126</v>
      </c>
      <c r="K632" s="3" t="s">
        <v>129</v>
      </c>
    </row>
    <row r="633" spans="1:11" x14ac:dyDescent="0.3">
      <c r="A633" s="11">
        <v>45761</v>
      </c>
      <c r="B633" s="3"/>
      <c r="C633" s="4">
        <v>0.54861111111111116</v>
      </c>
      <c r="D633" s="4">
        <v>0.61805555555555558</v>
      </c>
      <c r="E633" s="4">
        <f t="shared" si="100"/>
        <v>6.944444444444442E-2</v>
      </c>
      <c r="F633" s="2" t="s">
        <v>59</v>
      </c>
      <c r="I633" s="37" t="str">
        <f t="shared" si="99"/>
        <v>packer</v>
      </c>
      <c r="J633" s="13" t="s">
        <v>126</v>
      </c>
    </row>
    <row r="634" spans="1:11" x14ac:dyDescent="0.3">
      <c r="A634" s="11">
        <v>45761</v>
      </c>
      <c r="B634" s="3"/>
      <c r="C634" s="4">
        <v>0.63888888888888884</v>
      </c>
      <c r="D634" s="4">
        <v>0.65972222222222221</v>
      </c>
      <c r="E634" s="4">
        <f t="shared" si="100"/>
        <v>2.083333333333337E-2</v>
      </c>
      <c r="F634" s="2" t="s">
        <v>33</v>
      </c>
      <c r="I634" s="37" t="str">
        <f t="shared" si="99"/>
        <v>palletizer</v>
      </c>
      <c r="J634" s="13" t="s">
        <v>126</v>
      </c>
    </row>
    <row r="635" spans="1:11" x14ac:dyDescent="0.3">
      <c r="A635" s="11">
        <v>45761</v>
      </c>
      <c r="B635" s="3"/>
      <c r="C635" s="4">
        <v>0.72916666666666663</v>
      </c>
      <c r="D635" s="4">
        <v>0.73958333333333337</v>
      </c>
      <c r="E635" s="4">
        <f t="shared" si="100"/>
        <v>1.0416666666666741E-2</v>
      </c>
      <c r="F635" s="2" t="s">
        <v>35</v>
      </c>
      <c r="I635" s="37" t="str">
        <f t="shared" si="99"/>
        <v>palletizer</v>
      </c>
      <c r="J635" s="13" t="s">
        <v>126</v>
      </c>
      <c r="K635" s="3" t="s">
        <v>130</v>
      </c>
    </row>
    <row r="636" spans="1:11" x14ac:dyDescent="0.3">
      <c r="A636" s="11">
        <v>45761</v>
      </c>
      <c r="B636" s="3"/>
      <c r="C636" s="4">
        <v>0.75694444444444442</v>
      </c>
      <c r="D636" s="4">
        <v>0.77430555555555558</v>
      </c>
      <c r="E636" s="4">
        <f t="shared" si="100"/>
        <v>1.736111111111116E-2</v>
      </c>
      <c r="F636" s="2" t="s">
        <v>35</v>
      </c>
      <c r="I636" s="37" t="str">
        <f t="shared" si="99"/>
        <v>palletizer</v>
      </c>
      <c r="J636" s="13" t="s">
        <v>126</v>
      </c>
      <c r="K636" s="3" t="s">
        <v>130</v>
      </c>
    </row>
    <row r="637" spans="1:11" x14ac:dyDescent="0.3">
      <c r="A637" s="11">
        <v>45761</v>
      </c>
      <c r="B637" s="3"/>
      <c r="C637" s="4">
        <v>0.82986111111111116</v>
      </c>
      <c r="D637" s="4">
        <v>0.875</v>
      </c>
      <c r="E637" s="4">
        <f t="shared" si="100"/>
        <v>4.513888888888884E-2</v>
      </c>
      <c r="F637" s="2" t="s">
        <v>20</v>
      </c>
      <c r="I637" s="37" t="str">
        <f t="shared" si="99"/>
        <v>break</v>
      </c>
      <c r="J637" s="13" t="s">
        <v>126</v>
      </c>
    </row>
    <row r="638" spans="1:11" x14ac:dyDescent="0.3">
      <c r="A638" s="11">
        <v>45761</v>
      </c>
      <c r="B638" s="3"/>
      <c r="C638" s="4">
        <v>0.90625</v>
      </c>
      <c r="D638" s="4">
        <v>0.91666666666666663</v>
      </c>
      <c r="E638" s="4">
        <f t="shared" si="100"/>
        <v>1.041666666666663E-2</v>
      </c>
      <c r="F638" s="2" t="s">
        <v>42</v>
      </c>
      <c r="I638" s="37" t="str">
        <f t="shared" si="99"/>
        <v>packer</v>
      </c>
      <c r="J638" s="13" t="s">
        <v>126</v>
      </c>
    </row>
    <row r="639" spans="1:11" x14ac:dyDescent="0.3">
      <c r="A639" s="11">
        <v>45761</v>
      </c>
      <c r="B639" s="3"/>
      <c r="C639" s="4">
        <v>0.93055555555555558</v>
      </c>
      <c r="D639" s="4">
        <v>0.9375</v>
      </c>
      <c r="E639" s="4">
        <f t="shared" si="100"/>
        <v>6.9444444444444198E-3</v>
      </c>
      <c r="F639" s="2" t="s">
        <v>59</v>
      </c>
      <c r="I639" s="37" t="str">
        <f t="shared" si="99"/>
        <v>packer</v>
      </c>
      <c r="J639" s="13" t="s">
        <v>126</v>
      </c>
    </row>
    <row r="640" spans="1:11" x14ac:dyDescent="0.3">
      <c r="A640" s="11">
        <v>45762</v>
      </c>
      <c r="B640" s="3"/>
      <c r="C640" s="4">
        <v>0.35416666666666669</v>
      </c>
      <c r="D640" s="4">
        <v>0.39583333333333331</v>
      </c>
      <c r="E640" s="4">
        <f t="shared" si="100"/>
        <v>4.166666666666663E-2</v>
      </c>
      <c r="F640" s="2" t="s">
        <v>20</v>
      </c>
      <c r="I640" s="37" t="str">
        <f t="shared" si="99"/>
        <v>break</v>
      </c>
    </row>
    <row r="641" spans="1:9" x14ac:dyDescent="0.3">
      <c r="A641" s="11">
        <v>45762</v>
      </c>
      <c r="B641" s="3"/>
      <c r="C641" s="4">
        <v>0.39583333333333331</v>
      </c>
      <c r="D641" s="4">
        <v>0.41666666666666669</v>
      </c>
      <c r="E641" s="4">
        <f t="shared" si="100"/>
        <v>2.083333333333337E-2</v>
      </c>
      <c r="F641" s="2" t="s">
        <v>71</v>
      </c>
      <c r="I641" s="37" t="str">
        <f t="shared" si="99"/>
        <v>other</v>
      </c>
    </row>
    <row r="642" spans="1:9" x14ac:dyDescent="0.3">
      <c r="A642" s="11">
        <v>45762</v>
      </c>
      <c r="B642" s="3"/>
      <c r="C642" s="4">
        <v>0.41666666666666669</v>
      </c>
      <c r="D642" s="4">
        <v>0.4375</v>
      </c>
      <c r="E642" s="4">
        <f t="shared" si="100"/>
        <v>2.0833333333333315E-2</v>
      </c>
      <c r="F642" s="2" t="s">
        <v>39</v>
      </c>
      <c r="I642" s="37" t="str">
        <f t="shared" si="99"/>
        <v>packer</v>
      </c>
    </row>
    <row r="643" spans="1:9" x14ac:dyDescent="0.3">
      <c r="A643" s="11">
        <v>45762</v>
      </c>
      <c r="B643" s="3"/>
      <c r="C643" s="4">
        <v>0.4375</v>
      </c>
      <c r="D643" s="4">
        <v>0.45833333333333331</v>
      </c>
      <c r="E643" s="4">
        <f t="shared" si="100"/>
        <v>2.0833333333333315E-2</v>
      </c>
      <c r="F643" s="2" t="s">
        <v>35</v>
      </c>
      <c r="I643" s="37" t="str">
        <f t="shared" si="99"/>
        <v>palletizer</v>
      </c>
    </row>
    <row r="644" spans="1:9" x14ac:dyDescent="0.3">
      <c r="A644" s="11">
        <v>45762</v>
      </c>
      <c r="B644" s="3"/>
      <c r="C644" s="4">
        <v>0.45833333333333331</v>
      </c>
      <c r="D644" s="4">
        <v>0.47222222222222221</v>
      </c>
      <c r="E644" s="4">
        <f t="shared" si="100"/>
        <v>1.3888888888888895E-2</v>
      </c>
      <c r="F644" s="2" t="s">
        <v>23</v>
      </c>
      <c r="I644" s="37" t="str">
        <f t="shared" ref="I644:I707" si="101">IF(ISNUMBER(SEARCH("palletizer", F644)), "palletizer",
IF(ISNUMBER(SEARCH("packer", F644)), "packer",
IF(ISNUMBER(SEARCH("forklift", F644)), "forklift",
IF(OR(ISNUMBER(SEARCH("iftar", F644)), ISNUMBER(SEARCH("break", F644)), ISNUMBER(SEARCH("shift change", F644))), "break",
"other"))))</f>
        <v>other</v>
      </c>
    </row>
    <row r="645" spans="1:9" x14ac:dyDescent="0.3">
      <c r="A645" s="11">
        <v>45762</v>
      </c>
      <c r="B645" s="3"/>
      <c r="C645" s="4">
        <v>0.47222222222222221</v>
      </c>
      <c r="D645" s="4">
        <v>0.51388888888888884</v>
      </c>
      <c r="E645" s="4">
        <f t="shared" si="100"/>
        <v>4.166666666666663E-2</v>
      </c>
      <c r="F645" s="2" t="s">
        <v>33</v>
      </c>
      <c r="I645" s="37" t="str">
        <f t="shared" si="101"/>
        <v>palletizer</v>
      </c>
    </row>
    <row r="646" spans="1:9" x14ac:dyDescent="0.3">
      <c r="A646" s="11">
        <v>45762</v>
      </c>
      <c r="B646" s="3"/>
      <c r="C646" s="4">
        <v>0.82986111111111116</v>
      </c>
      <c r="D646" s="4">
        <v>0.875</v>
      </c>
      <c r="E646" s="4">
        <f t="shared" si="100"/>
        <v>4.513888888888884E-2</v>
      </c>
      <c r="F646" s="2" t="s">
        <v>20</v>
      </c>
      <c r="I646" s="37" t="str">
        <f t="shared" si="101"/>
        <v>break</v>
      </c>
    </row>
    <row r="647" spans="1:9" x14ac:dyDescent="0.3">
      <c r="A647" s="11">
        <v>45762</v>
      </c>
      <c r="B647" s="3"/>
      <c r="C647" s="4">
        <v>0.90625</v>
      </c>
      <c r="D647" s="4">
        <v>0.91666666666666663</v>
      </c>
      <c r="E647" s="4">
        <f t="shared" si="100"/>
        <v>1.041666666666663E-2</v>
      </c>
      <c r="F647" s="2" t="s">
        <v>42</v>
      </c>
      <c r="I647" s="37" t="str">
        <f t="shared" si="101"/>
        <v>packer</v>
      </c>
    </row>
    <row r="648" spans="1:9" x14ac:dyDescent="0.3">
      <c r="A648" s="11">
        <v>45763</v>
      </c>
      <c r="B648" s="3"/>
      <c r="C648" s="4">
        <v>0</v>
      </c>
      <c r="D648" s="4">
        <v>2.0833333333333332E-2</v>
      </c>
      <c r="E648" s="4">
        <v>2.0833333333333332E-2</v>
      </c>
      <c r="F648" s="2" t="s">
        <v>53</v>
      </c>
      <c r="I648" s="37" t="str">
        <f t="shared" si="101"/>
        <v>packer</v>
      </c>
    </row>
    <row r="649" spans="1:9" x14ac:dyDescent="0.3">
      <c r="A649" s="11">
        <v>45763</v>
      </c>
      <c r="B649" s="3"/>
      <c r="C649" s="4">
        <v>6.25E-2</v>
      </c>
      <c r="D649" s="4">
        <v>8.3333333333333329E-2</v>
      </c>
      <c r="E649" s="4">
        <v>2.0833333333333332E-2</v>
      </c>
      <c r="F649" s="2" t="s">
        <v>53</v>
      </c>
      <c r="I649" s="37" t="str">
        <f t="shared" si="101"/>
        <v>packer</v>
      </c>
    </row>
    <row r="650" spans="1:9" x14ac:dyDescent="0.3">
      <c r="A650" s="11">
        <v>45763</v>
      </c>
      <c r="B650" s="3"/>
      <c r="C650" s="4">
        <v>0.125</v>
      </c>
      <c r="D650" s="4">
        <v>0.20833333333333334</v>
      </c>
      <c r="E650" s="4">
        <v>8.3333333333333329E-2</v>
      </c>
      <c r="F650" s="2" t="s">
        <v>52</v>
      </c>
      <c r="I650" s="37" t="str">
        <f t="shared" si="101"/>
        <v>packer</v>
      </c>
    </row>
    <row r="651" spans="1:9" x14ac:dyDescent="0.3">
      <c r="A651" s="11">
        <v>45763</v>
      </c>
      <c r="B651" s="3"/>
      <c r="C651" s="4">
        <v>0.35416666666666669</v>
      </c>
      <c r="D651" s="4">
        <v>0.39583333333333331</v>
      </c>
      <c r="E651" s="4">
        <v>4.1666666666666664E-2</v>
      </c>
      <c r="F651" s="2" t="s">
        <v>20</v>
      </c>
      <c r="I651" s="37" t="str">
        <f t="shared" si="101"/>
        <v>break</v>
      </c>
    </row>
    <row r="652" spans="1:9" x14ac:dyDescent="0.3">
      <c r="A652" s="63">
        <v>45763</v>
      </c>
      <c r="C652" s="10">
        <v>0.39583333333333331</v>
      </c>
      <c r="D652" s="10">
        <v>0.99930555555555556</v>
      </c>
      <c r="E652" s="10">
        <v>0.60347222222222219</v>
      </c>
      <c r="F652" t="s">
        <v>21</v>
      </c>
      <c r="I652" s="37" t="str">
        <f t="shared" si="101"/>
        <v>other</v>
      </c>
    </row>
    <row r="653" spans="1:9" x14ac:dyDescent="0.3">
      <c r="A653" s="63">
        <v>45764</v>
      </c>
      <c r="C653" s="10">
        <v>0</v>
      </c>
      <c r="D653" s="10">
        <v>0.99930555555555556</v>
      </c>
      <c r="E653" s="10">
        <v>0.99930555555555556</v>
      </c>
      <c r="F653" t="s">
        <v>21</v>
      </c>
      <c r="I653" s="37" t="str">
        <f t="shared" si="101"/>
        <v>other</v>
      </c>
    </row>
    <row r="654" spans="1:9" x14ac:dyDescent="0.3">
      <c r="A654" s="63">
        <v>45765</v>
      </c>
      <c r="C654" s="10">
        <v>0</v>
      </c>
      <c r="D654" s="10">
        <v>0.99930555555555556</v>
      </c>
      <c r="E654" s="10">
        <v>0.99930555555555556</v>
      </c>
      <c r="F654" t="s">
        <v>21</v>
      </c>
      <c r="I654" s="37" t="str">
        <f t="shared" si="101"/>
        <v>other</v>
      </c>
    </row>
    <row r="655" spans="1:9" x14ac:dyDescent="0.3">
      <c r="A655" s="63">
        <v>45766</v>
      </c>
      <c r="C655" s="10">
        <v>0</v>
      </c>
      <c r="D655" s="10">
        <v>0.26041666666666669</v>
      </c>
      <c r="E655" s="10">
        <v>0.26041666666666669</v>
      </c>
      <c r="F655" t="s">
        <v>21</v>
      </c>
      <c r="I655" s="37" t="str">
        <f t="shared" si="101"/>
        <v>other</v>
      </c>
    </row>
    <row r="656" spans="1:9" x14ac:dyDescent="0.3">
      <c r="A656" s="63">
        <v>45766</v>
      </c>
      <c r="C656" s="10">
        <v>0.30208333333333331</v>
      </c>
      <c r="D656" s="10">
        <v>0.33333333333333331</v>
      </c>
      <c r="E656" s="10">
        <v>3.125E-2</v>
      </c>
      <c r="F656" t="s">
        <v>44</v>
      </c>
      <c r="I656" s="37" t="str">
        <f t="shared" si="101"/>
        <v>palletizer</v>
      </c>
    </row>
    <row r="657" spans="1:11" x14ac:dyDescent="0.3">
      <c r="A657" s="63">
        <v>45766</v>
      </c>
      <c r="C657" s="10">
        <v>0.33333333333333331</v>
      </c>
      <c r="D657" s="10">
        <v>0.375</v>
      </c>
      <c r="E657" s="10">
        <v>4.1666666666666664E-2</v>
      </c>
      <c r="F657" t="s">
        <v>20</v>
      </c>
      <c r="I657" s="37" t="str">
        <f t="shared" si="101"/>
        <v>break</v>
      </c>
    </row>
    <row r="658" spans="1:11" x14ac:dyDescent="0.3">
      <c r="A658" s="63">
        <v>45766</v>
      </c>
      <c r="C658" s="10">
        <v>0.93055555555555558</v>
      </c>
      <c r="D658" s="10">
        <v>0.95138888888888884</v>
      </c>
      <c r="E658" s="10">
        <v>2.0833333333333332E-2</v>
      </c>
      <c r="F658" t="s">
        <v>35</v>
      </c>
      <c r="I658" s="37" t="str">
        <f t="shared" si="101"/>
        <v>palletizer</v>
      </c>
    </row>
    <row r="659" spans="1:11" x14ac:dyDescent="0.3">
      <c r="A659" s="63">
        <v>45766</v>
      </c>
      <c r="C659" s="10">
        <v>0.96527777777777779</v>
      </c>
      <c r="D659" s="10">
        <v>0.98611111111111116</v>
      </c>
      <c r="E659" s="10">
        <v>2.0833333333333332E-2</v>
      </c>
      <c r="F659" t="s">
        <v>33</v>
      </c>
      <c r="I659" s="37" t="str">
        <f t="shared" si="101"/>
        <v>palletizer</v>
      </c>
    </row>
    <row r="660" spans="1:11" x14ac:dyDescent="0.3">
      <c r="A660" s="63">
        <v>45767</v>
      </c>
      <c r="C660" s="10">
        <v>5.5555555555555552E-2</v>
      </c>
      <c r="D660" s="10">
        <v>7.6388888888888895E-2</v>
      </c>
      <c r="E660" s="10">
        <v>2.0833333333333332E-2</v>
      </c>
      <c r="F660" t="s">
        <v>44</v>
      </c>
      <c r="G660" s="7" t="s">
        <v>119</v>
      </c>
      <c r="I660" s="37" t="str">
        <f t="shared" si="101"/>
        <v>palletizer</v>
      </c>
    </row>
    <row r="661" spans="1:11" x14ac:dyDescent="0.3">
      <c r="A661" s="63">
        <v>45767</v>
      </c>
      <c r="C661" s="10">
        <v>9.375E-2</v>
      </c>
      <c r="D661" s="10">
        <v>0.10416666666666667</v>
      </c>
      <c r="E661" s="10">
        <v>1.0416666666666666E-2</v>
      </c>
      <c r="F661" t="s">
        <v>44</v>
      </c>
      <c r="G661" s="7" t="s">
        <v>119</v>
      </c>
      <c r="I661" s="37" t="str">
        <f t="shared" si="101"/>
        <v>palletizer</v>
      </c>
    </row>
    <row r="662" spans="1:11" x14ac:dyDescent="0.3">
      <c r="A662" s="63">
        <v>45767</v>
      </c>
      <c r="C662" s="10">
        <v>0.14583333333333334</v>
      </c>
      <c r="D662" s="10">
        <v>0.15625</v>
      </c>
      <c r="E662" s="10">
        <v>1.0416666666666666E-2</v>
      </c>
      <c r="F662" t="s">
        <v>71</v>
      </c>
      <c r="G662" s="7" t="s">
        <v>121</v>
      </c>
      <c r="I662" s="37" t="str">
        <f t="shared" si="101"/>
        <v>other</v>
      </c>
    </row>
    <row r="663" spans="1:11" x14ac:dyDescent="0.3">
      <c r="A663" s="63">
        <v>45767</v>
      </c>
      <c r="C663" s="10">
        <v>0.1736111111111111</v>
      </c>
      <c r="D663" s="10">
        <v>0.19444444444444445</v>
      </c>
      <c r="E663" s="10">
        <v>2.0833333333333332E-2</v>
      </c>
      <c r="F663" t="s">
        <v>33</v>
      </c>
      <c r="G663" s="7" t="s">
        <v>119</v>
      </c>
      <c r="I663" s="37" t="str">
        <f t="shared" si="101"/>
        <v>palletizer</v>
      </c>
    </row>
    <row r="664" spans="1:11" x14ac:dyDescent="0.3">
      <c r="A664" s="63">
        <v>45767</v>
      </c>
      <c r="C664" s="10">
        <v>0.22222222222222221</v>
      </c>
      <c r="D664" s="10">
        <v>0.24652777777777779</v>
      </c>
      <c r="E664" s="10">
        <v>2.4305555555555556E-2</v>
      </c>
      <c r="F664" t="s">
        <v>33</v>
      </c>
      <c r="G664" s="7" t="s">
        <v>119</v>
      </c>
      <c r="I664" s="37" t="str">
        <f t="shared" si="101"/>
        <v>palletizer</v>
      </c>
    </row>
    <row r="665" spans="1:11" x14ac:dyDescent="0.3">
      <c r="A665" s="63">
        <v>45767</v>
      </c>
      <c r="C665" s="10">
        <v>0.33333333333333331</v>
      </c>
      <c r="D665" s="10">
        <v>0.375</v>
      </c>
      <c r="E665" s="10">
        <v>4.1666666666666664E-2</v>
      </c>
      <c r="F665" t="s">
        <v>20</v>
      </c>
      <c r="G665" s="7" t="s">
        <v>10</v>
      </c>
      <c r="I665" s="37" t="str">
        <f t="shared" si="101"/>
        <v>break</v>
      </c>
    </row>
    <row r="666" spans="1:11" x14ac:dyDescent="0.3">
      <c r="A666" s="63">
        <v>45767</v>
      </c>
      <c r="C666" s="10">
        <v>0.375</v>
      </c>
      <c r="D666" s="10">
        <v>0.41666666666666669</v>
      </c>
      <c r="E666" s="10">
        <v>4.1666666666666664E-2</v>
      </c>
      <c r="F666" t="s">
        <v>20</v>
      </c>
      <c r="G666" s="7" t="s">
        <v>10</v>
      </c>
      <c r="I666" s="37" t="str">
        <f t="shared" si="101"/>
        <v>break</v>
      </c>
      <c r="K666" t="s">
        <v>160</v>
      </c>
    </row>
    <row r="667" spans="1:11" x14ac:dyDescent="0.3">
      <c r="A667" s="63">
        <v>45767</v>
      </c>
      <c r="C667" s="10">
        <v>0.54166666666666663</v>
      </c>
      <c r="D667" s="10">
        <v>0.58333333333333337</v>
      </c>
      <c r="E667" s="10">
        <v>4.1666666666666664E-2</v>
      </c>
      <c r="F667" t="s">
        <v>35</v>
      </c>
      <c r="G667" s="7" t="s">
        <v>119</v>
      </c>
      <c r="I667" s="37" t="str">
        <f t="shared" si="101"/>
        <v>palletizer</v>
      </c>
    </row>
    <row r="668" spans="1:11" x14ac:dyDescent="0.3">
      <c r="A668" s="63">
        <v>45767</v>
      </c>
      <c r="C668" s="10">
        <v>0.66666666666666663</v>
      </c>
      <c r="D668" s="10">
        <v>0.6875</v>
      </c>
      <c r="E668" s="10">
        <v>2.0833333333333332E-2</v>
      </c>
      <c r="F668" t="s">
        <v>44</v>
      </c>
      <c r="G668" s="7" t="s">
        <v>119</v>
      </c>
      <c r="I668" s="37" t="str">
        <f t="shared" si="101"/>
        <v>palletizer</v>
      </c>
    </row>
    <row r="669" spans="1:11" x14ac:dyDescent="0.3">
      <c r="A669" s="63">
        <v>45768</v>
      </c>
      <c r="C669" s="10">
        <v>8.3333333333333329E-2</v>
      </c>
      <c r="D669" s="10">
        <v>9.0277777777777776E-2</v>
      </c>
      <c r="E669" s="10">
        <v>6.9444444444444441E-3</v>
      </c>
      <c r="F669" t="s">
        <v>36</v>
      </c>
      <c r="G669" s="7" t="s">
        <v>119</v>
      </c>
      <c r="I669" s="37" t="str">
        <f t="shared" si="101"/>
        <v>palletizer</v>
      </c>
    </row>
    <row r="670" spans="1:11" x14ac:dyDescent="0.3">
      <c r="A670" s="63">
        <v>45768</v>
      </c>
      <c r="C670" s="10">
        <v>0.1875</v>
      </c>
      <c r="D670" s="10">
        <v>0.2013888888888889</v>
      </c>
      <c r="E670" s="10">
        <v>1.3888888888888888E-2</v>
      </c>
      <c r="F670" t="s">
        <v>117</v>
      </c>
      <c r="G670" s="7" t="s">
        <v>119</v>
      </c>
      <c r="I670" s="37" t="str">
        <f t="shared" si="101"/>
        <v>palletizer</v>
      </c>
    </row>
    <row r="671" spans="1:11" x14ac:dyDescent="0.3">
      <c r="A671" s="63">
        <v>45768</v>
      </c>
      <c r="C671" s="10">
        <v>0.33333333333333331</v>
      </c>
      <c r="D671" s="10">
        <v>0.375</v>
      </c>
      <c r="E671" s="10">
        <v>4.1666666666666664E-2</v>
      </c>
      <c r="F671" t="s">
        <v>20</v>
      </c>
      <c r="G671" s="7" t="s">
        <v>10</v>
      </c>
      <c r="I671" s="37" t="str">
        <f t="shared" si="101"/>
        <v>break</v>
      </c>
    </row>
    <row r="672" spans="1:11" x14ac:dyDescent="0.3">
      <c r="A672" s="63">
        <v>45768</v>
      </c>
      <c r="C672" s="10">
        <v>0.375</v>
      </c>
      <c r="D672" s="10">
        <v>0.40069444444444446</v>
      </c>
      <c r="E672" s="10">
        <v>2.5694444444444443E-2</v>
      </c>
      <c r="F672" t="s">
        <v>13</v>
      </c>
      <c r="G672" s="7" t="s">
        <v>120</v>
      </c>
      <c r="I672" s="37" t="str">
        <f t="shared" si="101"/>
        <v>forklift</v>
      </c>
    </row>
    <row r="673" spans="1:11" x14ac:dyDescent="0.3">
      <c r="A673" s="63">
        <v>45768</v>
      </c>
      <c r="C673" s="10">
        <v>4.1666666666666664E-2</v>
      </c>
      <c r="D673" s="10">
        <v>6.25E-2</v>
      </c>
      <c r="E673" s="10">
        <v>2.0833333333333332E-2</v>
      </c>
      <c r="F673" t="s">
        <v>35</v>
      </c>
      <c r="G673" s="7" t="s">
        <v>119</v>
      </c>
      <c r="I673" s="37" t="str">
        <f t="shared" si="101"/>
        <v>palletizer</v>
      </c>
    </row>
    <row r="674" spans="1:11" x14ac:dyDescent="0.3">
      <c r="A674" s="63">
        <v>45768</v>
      </c>
      <c r="C674" s="10">
        <v>0.10416666666666667</v>
      </c>
      <c r="D674" s="10">
        <v>0.14583333333333334</v>
      </c>
      <c r="E674" s="10">
        <v>4.1666666666666664E-2</v>
      </c>
      <c r="F674" t="s">
        <v>10</v>
      </c>
      <c r="G674" s="7" t="s">
        <v>10</v>
      </c>
      <c r="I674" s="37" t="str">
        <f t="shared" si="101"/>
        <v>break</v>
      </c>
    </row>
    <row r="675" spans="1:11" x14ac:dyDescent="0.3">
      <c r="A675" s="63">
        <v>45778</v>
      </c>
      <c r="C675" s="10">
        <v>0.45833333333333331</v>
      </c>
      <c r="D675" s="10">
        <v>0.52083333333333337</v>
      </c>
      <c r="E675" s="10">
        <v>6.25E-2</v>
      </c>
      <c r="F675" t="s">
        <v>44</v>
      </c>
      <c r="G675" s="7" t="s">
        <v>119</v>
      </c>
      <c r="I675" s="37" t="str">
        <f t="shared" si="101"/>
        <v>palletizer</v>
      </c>
    </row>
    <row r="676" spans="1:11" x14ac:dyDescent="0.3">
      <c r="A676" s="63">
        <v>45778</v>
      </c>
      <c r="C676" s="10">
        <v>0.55555555555555558</v>
      </c>
      <c r="D676" s="10">
        <v>0.58333333333333337</v>
      </c>
      <c r="E676" s="10">
        <v>2.7777777777777776E-2</v>
      </c>
      <c r="F676" t="s">
        <v>62</v>
      </c>
      <c r="G676" s="7" t="s">
        <v>119</v>
      </c>
      <c r="I676" s="37" t="str">
        <f t="shared" si="101"/>
        <v>palletizer</v>
      </c>
      <c r="K676" t="s">
        <v>162</v>
      </c>
    </row>
    <row r="677" spans="1:11" x14ac:dyDescent="0.3">
      <c r="A677" s="63">
        <v>45778</v>
      </c>
      <c r="C677" s="10">
        <v>0.61458333333333337</v>
      </c>
      <c r="D677" s="10">
        <v>0.65625</v>
      </c>
      <c r="E677" s="10">
        <v>4.1666666666666664E-2</v>
      </c>
      <c r="F677" t="s">
        <v>42</v>
      </c>
      <c r="G677" s="7" t="s">
        <v>25</v>
      </c>
      <c r="I677" s="37" t="str">
        <f t="shared" si="101"/>
        <v>packer</v>
      </c>
      <c r="K677" t="s">
        <v>163</v>
      </c>
    </row>
    <row r="678" spans="1:11" x14ac:dyDescent="0.3">
      <c r="A678" s="63">
        <v>45778</v>
      </c>
      <c r="C678" s="10">
        <v>0.73611111111111116</v>
      </c>
      <c r="D678" s="10">
        <v>0.75694444444444442</v>
      </c>
      <c r="E678" s="10">
        <v>2.0833333333333332E-2</v>
      </c>
      <c r="F678" t="s">
        <v>33</v>
      </c>
      <c r="G678" s="7" t="s">
        <v>119</v>
      </c>
      <c r="I678" s="37" t="str">
        <f t="shared" si="101"/>
        <v>palletizer</v>
      </c>
      <c r="K678"/>
    </row>
    <row r="679" spans="1:11" x14ac:dyDescent="0.3">
      <c r="A679" s="63">
        <v>45778</v>
      </c>
      <c r="C679" s="10">
        <v>0.85416666666666663</v>
      </c>
      <c r="D679" s="10">
        <v>0.875</v>
      </c>
      <c r="E679" s="10">
        <v>2.0833333333333332E-2</v>
      </c>
      <c r="F679" t="s">
        <v>20</v>
      </c>
      <c r="G679" s="7" t="s">
        <v>10</v>
      </c>
      <c r="I679" s="37" t="str">
        <f t="shared" si="101"/>
        <v>break</v>
      </c>
      <c r="K679"/>
    </row>
    <row r="680" spans="1:11" x14ac:dyDescent="0.3">
      <c r="A680" s="63">
        <v>45778</v>
      </c>
      <c r="C680" s="10">
        <v>0.875</v>
      </c>
      <c r="D680" s="10">
        <v>0.88541666666666663</v>
      </c>
      <c r="E680" s="10">
        <v>1.0416666666666666E-2</v>
      </c>
      <c r="F680" t="s">
        <v>164</v>
      </c>
      <c r="G680" s="7" t="s">
        <v>119</v>
      </c>
      <c r="I680" s="37" t="str">
        <f t="shared" si="101"/>
        <v>palletizer</v>
      </c>
      <c r="K680"/>
    </row>
    <row r="681" spans="1:11" x14ac:dyDescent="0.3">
      <c r="A681" s="63">
        <v>45778</v>
      </c>
      <c r="C681" s="10">
        <v>0.88541666666666663</v>
      </c>
      <c r="D681" s="10">
        <v>0.98958333333333337</v>
      </c>
      <c r="E681" s="10">
        <v>0.10416666666666667</v>
      </c>
      <c r="F681" t="s">
        <v>9</v>
      </c>
      <c r="G681" s="7" t="s">
        <v>121</v>
      </c>
      <c r="I681" s="37" t="str">
        <f t="shared" si="101"/>
        <v>other</v>
      </c>
      <c r="K681"/>
    </row>
    <row r="682" spans="1:11" x14ac:dyDescent="0.3">
      <c r="A682" s="63">
        <v>45778</v>
      </c>
      <c r="C682" s="10">
        <v>0.98958333333333337</v>
      </c>
      <c r="D682" s="10">
        <v>0</v>
      </c>
      <c r="E682" s="10">
        <v>1.0416666666666666E-2</v>
      </c>
      <c r="F682" t="s">
        <v>35</v>
      </c>
      <c r="G682" s="7" t="s">
        <v>119</v>
      </c>
      <c r="I682" s="37" t="str">
        <f t="shared" si="101"/>
        <v>palletizer</v>
      </c>
      <c r="K682"/>
    </row>
    <row r="683" spans="1:11" x14ac:dyDescent="0.3">
      <c r="A683" s="63">
        <v>45778</v>
      </c>
      <c r="C683" s="10">
        <v>0</v>
      </c>
      <c r="D683" s="10">
        <v>1.0416666666666666E-2</v>
      </c>
      <c r="E683" s="10">
        <v>1.0416666666666666E-2</v>
      </c>
      <c r="F683" t="s">
        <v>35</v>
      </c>
      <c r="G683" s="7" t="s">
        <v>119</v>
      </c>
      <c r="I683" s="37" t="str">
        <f t="shared" si="101"/>
        <v>palletizer</v>
      </c>
      <c r="K683"/>
    </row>
    <row r="684" spans="1:11" x14ac:dyDescent="0.3">
      <c r="A684" s="63">
        <v>45779</v>
      </c>
      <c r="C684" s="10">
        <v>1.0416666666666666E-2</v>
      </c>
      <c r="D684" s="10">
        <v>2.0833333333333332E-2</v>
      </c>
      <c r="E684" s="10">
        <v>1.0416666666666666E-2</v>
      </c>
      <c r="F684" t="s">
        <v>38</v>
      </c>
      <c r="G684" s="7" t="s">
        <v>119</v>
      </c>
      <c r="I684" s="37" t="str">
        <f t="shared" si="101"/>
        <v>palletizer</v>
      </c>
      <c r="K684" t="s">
        <v>165</v>
      </c>
    </row>
    <row r="685" spans="1:11" x14ac:dyDescent="0.3">
      <c r="A685" s="63">
        <v>45779</v>
      </c>
      <c r="C685" s="10">
        <v>0.33333333333333331</v>
      </c>
      <c r="D685" s="10">
        <v>0.375</v>
      </c>
      <c r="E685" s="10">
        <v>4.1666666666666664E-2</v>
      </c>
      <c r="F685" t="s">
        <v>20</v>
      </c>
      <c r="G685" s="7" t="s">
        <v>10</v>
      </c>
      <c r="I685" s="37" t="str">
        <f t="shared" si="101"/>
        <v>break</v>
      </c>
      <c r="K685"/>
    </row>
    <row r="686" spans="1:11" x14ac:dyDescent="0.3">
      <c r="A686" s="63">
        <v>45779</v>
      </c>
      <c r="C686" s="10">
        <v>0.41666666666666669</v>
      </c>
      <c r="D686" s="10">
        <v>0.4375</v>
      </c>
      <c r="E686" s="10">
        <v>2.0833333333333332E-2</v>
      </c>
      <c r="F686" t="s">
        <v>53</v>
      </c>
      <c r="G686" s="7" t="s">
        <v>25</v>
      </c>
      <c r="I686" s="37" t="str">
        <f t="shared" si="101"/>
        <v>packer</v>
      </c>
      <c r="K686" t="s">
        <v>166</v>
      </c>
    </row>
    <row r="687" spans="1:11" x14ac:dyDescent="0.3">
      <c r="A687" s="63">
        <v>45779</v>
      </c>
      <c r="C687" s="10">
        <v>0.47222222222222221</v>
      </c>
      <c r="D687" s="10">
        <v>0.49305555555555558</v>
      </c>
      <c r="E687" s="10">
        <v>2.0833333333333332E-2</v>
      </c>
      <c r="F687" t="s">
        <v>36</v>
      </c>
      <c r="G687" s="7" t="s">
        <v>119</v>
      </c>
      <c r="I687" s="37" t="str">
        <f t="shared" si="101"/>
        <v>palletizer</v>
      </c>
      <c r="K687"/>
    </row>
    <row r="688" spans="1:11" x14ac:dyDescent="0.3">
      <c r="A688" s="63">
        <v>45779</v>
      </c>
      <c r="C688" s="10">
        <v>0.52083333333333337</v>
      </c>
      <c r="D688" s="10">
        <v>0.56944444444444442</v>
      </c>
      <c r="E688" s="10">
        <v>4.8611111111111112E-2</v>
      </c>
      <c r="F688" t="s">
        <v>61</v>
      </c>
      <c r="G688" s="7" t="s">
        <v>121</v>
      </c>
      <c r="I688" s="37" t="str">
        <f t="shared" si="101"/>
        <v>other</v>
      </c>
      <c r="K688"/>
    </row>
    <row r="689" spans="1:11" x14ac:dyDescent="0.3">
      <c r="A689" s="63">
        <v>45779</v>
      </c>
      <c r="C689" s="10">
        <v>0.61458333333333337</v>
      </c>
      <c r="D689" s="10">
        <v>0.63541666666666663</v>
      </c>
      <c r="E689" s="10">
        <v>2.0833333333333332E-2</v>
      </c>
      <c r="F689" t="s">
        <v>33</v>
      </c>
      <c r="G689" s="7" t="s">
        <v>119</v>
      </c>
      <c r="I689" s="37" t="str">
        <f t="shared" si="101"/>
        <v>palletizer</v>
      </c>
      <c r="K689" t="s">
        <v>167</v>
      </c>
    </row>
    <row r="690" spans="1:11" x14ac:dyDescent="0.3">
      <c r="A690" s="63">
        <v>45779</v>
      </c>
      <c r="C690" s="10">
        <v>0.72916666666666663</v>
      </c>
      <c r="D690" s="10">
        <v>0.75</v>
      </c>
      <c r="E690" s="10">
        <v>2.0833333333333332E-2</v>
      </c>
      <c r="F690" t="s">
        <v>70</v>
      </c>
      <c r="G690" s="7" t="s">
        <v>119</v>
      </c>
      <c r="I690" s="37" t="str">
        <f t="shared" si="101"/>
        <v>palletizer</v>
      </c>
      <c r="K690" t="s">
        <v>168</v>
      </c>
    </row>
    <row r="691" spans="1:11" x14ac:dyDescent="0.3">
      <c r="A691" s="63">
        <v>45779</v>
      </c>
      <c r="C691" s="10">
        <v>0.85416666666666663</v>
      </c>
      <c r="D691" s="10">
        <v>0.875</v>
      </c>
      <c r="E691" s="10">
        <v>2.0833333333333332E-2</v>
      </c>
      <c r="F691" t="s">
        <v>20</v>
      </c>
      <c r="G691" s="7" t="s">
        <v>10</v>
      </c>
      <c r="I691" s="37" t="str">
        <f t="shared" si="101"/>
        <v>break</v>
      </c>
      <c r="K691"/>
    </row>
    <row r="692" spans="1:11" x14ac:dyDescent="0.3">
      <c r="A692" s="63">
        <v>45779</v>
      </c>
      <c r="C692" s="10">
        <v>0.91666666666666663</v>
      </c>
      <c r="D692" s="10">
        <v>0.9375</v>
      </c>
      <c r="E692" s="10">
        <v>2.0833333333333332E-2</v>
      </c>
      <c r="F692" t="s">
        <v>35</v>
      </c>
      <c r="G692" s="7" t="s">
        <v>119</v>
      </c>
      <c r="I692" s="37" t="str">
        <f t="shared" si="101"/>
        <v>palletizer</v>
      </c>
      <c r="K692"/>
    </row>
    <row r="693" spans="1:11" x14ac:dyDescent="0.3">
      <c r="A693" s="63">
        <v>45780</v>
      </c>
      <c r="C693" s="10">
        <v>0.33333333333333331</v>
      </c>
      <c r="D693" s="10">
        <v>0.375</v>
      </c>
      <c r="E693" s="10">
        <v>4.1666666666666664E-2</v>
      </c>
      <c r="F693" t="s">
        <v>20</v>
      </c>
      <c r="G693" s="7" t="s">
        <v>10</v>
      </c>
      <c r="I693" s="37" t="str">
        <f t="shared" si="101"/>
        <v>break</v>
      </c>
      <c r="K693"/>
    </row>
    <row r="694" spans="1:11" x14ac:dyDescent="0.3">
      <c r="A694" s="63">
        <v>45780</v>
      </c>
      <c r="C694" s="10">
        <v>0.5625</v>
      </c>
      <c r="D694" s="10">
        <v>0.60416666666666663</v>
      </c>
      <c r="E694" s="10">
        <v>4.1666666666666664E-2</v>
      </c>
      <c r="F694" t="s">
        <v>10</v>
      </c>
      <c r="G694" s="7" t="s">
        <v>10</v>
      </c>
      <c r="I694" s="37" t="str">
        <f t="shared" si="101"/>
        <v>break</v>
      </c>
      <c r="K694"/>
    </row>
    <row r="695" spans="1:11" x14ac:dyDescent="0.3">
      <c r="A695" s="63">
        <v>45780</v>
      </c>
      <c r="C695" s="10">
        <v>0.70833333333333337</v>
      </c>
      <c r="D695" s="10">
        <v>0.77083333333333337</v>
      </c>
      <c r="E695" s="10">
        <v>6.25E-2</v>
      </c>
      <c r="F695" t="s">
        <v>30</v>
      </c>
      <c r="G695" s="7" t="s">
        <v>25</v>
      </c>
      <c r="I695" s="37" t="str">
        <f t="shared" si="101"/>
        <v>packer</v>
      </c>
      <c r="K695" t="s">
        <v>169</v>
      </c>
    </row>
    <row r="696" spans="1:11" x14ac:dyDescent="0.3">
      <c r="A696" s="63">
        <v>45780</v>
      </c>
      <c r="C696" s="10">
        <v>0.85416666666666663</v>
      </c>
      <c r="D696" s="10">
        <v>0.89583333333333337</v>
      </c>
      <c r="E696" s="10">
        <v>4.1666666666666664E-2</v>
      </c>
      <c r="F696" t="s">
        <v>20</v>
      </c>
      <c r="I696" s="37" t="str">
        <f t="shared" si="101"/>
        <v>break</v>
      </c>
    </row>
    <row r="697" spans="1:11" x14ac:dyDescent="0.3">
      <c r="A697" s="63">
        <v>45780</v>
      </c>
      <c r="C697" s="10">
        <v>0.89583333333333337</v>
      </c>
      <c r="D697" s="10">
        <v>0.91666666666666663</v>
      </c>
      <c r="E697" s="10">
        <v>2.0833333333333332E-2</v>
      </c>
      <c r="F697" t="s">
        <v>13</v>
      </c>
      <c r="I697" s="37" t="str">
        <f t="shared" si="101"/>
        <v>forklift</v>
      </c>
    </row>
    <row r="698" spans="1:11" x14ac:dyDescent="0.3">
      <c r="A698" s="63">
        <v>45781</v>
      </c>
      <c r="C698" s="10">
        <v>8.3333333333333329E-2</v>
      </c>
      <c r="D698" s="10">
        <v>0.125</v>
      </c>
      <c r="E698" s="10">
        <v>4.1666666666666664E-2</v>
      </c>
      <c r="F698" t="s">
        <v>10</v>
      </c>
      <c r="I698" s="37" t="str">
        <f t="shared" si="101"/>
        <v>break</v>
      </c>
    </row>
    <row r="699" spans="1:11" x14ac:dyDescent="0.3">
      <c r="A699" s="63">
        <v>45781</v>
      </c>
      <c r="C699" s="10">
        <v>0.16666666666666666</v>
      </c>
      <c r="D699" s="10">
        <v>0.20833333333333334</v>
      </c>
      <c r="E699" s="10">
        <v>4.1666666666666664E-2</v>
      </c>
      <c r="F699" t="s">
        <v>67</v>
      </c>
      <c r="I699" s="37" t="str">
        <f t="shared" si="101"/>
        <v>other</v>
      </c>
    </row>
    <row r="700" spans="1:11" x14ac:dyDescent="0.3">
      <c r="A700" s="63">
        <v>45781</v>
      </c>
      <c r="C700" s="10">
        <v>0.20833333333333334</v>
      </c>
      <c r="D700" s="10">
        <v>0.21875</v>
      </c>
      <c r="E700" s="10">
        <v>1.0416666666666666E-2</v>
      </c>
      <c r="F700" t="s">
        <v>31</v>
      </c>
      <c r="I700" s="37" t="str">
        <f t="shared" si="101"/>
        <v>palletizer</v>
      </c>
    </row>
    <row r="701" spans="1:11" x14ac:dyDescent="0.3">
      <c r="A701" s="63">
        <v>45781</v>
      </c>
      <c r="C701" s="10">
        <v>0.25</v>
      </c>
      <c r="D701" s="10">
        <v>0.26041666666666669</v>
      </c>
      <c r="E701" s="10">
        <v>1.0416666666666666E-2</v>
      </c>
      <c r="F701" t="s">
        <v>30</v>
      </c>
      <c r="I701" s="37" t="str">
        <f t="shared" si="101"/>
        <v>packer</v>
      </c>
    </row>
    <row r="702" spans="1:11" x14ac:dyDescent="0.3">
      <c r="A702" s="63">
        <v>45781</v>
      </c>
      <c r="C702" s="10">
        <v>0.35416666666666669</v>
      </c>
      <c r="D702" s="10">
        <v>0.39583333333333331</v>
      </c>
      <c r="E702" s="10">
        <v>4.1666666666666664E-2</v>
      </c>
      <c r="F702" t="s">
        <v>20</v>
      </c>
      <c r="I702" s="37" t="str">
        <f t="shared" si="101"/>
        <v>break</v>
      </c>
    </row>
    <row r="703" spans="1:11" x14ac:dyDescent="0.3">
      <c r="A703" s="63">
        <v>45781</v>
      </c>
      <c r="C703" s="10">
        <v>0.4375</v>
      </c>
      <c r="D703" s="10">
        <v>0.85416666666666663</v>
      </c>
      <c r="E703" s="10">
        <v>0.41666666666666669</v>
      </c>
      <c r="F703" t="s">
        <v>9</v>
      </c>
      <c r="I703" s="37" t="str">
        <f t="shared" si="101"/>
        <v>other</v>
      </c>
    </row>
    <row r="704" spans="1:11" x14ac:dyDescent="0.3">
      <c r="A704" s="63">
        <v>45781</v>
      </c>
      <c r="C704" s="10">
        <v>0.85416666666666663</v>
      </c>
      <c r="D704" s="10">
        <v>0.89583333333333337</v>
      </c>
      <c r="E704" s="10">
        <v>4.1666666666666664E-2</v>
      </c>
      <c r="F704" t="s">
        <v>20</v>
      </c>
      <c r="I704" s="37" t="str">
        <f t="shared" si="101"/>
        <v>break</v>
      </c>
    </row>
    <row r="705" spans="1:9" x14ac:dyDescent="0.3">
      <c r="A705" s="63">
        <v>45781</v>
      </c>
      <c r="C705" s="10">
        <v>0.91666666666666663</v>
      </c>
      <c r="D705" s="10">
        <v>0.95833333333333337</v>
      </c>
      <c r="E705" s="10">
        <v>4.1666666666666664E-2</v>
      </c>
      <c r="F705" t="s">
        <v>13</v>
      </c>
      <c r="I705" s="37" t="str">
        <f t="shared" si="101"/>
        <v>forklift</v>
      </c>
    </row>
    <row r="706" spans="1:9" x14ac:dyDescent="0.3">
      <c r="A706" s="63">
        <v>45782</v>
      </c>
      <c r="C706" s="10">
        <v>8.3333333333333329E-2</v>
      </c>
      <c r="D706" s="10">
        <v>0.125</v>
      </c>
      <c r="E706" s="10">
        <v>4.1666666666666664E-2</v>
      </c>
      <c r="F706" t="s">
        <v>10</v>
      </c>
      <c r="I706" s="37" t="str">
        <f t="shared" si="101"/>
        <v>break</v>
      </c>
    </row>
    <row r="707" spans="1:9" x14ac:dyDescent="0.3">
      <c r="A707" s="63">
        <v>45782</v>
      </c>
      <c r="C707" s="10">
        <v>0.125</v>
      </c>
      <c r="D707" s="10">
        <v>0.13541666666666666</v>
      </c>
      <c r="E707" s="10">
        <v>1.0416666666666666E-2</v>
      </c>
      <c r="F707" t="s">
        <v>59</v>
      </c>
      <c r="I707" s="37" t="str">
        <f t="shared" si="101"/>
        <v>packer</v>
      </c>
    </row>
    <row r="708" spans="1:9" x14ac:dyDescent="0.3">
      <c r="A708" s="63">
        <v>45782</v>
      </c>
      <c r="C708" s="10">
        <v>0.13541666666666666</v>
      </c>
      <c r="D708" s="10">
        <v>0.14583333333333334</v>
      </c>
      <c r="E708" s="10">
        <v>1.0416666666666666E-2</v>
      </c>
      <c r="F708" t="s">
        <v>68</v>
      </c>
      <c r="I708" s="37" t="str">
        <f t="shared" ref="I708:I742" si="102">IF(ISNUMBER(SEARCH("palletizer", F708)), "palletizer",
IF(ISNUMBER(SEARCH("packer", F708)), "packer",
IF(ISNUMBER(SEARCH("forklift", F708)), "forklift",
IF(OR(ISNUMBER(SEARCH("iftar", F708)), ISNUMBER(SEARCH("break", F708)), ISNUMBER(SEARCH("shift change", F708))), "break",
"other"))))</f>
        <v>packer</v>
      </c>
    </row>
    <row r="709" spans="1:9" x14ac:dyDescent="0.3">
      <c r="A709" s="63">
        <v>45782</v>
      </c>
      <c r="C709" s="10">
        <v>0.14583333333333334</v>
      </c>
      <c r="D709" s="10">
        <v>0.1875</v>
      </c>
      <c r="E709" s="10">
        <v>4.1666666666666664E-2</v>
      </c>
      <c r="F709" t="s">
        <v>9</v>
      </c>
      <c r="I709" s="37" t="str">
        <f t="shared" si="102"/>
        <v>other</v>
      </c>
    </row>
    <row r="710" spans="1:9" x14ac:dyDescent="0.3">
      <c r="A710" s="63">
        <v>45782</v>
      </c>
      <c r="C710" s="10">
        <v>0.41666666666666669</v>
      </c>
      <c r="D710" s="10">
        <v>0.4375</v>
      </c>
      <c r="E710" s="10">
        <v>2.0833333333333332E-2</v>
      </c>
      <c r="F710" t="s">
        <v>68</v>
      </c>
      <c r="I710" s="37" t="str">
        <f t="shared" si="102"/>
        <v>packer</v>
      </c>
    </row>
    <row r="711" spans="1:9" x14ac:dyDescent="0.3">
      <c r="A711" s="63">
        <v>45782</v>
      </c>
      <c r="C711" s="10">
        <v>0.45833333333333331</v>
      </c>
      <c r="D711" s="10">
        <v>0.47916666666666669</v>
      </c>
      <c r="E711" s="10">
        <v>2.0833333333333332E-2</v>
      </c>
      <c r="F711" t="s">
        <v>39</v>
      </c>
      <c r="I711" s="37" t="str">
        <f t="shared" si="102"/>
        <v>packer</v>
      </c>
    </row>
    <row r="712" spans="1:9" x14ac:dyDescent="0.3">
      <c r="A712" s="63">
        <v>45782</v>
      </c>
      <c r="C712" s="10">
        <v>0.48958333333333331</v>
      </c>
      <c r="D712" s="10">
        <v>0.51041666666666663</v>
      </c>
      <c r="E712" s="10">
        <v>2.0833333333333332E-2</v>
      </c>
      <c r="F712" t="s">
        <v>35</v>
      </c>
      <c r="I712" s="37" t="str">
        <f t="shared" si="102"/>
        <v>palletizer</v>
      </c>
    </row>
    <row r="713" spans="1:9" x14ac:dyDescent="0.3">
      <c r="A713" s="63">
        <v>45782</v>
      </c>
      <c r="C713" s="10">
        <v>0.51388888888888884</v>
      </c>
      <c r="D713" s="10">
        <v>0.58333333333333337</v>
      </c>
      <c r="E713" s="10">
        <v>6.9444444444444448E-2</v>
      </c>
      <c r="F713" t="s">
        <v>23</v>
      </c>
      <c r="I713" s="37" t="str">
        <f t="shared" si="102"/>
        <v>other</v>
      </c>
    </row>
    <row r="714" spans="1:9" x14ac:dyDescent="0.3">
      <c r="A714" s="63">
        <v>45782</v>
      </c>
      <c r="C714" s="10">
        <v>0.6875</v>
      </c>
      <c r="D714" s="10">
        <v>0.70833333333333337</v>
      </c>
      <c r="E714" s="10">
        <v>2.0833333333333332E-2</v>
      </c>
      <c r="F714" t="s">
        <v>30</v>
      </c>
      <c r="I714" s="37" t="str">
        <f t="shared" si="102"/>
        <v>packer</v>
      </c>
    </row>
    <row r="715" spans="1:9" x14ac:dyDescent="0.3">
      <c r="A715" s="63">
        <v>45782</v>
      </c>
      <c r="C715" s="10">
        <v>0.85416666666666663</v>
      </c>
      <c r="D715" s="10">
        <v>0.89583333333333337</v>
      </c>
      <c r="E715" s="10">
        <v>4.1666666666666664E-2</v>
      </c>
      <c r="F715" t="s">
        <v>20</v>
      </c>
      <c r="I715" s="37" t="str">
        <f t="shared" si="102"/>
        <v>break</v>
      </c>
    </row>
    <row r="716" spans="1:9" x14ac:dyDescent="0.3">
      <c r="A716" s="63">
        <v>45783</v>
      </c>
      <c r="C716" s="10">
        <v>8.3333333333333329E-2</v>
      </c>
      <c r="D716" s="10">
        <v>0.125</v>
      </c>
      <c r="E716" s="10">
        <v>4.1666666666666664E-2</v>
      </c>
      <c r="F716" t="s">
        <v>10</v>
      </c>
      <c r="I716" s="37" t="str">
        <f t="shared" si="102"/>
        <v>break</v>
      </c>
    </row>
    <row r="717" spans="1:9" x14ac:dyDescent="0.3">
      <c r="A717" s="63">
        <v>45783</v>
      </c>
      <c r="C717" s="10">
        <v>0.125</v>
      </c>
      <c r="D717" s="10">
        <v>0.13541666666666666</v>
      </c>
      <c r="E717" s="10">
        <v>1.0416666666666666E-2</v>
      </c>
      <c r="F717" t="s">
        <v>35</v>
      </c>
      <c r="I717" s="37" t="str">
        <f t="shared" si="102"/>
        <v>palletizer</v>
      </c>
    </row>
    <row r="718" spans="1:9" x14ac:dyDescent="0.3">
      <c r="A718" s="63">
        <v>45783</v>
      </c>
      <c r="C718" s="10">
        <v>0.13541666666666666</v>
      </c>
      <c r="D718" s="10">
        <v>0.14583333333333334</v>
      </c>
      <c r="E718" s="10">
        <v>1.0416666666666666E-2</v>
      </c>
      <c r="F718" t="s">
        <v>35</v>
      </c>
      <c r="I718" s="37" t="str">
        <f t="shared" si="102"/>
        <v>palletizer</v>
      </c>
    </row>
    <row r="719" spans="1:9" x14ac:dyDescent="0.3">
      <c r="A719" s="63">
        <v>45783</v>
      </c>
      <c r="C719" s="10">
        <v>0.14583333333333334</v>
      </c>
      <c r="D719" s="10">
        <v>0.15625</v>
      </c>
      <c r="E719" s="10">
        <v>1.0416666666666666E-2</v>
      </c>
      <c r="F719" t="s">
        <v>52</v>
      </c>
      <c r="I719" s="37" t="str">
        <f t="shared" si="102"/>
        <v>packer</v>
      </c>
    </row>
    <row r="720" spans="1:9" x14ac:dyDescent="0.3">
      <c r="A720" s="63">
        <v>45783</v>
      </c>
      <c r="C720" s="10">
        <v>0.15625</v>
      </c>
      <c r="D720" s="10">
        <v>0.16666666666666666</v>
      </c>
      <c r="E720" s="10">
        <v>1.0416666666666666E-2</v>
      </c>
      <c r="F720" t="s">
        <v>71</v>
      </c>
      <c r="I720" s="37" t="str">
        <f t="shared" si="102"/>
        <v>other</v>
      </c>
    </row>
    <row r="721" spans="1:9" x14ac:dyDescent="0.3">
      <c r="A721" s="63">
        <v>45783</v>
      </c>
      <c r="C721" s="10">
        <v>0.58333333333333337</v>
      </c>
      <c r="D721" s="10">
        <v>0.625</v>
      </c>
      <c r="E721" s="10">
        <v>4.1666666666666664E-2</v>
      </c>
      <c r="F721" t="s">
        <v>10</v>
      </c>
      <c r="I721" s="37" t="str">
        <f t="shared" si="102"/>
        <v>break</v>
      </c>
    </row>
    <row r="722" spans="1:9" x14ac:dyDescent="0.3">
      <c r="A722" s="63">
        <v>45783</v>
      </c>
      <c r="C722" s="10">
        <v>0.625</v>
      </c>
      <c r="D722" s="10">
        <v>0.66666666666666663</v>
      </c>
      <c r="E722" s="10">
        <v>4.1666666666666664E-2</v>
      </c>
      <c r="F722" t="s">
        <v>35</v>
      </c>
      <c r="I722" s="37" t="str">
        <f t="shared" si="102"/>
        <v>palletizer</v>
      </c>
    </row>
    <row r="723" spans="1:9" x14ac:dyDescent="0.3">
      <c r="A723" s="63">
        <v>45783</v>
      </c>
      <c r="C723" s="10">
        <v>0.66666666666666663</v>
      </c>
      <c r="D723" s="10">
        <v>0.67708333333333337</v>
      </c>
      <c r="E723" s="10">
        <v>1.0416666666666666E-2</v>
      </c>
      <c r="F723" t="s">
        <v>42</v>
      </c>
      <c r="I723" s="37" t="str">
        <f t="shared" si="102"/>
        <v>packer</v>
      </c>
    </row>
    <row r="724" spans="1:9" x14ac:dyDescent="0.3">
      <c r="A724" s="63">
        <v>45783</v>
      </c>
      <c r="C724" s="10">
        <v>0.70833333333333337</v>
      </c>
      <c r="D724" s="10">
        <v>0.71875</v>
      </c>
      <c r="E724" s="10">
        <v>1.0416666666666666E-2</v>
      </c>
      <c r="F724" t="s">
        <v>59</v>
      </c>
      <c r="I724" s="37" t="str">
        <f t="shared" si="102"/>
        <v>packer</v>
      </c>
    </row>
    <row r="725" spans="1:9" x14ac:dyDescent="0.3">
      <c r="A725" s="63">
        <v>45783</v>
      </c>
      <c r="C725" s="10">
        <v>0.9375</v>
      </c>
      <c r="D725" s="10">
        <v>0.94791666666666663</v>
      </c>
      <c r="E725" s="10">
        <v>1.0416666666666666E-2</v>
      </c>
      <c r="F725" t="s">
        <v>59</v>
      </c>
      <c r="I725" s="37" t="str">
        <f t="shared" si="102"/>
        <v>packer</v>
      </c>
    </row>
    <row r="726" spans="1:9" x14ac:dyDescent="0.3">
      <c r="A726" s="63">
        <v>45784</v>
      </c>
      <c r="C726" s="10">
        <v>1.3888888888888888E-2</v>
      </c>
      <c r="D726" s="10">
        <v>2.4305555555555556E-2</v>
      </c>
      <c r="E726" s="10">
        <v>1.0416666666666666E-2</v>
      </c>
      <c r="F726" t="s">
        <v>35</v>
      </c>
      <c r="I726" s="37" t="str">
        <f t="shared" si="102"/>
        <v>palletizer</v>
      </c>
    </row>
    <row r="727" spans="1:9" x14ac:dyDescent="0.3">
      <c r="A727" s="63">
        <v>45784</v>
      </c>
      <c r="C727" s="10">
        <v>0.375</v>
      </c>
      <c r="D727" s="10">
        <v>0.3923611111111111</v>
      </c>
      <c r="E727" s="10">
        <v>1.7361111111111112E-2</v>
      </c>
      <c r="F727" t="s">
        <v>35</v>
      </c>
      <c r="I727" s="37" t="str">
        <f t="shared" si="102"/>
        <v>palletizer</v>
      </c>
    </row>
    <row r="728" spans="1:9" x14ac:dyDescent="0.3">
      <c r="A728" s="63">
        <v>45784</v>
      </c>
      <c r="C728" s="10">
        <v>0.39583333333333331</v>
      </c>
      <c r="D728" s="10">
        <v>0.41666666666666669</v>
      </c>
      <c r="E728" s="10">
        <v>2.0833333333333332E-2</v>
      </c>
      <c r="F728" t="s">
        <v>118</v>
      </c>
      <c r="I728" s="37" t="str">
        <f t="shared" si="102"/>
        <v>palletizer</v>
      </c>
    </row>
    <row r="729" spans="1:9" x14ac:dyDescent="0.3">
      <c r="A729" s="63">
        <v>45784</v>
      </c>
      <c r="C729" s="10">
        <v>0.41666666666666669</v>
      </c>
      <c r="D729" s="10">
        <v>0.42708333333333331</v>
      </c>
      <c r="E729" s="10">
        <v>1.0416666666666666E-2</v>
      </c>
      <c r="F729" t="s">
        <v>40</v>
      </c>
      <c r="I729" s="37" t="str">
        <f t="shared" si="102"/>
        <v>packer</v>
      </c>
    </row>
    <row r="730" spans="1:9" x14ac:dyDescent="0.3">
      <c r="A730" s="63">
        <v>45784</v>
      </c>
      <c r="C730" s="10">
        <v>0.4375</v>
      </c>
      <c r="D730" s="10">
        <v>0.45833333333333331</v>
      </c>
      <c r="E730" s="10">
        <v>2.0833333333333332E-2</v>
      </c>
      <c r="F730" t="s">
        <v>118</v>
      </c>
      <c r="I730" s="37" t="str">
        <f t="shared" si="102"/>
        <v>palletizer</v>
      </c>
    </row>
    <row r="731" spans="1:9" x14ac:dyDescent="0.3">
      <c r="A731" s="63">
        <v>45784</v>
      </c>
      <c r="C731" s="10">
        <v>0.45833333333333331</v>
      </c>
      <c r="D731" s="10">
        <v>0.49305555555555558</v>
      </c>
      <c r="E731" s="10">
        <v>3.4722222222222224E-2</v>
      </c>
      <c r="F731" t="s">
        <v>56</v>
      </c>
      <c r="I731" s="37" t="str">
        <f t="shared" si="102"/>
        <v>packer</v>
      </c>
    </row>
    <row r="732" spans="1:9" x14ac:dyDescent="0.3">
      <c r="A732" s="63">
        <v>45784</v>
      </c>
      <c r="C732" s="10">
        <v>0.5</v>
      </c>
      <c r="D732" s="10">
        <v>0.51388888888888884</v>
      </c>
      <c r="E732" s="10">
        <v>1.3888888888888888E-2</v>
      </c>
      <c r="F732" t="s">
        <v>23</v>
      </c>
      <c r="I732" s="37" t="str">
        <f t="shared" si="102"/>
        <v>other</v>
      </c>
    </row>
    <row r="733" spans="1:9" x14ac:dyDescent="0.3">
      <c r="A733" s="63">
        <v>45784</v>
      </c>
      <c r="C733" s="10">
        <v>0.54166666666666663</v>
      </c>
      <c r="D733" s="10">
        <v>0.5625</v>
      </c>
      <c r="E733" s="10">
        <v>2.0833333333333332E-2</v>
      </c>
      <c r="F733" t="s">
        <v>56</v>
      </c>
      <c r="I733" s="37" t="str">
        <f t="shared" si="102"/>
        <v>packer</v>
      </c>
    </row>
    <row r="734" spans="1:9" x14ac:dyDescent="0.3">
      <c r="A734" s="63">
        <v>45784</v>
      </c>
      <c r="C734" s="10">
        <v>0.58333333333333337</v>
      </c>
      <c r="D734" s="10">
        <v>0.59027777777777779</v>
      </c>
      <c r="E734" s="10">
        <v>6.9444444444444441E-3</v>
      </c>
      <c r="F734" t="s">
        <v>13</v>
      </c>
      <c r="I734" s="37" t="str">
        <f t="shared" si="102"/>
        <v>forklift</v>
      </c>
    </row>
    <row r="735" spans="1:9" x14ac:dyDescent="0.3">
      <c r="A735" s="63">
        <v>45785</v>
      </c>
      <c r="C735" s="10">
        <v>0.94444444444444442</v>
      </c>
      <c r="D735" s="10">
        <v>0.95138888888888884</v>
      </c>
      <c r="E735" s="10">
        <v>6.9444444444444441E-3</v>
      </c>
      <c r="F735" t="s">
        <v>35</v>
      </c>
      <c r="I735" s="37" t="str">
        <f t="shared" si="102"/>
        <v>palletizer</v>
      </c>
    </row>
    <row r="736" spans="1:9" x14ac:dyDescent="0.3">
      <c r="A736" s="63">
        <v>45785</v>
      </c>
      <c r="C736" s="10">
        <v>0.4375</v>
      </c>
      <c r="D736" s="10">
        <v>0.45833333333333331</v>
      </c>
      <c r="E736" s="10">
        <v>2.0833333333333332E-2</v>
      </c>
      <c r="F736" t="s">
        <v>71</v>
      </c>
      <c r="I736" s="37" t="str">
        <f t="shared" si="102"/>
        <v>other</v>
      </c>
    </row>
    <row r="737" spans="1:9" x14ac:dyDescent="0.3">
      <c r="A737" s="63">
        <v>45785</v>
      </c>
      <c r="C737" s="10">
        <v>0.58333333333333337</v>
      </c>
      <c r="D737" s="10">
        <v>0.625</v>
      </c>
      <c r="E737" s="10">
        <v>4.1666666666666664E-2</v>
      </c>
      <c r="F737" t="s">
        <v>10</v>
      </c>
      <c r="I737" s="37" t="str">
        <f t="shared" si="102"/>
        <v>break</v>
      </c>
    </row>
    <row r="738" spans="1:9" x14ac:dyDescent="0.3">
      <c r="A738" s="63">
        <v>45785</v>
      </c>
      <c r="C738" s="10">
        <v>0.66666666666666663</v>
      </c>
      <c r="D738" s="10">
        <v>0.6875</v>
      </c>
      <c r="E738" s="10">
        <v>2.0833333333333332E-2</v>
      </c>
      <c r="F738" t="s">
        <v>33</v>
      </c>
      <c r="I738" s="37" t="str">
        <f t="shared" si="102"/>
        <v>palletizer</v>
      </c>
    </row>
    <row r="739" spans="1:9" x14ac:dyDescent="0.3">
      <c r="A739" s="63">
        <v>45785</v>
      </c>
      <c r="C739" s="10">
        <v>0.98611111111111116</v>
      </c>
      <c r="D739" s="10">
        <v>0.99930555555555556</v>
      </c>
      <c r="E739" s="10">
        <v>1.3194444444444444E-2</v>
      </c>
      <c r="F739" t="s">
        <v>64</v>
      </c>
      <c r="I739" s="37" t="str">
        <f t="shared" si="102"/>
        <v>palletizer</v>
      </c>
    </row>
    <row r="740" spans="1:9" x14ac:dyDescent="0.3">
      <c r="A740" s="63">
        <v>45786</v>
      </c>
      <c r="C740" s="10">
        <v>5.5555555555555552E-2</v>
      </c>
      <c r="D740" s="10">
        <v>6.9444444444444448E-2</v>
      </c>
      <c r="E740" s="10">
        <v>1.3888888888888888E-2</v>
      </c>
      <c r="F740" t="s">
        <v>30</v>
      </c>
      <c r="I740" s="37" t="str">
        <f t="shared" si="102"/>
        <v>packer</v>
      </c>
    </row>
    <row r="741" spans="1:9" x14ac:dyDescent="0.3">
      <c r="A741" s="63">
        <v>45786</v>
      </c>
      <c r="C741" s="10">
        <v>0.10416666666666667</v>
      </c>
      <c r="D741" s="10">
        <v>0.11805555555555555</v>
      </c>
      <c r="E741" s="10">
        <v>1.3888888888888888E-2</v>
      </c>
      <c r="F741" t="s">
        <v>35</v>
      </c>
      <c r="I741" s="37" t="str">
        <f t="shared" si="102"/>
        <v>palletizer</v>
      </c>
    </row>
    <row r="742" spans="1:9" x14ac:dyDescent="0.3">
      <c r="A742" s="63">
        <v>45786</v>
      </c>
      <c r="C742" s="10">
        <v>0.3125</v>
      </c>
      <c r="D742" s="10">
        <v>0.35416666666666669</v>
      </c>
      <c r="E742" s="10">
        <v>4.1666666666666664E-2</v>
      </c>
      <c r="F742" t="s">
        <v>20</v>
      </c>
      <c r="I742" s="37" t="str">
        <f t="shared" si="102"/>
        <v>break</v>
      </c>
    </row>
  </sheetData>
  <autoFilter ref="A1:R674" xr:uid="{00000000-0001-0000-0000-000000000000}"/>
  <phoneticPr fontId="1" type="noConversion"/>
  <dataValidations count="3">
    <dataValidation type="list" allowBlank="1" showInputMessage="1" showErrorMessage="1" sqref="F41:F45 F24:F27 F29:F33 F35:F39 F12:F15 F17:F22 F7:F10 F4:F5" xr:uid="{880255B4-75A1-47DF-9865-8C45F091D1AD}">
      <formula1>$AL$3:$AL$31</formula1>
    </dataValidation>
    <dataValidation type="list" allowBlank="1" showInputMessage="1" showErrorMessage="1" sqref="F46:F120 F129:F130 F28 F16 F6 F11 F23 F34 F40" xr:uid="{9F4ACE6E-835A-493A-93C1-BDEB7B8DFFF0}">
      <formula1>$AL$3:$AL$42</formula1>
    </dataValidation>
    <dataValidation type="list" allowBlank="1" showInputMessage="1" showErrorMessage="1" sqref="F121:F128 F131:F397 F401:F430 T481:T498 F496:F541 F565:F651" xr:uid="{CA5369CB-C9CD-41D7-8C33-18CEF898693E}">
      <formula1>$AL$3:$AL$55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877F7-CEE7-4596-929E-9B3D67DADE64}">
  <dimension ref="G2:U27"/>
  <sheetViews>
    <sheetView workbookViewId="0">
      <selection activeCell="R13" sqref="R13"/>
    </sheetView>
  </sheetViews>
  <sheetFormatPr defaultRowHeight="14.4" x14ac:dyDescent="0.3"/>
  <cols>
    <col min="1" max="16384" width="8.88671875" style="5"/>
  </cols>
  <sheetData>
    <row r="2" spans="19:21" x14ac:dyDescent="0.3">
      <c r="S2" s="5" t="s">
        <v>4</v>
      </c>
      <c r="U2" s="5" t="s">
        <v>5</v>
      </c>
    </row>
    <row r="9" spans="19:21" x14ac:dyDescent="0.3">
      <c r="S9" s="5">
        <f>105+105+20+20+20</f>
        <v>270</v>
      </c>
    </row>
    <row r="12" spans="19:21" x14ac:dyDescent="0.3">
      <c r="T12" s="5">
        <v>260</v>
      </c>
    </row>
    <row r="18" spans="7:21" x14ac:dyDescent="0.3">
      <c r="Q18" s="6">
        <v>1.0416666666666666E-2</v>
      </c>
      <c r="U18" s="5">
        <f>231*1.7</f>
        <v>392.7</v>
      </c>
    </row>
    <row r="19" spans="7:21" x14ac:dyDescent="0.3">
      <c r="Q19" s="6">
        <v>6.9444444444444441E-3</v>
      </c>
    </row>
    <row r="20" spans="7:21" x14ac:dyDescent="0.3">
      <c r="Q20" s="6">
        <v>1.3888888888888888E-2</v>
      </c>
    </row>
    <row r="21" spans="7:21" x14ac:dyDescent="0.3">
      <c r="Q21" s="6">
        <v>4.1666666666666664E-2</v>
      </c>
    </row>
    <row r="22" spans="7:21" x14ac:dyDescent="0.3">
      <c r="Q22" s="6">
        <v>4.1666666666666664E-2</v>
      </c>
    </row>
    <row r="23" spans="7:21" x14ac:dyDescent="0.3">
      <c r="Q23" s="6">
        <f>SUM(Q18:Q22)</f>
        <v>0.11458333333333331</v>
      </c>
    </row>
    <row r="25" spans="7:21" x14ac:dyDescent="0.3">
      <c r="G25" s="5">
        <v>55</v>
      </c>
      <c r="H25" s="5">
        <v>40</v>
      </c>
      <c r="I25" s="5">
        <v>10.5</v>
      </c>
      <c r="K25" s="5" t="s">
        <v>7</v>
      </c>
    </row>
    <row r="27" spans="7:21" x14ac:dyDescent="0.3">
      <c r="G27" s="5">
        <v>55</v>
      </c>
      <c r="H27" s="5">
        <v>48</v>
      </c>
      <c r="I27" s="5">
        <v>10</v>
      </c>
      <c r="K27" s="5" t="s">
        <v>6</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D33D06F-D3DB-48F4-9D4E-B53976C5A96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Sheet1</vt:lpstr>
      <vt:lpstr>Pivot Table</vt:lpstr>
      <vt:lpstr>Running Hours</vt:lpstr>
      <vt:lpstr>Cleaned Downtime</vt:lpstr>
      <vt:lpstr>Downtime </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Khaled Ibrahim</dc:creator>
  <cp:lastModifiedBy>ACC Prod</cp:lastModifiedBy>
  <dcterms:created xsi:type="dcterms:W3CDTF">2015-06-05T18:17:20Z</dcterms:created>
  <dcterms:modified xsi:type="dcterms:W3CDTF">2025-05-09T13:19:37Z</dcterms:modified>
</cp:coreProperties>
</file>