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UIADI\Documents\"/>
    </mc:Choice>
  </mc:AlternateContent>
  <xr:revisionPtr revIDLastSave="0" documentId="8_{57DB3769-EF5C-48DF-83D6-28670465BAC4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2" i="6"/>
  <c r="G20" i="5"/>
  <c r="G19" i="5"/>
  <c r="G17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2" i="5"/>
  <c r="E2" i="5" a="1"/>
  <c r="E2" i="5"/>
  <c r="D3" i="5"/>
  <c r="E3" i="5" s="1" a="1"/>
  <c r="E3" i="5" s="1"/>
  <c r="D4" i="5"/>
  <c r="E4" i="5" s="1" a="1"/>
  <c r="E4" i="5" s="1"/>
  <c r="D5" i="5"/>
  <c r="E5" i="5" s="1" a="1"/>
  <c r="E5" i="5" s="1"/>
  <c r="D6" i="5"/>
  <c r="E6" i="5" s="1" a="1"/>
  <c r="E6" i="5" s="1"/>
  <c r="D7" i="5"/>
  <c r="E7" i="5" s="1" a="1"/>
  <c r="E7" i="5" s="1"/>
  <c r="D8" i="5"/>
  <c r="E8" i="5" s="1" a="1"/>
  <c r="E8" i="5" s="1"/>
  <c r="D9" i="5"/>
  <c r="E9" i="5" s="1" a="1"/>
  <c r="E9" i="5" s="1"/>
  <c r="D10" i="5"/>
  <c r="E10" i="5" s="1" a="1"/>
  <c r="E10" i="5" s="1"/>
  <c r="D11" i="5"/>
  <c r="E11" i="5" s="1" a="1"/>
  <c r="E11" i="5" s="1"/>
  <c r="D12" i="5"/>
  <c r="E12" i="5" s="1" a="1"/>
  <c r="E12" i="5" s="1"/>
  <c r="D13" i="5"/>
  <c r="E13" i="5" s="1" a="1"/>
  <c r="E13" i="5" s="1"/>
  <c r="D14" i="5"/>
  <c r="E14" i="5" s="1" a="1"/>
  <c r="E14" i="5" s="1"/>
  <c r="D15" i="5"/>
  <c r="E15" i="5" s="1" a="1"/>
  <c r="E15" i="5" s="1"/>
  <c r="D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<sst xmlns="http://schemas.openxmlformats.org/spreadsheetml/2006/main" count="135" uniqueCount="35">
  <si>
    <t>IVY LEAGUE APPLICANTS</t>
  </si>
  <si>
    <t>students</t>
  </si>
  <si>
    <t>Faculty</t>
  </si>
  <si>
    <t>University</t>
  </si>
  <si>
    <t>Physics</t>
  </si>
  <si>
    <t>Brown</t>
  </si>
  <si>
    <t>Economics</t>
  </si>
  <si>
    <t>Dartmouth</t>
  </si>
  <si>
    <t>Harvard</t>
  </si>
  <si>
    <t>Arts</t>
  </si>
  <si>
    <t>Columbia</t>
  </si>
  <si>
    <t>Cornell</t>
  </si>
  <si>
    <t>Mathematics</t>
  </si>
  <si>
    <t>Princeton</t>
  </si>
  <si>
    <t>Psychology</t>
  </si>
  <si>
    <t>Penn</t>
  </si>
  <si>
    <t>Yale</t>
  </si>
  <si>
    <t>Somme de students</t>
  </si>
  <si>
    <t>Moyenne de students2</t>
  </si>
  <si>
    <t>Total général</t>
  </si>
  <si>
    <t>Etiquettes de colonnes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</si>
  <si>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</si>
  <si>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</si>
  <si>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</si>
  <si>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</si>
  <si>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</si>
  <si>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</si>
  <si>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</si>
  <si>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</si>
  <si>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</si>
  <si>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</si>
  <si>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TTC:</t>
  </si>
  <si>
    <t>Time(s)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</si>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</sst>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DZD]"/>
    <numFmt numFmtId="165" formatCode="#,##0.00\ &quot;€&quot;"/>
    <numFmt numFmtId="166" formatCode="_-* #,##0.00\ [$DZD]_-;\-* #,##0.00\ [$DZD]_-;_-* &quot;-&quot;??\ [$DZD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b/>
      <i/>
      <sz val="11"/>
      <color rgb="FF0070C0"/>
      <name val="Times New Roman"/>
    </font>
    <font>
      <b/>
      <sz val="11"/>
      <color theme="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/>
    <xf numFmtId="38" fontId="0" fillId="0" borderId="0" xfId="0" applyNumberFormat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3" borderId="0" xfId="0" applyFont="1" applyFill="1"/>
    <xf numFmtId="0" fontId="1" fillId="3" borderId="8" xfId="0" applyFont="1" applyFill="1" applyBorder="1"/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5" fontId="2" fillId="0" borderId="4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6" fontId="2" fillId="0" borderId="4" xfId="0" applyNumberFormat="1" applyFont="1" applyBorder="1"/>
    <xf numFmtId="38" fontId="2" fillId="0" borderId="4" xfId="0" applyNumberFormat="1" applyFont="1" applyBorder="1" applyAlignment="1">
      <alignment horizontal="center" wrapText="1"/>
    </xf>
    <xf numFmtId="164" fontId="2" fillId="0" borderId="3" xfId="0" applyNumberFormat="1" applyFont="1" applyBorder="1"/>
    <xf numFmtId="0" fontId="2" fillId="0" borderId="4" xfId="0" applyFont="1" applyBorder="1" applyAlignment="1">
      <alignment horizontal="center"/>
    </xf>
    <xf numFmtId="164" fontId="2" fillId="0" borderId="0" xfId="0" applyNumberFormat="1" applyFont="1"/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/>
    </xf>
    <xf numFmtId="38" fontId="3" fillId="4" borderId="4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wrapText="1"/>
    </xf>
    <xf numFmtId="164" fontId="2" fillId="0" borderId="7" xfId="0" applyNumberFormat="1" applyFont="1" applyBorder="1" applyAlignment="1">
      <alignment horizontal="right"/>
    </xf>
    <xf numFmtId="9" fontId="2" fillId="0" borderId="3" xfId="0" applyNumberFormat="1" applyFont="1" applyBorder="1"/>
    <xf numFmtId="164" fontId="4" fillId="5" borderId="3" xfId="0" applyNumberFormat="1" applyFont="1" applyFill="1" applyBorder="1"/>
    <xf numFmtId="0" fontId="2" fillId="0" borderId="0" xfId="0" pivotButton="1" applyFont="1"/>
    <xf numFmtId="0" fontId="2" fillId="0" borderId="0" xfId="0" applyFont="1"/>
    <xf numFmtId="0" fontId="2" fillId="4" borderId="0" xfId="0" applyFont="1" applyFill="1"/>
    <xf numFmtId="2" fontId="2" fillId="4" borderId="0" xfId="0" applyNumberFormat="1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8" fontId="2" fillId="0" borderId="5" xfId="0" applyNumberFormat="1" applyFont="1" applyBorder="1" applyAlignment="1">
      <alignment horizontal="right"/>
    </xf>
    <xf numFmtId="38" fontId="2" fillId="0" borderId="6" xfId="0" applyNumberFormat="1" applyFont="1" applyBorder="1" applyAlignment="1">
      <alignment horizontal="right"/>
    </xf>
    <xf numFmtId="38" fontId="2" fillId="0" borderId="1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60">
    <dxf>
      <font>
        <name val="Times New Roman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name val="Times New Roman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name val="Times New Roman"/>
        <scheme val="major"/>
      </font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name val="Times New Roman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#,##0.00\ [$DZD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_-* #,##0.00\ [$DZD]_-;\-* #,##0.00\ [$DZD]_-;_-* &quot;-&quot;??\ [$DZD]_-;_-@_-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6" formatCode="#,##0;[Red]\-#,##0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#,##0.00\ &quot;€&quot;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#,##0.00\ [$DZD]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theme="1"/>
      </font>
      <fill>
        <patternFill patternType="solid">
          <fgColor indexed="64"/>
          <bgColor theme="4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color theme="1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center"/>
    </dxf>
    <dxf>
      <alignment horizontal="center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2" formatCode="0.00"/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  <alignment horizontal="center" vertical="bottom" textRotation="0" wrapText="0" indent="0" justifyLastLine="0" shrinkToFit="0" readingOrder="0"/>
    </dxf>
    <dxf>
      <font>
        <name val="Times New Roman"/>
      </font>
      <alignment horizontal="center" vertical="bottom" textRotation="0" wrapText="0" indent="0" justifyLastLine="0" shrinkToFit="0" readingOrder="0"/>
    </dxf>
    <dxf>
      <font>
        <name val="Times New Roman"/>
      </font>
      <alignment horizontal="center" vertical="center" textRotation="0" wrapText="0" indent="0" justifyLastLine="0" shrinkToFit="0" readingOrder="0"/>
    </dxf>
    <dxf>
      <font>
        <name val="Times New Roman"/>
      </font>
    </dxf>
    <dxf>
      <font>
        <name val="Times New Roman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Speed(m/s)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178-4E79-BC51-A5357DDD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1415"/>
        <c:axId val="17683463"/>
      </c:scatterChart>
      <c:valAx>
        <c:axId val="17681415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83463"/>
        <c:crosses val="autoZero"/>
        <c:crossBetween val="midCat"/>
        <c:majorUnit val="1"/>
        <c:minorUnit val="1"/>
      </c:valAx>
      <c:valAx>
        <c:axId val="17683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81415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Distance(m)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AF-4EB5-AC9D-76B1C89D3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726727"/>
        <c:axId val="1853728775"/>
      </c:scatterChart>
      <c:valAx>
        <c:axId val="1853726727"/>
        <c:scaling>
          <c:orientation val="minMax"/>
          <c:max val="9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3728775"/>
        <c:crosses val="autoZero"/>
        <c:crossBetween val="midCat"/>
        <c:majorUnit val="9"/>
        <c:minorUnit val="9"/>
      </c:valAx>
      <c:valAx>
        <c:axId val="1853728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3726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7471566054244"/>
          <c:y val="0.88715223097112861"/>
          <c:w val="0.22703368328958884"/>
          <c:h val="7.47513537551992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9525</xdr:colOff>
      <xdr:row>26</xdr:row>
      <xdr:rowOff>180975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82BCF48-2809-678A-167E-272DB107DAA9}"/>
            </a:ext>
            <a:ext uri="{147F2762-F138-4A5C-976F-8EAC2B608ADB}">
              <a16:predDERef xmlns:a16="http://schemas.microsoft.com/office/drawing/2014/main" pred="{D3F774C0-7633-6382-EE40-321BFCC9A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6</xdr:col>
      <xdr:colOff>9525</xdr:colOff>
      <xdr:row>43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FF88CC-8E7C-7A41-6E4D-B85BF3378502}"/>
            </a:ext>
            <a:ext uri="{147F2762-F138-4A5C-976F-8EAC2B608ADB}">
              <a16:predDERef xmlns:a16="http://schemas.microsoft.com/office/drawing/2014/main" pred="{882BCF48-2809-678A-167E-272DB107D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92.939082291668" createdVersion="8" refreshedVersion="8" minRefreshableVersion="3" recordCount="39" xr:uid="{45D06F58-EE3E-46CA-9F6D-63569AB636E3}">
  <cacheSource type="worksheet">
    <worksheetSource name="Tableau1"/>
  </cacheSource>
  <cacheFields count="3">
    <cacheField name="students" numFmtId="0">
      <sharedItems containsSemiMixedTypes="0" containsString="0" containsNumber="1" containsInteger="1" minValue="135" maxValue="9567" count="36"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Physics"/>
        <s v="Economics"/>
        <s v="Arts"/>
        <s v="Mathematics"/>
        <s v="Psychology"/>
      </sharedItems>
    </cacheField>
    <cacheField name="University" numFmtId="0">
      <sharedItems count="8">
        <s v="Brown"/>
        <s v="Dartmouth"/>
        <s v="Harvard"/>
        <s v="Columbia"/>
        <s v="Cornell"/>
        <s v="Princeton"/>
        <s v="Penn"/>
        <s v="Yale"/>
      </sharedItems>
    </cacheField>
  </cacheFields>
  <extLst>
    <ext xmlns:x14="http://schemas.microsoft.com/office/spreadsheetml/2009/9/main" uri="{725AE2AE-9491-48be-B2B4-4EB974FC3084}">
      <x14:pivotCacheDefinition pivotCacheId="16198724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x v="0"/>
  </r>
  <r>
    <x v="1"/>
    <x v="1"/>
    <x v="1"/>
  </r>
  <r>
    <x v="2"/>
    <x v="1"/>
    <x v="2"/>
  </r>
  <r>
    <x v="3"/>
    <x v="2"/>
    <x v="3"/>
  </r>
  <r>
    <x v="4"/>
    <x v="1"/>
    <x v="4"/>
  </r>
  <r>
    <x v="5"/>
    <x v="2"/>
    <x v="2"/>
  </r>
  <r>
    <x v="6"/>
    <x v="2"/>
    <x v="4"/>
  </r>
  <r>
    <x v="7"/>
    <x v="3"/>
    <x v="5"/>
  </r>
  <r>
    <x v="8"/>
    <x v="3"/>
    <x v="2"/>
  </r>
  <r>
    <x v="9"/>
    <x v="3"/>
    <x v="0"/>
  </r>
  <r>
    <x v="10"/>
    <x v="0"/>
    <x v="1"/>
  </r>
  <r>
    <x v="11"/>
    <x v="4"/>
    <x v="1"/>
  </r>
  <r>
    <x v="12"/>
    <x v="1"/>
    <x v="0"/>
  </r>
  <r>
    <x v="13"/>
    <x v="1"/>
    <x v="6"/>
  </r>
  <r>
    <x v="14"/>
    <x v="4"/>
    <x v="5"/>
  </r>
  <r>
    <x v="15"/>
    <x v="0"/>
    <x v="3"/>
  </r>
  <r>
    <x v="16"/>
    <x v="4"/>
    <x v="3"/>
  </r>
  <r>
    <x v="17"/>
    <x v="0"/>
    <x v="4"/>
  </r>
  <r>
    <x v="18"/>
    <x v="0"/>
    <x v="7"/>
  </r>
  <r>
    <x v="19"/>
    <x v="0"/>
    <x v="5"/>
  </r>
  <r>
    <x v="20"/>
    <x v="3"/>
    <x v="1"/>
  </r>
  <r>
    <x v="21"/>
    <x v="2"/>
    <x v="1"/>
  </r>
  <r>
    <x v="22"/>
    <x v="4"/>
    <x v="6"/>
  </r>
  <r>
    <x v="23"/>
    <x v="1"/>
    <x v="3"/>
  </r>
  <r>
    <x v="24"/>
    <x v="2"/>
    <x v="5"/>
  </r>
  <r>
    <x v="25"/>
    <x v="4"/>
    <x v="7"/>
  </r>
  <r>
    <x v="26"/>
    <x v="3"/>
    <x v="3"/>
  </r>
  <r>
    <x v="12"/>
    <x v="1"/>
    <x v="5"/>
  </r>
  <r>
    <x v="27"/>
    <x v="0"/>
    <x v="6"/>
  </r>
  <r>
    <x v="28"/>
    <x v="3"/>
    <x v="6"/>
  </r>
  <r>
    <x v="29"/>
    <x v="4"/>
    <x v="4"/>
  </r>
  <r>
    <x v="30"/>
    <x v="0"/>
    <x v="2"/>
  </r>
  <r>
    <x v="31"/>
    <x v="2"/>
    <x v="0"/>
  </r>
  <r>
    <x v="32"/>
    <x v="2"/>
    <x v="6"/>
  </r>
  <r>
    <x v="3"/>
    <x v="3"/>
    <x v="7"/>
  </r>
  <r>
    <x v="33"/>
    <x v="4"/>
    <x v="2"/>
  </r>
  <r>
    <x v="34"/>
    <x v="3"/>
    <x v="4"/>
  </r>
  <r>
    <x v="35"/>
    <x v="4"/>
    <x v="0"/>
  </r>
  <r>
    <x v="35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C6C1A-67CE-4495-BA65-CE2B6A09FC67}" name="Tableau croisé dynamique1" cacheId="0" applyNumberFormats="0" applyBorderFormats="0" applyFontFormats="0" applyPatternFormats="0" applyAlignmentFormats="0" applyWidthHeightFormats="1" dataCaption="Valeurs" updatedVersion="8" minRefreshableVersion="3" showDrill="0" useAutoFormatting="1" itemPrintTitles="1" createdVersion="8" indent="0" compact="0" compactData="0" multipleFieldFilters="0">
  <location ref="A1:C7" firstHeaderRow="0" firstDataRow="1" firstDataCol="1"/>
  <pivotFields count="3">
    <pivotField dataField="1" compact="0" outline="0" showAll="0">
      <items count="37">
        <item x="32"/>
        <item x="14"/>
        <item x="33"/>
        <item x="5"/>
        <item x="7"/>
        <item x="13"/>
        <item x="18"/>
        <item x="16"/>
        <item x="20"/>
        <item x="22"/>
        <item x="2"/>
        <item x="25"/>
        <item x="1"/>
        <item x="10"/>
        <item x="29"/>
        <item x="4"/>
        <item x="24"/>
        <item x="27"/>
        <item x="23"/>
        <item x="8"/>
        <item x="17"/>
        <item x="28"/>
        <item x="35"/>
        <item x="19"/>
        <item x="3"/>
        <item x="30"/>
        <item x="12"/>
        <item x="6"/>
        <item x="31"/>
        <item x="9"/>
        <item x="11"/>
        <item x="26"/>
        <item x="15"/>
        <item x="34"/>
        <item x="21"/>
        <item x="0"/>
        <item t="default"/>
      </items>
    </pivotField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formats count="10"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1" type="button" dataOnly="0" labelOnly="1" outline="0" axis="axisRow" fieldPosition="0"/>
    </format>
    <format dxfId="51">
      <pivotArea dataOnly="0" labelOnly="1" outline="0" fieldPosition="0">
        <references count="1">
          <reference field="1" count="0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66F83-5B3B-42BE-B66F-6BA147D4F0AA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1:C10" firstHeaderRow="0" firstDataRow="1" firstDataCol="1"/>
  <pivotFields count="3">
    <pivotField dataField="1" compact="0" outline="0" showAll="0"/>
    <pivotField compact="0" outline="0" showAll="0"/>
    <pivotField axis="axisRow" compact="0" outline="0" showAll="0">
      <items count="9">
        <item x="0"/>
        <item x="3"/>
        <item x="4"/>
        <item x="1"/>
        <item x="2"/>
        <item x="6"/>
        <item x="5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formats count="11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2" type="button" dataOnly="0" labelOnly="1" outline="0" axis="axisRow" fieldPosition="0"/>
    </format>
    <format dxfId="41">
      <pivotArea dataOnly="0" labelOnly="1" outline="0" fieldPosition="0">
        <references count="1">
          <reference field="2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">
      <pivotArea field="2" grandRow="1" outline="0" axis="axisRow" fieldPosition="0">
        <references count="1">
          <reference field="4294967294" count="1" selected="0">
            <x v="1"/>
          </reference>
        </references>
      </pivotArea>
    </format>
    <format dxfId="37">
      <pivotArea grandRow="1" outline="0" collapsedLevelsAreSubtotals="1" fieldPosition="0"/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A1EB36-002F-460B-863E-E1858421767B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1:G11" firstHeaderRow="1" firstDataRow="2" firstDataCol="1"/>
  <pivotFields count="3">
    <pivotField dataField="1" compact="0" outline="0" showAll="0"/>
    <pivotField name="Etiquettes de colonnes" axis="axisCol" compact="0" outline="0" showAll="0">
      <items count="6">
        <item x="2"/>
        <item x="1"/>
        <item x="3"/>
        <item x="0"/>
        <item x="4"/>
        <item t="default"/>
      </items>
    </pivotField>
    <pivotField axis="axisRow" compact="0" outline="0" showAll="0">
      <items count="9">
        <item x="0"/>
        <item x="3"/>
        <item x="4"/>
        <item x="1"/>
        <item x="2"/>
        <item x="6"/>
        <item x="5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formats count="19">
    <format dxfId="33">
      <pivotArea grandRow="1" outline="0" collapsedLevelsAreSubtotals="1" fieldPosition="0"/>
    </format>
    <format dxfId="32">
      <pivotArea dataOnly="0" labelOnly="1" grandRow="1" outline="0" fieldPosition="0"/>
    </format>
    <format dxfId="31">
      <pivotArea type="origin" dataOnly="0" labelOnly="1" outline="0" fieldPosition="0"/>
    </format>
    <format dxfId="30">
      <pivotArea outline="0" fieldPosition="0">
        <references count="1">
          <reference field="2" count="0" selected="0"/>
        </references>
      </pivotArea>
    </format>
    <format dxfId="29">
      <pivotArea dataOnly="0" labelOnly="1" outline="0" fieldPosition="0">
        <references count="1">
          <reference field="2" count="0"/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1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2" type="button" dataOnly="0" labelOnly="1" outline="0" axis="axisRow" fieldPosition="0"/>
    </format>
    <format dxfId="22">
      <pivotArea dataOnly="0" labelOnly="1" outline="0" fieldPosition="0">
        <references count="1">
          <reference field="2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dataOnly="0" labelOnly="1" outline="0" fieldPosition="0">
        <references count="1">
          <reference field="1" count="1">
            <x v="0"/>
          </reference>
        </references>
      </pivotArea>
    </format>
    <format dxfId="17">
      <pivotArea dataOnly="0" labelOnly="1" outline="0" fieldPosition="0">
        <references count="1">
          <reference field="1" count="1">
            <x v="1"/>
          </reference>
        </references>
      </pivotArea>
    </format>
    <format dxfId="16">
      <pivotArea dataOnly="0" labelOnly="1" outline="0" fieldPosition="0">
        <references count="1">
          <reference field="1" count="3">
            <x v="2"/>
            <x v="3"/>
            <x v="4"/>
          </reference>
        </references>
      </pivotArea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AFBAD-6067-4539-B913-5DB506299CAD}" name="Tableau1" displayName="Tableau1" ref="A2:C41" totalsRowShown="0" headerRowDxfId="59" dataDxfId="58">
  <autoFilter ref="A2:C41" xr:uid="{41AAFBAD-6067-4539-B913-5DB506299CAD}"/>
  <tableColumns count="3">
    <tableColumn id="1" xr3:uid="{ED42265A-4004-4466-A058-BD7E56E9D938}" name="students" dataDxfId="57"/>
    <tableColumn id="2" xr3:uid="{FD23C744-935A-455A-872C-DE1B281B5323}" name="Faculty" dataDxfId="56"/>
    <tableColumn id="3" xr3:uid="{0C9227B3-7D54-44D5-AE78-799266E7CC33}" name="University" dataDxfId="5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ACB4BD-1564-4E09-9FEA-F63A7E97CB2C}" name="Tableau3" displayName="Tableau3" ref="A1:G15" totalsRowShown="0" headerRowDxfId="14" tableBorderDxfId="13">
  <autoFilter ref="A1:G15" xr:uid="{7AACB4BD-1564-4E09-9FEA-F63A7E97CB2C}"/>
  <tableColumns count="7">
    <tableColumn id="1" xr3:uid="{8012D94D-3C29-4690-92CE-D8CA3F1FAB15}" name="ID" dataDxfId="12"/>
    <tableColumn id="2" xr3:uid="{56A24BB7-6857-4D48-83B6-98FD1BBB9C72}" name="PU" dataDxfId="11"/>
    <tableColumn id="3" xr3:uid="{CF001B33-6602-40D5-B782-220E306FCD4C}" name="QTE" dataDxfId="10"/>
    <tableColumn id="4" xr3:uid="{C2B833E8-A8D8-4459-8A6E-31879D238825}" name="PT" dataDxfId="9">
      <calculatedColumnFormula>PRODUCT(B2,C2)</calculatedColumnFormula>
    </tableColumn>
    <tableColumn id="5" xr3:uid="{0633CE41-6C06-4283-9131-00A67875EA1B}" name="Remise" dataDxfId="8">
      <calculatedColumnFormula array="1">_xlfn.IFS(D2&lt;100,"0%",D2&lt;999,"5%",1000&lt;D2,"10%")</calculatedColumnFormula>
    </tableColumn>
    <tableColumn id="6" xr3:uid="{5118E8F1-DC1E-4E68-AAAF-FBA5ECC1ED21}" name="Val Remise" dataDxfId="7">
      <calculatedColumnFormula>D2*E2</calculatedColumnFormula>
    </tableColumn>
    <tableColumn id="7" xr3:uid="{5166D0CD-C0E6-4E88-85CC-2B693A7C7891}" name="Total a payer" dataDxfId="6">
      <calculatedColumnFormula>D2-F2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243AEA-4DAD-415E-82E8-4487A69A6230}" name="Tableau2" displayName="Tableau2" ref="A1:C11" totalsRowShown="0" headerRowDxfId="5" dataDxfId="4" tableBorderDxfId="3">
  <autoFilter ref="A1:C11" xr:uid="{70243AEA-4DAD-415E-82E8-4487A69A6230}"/>
  <tableColumns count="3">
    <tableColumn id="1" xr3:uid="{D57B7009-21D5-4F6B-A9D1-FCCD40E9CEB1}" name="Time(s)" dataDxfId="2"/>
    <tableColumn id="2" xr3:uid="{3C3B7C16-F1AE-4039-ABFC-9A14A5C4FB72}" name="Distance (m)" dataDxfId="1"/>
    <tableColumn id="3" xr3:uid="{50D21878-EDB7-4243-9AF3-5AFA72C12DE1}" name="Speed (m/s)" dataDxfId="0">
      <calculatedColumnFormula>B2/A2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10.42578125" style="29" customWidth="1"/>
    <col min="2" max="2" width="13" style="3" customWidth="1"/>
    <col min="3" max="3" width="12.42578125" style="3" customWidth="1"/>
  </cols>
  <sheetData>
    <row r="1" spans="1:3" x14ac:dyDescent="0.25">
      <c r="A1" s="30" t="s">
        <v>0</v>
      </c>
      <c r="B1" s="30"/>
      <c r="C1" s="30"/>
    </row>
    <row r="2" spans="1:3" ht="14.25" customHeight="1" x14ac:dyDescent="0.25">
      <c r="A2" s="28" t="s">
        <v>1</v>
      </c>
      <c r="B2" s="3" t="s">
        <v>2</v>
      </c>
      <c r="C2" s="3" t="s">
        <v>3</v>
      </c>
    </row>
    <row r="3" spans="1:3" x14ac:dyDescent="0.25">
      <c r="A3" s="29">
        <v>9567</v>
      </c>
      <c r="B3" s="3" t="s">
        <v>4</v>
      </c>
      <c r="C3" s="3" t="s">
        <v>5</v>
      </c>
    </row>
    <row r="4" spans="1:3" x14ac:dyDescent="0.25">
      <c r="A4" s="29">
        <v>542</v>
      </c>
      <c r="B4" s="3" t="s">
        <v>6</v>
      </c>
      <c r="C4" s="3" t="s">
        <v>7</v>
      </c>
    </row>
    <row r="5" spans="1:3" x14ac:dyDescent="0.25">
      <c r="A5" s="29">
        <v>346</v>
      </c>
      <c r="B5" s="3" t="s">
        <v>6</v>
      </c>
      <c r="C5" s="3" t="s">
        <v>8</v>
      </c>
    </row>
    <row r="6" spans="1:3" x14ac:dyDescent="0.25">
      <c r="A6" s="29">
        <v>849</v>
      </c>
      <c r="B6" s="3" t="s">
        <v>9</v>
      </c>
      <c r="C6" s="3" t="s">
        <v>10</v>
      </c>
    </row>
    <row r="7" spans="1:3" x14ac:dyDescent="0.25">
      <c r="A7" s="29">
        <v>552</v>
      </c>
      <c r="B7" s="3" t="s">
        <v>6</v>
      </c>
      <c r="C7" s="3" t="s">
        <v>11</v>
      </c>
    </row>
    <row r="8" spans="1:3" x14ac:dyDescent="0.25">
      <c r="A8" s="29">
        <v>173</v>
      </c>
      <c r="B8" s="3" t="s">
        <v>9</v>
      </c>
      <c r="C8" s="3" t="s">
        <v>8</v>
      </c>
    </row>
    <row r="9" spans="1:3" x14ac:dyDescent="0.25">
      <c r="A9" s="29">
        <v>1355</v>
      </c>
      <c r="B9" s="3" t="s">
        <v>9</v>
      </c>
      <c r="C9" s="3" t="s">
        <v>11</v>
      </c>
    </row>
    <row r="10" spans="1:3" x14ac:dyDescent="0.25">
      <c r="A10" s="29">
        <v>193</v>
      </c>
      <c r="B10" s="3" t="s">
        <v>12</v>
      </c>
      <c r="C10" s="3" t="s">
        <v>13</v>
      </c>
    </row>
    <row r="11" spans="1:3" x14ac:dyDescent="0.25">
      <c r="A11" s="29">
        <v>615</v>
      </c>
      <c r="B11" s="3" t="s">
        <v>12</v>
      </c>
      <c r="C11" s="3" t="s">
        <v>8</v>
      </c>
    </row>
    <row r="12" spans="1:3" x14ac:dyDescent="0.25">
      <c r="A12" s="29">
        <v>1579</v>
      </c>
      <c r="B12" s="3" t="s">
        <v>12</v>
      </c>
      <c r="C12" s="3" t="s">
        <v>5</v>
      </c>
    </row>
    <row r="13" spans="1:3" x14ac:dyDescent="0.25">
      <c r="A13" s="29">
        <v>547</v>
      </c>
      <c r="B13" s="3" t="s">
        <v>4</v>
      </c>
      <c r="C13" s="3" t="s">
        <v>7</v>
      </c>
    </row>
    <row r="14" spans="1:3" x14ac:dyDescent="0.25">
      <c r="A14" s="29">
        <v>1687</v>
      </c>
      <c r="B14" s="3" t="s">
        <v>14</v>
      </c>
      <c r="C14" s="3" t="s">
        <v>7</v>
      </c>
    </row>
    <row r="15" spans="1:3" x14ac:dyDescent="0.25">
      <c r="A15" s="29">
        <v>972</v>
      </c>
      <c r="B15" s="3" t="s">
        <v>6</v>
      </c>
      <c r="C15" s="3" t="s">
        <v>5</v>
      </c>
    </row>
    <row r="16" spans="1:3" x14ac:dyDescent="0.25">
      <c r="A16" s="29">
        <v>234</v>
      </c>
      <c r="B16" s="3" t="s">
        <v>6</v>
      </c>
      <c r="C16" s="3" t="s">
        <v>15</v>
      </c>
    </row>
    <row r="17" spans="1:3" x14ac:dyDescent="0.25">
      <c r="A17" s="29">
        <v>151</v>
      </c>
      <c r="B17" s="3" t="s">
        <v>14</v>
      </c>
      <c r="C17" s="3" t="s">
        <v>13</v>
      </c>
    </row>
    <row r="18" spans="1:3" x14ac:dyDescent="0.25">
      <c r="A18" s="29">
        <v>1793</v>
      </c>
      <c r="B18" s="3" t="s">
        <v>4</v>
      </c>
      <c r="C18" s="3" t="s">
        <v>10</v>
      </c>
    </row>
    <row r="19" spans="1:3" x14ac:dyDescent="0.25">
      <c r="A19" s="29">
        <v>315</v>
      </c>
      <c r="B19" s="3" t="s">
        <v>14</v>
      </c>
      <c r="C19" s="3" t="s">
        <v>10</v>
      </c>
    </row>
    <row r="20" spans="1:3" x14ac:dyDescent="0.25">
      <c r="A20" s="29">
        <v>618</v>
      </c>
      <c r="B20" s="3" t="s">
        <v>4</v>
      </c>
      <c r="C20" s="3" t="s">
        <v>11</v>
      </c>
    </row>
    <row r="21" spans="1:3" x14ac:dyDescent="0.25">
      <c r="A21" s="29">
        <v>246</v>
      </c>
      <c r="B21" s="3" t="s">
        <v>4</v>
      </c>
      <c r="C21" s="3" t="s">
        <v>16</v>
      </c>
    </row>
    <row r="22" spans="1:3" x14ac:dyDescent="0.25">
      <c r="A22" s="29">
        <v>784</v>
      </c>
      <c r="B22" s="3" t="s">
        <v>4</v>
      </c>
      <c r="C22" s="3" t="s">
        <v>13</v>
      </c>
    </row>
    <row r="23" spans="1:3" x14ac:dyDescent="0.25">
      <c r="A23" s="29">
        <v>316</v>
      </c>
      <c r="B23" s="3" t="s">
        <v>12</v>
      </c>
      <c r="C23" s="3" t="s">
        <v>7</v>
      </c>
    </row>
    <row r="24" spans="1:3" x14ac:dyDescent="0.25">
      <c r="A24" s="29">
        <v>3155</v>
      </c>
      <c r="B24" s="3" t="s">
        <v>9</v>
      </c>
      <c r="C24" s="3" t="s">
        <v>7</v>
      </c>
    </row>
    <row r="25" spans="1:3" x14ac:dyDescent="0.25">
      <c r="A25" s="29">
        <v>318</v>
      </c>
      <c r="B25" s="3" t="s">
        <v>14</v>
      </c>
      <c r="C25" s="3" t="s">
        <v>15</v>
      </c>
    </row>
    <row r="26" spans="1:3" x14ac:dyDescent="0.25">
      <c r="A26" s="29">
        <v>608</v>
      </c>
      <c r="B26" s="3" t="s">
        <v>6</v>
      </c>
      <c r="C26" s="3" t="s">
        <v>10</v>
      </c>
    </row>
    <row r="27" spans="1:3" x14ac:dyDescent="0.25">
      <c r="A27" s="29">
        <v>561</v>
      </c>
      <c r="B27" s="3" t="s">
        <v>9</v>
      </c>
      <c r="C27" s="3" t="s">
        <v>13</v>
      </c>
    </row>
    <row r="28" spans="1:3" x14ac:dyDescent="0.25">
      <c r="A28" s="29">
        <v>357</v>
      </c>
      <c r="B28" s="3" t="s">
        <v>14</v>
      </c>
      <c r="C28" s="3" t="s">
        <v>16</v>
      </c>
    </row>
    <row r="29" spans="1:3" x14ac:dyDescent="0.25">
      <c r="A29" s="29">
        <v>1688</v>
      </c>
      <c r="B29" s="3" t="s">
        <v>12</v>
      </c>
      <c r="C29" s="3" t="s">
        <v>10</v>
      </c>
    </row>
    <row r="30" spans="1:3" x14ac:dyDescent="0.25">
      <c r="A30" s="29">
        <v>972</v>
      </c>
      <c r="B30" s="3" t="s">
        <v>6</v>
      </c>
      <c r="C30" s="3" t="s">
        <v>13</v>
      </c>
    </row>
    <row r="31" spans="1:3" x14ac:dyDescent="0.25">
      <c r="A31" s="29">
        <v>568</v>
      </c>
      <c r="B31" s="3" t="s">
        <v>4</v>
      </c>
      <c r="C31" s="3" t="s">
        <v>15</v>
      </c>
    </row>
    <row r="32" spans="1:3" x14ac:dyDescent="0.25">
      <c r="A32" s="29">
        <v>632</v>
      </c>
      <c r="B32" s="3" t="s">
        <v>12</v>
      </c>
      <c r="C32" s="3" t="s">
        <v>15</v>
      </c>
    </row>
    <row r="33" spans="1:3" x14ac:dyDescent="0.25">
      <c r="A33" s="29">
        <v>551</v>
      </c>
      <c r="B33" s="3" t="s">
        <v>14</v>
      </c>
      <c r="C33" s="3" t="s">
        <v>11</v>
      </c>
    </row>
    <row r="34" spans="1:3" x14ac:dyDescent="0.25">
      <c r="A34" s="29">
        <v>948</v>
      </c>
      <c r="B34" s="3" t="s">
        <v>4</v>
      </c>
      <c r="C34" s="3" t="s">
        <v>8</v>
      </c>
    </row>
    <row r="35" spans="1:3" x14ac:dyDescent="0.25">
      <c r="A35" s="29">
        <v>1358</v>
      </c>
      <c r="B35" s="3" t="s">
        <v>9</v>
      </c>
      <c r="C35" s="3" t="s">
        <v>5</v>
      </c>
    </row>
    <row r="36" spans="1:3" x14ac:dyDescent="0.25">
      <c r="A36" s="29">
        <v>135</v>
      </c>
      <c r="B36" s="3" t="s">
        <v>9</v>
      </c>
      <c r="C36" s="3" t="s">
        <v>15</v>
      </c>
    </row>
    <row r="37" spans="1:3" x14ac:dyDescent="0.25">
      <c r="A37" s="29">
        <v>849</v>
      </c>
      <c r="B37" s="3" t="s">
        <v>12</v>
      </c>
      <c r="C37" s="3" t="s">
        <v>16</v>
      </c>
    </row>
    <row r="38" spans="1:3" x14ac:dyDescent="0.25">
      <c r="A38" s="29">
        <v>158</v>
      </c>
      <c r="B38" s="3" t="s">
        <v>14</v>
      </c>
      <c r="C38" s="3" t="s">
        <v>8</v>
      </c>
    </row>
    <row r="39" spans="1:3" x14ac:dyDescent="0.25">
      <c r="A39" s="29">
        <v>1889</v>
      </c>
      <c r="B39" s="3" t="s">
        <v>12</v>
      </c>
      <c r="C39" s="3" t="s">
        <v>11</v>
      </c>
    </row>
    <row r="40" spans="1:3" x14ac:dyDescent="0.25">
      <c r="A40" s="29">
        <v>651</v>
      </c>
      <c r="B40" s="3" t="s">
        <v>14</v>
      </c>
      <c r="C40" s="3" t="s">
        <v>5</v>
      </c>
    </row>
    <row r="41" spans="1:3" x14ac:dyDescent="0.25">
      <c r="A41" s="29">
        <v>651</v>
      </c>
      <c r="B41" s="3" t="s">
        <v>6</v>
      </c>
      <c r="C41" s="3" t="s">
        <v>16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936F-89E8-495D-96FA-DB52CA6A9691}">
  <dimension ref="A1:C7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2.28515625" customWidth="1"/>
    <col min="2" max="2" width="31.5703125" customWidth="1"/>
    <col min="3" max="3" width="32.42578125" customWidth="1"/>
  </cols>
  <sheetData>
    <row r="1" spans="1:3" x14ac:dyDescent="0.25">
      <c r="A1" s="24" t="s">
        <v>2</v>
      </c>
      <c r="B1" s="3" t="s">
        <v>17</v>
      </c>
      <c r="C1" s="3" t="s">
        <v>18</v>
      </c>
    </row>
    <row r="2" spans="1:3" x14ac:dyDescent="0.25">
      <c r="A2" s="25" t="s">
        <v>9</v>
      </c>
      <c r="B2" s="25">
        <v>7586</v>
      </c>
      <c r="C2" s="25">
        <v>1083.7142857142858</v>
      </c>
    </row>
    <row r="3" spans="1:3" x14ac:dyDescent="0.25">
      <c r="A3" s="25" t="s">
        <v>6</v>
      </c>
      <c r="B3" s="25">
        <v>4877</v>
      </c>
      <c r="C3" s="25">
        <v>609.625</v>
      </c>
    </row>
    <row r="4" spans="1:3" x14ac:dyDescent="0.25">
      <c r="A4" s="25" t="s">
        <v>12</v>
      </c>
      <c r="B4" s="25">
        <v>7761</v>
      </c>
      <c r="C4" s="25">
        <v>970.125</v>
      </c>
    </row>
    <row r="5" spans="1:3" x14ac:dyDescent="0.25">
      <c r="A5" s="25" t="s">
        <v>4</v>
      </c>
      <c r="B5" s="25">
        <v>15071</v>
      </c>
      <c r="C5" s="25">
        <v>1883.875</v>
      </c>
    </row>
    <row r="6" spans="1:3" x14ac:dyDescent="0.25">
      <c r="A6" s="25" t="s">
        <v>14</v>
      </c>
      <c r="B6" s="25">
        <v>4188</v>
      </c>
      <c r="C6" s="25">
        <v>523.5</v>
      </c>
    </row>
    <row r="7" spans="1:3" x14ac:dyDescent="0.25">
      <c r="A7" s="26" t="s">
        <v>19</v>
      </c>
      <c r="B7" s="26">
        <v>39483</v>
      </c>
      <c r="C7" s="26">
        <v>1012.3846153846154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C5D-724A-4BF8-99FA-4ED702ADEF32}">
  <dimension ref="A1:C10"/>
  <sheetViews>
    <sheetView workbookViewId="0">
      <selection sqref="A1:XFD1"/>
    </sheetView>
  </sheetViews>
  <sheetFormatPr baseColWidth="10" defaultColWidth="9.140625" defaultRowHeight="15" x14ac:dyDescent="0.25"/>
  <cols>
    <col min="1" max="1" width="13" bestFit="1" customWidth="1"/>
    <col min="2" max="2" width="31.85546875" customWidth="1"/>
    <col min="3" max="3" width="35.42578125" customWidth="1"/>
  </cols>
  <sheetData>
    <row r="1" spans="1:3" x14ac:dyDescent="0.25">
      <c r="A1" s="24" t="s">
        <v>3</v>
      </c>
      <c r="B1" s="3" t="s">
        <v>17</v>
      </c>
      <c r="C1" s="3" t="s">
        <v>18</v>
      </c>
    </row>
    <row r="2" spans="1:3" x14ac:dyDescent="0.25">
      <c r="A2" s="25" t="s">
        <v>5</v>
      </c>
      <c r="B2" s="25">
        <v>14127</v>
      </c>
      <c r="C2" s="25">
        <v>2825.4</v>
      </c>
    </row>
    <row r="3" spans="1:3" x14ac:dyDescent="0.25">
      <c r="A3" s="25" t="s">
        <v>10</v>
      </c>
      <c r="B3" s="25">
        <v>5253</v>
      </c>
      <c r="C3" s="25">
        <v>1050.5999999999999</v>
      </c>
    </row>
    <row r="4" spans="1:3" x14ac:dyDescent="0.25">
      <c r="A4" s="25" t="s">
        <v>11</v>
      </c>
      <c r="B4" s="25">
        <v>4965</v>
      </c>
      <c r="C4" s="25">
        <v>993</v>
      </c>
    </row>
    <row r="5" spans="1:3" x14ac:dyDescent="0.25">
      <c r="A5" s="25" t="s">
        <v>7</v>
      </c>
      <c r="B5" s="25">
        <v>6247</v>
      </c>
      <c r="C5" s="25">
        <v>1249.4000000000001</v>
      </c>
    </row>
    <row r="6" spans="1:3" x14ac:dyDescent="0.25">
      <c r="A6" s="25" t="s">
        <v>8</v>
      </c>
      <c r="B6" s="25">
        <v>2240</v>
      </c>
      <c r="C6" s="25">
        <v>448</v>
      </c>
    </row>
    <row r="7" spans="1:3" x14ac:dyDescent="0.25">
      <c r="A7" s="25" t="s">
        <v>15</v>
      </c>
      <c r="B7" s="25">
        <v>1887</v>
      </c>
      <c r="C7" s="25">
        <v>377.4</v>
      </c>
    </row>
    <row r="8" spans="1:3" x14ac:dyDescent="0.25">
      <c r="A8" s="25" t="s">
        <v>13</v>
      </c>
      <c r="B8" s="25">
        <v>2661</v>
      </c>
      <c r="C8" s="25">
        <v>532.20000000000005</v>
      </c>
    </row>
    <row r="9" spans="1:3" x14ac:dyDescent="0.25">
      <c r="A9" s="25" t="s">
        <v>16</v>
      </c>
      <c r="B9" s="25">
        <v>2103</v>
      </c>
      <c r="C9" s="25">
        <v>525.75</v>
      </c>
    </row>
    <row r="10" spans="1:3" x14ac:dyDescent="0.25">
      <c r="A10" s="26" t="s">
        <v>19</v>
      </c>
      <c r="B10" s="26">
        <v>39483</v>
      </c>
      <c r="C10" s="27">
        <v>1012.3846153846154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5E89-714A-4A1E-ABE0-FF47E6860292}">
  <dimension ref="A1:G1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8.5703125" bestFit="1" customWidth="1"/>
    <col min="2" max="2" width="24.28515625" bestFit="1" customWidth="1"/>
    <col min="3" max="3" width="13.5703125" customWidth="1"/>
    <col min="4" max="4" width="18.7109375" customWidth="1"/>
    <col min="5" max="5" width="14.42578125" customWidth="1"/>
    <col min="6" max="7" width="15.28515625" customWidth="1"/>
  </cols>
  <sheetData>
    <row r="1" spans="1:7" x14ac:dyDescent="0.25">
      <c r="A1" s="24" t="s">
        <v>17</v>
      </c>
      <c r="B1" s="24" t="s">
        <v>20</v>
      </c>
      <c r="C1" s="25"/>
      <c r="D1" s="25"/>
      <c r="E1" s="25"/>
      <c r="F1" s="25"/>
      <c r="G1" s="25"/>
    </row>
    <row r="2" spans="1:7" x14ac:dyDescent="0.25">
      <c r="A2" s="24" t="s">
        <v>3</v>
      </c>
      <c r="B2" s="3" t="s">
        <v>9</v>
      </c>
      <c r="C2" s="3" t="s">
        <v>6</v>
      </c>
      <c r="D2" s="3" t="s">
        <v>12</v>
      </c>
      <c r="E2" s="3" t="s">
        <v>4</v>
      </c>
      <c r="F2" s="3" t="s">
        <v>14</v>
      </c>
      <c r="G2" s="3" t="s">
        <v>19</v>
      </c>
    </row>
    <row r="3" spans="1:7" x14ac:dyDescent="0.25">
      <c r="A3" s="25" t="s">
        <v>5</v>
      </c>
      <c r="B3" s="25">
        <v>1358</v>
      </c>
      <c r="C3" s="25">
        <v>972</v>
      </c>
      <c r="D3" s="25">
        <v>1579</v>
      </c>
      <c r="E3" s="25">
        <v>9567</v>
      </c>
      <c r="F3" s="25">
        <v>651</v>
      </c>
      <c r="G3" s="25">
        <v>14127</v>
      </c>
    </row>
    <row r="4" spans="1:7" x14ac:dyDescent="0.25">
      <c r="A4" s="25" t="s">
        <v>10</v>
      </c>
      <c r="B4" s="25">
        <v>849</v>
      </c>
      <c r="C4" s="25">
        <v>608</v>
      </c>
      <c r="D4" s="25">
        <v>1688</v>
      </c>
      <c r="E4" s="25">
        <v>1793</v>
      </c>
      <c r="F4" s="25">
        <v>315</v>
      </c>
      <c r="G4" s="25">
        <v>5253</v>
      </c>
    </row>
    <row r="5" spans="1:7" x14ac:dyDescent="0.25">
      <c r="A5" s="25" t="s">
        <v>11</v>
      </c>
      <c r="B5" s="25">
        <v>1355</v>
      </c>
      <c r="C5" s="25">
        <v>552</v>
      </c>
      <c r="D5" s="25">
        <v>1889</v>
      </c>
      <c r="E5" s="25">
        <v>618</v>
      </c>
      <c r="F5" s="25">
        <v>551</v>
      </c>
      <c r="G5" s="25">
        <v>4965</v>
      </c>
    </row>
    <row r="6" spans="1:7" x14ac:dyDescent="0.25">
      <c r="A6" s="25" t="s">
        <v>7</v>
      </c>
      <c r="B6" s="25">
        <v>3155</v>
      </c>
      <c r="C6" s="25">
        <v>542</v>
      </c>
      <c r="D6" s="25">
        <v>316</v>
      </c>
      <c r="E6" s="25">
        <v>547</v>
      </c>
      <c r="F6" s="25">
        <v>1687</v>
      </c>
      <c r="G6" s="25">
        <v>6247</v>
      </c>
    </row>
    <row r="7" spans="1:7" x14ac:dyDescent="0.25">
      <c r="A7" s="25" t="s">
        <v>8</v>
      </c>
      <c r="B7" s="25">
        <v>173</v>
      </c>
      <c r="C7" s="25">
        <v>346</v>
      </c>
      <c r="D7" s="25">
        <v>615</v>
      </c>
      <c r="E7" s="25">
        <v>948</v>
      </c>
      <c r="F7" s="25">
        <v>158</v>
      </c>
      <c r="G7" s="25">
        <v>2240</v>
      </c>
    </row>
    <row r="8" spans="1:7" x14ac:dyDescent="0.25">
      <c r="A8" s="25" t="s">
        <v>15</v>
      </c>
      <c r="B8" s="25">
        <v>135</v>
      </c>
      <c r="C8" s="25">
        <v>234</v>
      </c>
      <c r="D8" s="25">
        <v>632</v>
      </c>
      <c r="E8" s="25">
        <v>568</v>
      </c>
      <c r="F8" s="25">
        <v>318</v>
      </c>
      <c r="G8" s="25">
        <v>1887</v>
      </c>
    </row>
    <row r="9" spans="1:7" x14ac:dyDescent="0.25">
      <c r="A9" s="25" t="s">
        <v>13</v>
      </c>
      <c r="B9" s="25">
        <v>561</v>
      </c>
      <c r="C9" s="25">
        <v>972</v>
      </c>
      <c r="D9" s="25">
        <v>193</v>
      </c>
      <c r="E9" s="25">
        <v>784</v>
      </c>
      <c r="F9" s="25">
        <v>151</v>
      </c>
      <c r="G9" s="25">
        <v>2661</v>
      </c>
    </row>
    <row r="10" spans="1:7" x14ac:dyDescent="0.25">
      <c r="A10" s="25" t="s">
        <v>16</v>
      </c>
      <c r="B10" s="25"/>
      <c r="C10" s="25">
        <v>651</v>
      </c>
      <c r="D10" s="25">
        <v>849</v>
      </c>
      <c r="E10" s="25">
        <v>246</v>
      </c>
      <c r="F10" s="25">
        <v>357</v>
      </c>
      <c r="G10" s="25">
        <v>2103</v>
      </c>
    </row>
    <row r="11" spans="1:7" x14ac:dyDescent="0.25">
      <c r="A11" s="26" t="s">
        <v>19</v>
      </c>
      <c r="B11" s="26">
        <v>7586</v>
      </c>
      <c r="C11" s="26">
        <v>4877</v>
      </c>
      <c r="D11" s="26">
        <v>7761</v>
      </c>
      <c r="E11" s="26">
        <v>15071</v>
      </c>
      <c r="F11" s="26">
        <v>4188</v>
      </c>
      <c r="G11" s="26">
        <v>39483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D7BA-1215-45A9-A181-4DF520F60680}">
  <dimension ref="A1:G20"/>
  <sheetViews>
    <sheetView workbookViewId="0">
      <selection activeCell="H10" sqref="H10"/>
    </sheetView>
  </sheetViews>
  <sheetFormatPr baseColWidth="10" defaultColWidth="9.140625" defaultRowHeight="15" x14ac:dyDescent="0.25"/>
  <cols>
    <col min="2" max="2" width="13.28515625" bestFit="1" customWidth="1"/>
    <col min="3" max="3" width="11.7109375" customWidth="1"/>
    <col min="4" max="4" width="16.140625" style="1" customWidth="1"/>
    <col min="5" max="5" width="10.28515625" style="2" bestFit="1" customWidth="1"/>
    <col min="6" max="6" width="15.42578125" customWidth="1"/>
    <col min="7" max="7" width="20.85546875" customWidth="1"/>
  </cols>
  <sheetData>
    <row r="1" spans="1:7" ht="15.75" customHeight="1" x14ac:dyDescent="0.25">
      <c r="A1" s="16" t="s">
        <v>21</v>
      </c>
      <c r="B1" s="17" t="s">
        <v>22</v>
      </c>
      <c r="C1" s="17" t="s">
        <v>23</v>
      </c>
      <c r="D1" s="18" t="s">
        <v>24</v>
      </c>
      <c r="E1" s="19" t="s">
        <v>25</v>
      </c>
      <c r="F1" s="17" t="s">
        <v>26</v>
      </c>
      <c r="G1" s="20" t="s">
        <v>27</v>
      </c>
    </row>
    <row r="2" spans="1:7" x14ac:dyDescent="0.25">
      <c r="A2" s="14">
        <v>1</v>
      </c>
      <c r="B2" s="7">
        <v>120</v>
      </c>
      <c r="C2" s="8">
        <v>3</v>
      </c>
      <c r="D2" s="9">
        <f>PRODUCT(B2,C2)</f>
        <v>360</v>
      </c>
      <c r="E2" s="10" t="str" cm="1">
        <f t="array" ref="E2">_xlfn.IFS(D2&lt;100,"0%",D2&lt;999,"5%",1000&lt;D2,"10%")</f>
        <v>5%</v>
      </c>
      <c r="F2" s="11">
        <f>D2*E2</f>
        <v>18</v>
      </c>
      <c r="G2" s="15">
        <f>D2-F2</f>
        <v>342</v>
      </c>
    </row>
    <row r="3" spans="1:7" x14ac:dyDescent="0.25">
      <c r="A3" s="14">
        <v>2</v>
      </c>
      <c r="B3" s="7">
        <v>56</v>
      </c>
      <c r="C3" s="8">
        <v>5</v>
      </c>
      <c r="D3" s="9">
        <f t="shared" ref="D3:D15" si="0">PRODUCT(B3,C3)</f>
        <v>280</v>
      </c>
      <c r="E3" s="10" t="str" cm="1">
        <f t="array" ref="E3">_xlfn.IFS(D3&lt;100,"0%",D3&lt;999,"5%",1000&lt;D3,"10%")</f>
        <v>5%</v>
      </c>
      <c r="F3" s="11">
        <f t="shared" ref="F3:F15" si="1">D3*E3</f>
        <v>14</v>
      </c>
      <c r="G3" s="15">
        <f t="shared" ref="G3:G15" si="2">D3-F3</f>
        <v>266</v>
      </c>
    </row>
    <row r="4" spans="1:7" x14ac:dyDescent="0.25">
      <c r="A4" s="14">
        <v>3</v>
      </c>
      <c r="B4" s="7">
        <v>70</v>
      </c>
      <c r="C4" s="8">
        <v>2</v>
      </c>
      <c r="D4" s="9">
        <f t="shared" si="0"/>
        <v>140</v>
      </c>
      <c r="E4" s="10" t="str" cm="1">
        <f t="array" ref="E4">_xlfn.IFS(D4&lt;100,"0%",D4&lt;999,"5%",1000&lt;D4,"10%")</f>
        <v>5%</v>
      </c>
      <c r="F4" s="11">
        <f t="shared" si="1"/>
        <v>7</v>
      </c>
      <c r="G4" s="15">
        <f t="shared" si="2"/>
        <v>133</v>
      </c>
    </row>
    <row r="5" spans="1:7" x14ac:dyDescent="0.25">
      <c r="A5" s="14">
        <v>4</v>
      </c>
      <c r="B5" s="7">
        <v>430</v>
      </c>
      <c r="C5" s="8">
        <v>7</v>
      </c>
      <c r="D5" s="9">
        <f t="shared" si="0"/>
        <v>3010</v>
      </c>
      <c r="E5" s="10" t="str" cm="1">
        <f t="array" ref="E5">_xlfn.IFS(D5&lt;100,"0%",D5&lt;999,"5%",1000&lt;D5,"10%")</f>
        <v>10%</v>
      </c>
      <c r="F5" s="11">
        <f t="shared" si="1"/>
        <v>301</v>
      </c>
      <c r="G5" s="15">
        <f t="shared" si="2"/>
        <v>2709</v>
      </c>
    </row>
    <row r="6" spans="1:7" x14ac:dyDescent="0.25">
      <c r="A6" s="14">
        <v>5</v>
      </c>
      <c r="B6" s="7">
        <v>230</v>
      </c>
      <c r="C6" s="8">
        <v>23</v>
      </c>
      <c r="D6" s="9">
        <f t="shared" si="0"/>
        <v>5290</v>
      </c>
      <c r="E6" s="10" t="str" cm="1">
        <f t="array" ref="E6">_xlfn.IFS(D6&lt;100,"0%",D6&lt;999,"5%",1000&lt;D6,"10%")</f>
        <v>10%</v>
      </c>
      <c r="F6" s="11">
        <f t="shared" si="1"/>
        <v>529</v>
      </c>
      <c r="G6" s="15">
        <f t="shared" si="2"/>
        <v>4761</v>
      </c>
    </row>
    <row r="7" spans="1:7" x14ac:dyDescent="0.25">
      <c r="A7" s="14">
        <v>6</v>
      </c>
      <c r="B7" s="7">
        <v>10</v>
      </c>
      <c r="C7" s="8">
        <v>2</v>
      </c>
      <c r="D7" s="9">
        <f t="shared" si="0"/>
        <v>20</v>
      </c>
      <c r="E7" s="10" t="str" cm="1">
        <f t="array" ref="E7">_xlfn.IFS(D7&lt;100,"0%",D7&lt;999,"5%",1000&lt;D7,"10%")</f>
        <v>0%</v>
      </c>
      <c r="F7" s="11">
        <f t="shared" si="1"/>
        <v>0</v>
      </c>
      <c r="G7" s="15">
        <f t="shared" si="2"/>
        <v>20</v>
      </c>
    </row>
    <row r="8" spans="1:7" x14ac:dyDescent="0.25">
      <c r="A8" s="14">
        <v>7</v>
      </c>
      <c r="B8" s="7">
        <v>5</v>
      </c>
      <c r="C8" s="8">
        <v>8</v>
      </c>
      <c r="D8" s="9">
        <f t="shared" si="0"/>
        <v>40</v>
      </c>
      <c r="E8" s="10" t="str" cm="1">
        <f t="array" ref="E8">_xlfn.IFS(D8&lt;100,"0%",D8&lt;999,"5%",1000&lt;D8,"10%")</f>
        <v>0%</v>
      </c>
      <c r="F8" s="11">
        <f t="shared" si="1"/>
        <v>0</v>
      </c>
      <c r="G8" s="15">
        <f t="shared" si="2"/>
        <v>40</v>
      </c>
    </row>
    <row r="9" spans="1:7" x14ac:dyDescent="0.25">
      <c r="A9" s="14">
        <v>8</v>
      </c>
      <c r="B9" s="7">
        <v>5040</v>
      </c>
      <c r="C9" s="8">
        <v>1</v>
      </c>
      <c r="D9" s="9">
        <f t="shared" si="0"/>
        <v>5040</v>
      </c>
      <c r="E9" s="10" t="str" cm="1">
        <f t="array" ref="E9">_xlfn.IFS(D9&lt;100,"0%",D9&lt;999,"5%",1000&lt;D9,"10%")</f>
        <v>10%</v>
      </c>
      <c r="F9" s="11">
        <f t="shared" si="1"/>
        <v>504</v>
      </c>
      <c r="G9" s="15">
        <f t="shared" si="2"/>
        <v>4536</v>
      </c>
    </row>
    <row r="10" spans="1:7" x14ac:dyDescent="0.25">
      <c r="A10" s="14">
        <v>9</v>
      </c>
      <c r="B10" s="7">
        <v>1200</v>
      </c>
      <c r="C10" s="8">
        <v>3</v>
      </c>
      <c r="D10" s="9">
        <f t="shared" si="0"/>
        <v>3600</v>
      </c>
      <c r="E10" s="10" t="str" cm="1">
        <f t="array" ref="E10">_xlfn.IFS(D10&lt;100,"0%",D10&lt;999,"5%",1000&lt;D10,"10%")</f>
        <v>10%</v>
      </c>
      <c r="F10" s="11">
        <f t="shared" si="1"/>
        <v>360</v>
      </c>
      <c r="G10" s="15">
        <f t="shared" si="2"/>
        <v>3240</v>
      </c>
    </row>
    <row r="11" spans="1:7" x14ac:dyDescent="0.25">
      <c r="A11" s="14">
        <v>10</v>
      </c>
      <c r="B11" s="7">
        <v>480</v>
      </c>
      <c r="C11" s="8">
        <v>4</v>
      </c>
      <c r="D11" s="9">
        <f t="shared" si="0"/>
        <v>1920</v>
      </c>
      <c r="E11" s="12" t="str" cm="1">
        <f t="array" ref="E11">_xlfn.IFS(D11&lt;100,"0%",D11&lt;999,"5%",1000&lt;D11,"10%")</f>
        <v>10%</v>
      </c>
      <c r="F11" s="11">
        <f t="shared" si="1"/>
        <v>192</v>
      </c>
      <c r="G11" s="15">
        <f t="shared" si="2"/>
        <v>1728</v>
      </c>
    </row>
    <row r="12" spans="1:7" x14ac:dyDescent="0.25">
      <c r="A12" s="14">
        <v>11</v>
      </c>
      <c r="B12" s="7">
        <v>33</v>
      </c>
      <c r="C12" s="8">
        <v>5</v>
      </c>
      <c r="D12" s="9">
        <f t="shared" si="0"/>
        <v>165</v>
      </c>
      <c r="E12" s="10" t="str" cm="1">
        <f t="array" ref="E12">_xlfn.IFS(D12&lt;100,"0%",D12&lt;999,"5%",1000&lt;D12,"10%")</f>
        <v>5%</v>
      </c>
      <c r="F12" s="11">
        <f t="shared" si="1"/>
        <v>8.25</v>
      </c>
      <c r="G12" s="15">
        <f t="shared" si="2"/>
        <v>156.75</v>
      </c>
    </row>
    <row r="13" spans="1:7" x14ac:dyDescent="0.25">
      <c r="A13" s="14">
        <v>12</v>
      </c>
      <c r="B13" s="7">
        <v>1200</v>
      </c>
      <c r="C13" s="8">
        <v>2</v>
      </c>
      <c r="D13" s="9">
        <f t="shared" si="0"/>
        <v>2400</v>
      </c>
      <c r="E13" s="10" t="str" cm="1">
        <f t="array" ref="E13">_xlfn.IFS(D13&lt;100,"0%",D13&lt;999,"5%",1000&lt;D13,"10%")</f>
        <v>10%</v>
      </c>
      <c r="F13" s="11">
        <f t="shared" si="1"/>
        <v>240</v>
      </c>
      <c r="G13" s="15">
        <f t="shared" si="2"/>
        <v>2160</v>
      </c>
    </row>
    <row r="14" spans="1:7" x14ac:dyDescent="0.25">
      <c r="A14" s="14">
        <v>13</v>
      </c>
      <c r="B14" s="7">
        <v>15</v>
      </c>
      <c r="C14" s="8">
        <v>10</v>
      </c>
      <c r="D14" s="9">
        <f t="shared" si="0"/>
        <v>150</v>
      </c>
      <c r="E14" s="10" t="str" cm="1">
        <f t="array" ref="E14">_xlfn.IFS(D14&lt;100,"0%",D14&lt;999,"5%",1000&lt;D14,"10%")</f>
        <v>5%</v>
      </c>
      <c r="F14" s="11">
        <f t="shared" si="1"/>
        <v>7.5</v>
      </c>
      <c r="G14" s="15">
        <f t="shared" si="2"/>
        <v>142.5</v>
      </c>
    </row>
    <row r="15" spans="1:7" x14ac:dyDescent="0.25">
      <c r="A15" s="14">
        <v>14</v>
      </c>
      <c r="B15" s="7">
        <v>24</v>
      </c>
      <c r="C15" s="8">
        <v>5</v>
      </c>
      <c r="D15" s="9">
        <f t="shared" si="0"/>
        <v>120</v>
      </c>
      <c r="E15" s="10" t="str" cm="1">
        <f t="array" ref="E15">_xlfn.IFS(D15&lt;100,"0%",D15&lt;999,"5%",1000&lt;D15,"10%")</f>
        <v>5%</v>
      </c>
      <c r="F15" s="11">
        <f t="shared" si="1"/>
        <v>6</v>
      </c>
      <c r="G15" s="15">
        <f t="shared" si="2"/>
        <v>114</v>
      </c>
    </row>
    <row r="17" spans="5:7" x14ac:dyDescent="0.25">
      <c r="E17" s="31" t="s">
        <v>28</v>
      </c>
      <c r="F17" s="32"/>
      <c r="G17" s="21">
        <f>SUM(G2:G15)</f>
        <v>20348.25</v>
      </c>
    </row>
    <row r="18" spans="5:7" x14ac:dyDescent="0.25">
      <c r="E18" s="33" t="s">
        <v>29</v>
      </c>
      <c r="F18" s="34"/>
      <c r="G18" s="22">
        <v>0.19</v>
      </c>
    </row>
    <row r="19" spans="5:7" x14ac:dyDescent="0.25">
      <c r="E19" s="33" t="s">
        <v>30</v>
      </c>
      <c r="F19" s="34"/>
      <c r="G19" s="13">
        <f>G17*G18</f>
        <v>3866.1675</v>
      </c>
    </row>
    <row r="20" spans="5:7" x14ac:dyDescent="0.25">
      <c r="E20" s="33" t="s">
        <v>31</v>
      </c>
      <c r="F20" s="34"/>
      <c r="G20" s="23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7292-976C-49F0-B8AA-E3C540460F8A}">
  <dimension ref="A1:C11"/>
  <sheetViews>
    <sheetView workbookViewId="0">
      <selection activeCell="H8" sqref="H8"/>
    </sheetView>
  </sheetViews>
  <sheetFormatPr baseColWidth="10" defaultColWidth="9.140625" defaultRowHeight="15" x14ac:dyDescent="0.25"/>
  <cols>
    <col min="1" max="1" width="12.28515625" customWidth="1"/>
    <col min="2" max="2" width="14.7109375" bestFit="1" customWidth="1"/>
    <col min="3" max="3" width="14" bestFit="1" customWidth="1"/>
  </cols>
  <sheetData>
    <row r="1" spans="1:3" x14ac:dyDescent="0.25">
      <c r="A1" s="5" t="s">
        <v>32</v>
      </c>
      <c r="B1" s="6" t="s">
        <v>33</v>
      </c>
      <c r="C1" s="6" t="s">
        <v>34</v>
      </c>
    </row>
    <row r="2" spans="1:3" x14ac:dyDescent="0.25">
      <c r="A2" s="3">
        <v>1</v>
      </c>
      <c r="B2" s="4">
        <v>5</v>
      </c>
      <c r="C2" s="4">
        <f>B2/A2</f>
        <v>5</v>
      </c>
    </row>
    <row r="3" spans="1:3" x14ac:dyDescent="0.25">
      <c r="A3" s="3">
        <v>2</v>
      </c>
      <c r="B3" s="4">
        <v>10</v>
      </c>
      <c r="C3" s="4">
        <f t="shared" ref="C3:C11" si="0">B3/A3</f>
        <v>5</v>
      </c>
    </row>
    <row r="4" spans="1:3" x14ac:dyDescent="0.25">
      <c r="A4" s="3">
        <v>3</v>
      </c>
      <c r="B4" s="4">
        <v>17</v>
      </c>
      <c r="C4" s="4">
        <f t="shared" si="0"/>
        <v>5.666666666666667</v>
      </c>
    </row>
    <row r="5" spans="1:3" x14ac:dyDescent="0.25">
      <c r="A5" s="3">
        <v>4</v>
      </c>
      <c r="B5" s="4">
        <v>27</v>
      </c>
      <c r="C5" s="4">
        <f t="shared" si="0"/>
        <v>6.75</v>
      </c>
    </row>
    <row r="6" spans="1:3" x14ac:dyDescent="0.25">
      <c r="A6" s="3">
        <v>5</v>
      </c>
      <c r="B6" s="4">
        <v>37</v>
      </c>
      <c r="C6" s="4">
        <f t="shared" si="0"/>
        <v>7.4</v>
      </c>
    </row>
    <row r="7" spans="1:3" x14ac:dyDescent="0.25">
      <c r="A7" s="3">
        <v>6</v>
      </c>
      <c r="B7" s="4">
        <v>49</v>
      </c>
      <c r="C7" s="4">
        <f t="shared" si="0"/>
        <v>8.1666666666666661</v>
      </c>
    </row>
    <row r="8" spans="1:3" x14ac:dyDescent="0.25">
      <c r="A8" s="3">
        <v>7</v>
      </c>
      <c r="B8" s="4">
        <v>63</v>
      </c>
      <c r="C8" s="4">
        <f t="shared" si="0"/>
        <v>9</v>
      </c>
    </row>
    <row r="9" spans="1:3" x14ac:dyDescent="0.25">
      <c r="A9" s="3">
        <v>8</v>
      </c>
      <c r="B9" s="4">
        <v>75</v>
      </c>
      <c r="C9" s="4">
        <f t="shared" si="0"/>
        <v>9.375</v>
      </c>
    </row>
    <row r="10" spans="1:3" x14ac:dyDescent="0.25">
      <c r="A10" s="3">
        <v>9</v>
      </c>
      <c r="B10" s="4">
        <v>83</v>
      </c>
      <c r="C10" s="4">
        <f t="shared" si="0"/>
        <v>9.2222222222222214</v>
      </c>
    </row>
    <row r="11" spans="1:3" x14ac:dyDescent="0.25">
      <c r="A11" s="3">
        <v>10</v>
      </c>
      <c r="B11" s="4">
        <v>91</v>
      </c>
      <c r="C11" s="4">
        <f t="shared" si="0"/>
        <v>9.1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MOUIADI</dc:creator>
  <cp:keywords/>
  <dc:description/>
  <cp:lastModifiedBy>MOUIADI</cp:lastModifiedBy>
  <cp:revision/>
  <dcterms:created xsi:type="dcterms:W3CDTF">2024-01-01T21:17:23Z</dcterms:created>
  <dcterms:modified xsi:type="dcterms:W3CDTF">2024-01-02T13:04:03Z</dcterms:modified>
  <cp:category/>
  <cp:contentStatus/>
</cp:coreProperties>
</file>