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 firstSheet="4" activeTab="4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 France" sheetId="28" r:id="rId16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<sst xmlns="http://schemas.openxmlformats.org/spreadsheetml/2006/main" count="138">
  <si>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</si>
  <si>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</si>
  <si>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</si>
  <si>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</si>
  <si>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</si>
  <si>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</si>
  <si>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</si>
  <si>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</si>
  <si>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</si>
  <si>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</si>
  <si>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</si>
  <si>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</si>
  <si>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</si>
  <si>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</si>
  <si>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</si>
  <si>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</si>
  <si>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</si>
  <si>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</si>
  <si>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</si>
  <si>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</si>
  <si>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</si>
  <si>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</si>
  <si>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</si>
  <si>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</si>
  <si>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</si>
  <si>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</si>
  <si>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</si>
  <si>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</si>
  <si>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</si>
  <si>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</si>
  <si>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</si>
  <si>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</si>
  <si>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</si>
  <si>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</si>
  <si>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</si>
  <si>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</si>
  <si>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</si>
  <si>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</si>
  <si>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</si>
  <si>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</si>
  <si>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</si>
  <si>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</si>
  <si>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Available Doses</t>
  </si>
  <si>
    <t>Doses Given**</t>
  </si>
  <si>
    <t>Corrected factor 1st dose</t>
  </si>
  <si>
    <t>First Doses modified</t>
  </si>
  <si>
    <t>Second Doses</t>
  </si>
  <si>
    <t>Cumulative First Doses</t>
  </si>
  <si>
    <t>Available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</si>
  <si>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</si>
  <si>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</si>
  <si>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</si>
  <si>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</si>
  <si>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</si>
  <si>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</si>
  <si>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</si>
  <si>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</si>
  <si>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60+</t>
  </si>
  <si>
    <t>13:16</t>
  </si>
  <si>
    <t>April</t>
  </si>
  <si>
    <t>50+</t>
  </si>
  <si>
    <t>11:16</t>
  </si>
  <si>
    <t>E1</t>
  </si>
  <si>
    <t>May</t>
  </si>
  <si>
    <t>20+</t>
  </si>
  <si>
    <t>5:16</t>
  </si>
  <si>
    <t>June</t>
  </si>
  <si>
    <t>E2</t>
  </si>
  <si>
    <t>July</t>
  </si>
  <si>
    <t>E3</t>
  </si>
  <si>
    <t>August</t>
  </si>
  <si>
    <t>September</t>
  </si>
  <si>
    <t>E4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</si>
  <si>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</si>
  <si>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</si>
  <si>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</si>
  <si>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</si>
  <si>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</si>
  <si>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</si>
  <si>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</si>
  <si>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</si>
  <si>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</si>
  <si>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</si>
  <si>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</si>
  <si>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</si>
  <si>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</si>
  <si>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</si>
  <si>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</si>
  <si>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</si>
  <si>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Other 3</t>
  </si>
  <si>
    <t>Work 3</t>
  </si>
  <si>
    <t>0.7625</t>
  </si>
  <si>
    <t>School 4</t>
  </si>
  <si>
    <t>School 5</t>
  </si>
  <si>
    <t>School 6</t>
  </si>
  <si>
    <t>S2 = school closed</t>
  </si>
  <si>
    <t>O1 = bar/restaurant closed + non esssential shops + mooving restriction (2nd lockdown)</t>
  </si>
  <si>
    <t>O2 = bar/restaurant closed + non essential shops + mooving restriction strict (1st lockdown)</t>
  </si>
  <si>
    <t>O3 = bar/restaurant closed + curfew</t>
  </si>
  <si>
    <t>W1 = obligation home from work for all work when is feasible (2nd lockdown)</t>
  </si>
  <si>
    <t>W2 = obligation 100% home from work (1st lockdown)</t>
  </si>
  <si>
    <t>W3 = home from work encouraged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</si>
  <si>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</si>
  <si>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</si>
  <si>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</si>
  <si>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</si>
  <si>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</si>
  <si>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</si>
  <si>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</si>
  <si>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</si>
  <si>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Incress</t>
  </si>
  <si>
    <t>Low</t>
  </si>
  <si>
    <t>Held</t>
  </si>
  <si>
    <t>old k val</t>
  </si>
  <si>
    <t>Linear incress caculation</t>
  </si>
  <si>
    <t>coverage</t>
  </si>
  <si>
    <t>no-delay</t>
  </si>
  <si>
    <t>*sigma is implemented in rate/month</t>
  </si>
  <si>
    <t>date</t>
  </si>
  <si>
    <t>target set no-delay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</si>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</sst>
</file>

<file path=xl/styles.xml><?xml version="1.0" encoding="utf-8"?>
<styleSheet xmlns="http://schemas.openxmlformats.org/spreadsheetml/2006/main">
  <numFmts count="7">
    <numFmt numFmtId="176" formatCode="0.000"/>
    <numFmt numFmtId="177" formatCode="0.0000"/>
    <numFmt numFmtId="178" formatCode="0.00000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8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13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2" borderId="5" applyNumberFormat="0" applyFont="0" applyAlignment="0" applyProtection="0">
      <alignment vertical="center"/>
    </xf>
    <xf numFmtId="0" fontId="26" fillId="36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4" fillId="31" borderId="10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81">
    <xf numFmtId="0" fontId="0" fillId="0" borderId="0" xfId="0"/>
    <xf numFmtId="2" fontId="0" fillId="0" borderId="0" xfId="0" applyNumberFormat="1"/>
    <xf numFmtId="58" fontId="0" fillId="0" borderId="0" xfId="0" applyNumberFormat="1"/>
    <xf numFmtId="0" fontId="1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/>
    <xf numFmtId="0" fontId="2" fillId="0" borderId="0" xfId="0" applyFont="1" applyFill="1"/>
    <xf numFmtId="0" fontId="4" fillId="3" borderId="0" xfId="0" applyFont="1" applyFill="1"/>
    <xf numFmtId="0" fontId="0" fillId="0" borderId="0" xfId="0" applyFill="1"/>
    <xf numFmtId="58" fontId="0" fillId="0" borderId="0" xfId="0" applyNumberFormat="1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11" fontId="0" fillId="0" borderId="0" xfId="0" applyNumberFormat="1"/>
    <xf numFmtId="0" fontId="5" fillId="0" borderId="0" xfId="0" applyFont="1"/>
    <xf numFmtId="11" fontId="0" fillId="4" borderId="0" xfId="0" applyNumberFormat="1" applyFill="1"/>
    <xf numFmtId="11" fontId="0" fillId="0" borderId="0" xfId="0" applyNumberFormat="1" applyFill="1"/>
    <xf numFmtId="178" fontId="0" fillId="0" borderId="0" xfId="0" applyNumberFormat="1"/>
    <xf numFmtId="0" fontId="6" fillId="0" borderId="0" xfId="0" applyFont="1"/>
    <xf numFmtId="1" fontId="0" fillId="0" borderId="0" xfId="0" applyNumberFormat="1"/>
    <xf numFmtId="0" fontId="0" fillId="5" borderId="0" xfId="0" applyFill="1"/>
    <xf numFmtId="0" fontId="0" fillId="5" borderId="0" xfId="0" applyNumberFormat="1" applyFill="1"/>
    <xf numFmtId="1" fontId="0" fillId="0" borderId="0" xfId="0" applyNumberFormat="1" applyFill="1"/>
    <xf numFmtId="1" fontId="0" fillId="2" borderId="0" xfId="0" applyNumberFormat="1" applyFill="1"/>
    <xf numFmtId="0" fontId="2" fillId="5" borderId="0" xfId="0" applyFont="1" applyFill="1"/>
    <xf numFmtId="1" fontId="0" fillId="0" borderId="0" xfId="0" applyNumberFormat="1" applyFill="1" applyBorder="1"/>
    <xf numFmtId="1" fontId="0" fillId="2" borderId="0" xfId="0" applyNumberFormat="1" applyFill="1" applyBorder="1"/>
    <xf numFmtId="0" fontId="6" fillId="5" borderId="0" xfId="0" applyNumberFormat="1" applyFont="1" applyFill="1"/>
    <xf numFmtId="0" fontId="7" fillId="5" borderId="0" xfId="0" applyNumberFormat="1" applyFont="1" applyFill="1"/>
    <xf numFmtId="58" fontId="2" fillId="0" borderId="0" xfId="0" applyNumberFormat="1" applyFont="1" applyFill="1"/>
    <xf numFmtId="49" fontId="0" fillId="0" borderId="0" xfId="0" applyNumberFormat="1" applyFill="1"/>
    <xf numFmtId="0" fontId="0" fillId="0" borderId="0" xfId="0" applyNumberFormat="1" applyFill="1"/>
    <xf numFmtId="0" fontId="6" fillId="0" borderId="1" xfId="0" applyFont="1" applyBorder="1"/>
    <xf numFmtId="0" fontId="6" fillId="0" borderId="2" xfId="0" applyFont="1" applyBorder="1"/>
    <xf numFmtId="176" fontId="0" fillId="0" borderId="0" xfId="0" applyNumberFormat="1"/>
    <xf numFmtId="10" fontId="0" fillId="0" borderId="0" xfId="48" applyNumberFormat="1" applyFont="1"/>
    <xf numFmtId="49" fontId="6" fillId="0" borderId="0" xfId="0" applyNumberFormat="1" applyFont="1"/>
    <xf numFmtId="0" fontId="0" fillId="6" borderId="0" xfId="0" applyFill="1"/>
    <xf numFmtId="20" fontId="0" fillId="0" borderId="0" xfId="0" applyNumberFormat="1"/>
    <xf numFmtId="0" fontId="8" fillId="0" borderId="0" xfId="0" applyFont="1"/>
    <xf numFmtId="0" fontId="2" fillId="0" borderId="0" xfId="40"/>
    <xf numFmtId="0" fontId="6" fillId="6" borderId="0" xfId="0" applyFont="1" applyFill="1"/>
    <xf numFmtId="178" fontId="0" fillId="6" borderId="0" xfId="0" applyNumberFormat="1" applyFill="1"/>
    <xf numFmtId="178" fontId="6" fillId="0" borderId="0" xfId="0" applyNumberFormat="1" applyFont="1"/>
    <xf numFmtId="10" fontId="0" fillId="6" borderId="0" xfId="48" applyNumberFormat="1" applyFont="1" applyFill="1"/>
    <xf numFmtId="177" fontId="0" fillId="6" borderId="0" xfId="0" applyNumberFormat="1" applyFill="1"/>
    <xf numFmtId="10" fontId="2" fillId="6" borderId="0" xfId="48" applyNumberFormat="1" applyFont="1" applyFill="1"/>
    <xf numFmtId="0" fontId="0" fillId="7" borderId="0" xfId="0" applyFill="1"/>
    <xf numFmtId="0" fontId="6" fillId="7" borderId="0" xfId="0" applyFont="1" applyFill="1"/>
    <xf numFmtId="10" fontId="0" fillId="7" borderId="0" xfId="48" applyNumberFormat="1" applyFont="1" applyFill="1"/>
    <xf numFmtId="10" fontId="2" fillId="7" borderId="0" xfId="48" applyNumberFormat="1" applyFont="1" applyFill="1"/>
    <xf numFmtId="0" fontId="0" fillId="0" borderId="2" xfId="0" applyBorder="1"/>
    <xf numFmtId="0" fontId="6" fillId="0" borderId="3" xfId="0" applyFont="1" applyBorder="1"/>
    <xf numFmtId="0" fontId="0" fillId="0" borderId="3" xfId="0" applyBorder="1"/>
    <xf numFmtId="0" fontId="6" fillId="8" borderId="0" xfId="0" applyFont="1" applyFill="1" applyBorder="1"/>
    <xf numFmtId="0" fontId="0" fillId="8" borderId="0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6" fillId="0" borderId="0" xfId="0" applyFont="1" applyBorder="1"/>
    <xf numFmtId="0" fontId="0" fillId="0" borderId="0" xfId="0" applyBorder="1"/>
    <xf numFmtId="0" fontId="6" fillId="3" borderId="0" xfId="0" applyFont="1" applyFill="1" applyBorder="1"/>
    <xf numFmtId="0" fontId="0" fillId="3" borderId="0" xfId="0" applyFill="1" applyBorder="1"/>
    <xf numFmtId="9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France'!$A$17:$A$38</c:f>
              <c:numCache>
                <c:formatCode>dd/mm/yyyy</c:formatCode>
                <c:ptCount val="22"/>
                <c:pt idx="0" c:formatCode="dd/mm/yyyy">
                  <c:v>44184</c:v>
                </c:pt>
                <c:pt idx="1" c:formatCode="dd/mm/yyyy">
                  <c:v>44200</c:v>
                </c:pt>
                <c:pt idx="2" c:formatCode="dd/mm/yyyy">
                  <c:v>44201</c:v>
                </c:pt>
                <c:pt idx="3" c:formatCode="dd/mm/yyyy">
                  <c:v>44208</c:v>
                </c:pt>
                <c:pt idx="4" c:formatCode="dd/mm/yyyy">
                  <c:v>44212</c:v>
                </c:pt>
                <c:pt idx="5" c:formatCode="dd/mm/yyyy">
                  <c:v>44215</c:v>
                </c:pt>
                <c:pt idx="6" c:formatCode="dd/mm/yyyy">
                  <c:v>44222</c:v>
                </c:pt>
                <c:pt idx="7" c:formatCode="dd/mm/yyyy">
                  <c:v>44229</c:v>
                </c:pt>
                <c:pt idx="8" c:formatCode="dd/mm/yyyy">
                  <c:v>44233</c:v>
                </c:pt>
                <c:pt idx="9" c:formatCode="dd/mm/yyyy">
                  <c:v>44235</c:v>
                </c:pt>
                <c:pt idx="10" c:formatCode="dd/mm/yyyy">
                  <c:v>44236</c:v>
                </c:pt>
                <c:pt idx="11" c:formatCode="dd/mm/yyyy">
                  <c:v>44240</c:v>
                </c:pt>
                <c:pt idx="12" c:formatCode="dd/mm/yyyy">
                  <c:v>44243</c:v>
                </c:pt>
                <c:pt idx="13" c:formatCode="dd/mm/yyyy">
                  <c:v>44249</c:v>
                </c:pt>
                <c:pt idx="14" c:formatCode="dd/mm/yyyy">
                  <c:v>44250</c:v>
                </c:pt>
                <c:pt idx="15" c:formatCode="dd/mm/yyyy">
                  <c:v>44256</c:v>
                </c:pt>
                <c:pt idx="16" c:formatCode="dd/mm/yyyy">
                  <c:v>44257</c:v>
                </c:pt>
                <c:pt idx="17" c:formatCode="dd/mm/yyyy">
                  <c:v>44262</c:v>
                </c:pt>
                <c:pt idx="18" c:formatCode="dd/mm/yyyy">
                  <c:v>44264</c:v>
                </c:pt>
                <c:pt idx="19" c:formatCode="dd/mm/yyyy">
                  <c:v>44271</c:v>
                </c:pt>
                <c:pt idx="20" c:formatCode="dd/mm/yyyy">
                  <c:v>44278</c:v>
                </c:pt>
                <c:pt idx="21" c:formatCode="dd/mm/yyyy">
                  <c:v>44285</c:v>
                </c:pt>
              </c:numCache>
            </c:numRef>
          </c:cat>
          <c:val>
            <c:numRef>
              <c:f>'VOC France'!$D$17:$D$38</c:f>
              <c:numCache>
                <c:formatCode>0.00</c:formatCode>
                <c:ptCount val="22"/>
                <c:pt idx="0">
                  <c:v>0</c:v>
                </c:pt>
                <c:pt idx="1">
                  <c:v>2.62380952380952</c:v>
                </c:pt>
                <c:pt idx="2">
                  <c:v>3.3</c:v>
                </c:pt>
                <c:pt idx="3">
                  <c:v>8.03333333333333</c:v>
                </c:pt>
                <c:pt idx="4">
                  <c:v>10.7380952380952</c:v>
                </c:pt>
                <c:pt idx="5">
                  <c:v>12.7666666666667</c:v>
                </c:pt>
                <c:pt idx="6">
                  <c:v>17.5</c:v>
                </c:pt>
                <c:pt idx="7">
                  <c:v>30.5277777777778</c:v>
                </c:pt>
                <c:pt idx="8">
                  <c:v>37.9722222222222</c:v>
                </c:pt>
                <c:pt idx="9">
                  <c:v>41.6944444444444</c:v>
                </c:pt>
                <c:pt idx="10">
                  <c:v>43.5555555555556</c:v>
                </c:pt>
                <c:pt idx="11">
                  <c:v>51</c:v>
                </c:pt>
                <c:pt idx="12">
                  <c:v>53.8</c:v>
                </c:pt>
                <c:pt idx="13">
                  <c:v>59.3</c:v>
                </c:pt>
                <c:pt idx="14">
                  <c:v>64.5</c:v>
                </c:pt>
                <c:pt idx="15">
                  <c:v>68.7</c:v>
                </c:pt>
                <c:pt idx="16">
                  <c:v>72</c:v>
                </c:pt>
                <c:pt idx="17">
                  <c:v>75.1</c:v>
                </c:pt>
                <c:pt idx="18">
                  <c:v>77.9</c:v>
                </c:pt>
                <c:pt idx="19">
                  <c:v>81.1</c:v>
                </c:pt>
                <c:pt idx="20">
                  <c:v>84.5</c:v>
                </c:pt>
                <c:pt idx="21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9</xdr:row>
      <xdr:rowOff>95250</xdr:rowOff>
    </xdr:from>
    <xdr:to>
      <xdr:col>15</xdr:col>
      <xdr:colOff>180974</xdr:colOff>
      <xdr:row>30</xdr:row>
      <xdr:rowOff>0</xdr:rowOff>
    </xdr:to>
    <xdr:graphicFrame>
      <xdr:nvGraphicFramePr>
        <xdr:cNvPr id="3" name="Chart 2"/>
        <xdr:cNvGraphicFramePr/>
      </xdr:nvGraphicFramePr>
      <xdr:xfrm>
        <a:off x="9952355" y="1695450"/>
        <a:ext cx="7132955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 uniqueName="1" queryTableFieldId="1"/>
    <tableColumn id="2" name="jour" uniqueName="2" queryTableFieldId="2"/>
    <tableColumn id="3" name="n_dose1" uniqueName="3" queryTableFieldId="3"/>
    <tableColumn id="4" name="n_dose2" uniqueName="4" queryTableFieldId="4"/>
    <tableColumn id="5" name="n_cum_dose1" uniqueName="5" queryTableFieldId="5"/>
    <tableColumn id="6" name="couv_dose1" uniqueName="6" queryTableFieldId="6"/>
    <tableColumn id="7" name="n_cum_dose2" uniqueName="7" queryTableFieldId="7"/>
    <tableColumn id="8" name="couv_dose2" uniqueName="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3" sqref="C3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27" t="s">
        <v>0</v>
      </c>
      <c r="B1" s="27"/>
      <c r="C1" s="27"/>
      <c r="D1" s="27"/>
      <c r="E1" s="27"/>
      <c r="F1" s="27"/>
      <c r="G1" s="27"/>
      <c r="H1" s="27"/>
      <c r="I1" s="27"/>
    </row>
    <row r="2" spans="1:9">
      <c r="A2" s="27" t="s">
        <v>1</v>
      </c>
      <c r="B2" s="27" t="s">
        <v>2</v>
      </c>
      <c r="C2" s="27"/>
      <c r="D2" s="27" t="s">
        <v>3</v>
      </c>
      <c r="E2" s="27"/>
      <c r="F2" s="27" t="s">
        <v>4</v>
      </c>
      <c r="G2" s="27" t="s">
        <v>5</v>
      </c>
      <c r="H2" s="27" t="s">
        <v>6</v>
      </c>
      <c r="I2" s="27" t="s">
        <v>7</v>
      </c>
    </row>
    <row r="3" spans="1:9">
      <c r="A3">
        <v>1</v>
      </c>
      <c r="B3" s="28">
        <v>61</v>
      </c>
      <c r="C3" s="28">
        <v>90</v>
      </c>
      <c r="D3">
        <v>1</v>
      </c>
      <c r="E3">
        <v>16</v>
      </c>
      <c r="F3">
        <v>0</v>
      </c>
      <c r="G3" s="81" t="s">
        <v>8</v>
      </c>
      <c r="H3" t="s">
        <v>9</v>
      </c>
      <c r="I3" s="81" t="s">
        <v>10</v>
      </c>
    </row>
    <row r="4" spans="1:9">
      <c r="A4">
        <v>2</v>
      </c>
      <c r="B4" s="28">
        <v>1</v>
      </c>
      <c r="C4" s="28">
        <v>30</v>
      </c>
      <c r="D4">
        <v>14</v>
      </c>
      <c r="E4">
        <v>16</v>
      </c>
      <c r="F4">
        <v>0</v>
      </c>
      <c r="G4" s="81" t="s">
        <v>11</v>
      </c>
      <c r="H4" t="s">
        <v>12</v>
      </c>
      <c r="I4" s="81" t="s">
        <v>13</v>
      </c>
    </row>
    <row r="5" spans="1:9">
      <c r="A5">
        <v>3</v>
      </c>
      <c r="B5" s="28">
        <v>1</v>
      </c>
      <c r="C5" s="28">
        <v>30</v>
      </c>
      <c r="D5">
        <v>1</v>
      </c>
      <c r="E5">
        <v>16</v>
      </c>
      <c r="F5">
        <v>1</v>
      </c>
      <c r="G5" s="81" t="s">
        <v>8</v>
      </c>
      <c r="H5" t="s">
        <v>14</v>
      </c>
      <c r="I5" s="81" t="s">
        <v>10</v>
      </c>
    </row>
    <row r="6" spans="1:9">
      <c r="A6">
        <v>4</v>
      </c>
      <c r="B6" s="28">
        <v>1</v>
      </c>
      <c r="C6" s="28">
        <v>30</v>
      </c>
      <c r="D6">
        <v>14</v>
      </c>
      <c r="E6">
        <v>16</v>
      </c>
      <c r="F6">
        <v>1</v>
      </c>
      <c r="G6" s="81" t="s">
        <v>11</v>
      </c>
      <c r="H6" t="s">
        <v>15</v>
      </c>
      <c r="I6" s="81" t="s">
        <v>13</v>
      </c>
    </row>
    <row r="7" spans="2:3">
      <c r="B7" s="28"/>
      <c r="C7" s="28"/>
    </row>
    <row r="8" spans="2:3">
      <c r="B8" s="28"/>
      <c r="C8" s="28"/>
    </row>
    <row r="9" spans="2:3">
      <c r="B9" s="28"/>
      <c r="C9" s="28"/>
    </row>
    <row r="10" spans="2:3">
      <c r="B10" s="28"/>
      <c r="C10" s="28"/>
    </row>
    <row r="11" spans="2:3">
      <c r="B11" s="28"/>
      <c r="C11" s="28"/>
    </row>
    <row r="12" spans="2:3">
      <c r="B12" s="28"/>
      <c r="C12" s="28"/>
    </row>
    <row r="13" spans="2:3">
      <c r="B13" s="28"/>
      <c r="C13" s="28"/>
    </row>
    <row r="14" spans="2:3">
      <c r="B14" s="28"/>
      <c r="C14" s="28"/>
    </row>
    <row r="15" spans="2:3">
      <c r="B15" s="28"/>
      <c r="C15" s="28"/>
    </row>
    <row r="16" spans="1:9">
      <c r="A16" s="17"/>
      <c r="B16" s="31"/>
      <c r="C16" s="31"/>
      <c r="D16" s="17"/>
      <c r="E16" s="17"/>
      <c r="F16" s="17"/>
      <c r="G16" s="17"/>
      <c r="H16" s="17"/>
      <c r="I16" s="17"/>
    </row>
    <row r="17" spans="1:9">
      <c r="A17" s="17"/>
      <c r="B17" s="31"/>
      <c r="C17" s="31"/>
      <c r="D17" s="17"/>
      <c r="E17" s="17"/>
      <c r="F17" s="17"/>
      <c r="G17" s="17"/>
      <c r="H17" s="17"/>
      <c r="I17" s="17"/>
    </row>
    <row r="18" spans="1:9">
      <c r="A18" s="17"/>
      <c r="B18" s="31"/>
      <c r="C18" s="31"/>
      <c r="D18" s="17"/>
      <c r="E18" s="17"/>
      <c r="F18" s="17"/>
      <c r="G18" s="17"/>
      <c r="H18" s="17"/>
      <c r="I18" s="17"/>
    </row>
    <row r="19" spans="1:9">
      <c r="A19" s="17"/>
      <c r="B19" s="31"/>
      <c r="C19" s="31"/>
      <c r="D19" s="17"/>
      <c r="E19" s="17"/>
      <c r="F19" s="17"/>
      <c r="G19" s="17"/>
      <c r="H19" s="17"/>
      <c r="I19" s="17"/>
    </row>
    <row r="20" spans="1:9">
      <c r="A20" s="17"/>
      <c r="B20" s="31"/>
      <c r="C20" s="31"/>
      <c r="D20" s="17"/>
      <c r="E20" s="17"/>
      <c r="F20" s="17"/>
      <c r="G20" s="17"/>
      <c r="H20" s="17"/>
      <c r="I20" s="17"/>
    </row>
    <row r="21" spans="1:9">
      <c r="A21" s="17"/>
      <c r="B21" s="31"/>
      <c r="C21" s="31"/>
      <c r="D21" s="17"/>
      <c r="E21" s="17"/>
      <c r="F21" s="17"/>
      <c r="G21" s="17"/>
      <c r="H21" s="17"/>
      <c r="I21" s="17"/>
    </row>
    <row r="22" spans="1:9">
      <c r="A22" s="17"/>
      <c r="B22" s="31"/>
      <c r="C22" s="31"/>
      <c r="D22" s="17"/>
      <c r="E22" s="17"/>
      <c r="F22" s="17"/>
      <c r="G22" s="17"/>
      <c r="H22" s="17"/>
      <c r="I22" s="17"/>
    </row>
    <row r="23" spans="1:9">
      <c r="A23" s="17"/>
      <c r="B23" s="31"/>
      <c r="C23" s="31"/>
      <c r="D23" s="17"/>
      <c r="E23" s="17"/>
      <c r="F23" s="17"/>
      <c r="G23" s="17"/>
      <c r="H23" s="17"/>
      <c r="I23" s="17"/>
    </row>
    <row r="24" spans="1:9">
      <c r="A24" s="17"/>
      <c r="B24" s="31"/>
      <c r="C24" s="31"/>
      <c r="D24" s="17"/>
      <c r="E24" s="17"/>
      <c r="F24" s="17"/>
      <c r="G24" s="17"/>
      <c r="H24" s="17"/>
      <c r="I24" s="17"/>
    </row>
    <row r="25" spans="1:9">
      <c r="A25" s="17"/>
      <c r="B25" s="31"/>
      <c r="C25" s="31"/>
      <c r="D25" s="17"/>
      <c r="E25" s="17"/>
      <c r="F25" s="17"/>
      <c r="G25" s="17"/>
      <c r="H25" s="17"/>
      <c r="I25" s="17"/>
    </row>
    <row r="26" spans="1:9">
      <c r="A26" s="17"/>
      <c r="B26" s="31"/>
      <c r="C26" s="31"/>
      <c r="D26" s="17"/>
      <c r="E26" s="17"/>
      <c r="F26" s="17"/>
      <c r="G26" s="17"/>
      <c r="H26" s="17"/>
      <c r="I26" s="17"/>
    </row>
    <row r="27" spans="1:9">
      <c r="A27" s="17"/>
      <c r="B27" s="31"/>
      <c r="C27" s="31"/>
      <c r="D27" s="17"/>
      <c r="E27" s="17"/>
      <c r="F27" s="17"/>
      <c r="G27" s="17"/>
      <c r="H27" s="17"/>
      <c r="I27" s="17"/>
    </row>
    <row r="28" spans="1:9">
      <c r="A28" s="17"/>
      <c r="B28" s="31"/>
      <c r="C28" s="31"/>
      <c r="D28" s="17"/>
      <c r="E28" s="17"/>
      <c r="F28" s="17"/>
      <c r="G28" s="17"/>
      <c r="H28" s="17"/>
      <c r="I28" s="17"/>
    </row>
    <row r="29" spans="1:9">
      <c r="A29" s="17"/>
      <c r="B29" s="31"/>
      <c r="C29" s="31"/>
      <c r="D29" s="17"/>
      <c r="E29" s="17"/>
      <c r="F29" s="17"/>
      <c r="G29" s="17"/>
      <c r="H29" s="17"/>
      <c r="I29" s="17"/>
    </row>
    <row r="30" spans="1:9">
      <c r="A30" s="17"/>
      <c r="B30" s="31"/>
      <c r="C30" s="31"/>
      <c r="D30" s="17"/>
      <c r="E30" s="17"/>
      <c r="F30" s="17"/>
      <c r="G30" s="17"/>
      <c r="H30" s="17"/>
      <c r="I30" s="17"/>
    </row>
    <row r="31" spans="1:9">
      <c r="A31" s="17"/>
      <c r="B31" s="31"/>
      <c r="C31" s="31"/>
      <c r="D31" s="17"/>
      <c r="E31" s="17"/>
      <c r="F31" s="17"/>
      <c r="G31" s="17"/>
      <c r="H31" s="17"/>
      <c r="I31" s="17"/>
    </row>
    <row r="32" spans="1:9">
      <c r="A32" s="17"/>
      <c r="B32" s="31"/>
      <c r="C32" s="31"/>
      <c r="D32" s="17"/>
      <c r="E32" s="17"/>
      <c r="F32" s="17"/>
      <c r="G32" s="17"/>
      <c r="H32" s="17"/>
      <c r="I32" s="17"/>
    </row>
    <row r="33" spans="1:9">
      <c r="A33" s="17"/>
      <c r="B33" s="31"/>
      <c r="C33" s="31"/>
      <c r="D33" s="17"/>
      <c r="E33" s="17"/>
      <c r="F33" s="17"/>
      <c r="G33" s="17"/>
      <c r="H33" s="17"/>
      <c r="I33" s="17"/>
    </row>
    <row r="34" spans="1:9">
      <c r="A34" s="17"/>
      <c r="B34" s="31"/>
      <c r="C34" s="31"/>
      <c r="D34" s="17"/>
      <c r="E34" s="17"/>
      <c r="F34" s="17"/>
      <c r="G34" s="17"/>
      <c r="H34" s="17"/>
      <c r="I34" s="17"/>
    </row>
    <row r="35" spans="1:9">
      <c r="A35" s="17"/>
      <c r="B35" s="31"/>
      <c r="C35" s="31"/>
      <c r="D35" s="17"/>
      <c r="E35" s="17"/>
      <c r="F35" s="17"/>
      <c r="G35" s="17"/>
      <c r="H35" s="17"/>
      <c r="I35" s="17"/>
    </row>
    <row r="36" spans="1:9">
      <c r="A36" s="17"/>
      <c r="B36" s="31"/>
      <c r="C36" s="31"/>
      <c r="D36" s="17"/>
      <c r="E36" s="17"/>
      <c r="F36" s="17"/>
      <c r="G36" s="17"/>
      <c r="H36" s="17"/>
      <c r="I36" s="17"/>
    </row>
    <row r="37" spans="1:8">
      <c r="A37" s="17"/>
      <c r="B37" s="31"/>
      <c r="C37" s="31"/>
      <c r="D37" s="17"/>
      <c r="E37" s="17"/>
      <c r="F37" s="17"/>
      <c r="G37" s="17"/>
      <c r="H37" s="17"/>
    </row>
    <row r="38" spans="1:8">
      <c r="A38" s="17"/>
      <c r="B38" s="31"/>
      <c r="C38" s="31"/>
      <c r="D38" s="17"/>
      <c r="E38" s="17"/>
      <c r="F38" s="17"/>
      <c r="G38" s="17"/>
      <c r="H38" s="17"/>
    </row>
    <row r="39" spans="1:8">
      <c r="A39" s="17"/>
      <c r="B39" s="31"/>
      <c r="C39" s="31"/>
      <c r="D39" s="17"/>
      <c r="E39" s="17"/>
      <c r="F39" s="17"/>
      <c r="G39" s="17"/>
      <c r="H39" s="17"/>
    </row>
    <row r="40" spans="1:8">
      <c r="A40" s="17"/>
      <c r="B40" s="31"/>
      <c r="C40" s="31"/>
      <c r="D40" s="17"/>
      <c r="E40" s="17"/>
      <c r="F40" s="17"/>
      <c r="G40" s="17"/>
      <c r="H40" s="17"/>
    </row>
    <row r="41" spans="1:8">
      <c r="A41" s="17"/>
      <c r="B41" s="31"/>
      <c r="C41" s="31"/>
      <c r="D41" s="17"/>
      <c r="E41" s="17"/>
      <c r="F41" s="17"/>
      <c r="G41" s="17"/>
      <c r="H41" s="17"/>
    </row>
    <row r="42" spans="1:8">
      <c r="A42" s="17"/>
      <c r="B42" s="31"/>
      <c r="C42" s="31"/>
      <c r="D42" s="17"/>
      <c r="E42" s="17"/>
      <c r="F42" s="17"/>
      <c r="G42" s="17"/>
      <c r="H42" s="17"/>
    </row>
    <row r="43" spans="1:8">
      <c r="A43" s="17"/>
      <c r="B43" s="31"/>
      <c r="C43" s="31"/>
      <c r="D43" s="17"/>
      <c r="E43" s="17"/>
      <c r="F43" s="17"/>
      <c r="G43" s="17"/>
      <c r="H43" s="17"/>
    </row>
    <row r="44" spans="1:8">
      <c r="A44" s="17"/>
      <c r="B44" s="31"/>
      <c r="C44" s="31"/>
      <c r="D44" s="17"/>
      <c r="E44" s="17"/>
      <c r="F44" s="17"/>
      <c r="G44" s="17"/>
      <c r="H44" s="17"/>
    </row>
    <row r="45" spans="1:8">
      <c r="A45" s="17"/>
      <c r="B45" s="31"/>
      <c r="C45" s="31"/>
      <c r="D45" s="17"/>
      <c r="E45" s="17"/>
      <c r="F45" s="17"/>
      <c r="G45" s="17"/>
      <c r="H45" s="17"/>
    </row>
    <row r="46" spans="1:8">
      <c r="A46" s="17"/>
      <c r="B46" s="31"/>
      <c r="C46" s="31"/>
      <c r="D46" s="17"/>
      <c r="E46" s="17"/>
      <c r="F46" s="17"/>
      <c r="G46" s="17"/>
      <c r="H46" s="17"/>
    </row>
    <row r="47" spans="1:8">
      <c r="A47" s="17"/>
      <c r="B47" s="31"/>
      <c r="C47" s="31"/>
      <c r="D47" s="17"/>
      <c r="E47" s="17"/>
      <c r="F47" s="17"/>
      <c r="G47" s="17"/>
      <c r="H47" s="17"/>
    </row>
    <row r="48" spans="1:8">
      <c r="A48" s="17"/>
      <c r="B48" s="31"/>
      <c r="C48" s="31"/>
      <c r="D48" s="17"/>
      <c r="E48" s="17"/>
      <c r="F48" s="17"/>
      <c r="G48" s="17"/>
      <c r="H48" s="17"/>
    </row>
    <row r="49" spans="1:8">
      <c r="A49" s="17"/>
      <c r="B49" s="31"/>
      <c r="C49" s="31"/>
      <c r="D49" s="17"/>
      <c r="E49" s="17"/>
      <c r="F49" s="17"/>
      <c r="G49" s="17"/>
      <c r="H49" s="17"/>
    </row>
    <row r="50" spans="1:8">
      <c r="A50" s="17"/>
      <c r="B50" s="31"/>
      <c r="C50" s="31"/>
      <c r="D50" s="17"/>
      <c r="E50" s="17"/>
      <c r="F50" s="17"/>
      <c r="G50" s="17"/>
      <c r="H50" s="17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1"/>
  <sheetViews>
    <sheetView topLeftCell="A46" workbookViewId="0">
      <selection activeCell="B61" sqref="B61"/>
    </sheetView>
  </sheetViews>
  <sheetFormatPr defaultColWidth="8.7265625" defaultRowHeight="14" outlineLevelCol="1"/>
  <cols>
    <col min="1" max="1" width="13.7265625" customWidth="1"/>
  </cols>
  <sheetData>
    <row r="1" spans="1:2">
      <c r="A1" s="2">
        <v>43831</v>
      </c>
      <c r="B1">
        <v>0</v>
      </c>
    </row>
    <row r="2" spans="1:2">
      <c r="A2" s="2">
        <v>43902</v>
      </c>
      <c r="B2">
        <v>0</v>
      </c>
    </row>
    <row r="3" spans="1:2">
      <c r="A3" s="2">
        <v>43904</v>
      </c>
      <c r="B3">
        <v>0</v>
      </c>
    </row>
    <row r="4" spans="1:2">
      <c r="A4" s="2">
        <v>43907</v>
      </c>
      <c r="B4">
        <v>0</v>
      </c>
    </row>
    <row r="5" spans="1:2">
      <c r="A5" s="2">
        <v>43984</v>
      </c>
      <c r="B5">
        <v>0</v>
      </c>
    </row>
    <row r="6" spans="1:2">
      <c r="A6" s="2">
        <v>44004</v>
      </c>
      <c r="B6">
        <v>0</v>
      </c>
    </row>
    <row r="7" spans="1:2">
      <c r="A7" s="2">
        <v>44016</v>
      </c>
      <c r="B7">
        <v>0</v>
      </c>
    </row>
    <row r="8" spans="1:2">
      <c r="A8" s="2">
        <v>44032</v>
      </c>
      <c r="B8">
        <v>0</v>
      </c>
    </row>
    <row r="9" spans="1:2">
      <c r="A9" s="2">
        <v>44070</v>
      </c>
      <c r="B9">
        <v>0</v>
      </c>
    </row>
    <row r="10" spans="1:2">
      <c r="A10" s="2">
        <v>44075</v>
      </c>
      <c r="B10">
        <v>0</v>
      </c>
    </row>
    <row r="11" spans="1:2">
      <c r="A11" s="2">
        <v>44121</v>
      </c>
      <c r="B11">
        <v>0</v>
      </c>
    </row>
    <row r="12" spans="1:2">
      <c r="A12" s="2">
        <v>44126</v>
      </c>
      <c r="B12">
        <v>0</v>
      </c>
    </row>
    <row r="13" spans="1:2">
      <c r="A13" s="2">
        <v>44134</v>
      </c>
      <c r="B13">
        <v>0</v>
      </c>
    </row>
    <row r="14" spans="1:2">
      <c r="A14" s="2">
        <v>44136</v>
      </c>
      <c r="B14">
        <v>0</v>
      </c>
    </row>
    <row r="15" spans="1:2">
      <c r="A15" s="2">
        <v>44180</v>
      </c>
      <c r="B15">
        <v>0</v>
      </c>
    </row>
    <row r="16" spans="1:2">
      <c r="A16" s="2">
        <v>44184</v>
      </c>
      <c r="B16">
        <v>0</v>
      </c>
    </row>
    <row r="17" spans="1:2">
      <c r="A17" s="2">
        <v>44200</v>
      </c>
      <c r="B17">
        <v>0</v>
      </c>
    </row>
    <row r="18" spans="1:2">
      <c r="A18" s="2">
        <v>44201</v>
      </c>
      <c r="B18">
        <v>1</v>
      </c>
    </row>
    <row r="19" spans="1:2">
      <c r="A19" s="2">
        <v>44208</v>
      </c>
      <c r="B19">
        <v>1</v>
      </c>
    </row>
    <row r="20" spans="1:2">
      <c r="A20" s="2">
        <v>44212</v>
      </c>
      <c r="B20">
        <v>1</v>
      </c>
    </row>
    <row r="21" spans="1:2">
      <c r="A21" s="2">
        <v>44215</v>
      </c>
      <c r="B21">
        <v>1</v>
      </c>
    </row>
    <row r="22" spans="1:2">
      <c r="A22" s="2">
        <v>44222</v>
      </c>
      <c r="B22">
        <v>1</v>
      </c>
    </row>
    <row r="23" spans="1:2">
      <c r="A23" s="2">
        <v>44229</v>
      </c>
      <c r="B23">
        <v>1</v>
      </c>
    </row>
    <row r="24" spans="1:2">
      <c r="A24" s="2">
        <v>44233</v>
      </c>
      <c r="B24">
        <v>1</v>
      </c>
    </row>
    <row r="25" spans="1:2">
      <c r="A25" s="2">
        <v>44235</v>
      </c>
      <c r="B25">
        <v>1</v>
      </c>
    </row>
    <row r="26" spans="1:2">
      <c r="A26" s="2">
        <v>44236</v>
      </c>
      <c r="B26">
        <v>1</v>
      </c>
    </row>
    <row r="27" spans="1:2">
      <c r="A27" s="2">
        <v>44240</v>
      </c>
      <c r="B27">
        <v>1</v>
      </c>
    </row>
    <row r="28" spans="1:2">
      <c r="A28" s="2">
        <v>44243</v>
      </c>
      <c r="B28">
        <v>1</v>
      </c>
    </row>
    <row r="29" spans="1:2">
      <c r="A29" s="2">
        <v>44249</v>
      </c>
      <c r="B29">
        <v>1</v>
      </c>
    </row>
    <row r="30" spans="1:2">
      <c r="A30" s="2">
        <v>44250</v>
      </c>
      <c r="B30">
        <v>1</v>
      </c>
    </row>
    <row r="31" spans="1:2">
      <c r="A31" s="2">
        <v>44256</v>
      </c>
      <c r="B31">
        <v>1</v>
      </c>
    </row>
    <row r="32" spans="1:2">
      <c r="A32" s="2">
        <v>44257</v>
      </c>
      <c r="B32">
        <v>1</v>
      </c>
    </row>
    <row r="33" spans="1:2">
      <c r="A33" s="2">
        <v>44262</v>
      </c>
      <c r="B33">
        <v>1</v>
      </c>
    </row>
    <row r="34" spans="1:2">
      <c r="A34" s="2">
        <v>44264</v>
      </c>
      <c r="B34">
        <v>1</v>
      </c>
    </row>
    <row r="35" spans="1:2">
      <c r="A35" s="2">
        <v>44271</v>
      </c>
      <c r="B35">
        <v>1</v>
      </c>
    </row>
    <row r="36" spans="1:2">
      <c r="A36" s="2">
        <v>44278</v>
      </c>
      <c r="B36">
        <v>1</v>
      </c>
    </row>
    <row r="37" spans="1:2">
      <c r="A37" s="2">
        <v>44285</v>
      </c>
      <c r="B37">
        <v>1</v>
      </c>
    </row>
    <row r="38" spans="1:2">
      <c r="A38" s="2">
        <v>44290</v>
      </c>
      <c r="B38">
        <v>1</v>
      </c>
    </row>
    <row r="39" spans="1:2">
      <c r="A39" s="2">
        <v>44292</v>
      </c>
      <c r="B39">
        <v>1</v>
      </c>
    </row>
    <row r="40" spans="1:2">
      <c r="A40" s="2">
        <v>44296</v>
      </c>
      <c r="B40">
        <v>1</v>
      </c>
    </row>
    <row r="41" spans="1:2">
      <c r="A41" s="2">
        <v>44299</v>
      </c>
      <c r="B41">
        <v>1</v>
      </c>
    </row>
    <row r="42" spans="1:2">
      <c r="A42" s="2">
        <v>44303</v>
      </c>
      <c r="B42">
        <v>1</v>
      </c>
    </row>
    <row r="43" spans="1:2">
      <c r="A43" s="2">
        <v>44306</v>
      </c>
      <c r="B43">
        <v>1</v>
      </c>
    </row>
    <row r="44" spans="1:2">
      <c r="A44" s="2">
        <v>44312</v>
      </c>
      <c r="B44">
        <v>1</v>
      </c>
    </row>
    <row r="45" spans="1:2">
      <c r="A45" s="2">
        <v>44313</v>
      </c>
      <c r="B45">
        <v>1</v>
      </c>
    </row>
    <row r="46" spans="1:2">
      <c r="A46" s="2">
        <v>44319</v>
      </c>
      <c r="B46">
        <v>1</v>
      </c>
    </row>
    <row r="47" spans="1:2">
      <c r="A47" s="2">
        <v>44320</v>
      </c>
      <c r="B47">
        <v>1</v>
      </c>
    </row>
    <row r="48" spans="1:2">
      <c r="A48" s="2">
        <v>44325</v>
      </c>
      <c r="B48">
        <v>1</v>
      </c>
    </row>
    <row r="49" spans="1:2">
      <c r="A49" s="2">
        <v>44327</v>
      </c>
      <c r="B49">
        <v>1</v>
      </c>
    </row>
    <row r="50" spans="1:2">
      <c r="A50" s="2">
        <v>44328</v>
      </c>
      <c r="B50">
        <v>1</v>
      </c>
    </row>
    <row r="51" spans="1:2">
      <c r="A51" s="2">
        <v>44332</v>
      </c>
      <c r="B51">
        <v>1</v>
      </c>
    </row>
    <row r="52" spans="1:2">
      <c r="A52" s="2">
        <v>44334</v>
      </c>
      <c r="B52">
        <v>1</v>
      </c>
    </row>
    <row r="53" spans="1:2">
      <c r="A53" s="2">
        <v>44341</v>
      </c>
      <c r="B53">
        <v>1</v>
      </c>
    </row>
    <row r="54" spans="1:2">
      <c r="A54" s="2">
        <v>44348</v>
      </c>
      <c r="B54">
        <v>1</v>
      </c>
    </row>
    <row r="55" spans="1:2">
      <c r="A55" s="2">
        <v>44355</v>
      </c>
      <c r="B55">
        <v>1</v>
      </c>
    </row>
    <row r="56" spans="1:2">
      <c r="A56" s="2">
        <v>44362</v>
      </c>
      <c r="B56">
        <v>1</v>
      </c>
    </row>
    <row r="57" spans="1:2">
      <c r="A57" s="2">
        <v>44383</v>
      </c>
      <c r="B57">
        <v>1</v>
      </c>
    </row>
    <row r="58" spans="1:2">
      <c r="A58" s="2">
        <v>44409</v>
      </c>
      <c r="B58">
        <v>1</v>
      </c>
    </row>
    <row r="59" spans="1:2">
      <c r="A59" s="2">
        <v>44440</v>
      </c>
      <c r="B59">
        <v>1</v>
      </c>
    </row>
    <row r="60" spans="1:2">
      <c r="A60" s="2">
        <v>44470</v>
      </c>
      <c r="B60">
        <v>0</v>
      </c>
    </row>
    <row r="61" spans="1:2">
      <c r="A61" s="2">
        <v>44562</v>
      </c>
      <c r="B61">
        <v>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"/>
  <sheetViews>
    <sheetView topLeftCell="A16" workbookViewId="0">
      <selection activeCell="F66" sqref="F66"/>
    </sheetView>
  </sheetViews>
  <sheetFormatPr defaultColWidth="9.1796875" defaultRowHeight="14"/>
  <cols>
    <col min="1" max="1" width="14.453125" style="17" customWidth="1"/>
    <col min="2" max="16384" width="9.1796875" style="17"/>
  </cols>
  <sheetData>
    <row r="1" spans="1:2">
      <c r="A1" s="18" t="s">
        <v>118</v>
      </c>
      <c r="B1" s="17" t="s">
        <v>119</v>
      </c>
    </row>
    <row r="2" spans="1:1">
      <c r="A2" s="18">
        <v>43831</v>
      </c>
    </row>
    <row r="3" spans="1:1">
      <c r="A3" s="18">
        <v>43902</v>
      </c>
    </row>
    <row r="4" spans="1:1">
      <c r="A4" s="18">
        <v>43904</v>
      </c>
    </row>
    <row r="5" spans="1:1">
      <c r="A5" s="18">
        <v>43907</v>
      </c>
    </row>
    <row r="6" spans="1:1">
      <c r="A6" s="18">
        <v>43984</v>
      </c>
    </row>
    <row r="7" spans="1:1">
      <c r="A7" s="18">
        <v>44004</v>
      </c>
    </row>
    <row r="8" spans="1:1">
      <c r="A8" s="18">
        <v>44016</v>
      </c>
    </row>
    <row r="9" spans="1:1">
      <c r="A9" s="18">
        <v>44032</v>
      </c>
    </row>
    <row r="10" spans="1:1">
      <c r="A10" s="18">
        <v>44070</v>
      </c>
    </row>
    <row r="11" spans="1:1">
      <c r="A11" s="18">
        <v>44075</v>
      </c>
    </row>
    <row r="12" spans="1:1">
      <c r="A12" s="18">
        <v>44121</v>
      </c>
    </row>
    <row r="13" spans="1:1">
      <c r="A13" s="18">
        <v>44126</v>
      </c>
    </row>
    <row r="14" spans="1:1">
      <c r="A14" s="18">
        <v>44134</v>
      </c>
    </row>
    <row r="15" spans="1:1">
      <c r="A15" s="18">
        <v>44136</v>
      </c>
    </row>
    <row r="16" spans="1:1">
      <c r="A16" s="18">
        <v>44180</v>
      </c>
    </row>
    <row r="17" spans="1:1">
      <c r="A17" s="18">
        <v>44184</v>
      </c>
    </row>
    <row r="18" spans="1:1">
      <c r="A18" s="18">
        <v>44200</v>
      </c>
    </row>
    <row r="19" spans="1:17">
      <c r="A19" s="18">
        <v>44201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16</v>
      </c>
    </row>
    <row r="20" spans="1:17">
      <c r="A20" s="18">
        <v>44208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16</v>
      </c>
    </row>
    <row r="21" spans="1:17">
      <c r="A21" s="18">
        <v>44212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16</v>
      </c>
    </row>
    <row r="22" spans="1:17">
      <c r="A22" s="18">
        <v>44215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16</v>
      </c>
    </row>
    <row r="23" spans="1:17">
      <c r="A23" s="18">
        <v>44222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16</v>
      </c>
    </row>
    <row r="24" spans="1:17">
      <c r="A24" s="18">
        <v>44229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16</v>
      </c>
    </row>
    <row r="25" spans="1:17">
      <c r="A25" s="18">
        <v>44233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16</v>
      </c>
    </row>
    <row r="26" spans="1:17">
      <c r="A26" s="18">
        <v>44235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16</v>
      </c>
    </row>
    <row r="27" spans="1:17">
      <c r="A27" s="18">
        <v>44236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16</v>
      </c>
    </row>
    <row r="28" spans="1:17">
      <c r="A28" s="18">
        <v>44240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16</v>
      </c>
    </row>
    <row r="29" spans="1:17">
      <c r="A29" s="18">
        <v>44243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16</v>
      </c>
    </row>
    <row r="30" spans="1:17">
      <c r="A30" s="18">
        <v>44249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16</v>
      </c>
    </row>
    <row r="31" spans="1:17">
      <c r="A31" s="18">
        <v>44250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16</v>
      </c>
    </row>
    <row r="32" spans="1:17">
      <c r="A32" s="19">
        <v>44256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13</v>
      </c>
      <c r="O32" s="20">
        <v>14</v>
      </c>
      <c r="P32" s="20">
        <v>15</v>
      </c>
      <c r="Q32" s="20">
        <v>16</v>
      </c>
    </row>
    <row r="33" spans="1:17">
      <c r="A33" s="18">
        <v>44257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13</v>
      </c>
      <c r="O33" s="17">
        <v>14</v>
      </c>
      <c r="P33" s="17">
        <v>15</v>
      </c>
      <c r="Q33" s="17">
        <v>16</v>
      </c>
    </row>
    <row r="34" spans="1:17">
      <c r="A34" s="18">
        <v>44262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13</v>
      </c>
      <c r="O34" s="17">
        <v>14</v>
      </c>
      <c r="P34" s="17">
        <v>15</v>
      </c>
      <c r="Q34" s="17">
        <v>16</v>
      </c>
    </row>
    <row r="35" spans="1:17">
      <c r="A35" s="18">
        <v>44264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13</v>
      </c>
      <c r="O35" s="17">
        <v>14</v>
      </c>
      <c r="P35" s="17">
        <v>15</v>
      </c>
      <c r="Q35" s="17">
        <v>16</v>
      </c>
    </row>
    <row r="36" spans="1:17">
      <c r="A36" s="18">
        <v>44271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13</v>
      </c>
      <c r="O36" s="17">
        <v>14</v>
      </c>
      <c r="P36" s="17">
        <v>15</v>
      </c>
      <c r="Q36" s="17">
        <v>16</v>
      </c>
    </row>
    <row r="37" spans="1:17">
      <c r="A37" s="18">
        <v>44278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13</v>
      </c>
      <c r="O37" s="17">
        <v>14</v>
      </c>
      <c r="P37" s="17">
        <v>15</v>
      </c>
      <c r="Q37" s="17">
        <v>16</v>
      </c>
    </row>
    <row r="38" spans="1:17">
      <c r="A38" s="18">
        <v>44285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13</v>
      </c>
      <c r="O38" s="17">
        <v>14</v>
      </c>
      <c r="P38" s="17">
        <v>15</v>
      </c>
      <c r="Q38" s="17">
        <v>16</v>
      </c>
    </row>
    <row r="39" spans="1:17">
      <c r="A39" s="18">
        <v>44290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13</v>
      </c>
      <c r="O39" s="17">
        <v>14</v>
      </c>
      <c r="P39" s="17">
        <v>15</v>
      </c>
      <c r="Q39" s="17">
        <v>16</v>
      </c>
    </row>
    <row r="40" spans="1:17">
      <c r="A40" s="19">
        <v>44292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11</v>
      </c>
      <c r="M40" s="20">
        <v>12</v>
      </c>
      <c r="N40" s="20">
        <v>13</v>
      </c>
      <c r="O40" s="20">
        <v>14</v>
      </c>
      <c r="P40" s="20">
        <v>15</v>
      </c>
      <c r="Q40" s="20">
        <v>16</v>
      </c>
    </row>
    <row r="41" spans="1:17">
      <c r="A41" s="18">
        <v>44296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11</v>
      </c>
      <c r="M41" s="17">
        <v>12</v>
      </c>
      <c r="N41" s="17">
        <v>13</v>
      </c>
      <c r="O41" s="17">
        <v>14</v>
      </c>
      <c r="P41" s="17">
        <v>15</v>
      </c>
      <c r="Q41" s="17">
        <v>16</v>
      </c>
    </row>
    <row r="42" spans="1:17">
      <c r="A42" s="18">
        <v>44299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11</v>
      </c>
      <c r="M42" s="17">
        <v>12</v>
      </c>
      <c r="N42" s="17">
        <v>13</v>
      </c>
      <c r="O42" s="17">
        <v>14</v>
      </c>
      <c r="P42" s="17">
        <v>15</v>
      </c>
      <c r="Q42" s="17">
        <v>16</v>
      </c>
    </row>
    <row r="43" spans="1:17">
      <c r="A43" s="18">
        <v>44303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11</v>
      </c>
      <c r="M43" s="17">
        <v>12</v>
      </c>
      <c r="N43" s="17">
        <v>13</v>
      </c>
      <c r="O43" s="17">
        <v>14</v>
      </c>
      <c r="P43" s="17">
        <v>15</v>
      </c>
      <c r="Q43" s="17">
        <v>16</v>
      </c>
    </row>
    <row r="44" spans="1:17">
      <c r="A44" s="18">
        <v>44306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11</v>
      </c>
      <c r="M44" s="17">
        <v>12</v>
      </c>
      <c r="N44" s="17">
        <v>13</v>
      </c>
      <c r="O44" s="17">
        <v>14</v>
      </c>
      <c r="P44" s="17">
        <v>15</v>
      </c>
      <c r="Q44" s="17">
        <v>16</v>
      </c>
    </row>
    <row r="45" spans="1:17">
      <c r="A45" s="18">
        <v>44312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11</v>
      </c>
      <c r="M45" s="17">
        <v>12</v>
      </c>
      <c r="N45" s="17">
        <v>13</v>
      </c>
      <c r="O45" s="17">
        <v>14</v>
      </c>
      <c r="P45" s="17">
        <v>15</v>
      </c>
      <c r="Q45" s="17">
        <v>16</v>
      </c>
    </row>
    <row r="46" spans="1:17">
      <c r="A46" s="18">
        <v>44313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11</v>
      </c>
      <c r="M46" s="17">
        <v>12</v>
      </c>
      <c r="N46" s="17">
        <v>13</v>
      </c>
      <c r="O46" s="17">
        <v>14</v>
      </c>
      <c r="P46" s="17">
        <v>15</v>
      </c>
      <c r="Q46" s="17">
        <v>16</v>
      </c>
    </row>
    <row r="47" spans="1:17">
      <c r="A47" s="19">
        <v>44319</v>
      </c>
      <c r="B47" s="20">
        <v>0</v>
      </c>
      <c r="C47" s="20">
        <v>0</v>
      </c>
      <c r="D47" s="20">
        <v>0</v>
      </c>
      <c r="E47" s="20">
        <v>0</v>
      </c>
      <c r="F47" s="20">
        <v>5</v>
      </c>
      <c r="G47" s="20">
        <v>6</v>
      </c>
      <c r="H47" s="20">
        <v>7</v>
      </c>
      <c r="I47" s="20">
        <v>8</v>
      </c>
      <c r="J47" s="20">
        <v>9</v>
      </c>
      <c r="K47" s="20">
        <v>10</v>
      </c>
      <c r="L47" s="20">
        <v>11</v>
      </c>
      <c r="M47" s="20">
        <v>12</v>
      </c>
      <c r="N47" s="20">
        <v>13</v>
      </c>
      <c r="O47" s="20">
        <v>14</v>
      </c>
      <c r="P47" s="20">
        <v>15</v>
      </c>
      <c r="Q47" s="20">
        <v>16</v>
      </c>
    </row>
    <row r="48" spans="1:17">
      <c r="A48" s="18">
        <v>44320</v>
      </c>
      <c r="B48" s="17">
        <v>0</v>
      </c>
      <c r="C48" s="17">
        <v>0</v>
      </c>
      <c r="D48" s="17">
        <v>0</v>
      </c>
      <c r="E48" s="17">
        <v>0</v>
      </c>
      <c r="F48" s="17">
        <v>5</v>
      </c>
      <c r="G48" s="17">
        <v>6</v>
      </c>
      <c r="H48" s="17">
        <v>7</v>
      </c>
      <c r="I48" s="17">
        <v>8</v>
      </c>
      <c r="J48" s="17">
        <v>9</v>
      </c>
      <c r="K48" s="17">
        <v>10</v>
      </c>
      <c r="L48" s="17">
        <v>11</v>
      </c>
      <c r="M48" s="17">
        <v>12</v>
      </c>
      <c r="N48" s="17">
        <v>13</v>
      </c>
      <c r="O48" s="17">
        <v>14</v>
      </c>
      <c r="P48" s="17">
        <v>15</v>
      </c>
      <c r="Q48" s="17">
        <v>16</v>
      </c>
    </row>
    <row r="49" spans="1:17">
      <c r="A49" s="18">
        <v>44325</v>
      </c>
      <c r="B49" s="17">
        <v>0</v>
      </c>
      <c r="C49" s="17">
        <v>0</v>
      </c>
      <c r="D49" s="17">
        <v>0</v>
      </c>
      <c r="E49" s="17">
        <v>0</v>
      </c>
      <c r="F49" s="17">
        <v>5</v>
      </c>
      <c r="G49" s="17">
        <v>6</v>
      </c>
      <c r="H49" s="17">
        <v>7</v>
      </c>
      <c r="I49" s="17">
        <v>8</v>
      </c>
      <c r="J49" s="17">
        <v>9</v>
      </c>
      <c r="K49" s="17">
        <v>10</v>
      </c>
      <c r="L49" s="17">
        <v>11</v>
      </c>
      <c r="M49" s="17">
        <v>12</v>
      </c>
      <c r="N49" s="17">
        <v>13</v>
      </c>
      <c r="O49" s="17">
        <v>14</v>
      </c>
      <c r="P49" s="17">
        <v>15</v>
      </c>
      <c r="Q49" s="17">
        <v>16</v>
      </c>
    </row>
    <row r="50" spans="1:17">
      <c r="A50" s="18">
        <v>44327</v>
      </c>
      <c r="B50" s="17">
        <v>0</v>
      </c>
      <c r="C50" s="17">
        <v>0</v>
      </c>
      <c r="D50" s="17">
        <v>0</v>
      </c>
      <c r="E50" s="17">
        <v>0</v>
      </c>
      <c r="F50" s="17">
        <v>5</v>
      </c>
      <c r="G50" s="17">
        <v>6</v>
      </c>
      <c r="H50" s="17">
        <v>7</v>
      </c>
      <c r="I50" s="17">
        <v>8</v>
      </c>
      <c r="J50" s="17">
        <v>9</v>
      </c>
      <c r="K50" s="17">
        <v>10</v>
      </c>
      <c r="L50" s="17">
        <v>11</v>
      </c>
      <c r="M50" s="17">
        <v>12</v>
      </c>
      <c r="N50" s="17">
        <v>13</v>
      </c>
      <c r="O50" s="17">
        <v>14</v>
      </c>
      <c r="P50" s="17">
        <v>15</v>
      </c>
      <c r="Q50" s="17">
        <v>16</v>
      </c>
    </row>
    <row r="51" spans="1:17">
      <c r="A51" s="18">
        <v>44328</v>
      </c>
      <c r="B51" s="17">
        <v>0</v>
      </c>
      <c r="C51" s="17">
        <v>0</v>
      </c>
      <c r="D51" s="17">
        <v>0</v>
      </c>
      <c r="E51" s="17">
        <v>0</v>
      </c>
      <c r="F51" s="17">
        <v>5</v>
      </c>
      <c r="G51" s="17">
        <v>6</v>
      </c>
      <c r="H51" s="17">
        <v>7</v>
      </c>
      <c r="I51" s="17">
        <v>8</v>
      </c>
      <c r="J51" s="17">
        <v>9</v>
      </c>
      <c r="K51" s="17">
        <v>10</v>
      </c>
      <c r="L51" s="17">
        <v>11</v>
      </c>
      <c r="M51" s="17">
        <v>12</v>
      </c>
      <c r="N51" s="17">
        <v>13</v>
      </c>
      <c r="O51" s="17">
        <v>14</v>
      </c>
      <c r="P51" s="17">
        <v>15</v>
      </c>
      <c r="Q51" s="17">
        <v>16</v>
      </c>
    </row>
    <row r="52" spans="1:17">
      <c r="A52" s="18">
        <v>44332</v>
      </c>
      <c r="B52" s="17">
        <v>0</v>
      </c>
      <c r="C52" s="17">
        <v>0</v>
      </c>
      <c r="D52" s="17">
        <v>0</v>
      </c>
      <c r="E52" s="17">
        <v>0</v>
      </c>
      <c r="F52" s="17">
        <v>5</v>
      </c>
      <c r="G52" s="17">
        <v>6</v>
      </c>
      <c r="H52" s="17">
        <v>7</v>
      </c>
      <c r="I52" s="17">
        <v>8</v>
      </c>
      <c r="J52" s="17">
        <v>9</v>
      </c>
      <c r="K52" s="17">
        <v>10</v>
      </c>
      <c r="L52" s="17">
        <v>11</v>
      </c>
      <c r="M52" s="17">
        <v>12</v>
      </c>
      <c r="N52" s="17">
        <v>13</v>
      </c>
      <c r="O52" s="17">
        <v>14</v>
      </c>
      <c r="P52" s="17">
        <v>15</v>
      </c>
      <c r="Q52" s="17">
        <v>16</v>
      </c>
    </row>
    <row r="53" spans="1:17">
      <c r="A53" s="18">
        <v>44334</v>
      </c>
      <c r="B53" s="17">
        <v>0</v>
      </c>
      <c r="C53" s="17">
        <v>0</v>
      </c>
      <c r="D53" s="17">
        <v>0</v>
      </c>
      <c r="E53" s="17">
        <v>0</v>
      </c>
      <c r="F53" s="17">
        <v>5</v>
      </c>
      <c r="G53" s="17">
        <v>6</v>
      </c>
      <c r="H53" s="17">
        <v>7</v>
      </c>
      <c r="I53" s="17">
        <v>8</v>
      </c>
      <c r="J53" s="17">
        <v>9</v>
      </c>
      <c r="K53" s="17">
        <v>10</v>
      </c>
      <c r="L53" s="17">
        <v>11</v>
      </c>
      <c r="M53" s="17">
        <v>12</v>
      </c>
      <c r="N53" s="17">
        <v>13</v>
      </c>
      <c r="O53" s="17">
        <v>14</v>
      </c>
      <c r="P53" s="17">
        <v>15</v>
      </c>
      <c r="Q53" s="17">
        <v>16</v>
      </c>
    </row>
    <row r="54" spans="1:17">
      <c r="A54" s="18">
        <v>44341</v>
      </c>
      <c r="B54" s="17">
        <v>0</v>
      </c>
      <c r="C54" s="17">
        <v>0</v>
      </c>
      <c r="D54" s="17">
        <v>0</v>
      </c>
      <c r="E54" s="17">
        <v>0</v>
      </c>
      <c r="F54" s="17">
        <v>5</v>
      </c>
      <c r="G54" s="17">
        <v>6</v>
      </c>
      <c r="H54" s="17">
        <v>7</v>
      </c>
      <c r="I54" s="17">
        <v>8</v>
      </c>
      <c r="J54" s="17">
        <v>9</v>
      </c>
      <c r="K54" s="17">
        <v>10</v>
      </c>
      <c r="L54" s="17">
        <v>11</v>
      </c>
      <c r="M54" s="17">
        <v>12</v>
      </c>
      <c r="N54" s="17">
        <v>13</v>
      </c>
      <c r="O54" s="17">
        <v>14</v>
      </c>
      <c r="P54" s="17">
        <v>15</v>
      </c>
      <c r="Q54" s="17">
        <v>16</v>
      </c>
    </row>
    <row r="55" spans="1:17">
      <c r="A55" s="19">
        <v>44348</v>
      </c>
      <c r="B55" s="20">
        <v>0</v>
      </c>
      <c r="C55" s="20">
        <v>0</v>
      </c>
      <c r="D55" s="20">
        <v>0</v>
      </c>
      <c r="E55" s="20">
        <v>0</v>
      </c>
      <c r="F55" s="20">
        <v>5</v>
      </c>
      <c r="G55" s="20">
        <v>6</v>
      </c>
      <c r="H55" s="20">
        <v>7</v>
      </c>
      <c r="I55" s="20">
        <v>8</v>
      </c>
      <c r="J55" s="20">
        <v>9</v>
      </c>
      <c r="K55" s="20">
        <v>10</v>
      </c>
      <c r="L55" s="20">
        <v>11</v>
      </c>
      <c r="M55" s="20">
        <v>12</v>
      </c>
      <c r="N55" s="20">
        <v>13</v>
      </c>
      <c r="O55" s="20">
        <v>14</v>
      </c>
      <c r="P55" s="20">
        <v>15</v>
      </c>
      <c r="Q55" s="20">
        <v>16</v>
      </c>
    </row>
    <row r="56" spans="1:17">
      <c r="A56" s="18">
        <v>44355</v>
      </c>
      <c r="B56" s="17">
        <v>0</v>
      </c>
      <c r="C56" s="17">
        <v>0</v>
      </c>
      <c r="D56" s="17">
        <v>0</v>
      </c>
      <c r="E56" s="17">
        <v>0</v>
      </c>
      <c r="F56" s="17">
        <v>5</v>
      </c>
      <c r="G56" s="17">
        <v>6</v>
      </c>
      <c r="H56" s="17">
        <v>7</v>
      </c>
      <c r="I56" s="17">
        <v>8</v>
      </c>
      <c r="J56" s="17">
        <v>9</v>
      </c>
      <c r="K56" s="17">
        <v>10</v>
      </c>
      <c r="L56" s="17">
        <v>11</v>
      </c>
      <c r="M56" s="17">
        <v>12</v>
      </c>
      <c r="N56" s="17">
        <v>13</v>
      </c>
      <c r="O56" s="17">
        <v>14</v>
      </c>
      <c r="P56" s="17">
        <v>15</v>
      </c>
      <c r="Q56" s="17">
        <v>16</v>
      </c>
    </row>
    <row r="57" spans="1:17">
      <c r="A57" s="18">
        <v>44362</v>
      </c>
      <c r="B57" s="17">
        <v>0</v>
      </c>
      <c r="C57" s="17">
        <v>0</v>
      </c>
      <c r="D57" s="17">
        <v>0</v>
      </c>
      <c r="E57" s="17">
        <v>0</v>
      </c>
      <c r="F57" s="17">
        <v>5</v>
      </c>
      <c r="G57" s="17">
        <v>6</v>
      </c>
      <c r="H57" s="17">
        <v>7</v>
      </c>
      <c r="I57" s="17">
        <v>8</v>
      </c>
      <c r="J57" s="17">
        <v>9</v>
      </c>
      <c r="K57" s="17">
        <v>10</v>
      </c>
      <c r="L57" s="17">
        <v>11</v>
      </c>
      <c r="M57" s="17">
        <v>12</v>
      </c>
      <c r="N57" s="17">
        <v>13</v>
      </c>
      <c r="O57" s="17">
        <v>14</v>
      </c>
      <c r="P57" s="17">
        <v>15</v>
      </c>
      <c r="Q57" s="17">
        <v>16</v>
      </c>
    </row>
    <row r="58" spans="1:17">
      <c r="A58" s="18">
        <v>44383</v>
      </c>
      <c r="B58" s="17">
        <v>0</v>
      </c>
      <c r="C58" s="17">
        <v>0</v>
      </c>
      <c r="D58" s="17">
        <v>0</v>
      </c>
      <c r="E58" s="17">
        <v>0</v>
      </c>
      <c r="F58" s="17">
        <v>5</v>
      </c>
      <c r="G58" s="17">
        <v>6</v>
      </c>
      <c r="H58" s="17">
        <v>7</v>
      </c>
      <c r="I58" s="17">
        <v>8</v>
      </c>
      <c r="J58" s="17">
        <v>9</v>
      </c>
      <c r="K58" s="17">
        <v>10</v>
      </c>
      <c r="L58" s="17">
        <v>11</v>
      </c>
      <c r="M58" s="17">
        <v>12</v>
      </c>
      <c r="N58" s="17">
        <v>13</v>
      </c>
      <c r="O58" s="17">
        <v>14</v>
      </c>
      <c r="P58" s="17">
        <v>15</v>
      </c>
      <c r="Q58" s="17">
        <v>16</v>
      </c>
    </row>
    <row r="59" spans="1:17">
      <c r="A59" s="18">
        <v>44409</v>
      </c>
      <c r="B59" s="17">
        <v>0</v>
      </c>
      <c r="C59" s="17">
        <v>0</v>
      </c>
      <c r="D59" s="17">
        <v>0</v>
      </c>
      <c r="E59" s="17">
        <v>0</v>
      </c>
      <c r="F59" s="17">
        <v>5</v>
      </c>
      <c r="G59" s="17">
        <v>6</v>
      </c>
      <c r="H59" s="17">
        <v>7</v>
      </c>
      <c r="I59" s="17">
        <v>8</v>
      </c>
      <c r="J59" s="17">
        <v>9</v>
      </c>
      <c r="K59" s="17">
        <v>10</v>
      </c>
      <c r="L59" s="17">
        <v>11</v>
      </c>
      <c r="M59" s="17">
        <v>12</v>
      </c>
      <c r="N59" s="17">
        <v>13</v>
      </c>
      <c r="O59" s="17">
        <v>14</v>
      </c>
      <c r="P59" s="17">
        <v>15</v>
      </c>
      <c r="Q59" s="17">
        <v>16</v>
      </c>
    </row>
    <row r="60" spans="1:17">
      <c r="A60" s="18">
        <v>44440</v>
      </c>
      <c r="B60" s="17">
        <v>0</v>
      </c>
      <c r="C60" s="17">
        <v>0</v>
      </c>
      <c r="D60" s="17">
        <v>0</v>
      </c>
      <c r="E60" s="17">
        <v>0</v>
      </c>
      <c r="F60" s="17">
        <v>5</v>
      </c>
      <c r="G60" s="17">
        <v>6</v>
      </c>
      <c r="H60" s="17">
        <v>7</v>
      </c>
      <c r="I60" s="17">
        <v>8</v>
      </c>
      <c r="J60" s="17">
        <v>9</v>
      </c>
      <c r="K60" s="17">
        <v>10</v>
      </c>
      <c r="L60" s="17">
        <v>11</v>
      </c>
      <c r="M60" s="17">
        <v>12</v>
      </c>
      <c r="N60" s="17">
        <v>13</v>
      </c>
      <c r="O60" s="17">
        <v>14</v>
      </c>
      <c r="P60" s="17">
        <v>15</v>
      </c>
      <c r="Q60" s="17">
        <v>16</v>
      </c>
    </row>
    <row r="61" spans="1:17">
      <c r="A61" s="18">
        <v>44470</v>
      </c>
      <c r="B61" s="17">
        <v>0</v>
      </c>
      <c r="C61" s="17">
        <v>0</v>
      </c>
      <c r="D61" s="17">
        <v>0</v>
      </c>
      <c r="E61" s="17">
        <v>0</v>
      </c>
      <c r="F61" s="17">
        <v>5</v>
      </c>
      <c r="G61" s="17">
        <v>6</v>
      </c>
      <c r="H61" s="17">
        <v>7</v>
      </c>
      <c r="I61" s="17">
        <v>8</v>
      </c>
      <c r="J61" s="17">
        <v>9</v>
      </c>
      <c r="K61" s="17">
        <v>10</v>
      </c>
      <c r="L61" s="17">
        <v>11</v>
      </c>
      <c r="M61" s="17">
        <v>12</v>
      </c>
      <c r="N61" s="17">
        <v>13</v>
      </c>
      <c r="O61" s="17">
        <v>14</v>
      </c>
      <c r="P61" s="17">
        <v>15</v>
      </c>
      <c r="Q61" s="17">
        <v>16</v>
      </c>
    </row>
    <row r="62" spans="1:17">
      <c r="A62" s="18">
        <v>44562</v>
      </c>
      <c r="B62" s="17">
        <v>0</v>
      </c>
      <c r="C62" s="17">
        <v>0</v>
      </c>
      <c r="D62" s="17">
        <v>0</v>
      </c>
      <c r="E62" s="17">
        <v>0</v>
      </c>
      <c r="F62" s="17">
        <v>5</v>
      </c>
      <c r="G62" s="17">
        <v>6</v>
      </c>
      <c r="H62" s="17">
        <v>7</v>
      </c>
      <c r="I62" s="17">
        <v>8</v>
      </c>
      <c r="J62" s="17">
        <v>9</v>
      </c>
      <c r="K62" s="17">
        <v>10</v>
      </c>
      <c r="L62" s="17">
        <v>11</v>
      </c>
      <c r="M62" s="17">
        <v>12</v>
      </c>
      <c r="N62" s="17">
        <v>13</v>
      </c>
      <c r="O62" s="17">
        <v>14</v>
      </c>
      <c r="P62" s="17">
        <v>15</v>
      </c>
      <c r="Q62" s="17">
        <v>16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A4" sqref="A4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120</v>
      </c>
    </row>
    <row r="2" spans="1:1">
      <c r="A2" t="s">
        <v>121</v>
      </c>
    </row>
    <row r="3" spans="1:5">
      <c r="A3">
        <v>1</v>
      </c>
      <c r="B3">
        <v>2</v>
      </c>
      <c r="C3" s="9">
        <v>3</v>
      </c>
      <c r="D3" s="9">
        <v>4</v>
      </c>
      <c r="E3" s="9">
        <v>5</v>
      </c>
    </row>
    <row r="4" spans="1:5">
      <c r="A4">
        <v>0.8944</v>
      </c>
      <c r="B4">
        <v>0.9487</v>
      </c>
      <c r="C4" s="9">
        <v>0.8</v>
      </c>
      <c r="D4" s="9">
        <v>0.8</v>
      </c>
      <c r="E4" s="9">
        <v>0.8</v>
      </c>
    </row>
    <row r="6" spans="1:1">
      <c r="A6" s="9" t="s">
        <v>122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4" sqref="A4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123</v>
      </c>
    </row>
    <row r="2" spans="1:1">
      <c r="A2" t="s">
        <v>121</v>
      </c>
    </row>
    <row r="3" spans="1:5">
      <c r="A3">
        <v>1</v>
      </c>
      <c r="B3">
        <v>2</v>
      </c>
      <c r="C3" s="15">
        <v>3</v>
      </c>
      <c r="D3" s="15">
        <v>4</v>
      </c>
      <c r="E3" s="15">
        <v>5</v>
      </c>
    </row>
    <row r="4" spans="1:10">
      <c r="A4">
        <f>0.5/rho!A4</f>
        <v>0.559033989266547</v>
      </c>
      <c r="B4">
        <f>0.7/rho!B4</f>
        <v>0.737851797196163</v>
      </c>
      <c r="C4" s="15">
        <v>0.5</v>
      </c>
      <c r="D4" s="15">
        <v>0.5</v>
      </c>
      <c r="E4" s="15">
        <v>0.5</v>
      </c>
      <c r="F4" s="16"/>
      <c r="G4" s="16"/>
      <c r="H4" s="16"/>
      <c r="I4" s="16"/>
      <c r="J4" s="16"/>
    </row>
    <row r="6" spans="1:1">
      <c r="A6" s="9" t="s">
        <v>122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G7" sqref="G7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124</v>
      </c>
    </row>
    <row r="2" spans="2:2">
      <c r="B2" t="s">
        <v>121</v>
      </c>
    </row>
    <row r="3" spans="1:6">
      <c r="A3" t="s">
        <v>125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>
      <c r="A5">
        <v>2</v>
      </c>
      <c r="B5" s="9">
        <v>1</v>
      </c>
      <c r="C5" s="9">
        <v>1</v>
      </c>
      <c r="D5" s="9">
        <v>1</v>
      </c>
      <c r="E5" s="9">
        <v>1</v>
      </c>
      <c r="F5" s="9">
        <v>1</v>
      </c>
    </row>
    <row r="7" spans="1:1">
      <c r="A7" s="9" t="s">
        <v>126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topLeftCell="A4" workbookViewId="0">
      <selection activeCell="C23" sqref="C23"/>
    </sheetView>
  </sheetViews>
  <sheetFormatPr defaultColWidth="8.7265625" defaultRowHeight="14" outlineLevelCol="2"/>
  <sheetData>
    <row r="1" spans="1:1">
      <c r="A1" t="s">
        <v>80</v>
      </c>
    </row>
    <row r="2" spans="2:2">
      <c r="B2">
        <v>3671719</v>
      </c>
    </row>
    <row r="3" spans="2:2">
      <c r="B3">
        <v>4084036</v>
      </c>
    </row>
    <row r="4" spans="1:3">
      <c r="A4" t="s">
        <v>80</v>
      </c>
      <c r="C4" s="14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81</v>
      </c>
      <c r="C20">
        <v>6373536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5"/>
  <sheetViews>
    <sheetView workbookViewId="0">
      <selection activeCell="H9" sqref="H9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1" customWidth="1"/>
  </cols>
  <sheetData>
    <row r="1" spans="1:7">
      <c r="A1" t="s">
        <v>127</v>
      </c>
      <c r="B1" t="s">
        <v>128</v>
      </c>
      <c r="D1" s="1" t="s">
        <v>129</v>
      </c>
      <c r="E1" t="s">
        <v>130</v>
      </c>
      <c r="F1" t="s">
        <v>131</v>
      </c>
      <c r="G1" t="s">
        <v>132</v>
      </c>
    </row>
    <row r="2" spans="1:7">
      <c r="A2" s="2">
        <v>43831</v>
      </c>
      <c r="B2" t="s">
        <v>133</v>
      </c>
      <c r="D2" s="1">
        <v>0</v>
      </c>
      <c r="G2">
        <v>0</v>
      </c>
    </row>
    <row r="3" spans="1:7">
      <c r="A3" s="2">
        <v>43902</v>
      </c>
      <c r="B3" t="s">
        <v>133</v>
      </c>
      <c r="D3" s="1">
        <v>0</v>
      </c>
      <c r="G3">
        <v>0</v>
      </c>
    </row>
    <row r="4" spans="1:7">
      <c r="A4" s="2">
        <v>43904</v>
      </c>
      <c r="B4" t="s">
        <v>133</v>
      </c>
      <c r="D4" s="1">
        <v>0</v>
      </c>
      <c r="G4">
        <v>0</v>
      </c>
    </row>
    <row r="5" spans="1:7">
      <c r="A5" s="2">
        <v>43907</v>
      </c>
      <c r="B5" t="s">
        <v>133</v>
      </c>
      <c r="D5" s="1">
        <v>0</v>
      </c>
      <c r="G5">
        <v>0</v>
      </c>
    </row>
    <row r="6" spans="1:7">
      <c r="A6" s="2">
        <v>43984</v>
      </c>
      <c r="B6" t="s">
        <v>133</v>
      </c>
      <c r="D6" s="1">
        <v>0</v>
      </c>
      <c r="G6">
        <v>0</v>
      </c>
    </row>
    <row r="7" spans="1:7">
      <c r="A7" s="2">
        <v>44004</v>
      </c>
      <c r="B7" t="s">
        <v>133</v>
      </c>
      <c r="D7" s="1">
        <v>0</v>
      </c>
      <c r="G7">
        <v>0</v>
      </c>
    </row>
    <row r="8" spans="1:7">
      <c r="A8" s="2">
        <v>44016</v>
      </c>
      <c r="B8" t="s">
        <v>133</v>
      </c>
      <c r="D8" s="1">
        <v>0</v>
      </c>
      <c r="G8">
        <v>0</v>
      </c>
    </row>
    <row r="9" spans="1:7">
      <c r="A9" s="2">
        <v>44032</v>
      </c>
      <c r="B9" t="s">
        <v>133</v>
      </c>
      <c r="D9" s="1">
        <v>0</v>
      </c>
      <c r="G9">
        <v>0</v>
      </c>
    </row>
    <row r="10" spans="1:7">
      <c r="A10" s="2">
        <v>44070</v>
      </c>
      <c r="B10" t="s">
        <v>133</v>
      </c>
      <c r="D10" s="1">
        <v>0</v>
      </c>
      <c r="G10">
        <v>0</v>
      </c>
    </row>
    <row r="11" spans="1:7">
      <c r="A11" s="2">
        <v>44075</v>
      </c>
      <c r="B11" t="s">
        <v>133</v>
      </c>
      <c r="D11" s="1">
        <v>0</v>
      </c>
      <c r="G11">
        <v>0</v>
      </c>
    </row>
    <row r="12" spans="1:7">
      <c r="A12" s="2">
        <v>44121</v>
      </c>
      <c r="B12" t="s">
        <v>133</v>
      </c>
      <c r="D12" s="1">
        <v>0</v>
      </c>
      <c r="F12" s="11"/>
      <c r="G12">
        <v>0</v>
      </c>
    </row>
    <row r="13" spans="1:7">
      <c r="A13" s="2">
        <v>44126</v>
      </c>
      <c r="B13" t="s">
        <v>133</v>
      </c>
      <c r="D13" s="1">
        <v>0</v>
      </c>
      <c r="F13" s="11"/>
      <c r="G13">
        <v>0</v>
      </c>
    </row>
    <row r="14" spans="1:7">
      <c r="A14" s="2">
        <v>44134</v>
      </c>
      <c r="B14" t="s">
        <v>133</v>
      </c>
      <c r="D14" s="1">
        <v>0</v>
      </c>
      <c r="F14" s="11"/>
      <c r="G14">
        <v>0</v>
      </c>
    </row>
    <row r="15" spans="1:7">
      <c r="A15" s="2">
        <v>44136</v>
      </c>
      <c r="B15" t="s">
        <v>133</v>
      </c>
      <c r="D15" s="1">
        <v>0</v>
      </c>
      <c r="F15" s="11"/>
      <c r="G15">
        <v>0</v>
      </c>
    </row>
    <row r="16" spans="1:7">
      <c r="A16" s="2">
        <v>44180</v>
      </c>
      <c r="B16" t="s">
        <v>133</v>
      </c>
      <c r="D16" s="1">
        <v>0</v>
      </c>
      <c r="F16" s="11"/>
      <c r="G16">
        <v>0</v>
      </c>
    </row>
    <row r="17" spans="1:7">
      <c r="A17" s="2">
        <v>44184</v>
      </c>
      <c r="B17" t="s">
        <v>133</v>
      </c>
      <c r="D17" s="1">
        <v>0</v>
      </c>
      <c r="E17">
        <f>($B$23-$B$19)/21</f>
        <v>0.676190476190476</v>
      </c>
      <c r="F17" s="11">
        <f t="shared" ref="F17:F18" si="0">-DATEDIF(A17,$A$19,"d")</f>
        <v>-17</v>
      </c>
      <c r="G17">
        <v>0</v>
      </c>
    </row>
    <row r="18" spans="1:7">
      <c r="A18" s="2">
        <v>44200</v>
      </c>
      <c r="B18" t="s">
        <v>133</v>
      </c>
      <c r="D18" s="1">
        <f>$E$18*$F18+$B$19</f>
        <v>2.62380952380952</v>
      </c>
      <c r="E18">
        <f>($B$23-$B$19)/21</f>
        <v>0.676190476190476</v>
      </c>
      <c r="F18" s="11">
        <f t="shared" si="0"/>
        <v>-1</v>
      </c>
      <c r="G18">
        <v>0</v>
      </c>
    </row>
    <row r="19" spans="1:7">
      <c r="A19" s="2">
        <v>44201</v>
      </c>
      <c r="B19">
        <v>3.3</v>
      </c>
      <c r="C19" s="3" t="s">
        <v>134</v>
      </c>
      <c r="D19" s="4">
        <f>E19*F19+$B$19</f>
        <v>3.3</v>
      </c>
      <c r="E19" s="12">
        <f t="shared" ref="E19:E23" si="1">($B$23-$B$19)/21</f>
        <v>0.676190476190476</v>
      </c>
      <c r="F19" s="13">
        <f>-DATEDIF($A$19,A19,"d")</f>
        <v>0</v>
      </c>
      <c r="G19">
        <v>0</v>
      </c>
    </row>
    <row r="20" spans="1:7">
      <c r="A20" s="2">
        <v>44208</v>
      </c>
      <c r="B20" t="s">
        <v>133</v>
      </c>
      <c r="D20" s="1">
        <f t="shared" ref="D20:D23" si="2">E20*F20+$B$19</f>
        <v>8.03333333333333</v>
      </c>
      <c r="E20">
        <f t="shared" si="1"/>
        <v>0.676190476190476</v>
      </c>
      <c r="F20" s="11">
        <f t="shared" ref="F20:F23" si="3">DATEDIF($A$19,A20,"d")</f>
        <v>7</v>
      </c>
      <c r="G20">
        <v>0</v>
      </c>
    </row>
    <row r="21" spans="1:7">
      <c r="A21" s="2">
        <v>44212</v>
      </c>
      <c r="B21" t="s">
        <v>133</v>
      </c>
      <c r="D21" s="1">
        <f t="shared" si="2"/>
        <v>10.7380952380952</v>
      </c>
      <c r="E21">
        <f t="shared" si="1"/>
        <v>0.676190476190476</v>
      </c>
      <c r="F21" s="11">
        <f t="shared" si="3"/>
        <v>11</v>
      </c>
      <c r="G21">
        <v>0</v>
      </c>
    </row>
    <row r="22" spans="1:7">
      <c r="A22" s="2">
        <v>44215</v>
      </c>
      <c r="B22" t="s">
        <v>133</v>
      </c>
      <c r="D22" s="1">
        <f t="shared" si="2"/>
        <v>12.7666666666667</v>
      </c>
      <c r="E22">
        <f t="shared" si="1"/>
        <v>0.676190476190476</v>
      </c>
      <c r="F22" s="11">
        <f t="shared" si="3"/>
        <v>14</v>
      </c>
      <c r="G22">
        <v>0</v>
      </c>
    </row>
    <row r="23" spans="1:7">
      <c r="A23" s="2">
        <v>44222</v>
      </c>
      <c r="B23">
        <v>17.5</v>
      </c>
      <c r="C23" s="3" t="s">
        <v>134</v>
      </c>
      <c r="D23" s="4">
        <f t="shared" si="2"/>
        <v>17.5</v>
      </c>
      <c r="E23" s="12">
        <f t="shared" si="1"/>
        <v>0.676190476190476</v>
      </c>
      <c r="F23" s="13">
        <f t="shared" si="3"/>
        <v>21</v>
      </c>
      <c r="G23">
        <v>0</v>
      </c>
    </row>
    <row r="24" spans="1:7">
      <c r="A24" s="2">
        <v>44229</v>
      </c>
      <c r="B24" t="s">
        <v>133</v>
      </c>
      <c r="D24" s="1">
        <f>E24*F24+$D$23</f>
        <v>30.5277777777778</v>
      </c>
      <c r="E24">
        <f>($B$28-$B$23)/$F$28</f>
        <v>1.86111111111111</v>
      </c>
      <c r="F24" s="11">
        <f>DATEDIF($A$23,A24,"d")</f>
        <v>7</v>
      </c>
      <c r="G24">
        <v>0</v>
      </c>
    </row>
    <row r="25" spans="1:7">
      <c r="A25" s="2">
        <v>44233</v>
      </c>
      <c r="B25" t="s">
        <v>133</v>
      </c>
      <c r="D25" s="1">
        <f t="shared" ref="D25:D28" si="4">E25*F25+$D$23</f>
        <v>37.9722222222222</v>
      </c>
      <c r="E25">
        <f t="shared" ref="E25:E28" si="5">($B$28-$B$23)/$F$28</f>
        <v>1.86111111111111</v>
      </c>
      <c r="F25" s="11">
        <f t="shared" ref="F25:F28" si="6">DATEDIF($A$23,A25,"d")</f>
        <v>11</v>
      </c>
      <c r="G25">
        <v>0</v>
      </c>
    </row>
    <row r="26" spans="1:7">
      <c r="A26" s="2">
        <v>44235</v>
      </c>
      <c r="B26" t="s">
        <v>133</v>
      </c>
      <c r="D26" s="1">
        <f t="shared" si="4"/>
        <v>41.6944444444444</v>
      </c>
      <c r="E26">
        <f t="shared" si="5"/>
        <v>1.86111111111111</v>
      </c>
      <c r="F26" s="11">
        <f t="shared" si="6"/>
        <v>13</v>
      </c>
      <c r="G26">
        <v>0</v>
      </c>
    </row>
    <row r="27" spans="1:7">
      <c r="A27" s="2">
        <v>44236</v>
      </c>
      <c r="B27" t="s">
        <v>133</v>
      </c>
      <c r="D27" s="1">
        <f t="shared" si="4"/>
        <v>43.5555555555556</v>
      </c>
      <c r="E27">
        <f t="shared" si="5"/>
        <v>1.86111111111111</v>
      </c>
      <c r="F27" s="11">
        <f t="shared" si="6"/>
        <v>14</v>
      </c>
      <c r="G27">
        <v>0</v>
      </c>
    </row>
    <row r="28" spans="1:7">
      <c r="A28" s="2">
        <v>44240</v>
      </c>
      <c r="B28" s="5">
        <v>51</v>
      </c>
      <c r="C28" s="3" t="s">
        <v>135</v>
      </c>
      <c r="D28" s="4">
        <f t="shared" si="4"/>
        <v>51</v>
      </c>
      <c r="E28" s="12">
        <f t="shared" si="5"/>
        <v>1.86111111111111</v>
      </c>
      <c r="F28" s="13">
        <f t="shared" si="6"/>
        <v>18</v>
      </c>
      <c r="G28">
        <v>0</v>
      </c>
    </row>
    <row r="29" spans="1:7">
      <c r="A29" s="2">
        <v>44243</v>
      </c>
      <c r="B29" s="6">
        <v>53.8</v>
      </c>
      <c r="D29" s="1">
        <f>B29</f>
        <v>53.8</v>
      </c>
      <c r="G29">
        <v>0</v>
      </c>
    </row>
    <row r="30" spans="1:7">
      <c r="A30" s="2">
        <v>44249</v>
      </c>
      <c r="B30" s="6">
        <v>59.3</v>
      </c>
      <c r="D30" s="1">
        <f t="shared" ref="D30:D62" si="7">B30</f>
        <v>59.3</v>
      </c>
      <c r="G30">
        <v>0</v>
      </c>
    </row>
    <row r="31" spans="1:7">
      <c r="A31" s="2">
        <v>44250</v>
      </c>
      <c r="B31" s="6">
        <v>64.5</v>
      </c>
      <c r="D31" s="1">
        <f t="shared" si="7"/>
        <v>64.5</v>
      </c>
      <c r="G31">
        <v>0</v>
      </c>
    </row>
    <row r="32" spans="1:7">
      <c r="A32" s="2">
        <v>44256</v>
      </c>
      <c r="B32" s="6">
        <v>68.7</v>
      </c>
      <c r="D32" s="1">
        <f t="shared" si="7"/>
        <v>68.7</v>
      </c>
      <c r="G32">
        <v>0</v>
      </c>
    </row>
    <row r="33" spans="1:7">
      <c r="A33" s="2">
        <v>44257</v>
      </c>
      <c r="B33" s="5">
        <v>72</v>
      </c>
      <c r="D33" s="1">
        <f t="shared" si="7"/>
        <v>72</v>
      </c>
      <c r="G33">
        <v>0</v>
      </c>
    </row>
    <row r="34" spans="1:7">
      <c r="A34" s="2">
        <v>44262</v>
      </c>
      <c r="B34" s="6">
        <v>75.1</v>
      </c>
      <c r="D34" s="1">
        <f t="shared" si="7"/>
        <v>75.1</v>
      </c>
      <c r="G34">
        <v>0</v>
      </c>
    </row>
    <row r="35" spans="1:7">
      <c r="A35" s="2">
        <v>44264</v>
      </c>
      <c r="B35" s="6">
        <v>77.9</v>
      </c>
      <c r="D35" s="1">
        <f t="shared" si="7"/>
        <v>77.9</v>
      </c>
      <c r="G35">
        <v>0</v>
      </c>
    </row>
    <row r="36" spans="1:7">
      <c r="A36" s="2">
        <v>44271</v>
      </c>
      <c r="B36" s="6">
        <v>81.1</v>
      </c>
      <c r="D36" s="1">
        <f t="shared" si="7"/>
        <v>81.1</v>
      </c>
      <c r="G36">
        <v>0</v>
      </c>
    </row>
    <row r="37" spans="1:7">
      <c r="A37" s="2">
        <v>44278</v>
      </c>
      <c r="B37" s="6">
        <v>84.5</v>
      </c>
      <c r="D37" s="1">
        <f t="shared" si="7"/>
        <v>84.5</v>
      </c>
      <c r="G37">
        <v>0</v>
      </c>
    </row>
    <row r="38" spans="1:7">
      <c r="A38" s="2">
        <v>44285</v>
      </c>
      <c r="B38" s="6">
        <v>85.7</v>
      </c>
      <c r="D38" s="1">
        <f t="shared" si="7"/>
        <v>85.7</v>
      </c>
      <c r="G38">
        <v>0</v>
      </c>
    </row>
    <row r="39" spans="1:7">
      <c r="A39" s="2">
        <v>44290</v>
      </c>
      <c r="B39" s="7">
        <v>85.7</v>
      </c>
      <c r="D39" s="8">
        <f t="shared" si="7"/>
        <v>85.7</v>
      </c>
      <c r="G39">
        <v>0</v>
      </c>
    </row>
    <row r="40" spans="1:7">
      <c r="A40" s="2">
        <v>44292</v>
      </c>
      <c r="B40" s="7">
        <v>85.7</v>
      </c>
      <c r="C40" s="9" t="s">
        <v>136</v>
      </c>
      <c r="D40" s="8">
        <f t="shared" si="7"/>
        <v>85.7</v>
      </c>
      <c r="G40">
        <v>0</v>
      </c>
    </row>
    <row r="41" spans="1:7">
      <c r="A41" s="2">
        <v>44296</v>
      </c>
      <c r="B41" s="7">
        <v>85.7</v>
      </c>
      <c r="D41" s="8">
        <f t="shared" si="7"/>
        <v>85.7</v>
      </c>
      <c r="G41">
        <v>0</v>
      </c>
    </row>
    <row r="42" spans="1:7">
      <c r="A42" s="2">
        <v>44299</v>
      </c>
      <c r="B42" s="7">
        <v>85.7</v>
      </c>
      <c r="D42" s="8">
        <f t="shared" si="7"/>
        <v>85.7</v>
      </c>
      <c r="G42">
        <v>0</v>
      </c>
    </row>
    <row r="43" spans="1:7">
      <c r="A43" s="2">
        <v>44303</v>
      </c>
      <c r="B43" s="7">
        <v>85.7</v>
      </c>
      <c r="D43" s="8">
        <f t="shared" si="7"/>
        <v>85.7</v>
      </c>
      <c r="G43">
        <v>0</v>
      </c>
    </row>
    <row r="44" spans="1:7">
      <c r="A44" s="2">
        <v>44306</v>
      </c>
      <c r="B44" s="7">
        <v>85.7</v>
      </c>
      <c r="D44" s="8">
        <f t="shared" si="7"/>
        <v>85.7</v>
      </c>
      <c r="G44">
        <v>0</v>
      </c>
    </row>
    <row r="45" spans="1:7">
      <c r="A45" s="2">
        <v>44312</v>
      </c>
      <c r="B45" s="7">
        <v>85.7</v>
      </c>
      <c r="D45" s="8">
        <f t="shared" si="7"/>
        <v>85.7</v>
      </c>
      <c r="G45">
        <v>0</v>
      </c>
    </row>
    <row r="46" spans="1:7">
      <c r="A46" s="2">
        <v>44313</v>
      </c>
      <c r="B46" s="7">
        <v>85.7</v>
      </c>
      <c r="D46" s="8">
        <f t="shared" si="7"/>
        <v>85.7</v>
      </c>
      <c r="G46">
        <v>0</v>
      </c>
    </row>
    <row r="47" spans="1:7">
      <c r="A47" s="2">
        <v>44319</v>
      </c>
      <c r="B47" s="7">
        <v>85.7</v>
      </c>
      <c r="D47" s="8">
        <f t="shared" si="7"/>
        <v>85.7</v>
      </c>
      <c r="G47">
        <v>0</v>
      </c>
    </row>
    <row r="48" spans="1:7">
      <c r="A48" s="2">
        <v>44320</v>
      </c>
      <c r="B48" s="7">
        <v>85.7</v>
      </c>
      <c r="D48" s="8">
        <f t="shared" si="7"/>
        <v>85.7</v>
      </c>
      <c r="G48">
        <v>0</v>
      </c>
    </row>
    <row r="49" spans="1:7">
      <c r="A49" s="2">
        <v>44325</v>
      </c>
      <c r="B49" s="7">
        <v>85.7</v>
      </c>
      <c r="D49" s="8">
        <f t="shared" si="7"/>
        <v>85.7</v>
      </c>
      <c r="G49">
        <v>0</v>
      </c>
    </row>
    <row r="50" spans="1:7">
      <c r="A50" s="2">
        <v>44327</v>
      </c>
      <c r="B50" s="7">
        <v>85.7</v>
      </c>
      <c r="D50" s="8">
        <f t="shared" si="7"/>
        <v>85.7</v>
      </c>
      <c r="G50">
        <v>0</v>
      </c>
    </row>
    <row r="51" spans="1:7">
      <c r="A51" s="2">
        <v>44328</v>
      </c>
      <c r="B51" s="7">
        <v>85.7</v>
      </c>
      <c r="D51" s="8">
        <f t="shared" si="7"/>
        <v>85.7</v>
      </c>
      <c r="G51">
        <v>0</v>
      </c>
    </row>
    <row r="52" spans="1:7">
      <c r="A52" s="2">
        <v>44332</v>
      </c>
      <c r="B52" s="7">
        <v>85.7</v>
      </c>
      <c r="D52" s="8">
        <f t="shared" si="7"/>
        <v>85.7</v>
      </c>
      <c r="G52">
        <v>0</v>
      </c>
    </row>
    <row r="53" spans="1:7">
      <c r="A53" s="2">
        <v>44334</v>
      </c>
      <c r="B53" s="7">
        <v>85.7</v>
      </c>
      <c r="D53" s="8">
        <f t="shared" si="7"/>
        <v>85.7</v>
      </c>
      <c r="G53">
        <v>0</v>
      </c>
    </row>
    <row r="54" spans="1:7">
      <c r="A54" s="2">
        <v>44341</v>
      </c>
      <c r="B54" s="7">
        <v>85.7</v>
      </c>
      <c r="D54" s="8">
        <f t="shared" si="7"/>
        <v>85.7</v>
      </c>
      <c r="G54">
        <v>0</v>
      </c>
    </row>
    <row r="55" spans="1:7">
      <c r="A55" s="2">
        <v>44348</v>
      </c>
      <c r="B55" s="7">
        <v>85.7</v>
      </c>
      <c r="D55" s="8">
        <f t="shared" si="7"/>
        <v>85.7</v>
      </c>
      <c r="G55">
        <v>0</v>
      </c>
    </row>
    <row r="56" spans="1:7">
      <c r="A56" s="2">
        <v>44355</v>
      </c>
      <c r="B56" s="7">
        <v>85.7</v>
      </c>
      <c r="D56" s="8">
        <f t="shared" si="7"/>
        <v>85.7</v>
      </c>
      <c r="G56">
        <v>0</v>
      </c>
    </row>
    <row r="57" spans="1:7">
      <c r="A57" s="2">
        <v>44362</v>
      </c>
      <c r="B57" s="7">
        <v>85.7</v>
      </c>
      <c r="D57" s="8">
        <f t="shared" si="7"/>
        <v>85.7</v>
      </c>
      <c r="G57">
        <v>0</v>
      </c>
    </row>
    <row r="58" spans="1:7">
      <c r="A58" s="2">
        <v>44383</v>
      </c>
      <c r="B58" s="7">
        <v>85.7</v>
      </c>
      <c r="D58" s="8">
        <f t="shared" si="7"/>
        <v>85.7</v>
      </c>
      <c r="G58">
        <v>0</v>
      </c>
    </row>
    <row r="59" spans="1:7">
      <c r="A59" s="2">
        <v>44409</v>
      </c>
      <c r="B59" s="7">
        <v>85.7</v>
      </c>
      <c r="D59" s="8">
        <f t="shared" ref="D59" si="8">B59</f>
        <v>85.7</v>
      </c>
      <c r="G59">
        <v>0</v>
      </c>
    </row>
    <row r="60" spans="1:7">
      <c r="A60" s="2">
        <v>44440</v>
      </c>
      <c r="B60" s="7">
        <v>85.7</v>
      </c>
      <c r="D60" s="8">
        <f t="shared" si="7"/>
        <v>85.7</v>
      </c>
      <c r="G60">
        <v>0</v>
      </c>
    </row>
    <row r="61" spans="1:7">
      <c r="A61" s="2">
        <v>44470</v>
      </c>
      <c r="B61" s="7">
        <v>85.7</v>
      </c>
      <c r="D61" s="8">
        <f t="shared" si="7"/>
        <v>85.7</v>
      </c>
      <c r="G61">
        <v>0</v>
      </c>
    </row>
    <row r="62" spans="1:7">
      <c r="A62" s="2">
        <v>44562</v>
      </c>
      <c r="B62" s="7">
        <v>85.7</v>
      </c>
      <c r="D62" s="8">
        <f t="shared" si="7"/>
        <v>85.7</v>
      </c>
      <c r="G62">
        <v>0</v>
      </c>
    </row>
    <row r="64" spans="1:1">
      <c r="A64" s="10" t="s">
        <v>108</v>
      </c>
    </row>
    <row r="65" spans="1:1">
      <c r="A65" s="3" t="s">
        <v>137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27" t="s">
        <v>16</v>
      </c>
      <c r="D1" s="60"/>
      <c r="E1" s="27" t="s">
        <v>17</v>
      </c>
    </row>
    <row r="2" spans="1:7">
      <c r="A2" s="61" t="s">
        <v>18</v>
      </c>
      <c r="B2" s="62" t="s">
        <v>19</v>
      </c>
      <c r="C2" s="62" t="s">
        <v>20</v>
      </c>
      <c r="D2" s="62" t="s">
        <v>21</v>
      </c>
      <c r="E2" s="62" t="s">
        <v>19</v>
      </c>
      <c r="F2" t="s">
        <v>20</v>
      </c>
      <c r="G2" t="s">
        <v>21</v>
      </c>
    </row>
    <row r="3" s="17" customFormat="1" spans="1:7">
      <c r="A3" s="63">
        <v>0</v>
      </c>
      <c r="B3" s="64">
        <v>1</v>
      </c>
      <c r="C3" s="64">
        <v>1</v>
      </c>
      <c r="D3" s="64">
        <v>1</v>
      </c>
      <c r="E3" s="71">
        <v>0.95</v>
      </c>
      <c r="F3" s="72" t="s">
        <v>22</v>
      </c>
      <c r="G3" s="72" t="s">
        <v>23</v>
      </c>
    </row>
    <row r="4" s="17" customFormat="1" spans="1:7">
      <c r="A4" s="65">
        <v>1</v>
      </c>
      <c r="B4" s="66">
        <v>1</v>
      </c>
      <c r="C4" s="66">
        <v>2</v>
      </c>
      <c r="D4" s="66">
        <v>2</v>
      </c>
      <c r="E4" s="73">
        <v>0.95</v>
      </c>
      <c r="F4" s="74">
        <v>0.75</v>
      </c>
      <c r="G4" s="75" t="s">
        <v>24</v>
      </c>
    </row>
    <row r="5" spans="1:7">
      <c r="A5" s="67">
        <v>2</v>
      </c>
      <c r="B5" s="68">
        <v>2</v>
      </c>
      <c r="C5" s="68">
        <v>3</v>
      </c>
      <c r="D5" s="68">
        <v>3</v>
      </c>
      <c r="E5" s="76" t="s">
        <v>25</v>
      </c>
      <c r="F5" s="77">
        <v>0.75</v>
      </c>
      <c r="G5" s="78" t="s">
        <v>26</v>
      </c>
    </row>
    <row r="6" spans="1:7">
      <c r="A6" s="67">
        <v>3</v>
      </c>
      <c r="B6" s="68">
        <v>3</v>
      </c>
      <c r="C6" s="68">
        <v>4</v>
      </c>
      <c r="D6" s="68">
        <v>4</v>
      </c>
      <c r="E6" s="76" t="s">
        <v>27</v>
      </c>
      <c r="F6" s="77">
        <v>0.25</v>
      </c>
      <c r="G6" s="77">
        <v>0.25</v>
      </c>
    </row>
    <row r="7" spans="1:7">
      <c r="A7" s="69">
        <v>100</v>
      </c>
      <c r="B7" s="70">
        <v>0</v>
      </c>
      <c r="C7" s="70">
        <v>0</v>
      </c>
      <c r="D7" s="70">
        <v>0</v>
      </c>
      <c r="E7" s="79">
        <v>0</v>
      </c>
      <c r="F7" s="79">
        <v>0</v>
      </c>
      <c r="G7" s="79">
        <v>0</v>
      </c>
    </row>
    <row r="8" spans="5:7">
      <c r="E8" s="80"/>
      <c r="F8" s="78"/>
      <c r="G8" s="78"/>
    </row>
    <row r="9" spans="5:7">
      <c r="E9" s="80"/>
      <c r="F9" s="78"/>
      <c r="G9" s="78"/>
    </row>
    <row r="10" spans="5:7">
      <c r="E10" s="80"/>
      <c r="F10" s="78"/>
      <c r="G10" s="78"/>
    </row>
    <row r="11" spans="5:7">
      <c r="E11" s="80"/>
      <c r="F11" s="78"/>
      <c r="G11" s="78"/>
    </row>
    <row r="12" spans="5:7">
      <c r="E12" s="80"/>
      <c r="F12" s="78"/>
      <c r="G12" s="78"/>
    </row>
    <row r="13" spans="5:7">
      <c r="E13" s="78"/>
      <c r="F13" s="78"/>
      <c r="G13" s="78"/>
    </row>
    <row r="14" spans="5:7">
      <c r="E14" s="78"/>
      <c r="F14" s="78"/>
      <c r="G14" s="78"/>
    </row>
    <row r="15" spans="5:7">
      <c r="E15" s="78"/>
      <c r="F15" s="78"/>
      <c r="G15" s="78"/>
    </row>
    <row r="16" spans="5:7">
      <c r="E16" s="78"/>
      <c r="F16" s="78"/>
      <c r="G16" s="78"/>
    </row>
    <row r="17" spans="5:7">
      <c r="E17" s="78"/>
      <c r="F17" s="78"/>
      <c r="G17" s="78"/>
    </row>
    <row r="18" spans="5:7">
      <c r="E18" s="78"/>
      <c r="F18" s="78"/>
      <c r="G18" s="78"/>
    </row>
    <row r="19" spans="5:7">
      <c r="E19" s="78"/>
      <c r="F19" s="78"/>
      <c r="G19" s="78"/>
    </row>
    <row r="20" spans="5:7">
      <c r="E20" s="78"/>
      <c r="F20" s="78"/>
      <c r="G20" s="78"/>
    </row>
    <row r="21" spans="5:5">
      <c r="E21" s="78"/>
    </row>
    <row r="22" spans="5:5">
      <c r="E22" s="78"/>
    </row>
    <row r="23" spans="5:5">
      <c r="E23" s="78"/>
    </row>
    <row r="24" spans="5:5">
      <c r="E24" s="78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workbookViewId="0">
      <selection activeCell="R35" sqref="R3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11" t="s">
        <v>36</v>
      </c>
      <c r="B2" s="2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11" t="s">
        <v>36</v>
      </c>
      <c r="B3" s="2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11" t="s">
        <v>36</v>
      </c>
      <c r="B4" s="2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11" t="s">
        <v>36</v>
      </c>
      <c r="B5" s="2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11" t="s">
        <v>36</v>
      </c>
      <c r="B6" s="2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11" t="s">
        <v>36</v>
      </c>
      <c r="B7" s="2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11" t="s">
        <v>36</v>
      </c>
      <c r="B8" s="2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11" t="s">
        <v>36</v>
      </c>
      <c r="B9" s="2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11" t="s">
        <v>36</v>
      </c>
      <c r="B10" s="2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11" t="s">
        <v>36</v>
      </c>
      <c r="B11" s="2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11" t="s">
        <v>36</v>
      </c>
      <c r="B12" s="2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11" t="s">
        <v>36</v>
      </c>
      <c r="B13" s="2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11" t="s">
        <v>36</v>
      </c>
      <c r="B14" s="2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11" t="s">
        <v>36</v>
      </c>
      <c r="B15" s="2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11" t="s">
        <v>36</v>
      </c>
      <c r="B16" s="2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11" t="s">
        <v>36</v>
      </c>
      <c r="B17" s="2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11" t="s">
        <v>36</v>
      </c>
      <c r="B18" s="2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11" t="s">
        <v>36</v>
      </c>
      <c r="B19" s="2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11" t="s">
        <v>36</v>
      </c>
      <c r="B20" s="2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11" t="s">
        <v>36</v>
      </c>
      <c r="B21" s="2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11" t="s">
        <v>36</v>
      </c>
      <c r="B22" s="2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11" t="s">
        <v>36</v>
      </c>
      <c r="B23" s="2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11" t="s">
        <v>36</v>
      </c>
      <c r="B24" s="2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11" t="s">
        <v>36</v>
      </c>
      <c r="B25" s="2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11" t="s">
        <v>36</v>
      </c>
      <c r="B26" s="2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11" t="s">
        <v>36</v>
      </c>
      <c r="B27" s="2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11" t="s">
        <v>36</v>
      </c>
      <c r="B28" s="2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11" t="s">
        <v>36</v>
      </c>
      <c r="B29" s="2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11" t="s">
        <v>36</v>
      </c>
      <c r="B30" s="2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11" t="s">
        <v>36</v>
      </c>
      <c r="B31" s="2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11" t="s">
        <v>36</v>
      </c>
      <c r="B32" s="2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11" t="s">
        <v>36</v>
      </c>
      <c r="B33" s="2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11" t="s">
        <v>36</v>
      </c>
      <c r="B34" s="2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11" t="s">
        <v>36</v>
      </c>
      <c r="B35" s="2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11" t="s">
        <v>36</v>
      </c>
      <c r="B36" s="2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11" t="s">
        <v>36</v>
      </c>
      <c r="B37" s="2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11" t="s">
        <v>36</v>
      </c>
      <c r="B38" s="2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11" t="s">
        <v>36</v>
      </c>
      <c r="B39" s="2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11" t="s">
        <v>36</v>
      </c>
      <c r="B40" s="2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11" t="s">
        <v>36</v>
      </c>
      <c r="B41" s="2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11" t="s">
        <v>36</v>
      </c>
      <c r="B42" s="2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11" t="s">
        <v>36</v>
      </c>
      <c r="B43" s="2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11" t="s">
        <v>36</v>
      </c>
      <c r="B44" s="2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11" t="s">
        <v>36</v>
      </c>
      <c r="B45" s="2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11" t="s">
        <v>36</v>
      </c>
      <c r="B46" s="2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11" t="s">
        <v>36</v>
      </c>
      <c r="B47" s="2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11" t="s">
        <v>36</v>
      </c>
      <c r="B48" s="2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11" t="s">
        <v>36</v>
      </c>
      <c r="B49" s="2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11" t="s">
        <v>36</v>
      </c>
      <c r="B50" s="2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11" t="s">
        <v>36</v>
      </c>
      <c r="B51" s="2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11" t="s">
        <v>36</v>
      </c>
      <c r="B52" s="2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11" t="s">
        <v>36</v>
      </c>
      <c r="B53" s="2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11" t="s">
        <v>36</v>
      </c>
      <c r="B54" s="2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11" t="s">
        <v>36</v>
      </c>
      <c r="B55" s="2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11" t="s">
        <v>36</v>
      </c>
      <c r="B56" s="2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11" t="s">
        <v>36</v>
      </c>
      <c r="B57" s="2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11" t="s">
        <v>36</v>
      </c>
      <c r="B58" s="2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11" t="s">
        <v>36</v>
      </c>
      <c r="B59" s="2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11" t="s">
        <v>36</v>
      </c>
      <c r="B60" s="2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11" t="s">
        <v>36</v>
      </c>
      <c r="B61" s="2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11" t="s">
        <v>36</v>
      </c>
      <c r="B62" s="2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11" t="s">
        <v>36</v>
      </c>
      <c r="B63" s="2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11" t="s">
        <v>36</v>
      </c>
      <c r="B64" s="2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11" t="s">
        <v>36</v>
      </c>
      <c r="B65" s="2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11" t="s">
        <v>36</v>
      </c>
      <c r="B66" s="2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11" t="s">
        <v>36</v>
      </c>
      <c r="B67" s="2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11" t="s">
        <v>36</v>
      </c>
      <c r="B68" s="2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11" t="s">
        <v>36</v>
      </c>
      <c r="B69" s="2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11" t="s">
        <v>36</v>
      </c>
      <c r="B70" s="2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11" t="s">
        <v>36</v>
      </c>
      <c r="B71" s="2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11" t="s">
        <v>36</v>
      </c>
      <c r="B72" s="2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11" t="s">
        <v>36</v>
      </c>
      <c r="B73" s="2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11" t="s">
        <v>36</v>
      </c>
      <c r="B74" s="2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11" t="s">
        <v>36</v>
      </c>
      <c r="B75" s="2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11" t="s">
        <v>36</v>
      </c>
      <c r="B76" s="2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11" t="s">
        <v>36</v>
      </c>
      <c r="B77" s="2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11" t="s">
        <v>36</v>
      </c>
      <c r="B78" s="2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11" t="s">
        <v>36</v>
      </c>
      <c r="B79" s="2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11" t="s">
        <v>36</v>
      </c>
      <c r="B80" s="2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11" t="s">
        <v>36</v>
      </c>
      <c r="B81" s="2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11" t="s">
        <v>36</v>
      </c>
      <c r="B82" s="2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11" t="s">
        <v>36</v>
      </c>
      <c r="B83" s="2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11" t="s">
        <v>36</v>
      </c>
      <c r="B84" s="2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11" t="s">
        <v>36</v>
      </c>
      <c r="B85" s="2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11" t="s">
        <v>36</v>
      </c>
      <c r="B86" s="2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11" t="s">
        <v>36</v>
      </c>
      <c r="B87" s="2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11" t="s">
        <v>36</v>
      </c>
      <c r="B88" s="2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11" t="s">
        <v>36</v>
      </c>
      <c r="B89" s="2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11" t="s">
        <v>36</v>
      </c>
      <c r="B90" s="2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11" t="s">
        <v>36</v>
      </c>
      <c r="B91" s="2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11" t="s">
        <v>36</v>
      </c>
      <c r="B92" s="2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11" t="s">
        <v>36</v>
      </c>
      <c r="B93" s="2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11" t="s">
        <v>36</v>
      </c>
      <c r="B94" s="2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9"/>
  <sheetViews>
    <sheetView topLeftCell="I1" workbookViewId="0">
      <selection activeCell="A11" sqref="$A11:$XFD11"/>
    </sheetView>
  </sheetViews>
  <sheetFormatPr defaultColWidth="8.7265625" defaultRowHeight="14"/>
  <cols>
    <col min="1" max="2" width="15.8203125" customWidth="1"/>
    <col min="3" max="3" width="14.7265625" style="14" customWidth="1"/>
    <col min="4" max="7" width="23" customWidth="1"/>
    <col min="8" max="8" width="18.2734375" customWidth="1"/>
    <col min="9" max="9" width="15.453125" customWidth="1"/>
    <col min="10" max="10" width="24" customWidth="1"/>
    <col min="11" max="11" width="21.7265625" style="44" customWidth="1"/>
    <col min="12" max="12" width="16.546875" customWidth="1"/>
    <col min="13" max="13" width="18.2734375" customWidth="1"/>
    <col min="14" max="14" width="23" customWidth="1"/>
    <col min="15" max="15" width="13.7265625" customWidth="1"/>
    <col min="16" max="16" width="15.453125" customWidth="1"/>
    <col min="17" max="17" width="24" customWidth="1"/>
    <col min="18" max="19" width="18" style="44" customWidth="1"/>
    <col min="20" max="20" width="25.8203125" customWidth="1"/>
    <col min="21" max="21" width="19.7265625" customWidth="1"/>
  </cols>
  <sheetData>
    <row r="1" spans="1:14">
      <c r="A1" s="27" t="s">
        <v>37</v>
      </c>
      <c r="B1" s="27"/>
      <c r="F1" s="50"/>
      <c r="G1" s="50"/>
      <c r="H1" s="50"/>
      <c r="I1" s="50"/>
      <c r="J1" s="50"/>
      <c r="K1" s="53"/>
      <c r="L1" s="46"/>
      <c r="M1" s="46"/>
      <c r="N1" s="56"/>
    </row>
    <row r="2" spans="1:14">
      <c r="A2" s="27" t="s">
        <v>38</v>
      </c>
      <c r="B2" s="27" t="s">
        <v>39</v>
      </c>
      <c r="C2" s="45" t="s">
        <v>40</v>
      </c>
      <c r="D2" s="27" t="s">
        <v>41</v>
      </c>
      <c r="E2" s="27" t="s">
        <v>42</v>
      </c>
      <c r="F2" s="50" t="s">
        <v>43</v>
      </c>
      <c r="G2" s="50" t="s">
        <v>44</v>
      </c>
      <c r="H2" s="50" t="s">
        <v>45</v>
      </c>
      <c r="I2" s="50" t="s">
        <v>46</v>
      </c>
      <c r="J2" s="50" t="s">
        <v>47</v>
      </c>
      <c r="K2" s="50" t="s">
        <v>48</v>
      </c>
      <c r="L2" s="50" t="s">
        <v>49</v>
      </c>
      <c r="M2" s="50" t="s">
        <v>50</v>
      </c>
      <c r="N2" s="57" t="s">
        <v>51</v>
      </c>
    </row>
    <row r="3" spans="1:14">
      <c r="A3" s="46" t="s">
        <v>52</v>
      </c>
      <c r="B3" t="s">
        <v>53</v>
      </c>
      <c r="C3" s="14" t="s">
        <v>54</v>
      </c>
      <c r="D3">
        <f>('vacsi-fra-2021-03-31-10h03'!$E$37+'vacsi-fra-2021-03-31-10h03'!$G$37)/1000000</f>
        <v>1.679218</v>
      </c>
      <c r="E3">
        <f>D3</f>
        <v>1.679218</v>
      </c>
      <c r="F3" s="51">
        <f>E3</f>
        <v>1.679218</v>
      </c>
      <c r="G3" s="51">
        <v>0.56</v>
      </c>
      <c r="H3" s="51">
        <f>(SUM('vacsi-fra-2021-03-31-10h03'!C2:C37))*$G$3/1000000</f>
        <v>0.90895728</v>
      </c>
      <c r="I3" s="51">
        <f>(SUM('vacsi-fra-2021-03-31-10h03'!D2:D37))/1000000</f>
        <v>0.05608</v>
      </c>
      <c r="J3" s="51">
        <f>SUM($H$3:H3)</f>
        <v>0.90895728</v>
      </c>
      <c r="K3" s="53">
        <f>SUM($H$3:H3)/(SUM($C$38:$C$38)/1000000)</f>
        <v>0.142614285068759</v>
      </c>
      <c r="L3" s="53">
        <f>J3/($D$39/1000000)</f>
        <v>0.0178300475333353</v>
      </c>
      <c r="M3" s="46"/>
      <c r="N3" s="58">
        <f>J3/($C$39/1000000)</f>
        <v>0.0135536398877348</v>
      </c>
    </row>
    <row r="4" spans="1:14">
      <c r="A4" s="46" t="s">
        <v>55</v>
      </c>
      <c r="B4" t="s">
        <v>53</v>
      </c>
      <c r="C4" s="14" t="s">
        <v>54</v>
      </c>
      <c r="D4">
        <f>('vacsi-fra-2021-03-31-10h03'!$E$65+'vacsi-fra-2021-03-31-10h03'!$G$65)/1000000</f>
        <v>4.687506</v>
      </c>
      <c r="E4">
        <f>D4-D3</f>
        <v>3.008288</v>
      </c>
      <c r="F4" s="51">
        <f t="shared" ref="F4:F11" si="0">E4</f>
        <v>3.008288</v>
      </c>
      <c r="G4" s="51">
        <v>0.54</v>
      </c>
      <c r="H4" s="51">
        <f>(SUM('vacsi-fra-2021-03-31-10h03'!C38:C65))*$G$4/1000000</f>
        <v>0.76700034</v>
      </c>
      <c r="I4" s="51">
        <f>(SUM('vacsi-fra-2021-03-31-10h03'!D38:D65))/1000000</f>
        <v>1.587917</v>
      </c>
      <c r="J4" s="51">
        <f>SUM($H$3:H4)</f>
        <v>1.67595762</v>
      </c>
      <c r="K4" s="53">
        <f>SUM($H$3:H4)/(SUM($C$38:$C$38)/1000000)</f>
        <v>0.26295569994427</v>
      </c>
      <c r="L4" s="53">
        <f t="shared" ref="L4:L13" si="1">J4/($D$39/1000000)</f>
        <v>0.0328754768633962</v>
      </c>
      <c r="M4" s="46"/>
      <c r="N4" s="58">
        <f t="shared" ref="N4:N13" si="2">J4/($C$39/1000000)</f>
        <v>0.0249905320617324</v>
      </c>
    </row>
    <row r="5" spans="1:24">
      <c r="A5" s="46" t="s">
        <v>56</v>
      </c>
      <c r="B5" s="47" t="s">
        <v>57</v>
      </c>
      <c r="C5" s="14" t="s">
        <v>58</v>
      </c>
      <c r="D5">
        <f>('vacsi-fra-2021-03-31-10h03'!$E$94+'vacsi-fra-2021-03-31-10h03'!$G$94)/1000000</f>
        <v>10.71425</v>
      </c>
      <c r="E5">
        <f>D5-D4</f>
        <v>6.026744</v>
      </c>
      <c r="F5" s="51">
        <f t="shared" si="0"/>
        <v>6.026744</v>
      </c>
      <c r="G5" s="51">
        <v>1</v>
      </c>
      <c r="H5" s="51">
        <f>(SUM('vacsi-fra-2021-03-31-10h03'!C66:C94))*$G$5/1000000</f>
        <v>4.961449</v>
      </c>
      <c r="I5" s="51">
        <f>(SUM('vacsi-fra-2021-03-31-10h03'!D66:D94))/1000000</f>
        <v>1.065295</v>
      </c>
      <c r="J5" s="51">
        <f>SUM($H$3:H5)</f>
        <v>6.63740662</v>
      </c>
      <c r="K5" s="53">
        <f>SUM($H$3:H5)/(SUM($C$35:$C$38)/1000000)</f>
        <v>0.37183850861389</v>
      </c>
      <c r="L5" s="53">
        <f t="shared" si="1"/>
        <v>0.13019894128872</v>
      </c>
      <c r="M5" s="46"/>
      <c r="N5" s="58">
        <f t="shared" si="2"/>
        <v>0.0989716690711218</v>
      </c>
      <c r="X5" s="14"/>
    </row>
    <row r="6" spans="1:24">
      <c r="A6" t="s">
        <v>59</v>
      </c>
      <c r="B6" t="s">
        <v>60</v>
      </c>
      <c r="C6" s="14" t="s">
        <v>61</v>
      </c>
      <c r="D6" s="48">
        <f>D5+12</f>
        <v>22.71425</v>
      </c>
      <c r="E6">
        <f t="shared" ref="E6:E11" si="3">D6-D5</f>
        <v>12</v>
      </c>
      <c r="F6" s="51">
        <f t="shared" si="0"/>
        <v>12</v>
      </c>
      <c r="G6" s="51">
        <v>0.62</v>
      </c>
      <c r="H6" s="51">
        <f>(F6-H5)*$G$6</f>
        <v>4.36390162</v>
      </c>
      <c r="I6" s="54">
        <f>H5</f>
        <v>4.961449</v>
      </c>
      <c r="J6" s="51">
        <f>SUM($H$3:H6)</f>
        <v>11.00130824</v>
      </c>
      <c r="K6" s="53">
        <f>SUM($H$3:H6)/(SUM($C$33:$C$38)/1000000)</f>
        <v>0.413034177967878</v>
      </c>
      <c r="L6" s="53">
        <f t="shared" si="1"/>
        <v>0.215800954746821</v>
      </c>
      <c r="M6" s="46" t="s">
        <v>62</v>
      </c>
      <c r="N6" s="58">
        <f t="shared" si="2"/>
        <v>0.164042660155524</v>
      </c>
      <c r="X6" s="14"/>
    </row>
    <row r="7" spans="1:24">
      <c r="A7" t="s">
        <v>63</v>
      </c>
      <c r="B7" t="s">
        <v>64</v>
      </c>
      <c r="C7" s="14" t="s">
        <v>65</v>
      </c>
      <c r="D7" s="48">
        <f t="shared" ref="D7:D11" si="4">D6+12</f>
        <v>34.71425</v>
      </c>
      <c r="E7">
        <f t="shared" si="3"/>
        <v>12</v>
      </c>
      <c r="F7" s="51">
        <f t="shared" si="0"/>
        <v>12</v>
      </c>
      <c r="G7" s="51">
        <v>1</v>
      </c>
      <c r="H7" s="51">
        <f>(F7-H6)*G7</f>
        <v>7.63609838</v>
      </c>
      <c r="I7" s="54">
        <f t="shared" ref="I7:I13" si="5">H6</f>
        <v>4.36390162</v>
      </c>
      <c r="J7" s="51">
        <f>SUM($H$3:H7)</f>
        <v>18.63740662</v>
      </c>
      <c r="K7" s="53">
        <f>SUM($H$3:H7)/(SUM($C$27:$C$38)/1000000)</f>
        <v>0.365590169356142</v>
      </c>
      <c r="L7" s="53">
        <f t="shared" si="1"/>
        <v>0.365590169356142</v>
      </c>
      <c r="M7" s="46"/>
      <c r="N7" s="58">
        <f t="shared" si="2"/>
        <v>0.277906017506966</v>
      </c>
      <c r="X7" s="14"/>
    </row>
    <row r="8" spans="1:24">
      <c r="A8" t="s">
        <v>66</v>
      </c>
      <c r="B8" t="s">
        <v>64</v>
      </c>
      <c r="C8" s="14" t="s">
        <v>65</v>
      </c>
      <c r="D8" s="48">
        <f t="shared" si="4"/>
        <v>46.71425</v>
      </c>
      <c r="E8">
        <f t="shared" si="3"/>
        <v>12</v>
      </c>
      <c r="F8" s="51">
        <f t="shared" si="0"/>
        <v>12</v>
      </c>
      <c r="G8" s="51">
        <v>1</v>
      </c>
      <c r="H8" s="51">
        <f t="shared" ref="H8:H11" si="6">(F8-H7)*G8</f>
        <v>4.36390162</v>
      </c>
      <c r="I8" s="54">
        <f t="shared" si="5"/>
        <v>7.63609838</v>
      </c>
      <c r="J8" s="51">
        <f>SUM($H$3:H8)</f>
        <v>23.00130824</v>
      </c>
      <c r="K8" s="53">
        <f>SUM($H$3:H8)/(SUM($C$27:$C$38)/1000000)</f>
        <v>0.451192182814243</v>
      </c>
      <c r="L8" s="53">
        <f t="shared" si="1"/>
        <v>0.451192182814243</v>
      </c>
      <c r="M8" s="46" t="s">
        <v>67</v>
      </c>
      <c r="N8" s="58">
        <f t="shared" si="2"/>
        <v>0.342977008591369</v>
      </c>
      <c r="X8" s="14"/>
    </row>
    <row r="9" spans="1:24">
      <c r="A9" s="46" t="s">
        <v>68</v>
      </c>
      <c r="B9" t="s">
        <v>64</v>
      </c>
      <c r="C9" s="14" t="s">
        <v>65</v>
      </c>
      <c r="D9" s="48">
        <f t="shared" si="4"/>
        <v>58.71425</v>
      </c>
      <c r="E9">
        <f t="shared" si="3"/>
        <v>12</v>
      </c>
      <c r="F9" s="51">
        <f t="shared" si="0"/>
        <v>12</v>
      </c>
      <c r="G9" s="51">
        <v>1</v>
      </c>
      <c r="H9" s="51">
        <f t="shared" si="6"/>
        <v>7.63609838</v>
      </c>
      <c r="I9" s="54">
        <f t="shared" si="5"/>
        <v>4.36390162</v>
      </c>
      <c r="J9" s="51">
        <f>SUM($H$3:H9)</f>
        <v>30.63740662</v>
      </c>
      <c r="K9" s="55">
        <f>SUM($H$3:H9)/(SUM($C$27:$C$38)/1000000)</f>
        <v>0.600981397423564</v>
      </c>
      <c r="L9" s="55">
        <f t="shared" si="1"/>
        <v>0.600981397423564</v>
      </c>
      <c r="M9" s="46" t="s">
        <v>69</v>
      </c>
      <c r="N9" s="58">
        <f t="shared" si="2"/>
        <v>0.456840365942811</v>
      </c>
      <c r="X9" s="14"/>
    </row>
    <row r="10" spans="1:24">
      <c r="A10" s="46" t="s">
        <v>70</v>
      </c>
      <c r="B10" t="s">
        <v>64</v>
      </c>
      <c r="C10" s="14" t="s">
        <v>65</v>
      </c>
      <c r="D10" s="48">
        <f t="shared" si="4"/>
        <v>70.71425</v>
      </c>
      <c r="E10">
        <f t="shared" si="3"/>
        <v>12</v>
      </c>
      <c r="F10" s="51">
        <f t="shared" si="0"/>
        <v>12</v>
      </c>
      <c r="G10" s="51">
        <v>1</v>
      </c>
      <c r="H10" s="51">
        <f t="shared" si="6"/>
        <v>4.36390161999999</v>
      </c>
      <c r="I10" s="54">
        <f t="shared" si="5"/>
        <v>7.63609838</v>
      </c>
      <c r="J10" s="51">
        <f>SUM($H$3:H10)</f>
        <v>35.00130824</v>
      </c>
      <c r="K10" s="55">
        <f>SUM($H$3:H10)/(SUM($C$27:$C$38)/1000000)</f>
        <v>0.686583410881666</v>
      </c>
      <c r="L10" s="55">
        <f t="shared" si="1"/>
        <v>0.686583410881666</v>
      </c>
      <c r="M10" s="46"/>
      <c r="N10" s="58">
        <f t="shared" si="2"/>
        <v>0.521911357027213</v>
      </c>
      <c r="X10" s="14"/>
    </row>
    <row r="11" spans="1:24">
      <c r="A11" s="46" t="s">
        <v>71</v>
      </c>
      <c r="B11" t="s">
        <v>64</v>
      </c>
      <c r="C11" s="14" t="s">
        <v>65</v>
      </c>
      <c r="D11" s="48">
        <f t="shared" si="4"/>
        <v>82.71425</v>
      </c>
      <c r="E11">
        <f t="shared" si="3"/>
        <v>12</v>
      </c>
      <c r="F11" s="51">
        <f t="shared" si="0"/>
        <v>12</v>
      </c>
      <c r="G11" s="51">
        <v>1</v>
      </c>
      <c r="H11" s="51">
        <f t="shared" si="6"/>
        <v>7.63609838000001</v>
      </c>
      <c r="I11" s="54">
        <f t="shared" si="5"/>
        <v>4.36390161999999</v>
      </c>
      <c r="J11" s="51">
        <f>SUM($H$3:H11)</f>
        <v>42.63740662</v>
      </c>
      <c r="K11" s="55">
        <f>SUM($H$3:H11)/(SUM($C$27:$C$38)/1000000)</f>
        <v>0.836372625490987</v>
      </c>
      <c r="L11" s="55">
        <f t="shared" si="1"/>
        <v>0.836372625490987</v>
      </c>
      <c r="M11" s="46" t="s">
        <v>72</v>
      </c>
      <c r="N11" s="59">
        <f t="shared" si="2"/>
        <v>0.635774714378656</v>
      </c>
      <c r="X11" s="14"/>
    </row>
    <row r="12" spans="1:24">
      <c r="A12" t="s">
        <v>73</v>
      </c>
      <c r="B12" t="s">
        <v>64</v>
      </c>
      <c r="C12" s="14" t="s">
        <v>65</v>
      </c>
      <c r="D12" s="48">
        <f>D11</f>
        <v>82.71425</v>
      </c>
      <c r="E12">
        <v>0</v>
      </c>
      <c r="F12" s="51">
        <v>0</v>
      </c>
      <c r="G12" s="51">
        <v>1</v>
      </c>
      <c r="H12" s="51">
        <v>0</v>
      </c>
      <c r="I12" s="54">
        <f t="shared" si="5"/>
        <v>7.63609838000001</v>
      </c>
      <c r="J12" s="51">
        <f>SUM($H$3:H12)</f>
        <v>42.63740662</v>
      </c>
      <c r="K12" s="55">
        <f>SUM($H$3:H12)/(SUM($C$27:$C$38)/1000000)</f>
        <v>0.836372625490987</v>
      </c>
      <c r="L12" s="55">
        <f t="shared" si="1"/>
        <v>0.836372625490987</v>
      </c>
      <c r="M12" s="46"/>
      <c r="N12" s="59">
        <f t="shared" si="2"/>
        <v>0.635774714378656</v>
      </c>
      <c r="X12" s="14"/>
    </row>
    <row r="13" spans="1:24">
      <c r="A13" t="s">
        <v>74</v>
      </c>
      <c r="B13" t="s">
        <v>64</v>
      </c>
      <c r="C13" s="14" t="s">
        <v>65</v>
      </c>
      <c r="D13" s="48">
        <f>D12</f>
        <v>82.71425</v>
      </c>
      <c r="E13">
        <v>0</v>
      </c>
      <c r="F13" s="51">
        <f>E13</f>
        <v>0</v>
      </c>
      <c r="G13" s="51">
        <v>1</v>
      </c>
      <c r="H13" s="51">
        <f>F13-H12</f>
        <v>0</v>
      </c>
      <c r="I13" s="54">
        <f t="shared" si="5"/>
        <v>0</v>
      </c>
      <c r="J13" s="51">
        <f>SUM($H$3:H13)</f>
        <v>42.63740662</v>
      </c>
      <c r="K13" s="55">
        <f>SUM($H$3:H13)/(SUM($C$27:$C$38)/1000000)</f>
        <v>0.836372625490987</v>
      </c>
      <c r="L13" s="55">
        <f t="shared" si="1"/>
        <v>0.836372625490987</v>
      </c>
      <c r="M13" s="46"/>
      <c r="N13" s="59">
        <f t="shared" si="2"/>
        <v>0.635774714378656</v>
      </c>
      <c r="X13" s="14"/>
    </row>
    <row r="14" spans="1:24">
      <c r="A14" s="27" t="s">
        <v>75</v>
      </c>
      <c r="B14" s="27"/>
      <c r="C14" s="45"/>
      <c r="F14" s="52">
        <f>SUM(F3:F13)</f>
        <v>82.71425</v>
      </c>
      <c r="G14" s="52"/>
      <c r="H14" s="26">
        <f>SUM(H3:H13)</f>
        <v>42.63740662</v>
      </c>
      <c r="I14" s="26">
        <f>SUM(I3:I13)</f>
        <v>43.670741</v>
      </c>
      <c r="J14" s="26"/>
      <c r="K14" s="27"/>
      <c r="X14" s="14"/>
    </row>
    <row r="15" spans="1:24">
      <c r="A15" s="27"/>
      <c r="B15" s="27"/>
      <c r="C15" s="45"/>
      <c r="F15" s="52"/>
      <c r="G15" s="52"/>
      <c r="H15" s="26"/>
      <c r="I15" s="26"/>
      <c r="J15" s="26"/>
      <c r="K15" s="27"/>
      <c r="X15" s="14"/>
    </row>
    <row r="16" spans="1:8">
      <c r="A16" t="s">
        <v>76</v>
      </c>
      <c r="H16" s="26"/>
    </row>
    <row r="17" spans="1:9">
      <c r="A17" s="49" t="s">
        <v>77</v>
      </c>
      <c r="I17" s="26"/>
    </row>
    <row r="18" spans="1:1">
      <c r="A18" t="s">
        <v>78</v>
      </c>
    </row>
    <row r="19" spans="1:1">
      <c r="A19" t="s">
        <v>79</v>
      </c>
    </row>
    <row r="22" spans="1:1">
      <c r="A22" t="s">
        <v>80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3">
      <c r="A30">
        <v>35</v>
      </c>
      <c r="B30">
        <v>39</v>
      </c>
      <c r="C30">
        <v>4231788</v>
      </c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81</v>
      </c>
      <c r="C38">
        <v>6373536</v>
      </c>
    </row>
    <row r="39" spans="3:4">
      <c r="C39" s="27">
        <f>SUM(C23:C38)</f>
        <v>67063703</v>
      </c>
      <c r="D39" s="27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A123"/>
  <sheetViews>
    <sheetView tabSelected="1" zoomScale="59" zoomScaleNormal="59" topLeftCell="A28" workbookViewId="0">
      <selection activeCell="S58" sqref="S58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27" t="s">
        <v>82</v>
      </c>
      <c r="T2" s="27" t="s">
        <v>83</v>
      </c>
      <c r="AL2" s="27" t="s">
        <v>84</v>
      </c>
    </row>
    <row r="3" spans="2:53">
      <c r="B3" s="41">
        <v>0</v>
      </c>
      <c r="C3" s="41">
        <v>5</v>
      </c>
      <c r="D3" s="41">
        <v>10</v>
      </c>
      <c r="E3" s="41">
        <v>15</v>
      </c>
      <c r="F3" s="41">
        <v>20</v>
      </c>
      <c r="G3" s="41">
        <v>25</v>
      </c>
      <c r="H3" s="41">
        <v>30</v>
      </c>
      <c r="I3" s="41">
        <v>35</v>
      </c>
      <c r="J3" s="41">
        <v>40</v>
      </c>
      <c r="K3" s="41">
        <v>45</v>
      </c>
      <c r="L3" s="41">
        <v>50</v>
      </c>
      <c r="M3" s="41">
        <v>55</v>
      </c>
      <c r="N3" s="41">
        <v>60</v>
      </c>
      <c r="O3" s="41">
        <v>65</v>
      </c>
      <c r="P3" s="41">
        <v>70</v>
      </c>
      <c r="Q3" s="41">
        <v>75</v>
      </c>
      <c r="R3" s="27"/>
      <c r="T3" s="41">
        <v>0</v>
      </c>
      <c r="U3" s="41">
        <v>5</v>
      </c>
      <c r="V3" s="41">
        <v>10</v>
      </c>
      <c r="W3" s="41">
        <v>15</v>
      </c>
      <c r="X3" s="41">
        <v>20</v>
      </c>
      <c r="Y3" s="41">
        <v>25</v>
      </c>
      <c r="Z3" s="41">
        <v>30</v>
      </c>
      <c r="AA3" s="41">
        <v>35</v>
      </c>
      <c r="AB3" s="41">
        <v>40</v>
      </c>
      <c r="AC3" s="41">
        <v>45</v>
      </c>
      <c r="AD3" s="41">
        <v>50</v>
      </c>
      <c r="AE3" s="41">
        <v>55</v>
      </c>
      <c r="AF3" s="41">
        <v>60</v>
      </c>
      <c r="AG3" s="41">
        <v>65</v>
      </c>
      <c r="AH3" s="41">
        <v>70</v>
      </c>
      <c r="AI3" s="41">
        <v>75</v>
      </c>
      <c r="AL3" s="41">
        <v>0</v>
      </c>
      <c r="AM3" s="41">
        <v>5</v>
      </c>
      <c r="AN3" s="41">
        <v>10</v>
      </c>
      <c r="AO3" s="41">
        <v>15</v>
      </c>
      <c r="AP3" s="41">
        <v>20</v>
      </c>
      <c r="AQ3" s="41">
        <v>25</v>
      </c>
      <c r="AR3" s="41">
        <v>30</v>
      </c>
      <c r="AS3" s="41">
        <v>35</v>
      </c>
      <c r="AT3" s="41">
        <v>40</v>
      </c>
      <c r="AU3" s="41">
        <v>45</v>
      </c>
      <c r="AV3" s="41">
        <v>50</v>
      </c>
      <c r="AW3" s="41">
        <v>55</v>
      </c>
      <c r="AX3" s="41">
        <v>60</v>
      </c>
      <c r="AY3" s="41">
        <v>65</v>
      </c>
      <c r="AZ3" s="41">
        <v>70</v>
      </c>
      <c r="BA3" s="41">
        <v>75</v>
      </c>
    </row>
    <row r="4" spans="1:53">
      <c r="A4" s="42">
        <v>0</v>
      </c>
      <c r="B4" s="43">
        <v>0.2</v>
      </c>
      <c r="C4" s="43">
        <v>0.2</v>
      </c>
      <c r="D4" s="43">
        <v>0.2</v>
      </c>
      <c r="E4" s="43">
        <v>0.2</v>
      </c>
      <c r="F4" s="43">
        <v>0.2</v>
      </c>
      <c r="G4" s="43">
        <v>0.2</v>
      </c>
      <c r="H4" s="43">
        <v>0.2</v>
      </c>
      <c r="I4" s="43">
        <v>0.2</v>
      </c>
      <c r="J4" s="43">
        <v>0.2</v>
      </c>
      <c r="K4" s="43">
        <v>0.2</v>
      </c>
      <c r="L4" s="43">
        <v>0.2</v>
      </c>
      <c r="M4" s="43">
        <v>0.2</v>
      </c>
      <c r="N4" s="43">
        <v>0.2</v>
      </c>
      <c r="O4" s="43">
        <v>0.2</v>
      </c>
      <c r="P4" s="43">
        <v>0.2</v>
      </c>
      <c r="Q4" s="43">
        <v>0.2</v>
      </c>
      <c r="R4" s="1"/>
      <c r="S4" s="42">
        <v>0</v>
      </c>
      <c r="T4" s="1">
        <v>0.6</v>
      </c>
      <c r="U4" s="1">
        <v>0.6</v>
      </c>
      <c r="V4" s="1">
        <v>0.6</v>
      </c>
      <c r="W4" s="1">
        <v>0.6</v>
      </c>
      <c r="X4" s="1">
        <v>0.6</v>
      </c>
      <c r="Y4" s="1">
        <v>0.6</v>
      </c>
      <c r="Z4" s="1">
        <v>0.6</v>
      </c>
      <c r="AA4" s="1">
        <v>0.6</v>
      </c>
      <c r="AB4" s="1">
        <v>0.6</v>
      </c>
      <c r="AC4" s="1">
        <v>0.6</v>
      </c>
      <c r="AD4" s="1">
        <v>0.6</v>
      </c>
      <c r="AE4" s="1">
        <v>0.6</v>
      </c>
      <c r="AF4" s="1">
        <v>0.6</v>
      </c>
      <c r="AG4" s="1">
        <v>0.3</v>
      </c>
      <c r="AH4" s="1">
        <v>0.3</v>
      </c>
      <c r="AI4" s="1">
        <v>0.3</v>
      </c>
      <c r="AK4" s="42">
        <v>0</v>
      </c>
      <c r="AL4" s="1">
        <v>0.6</v>
      </c>
      <c r="AM4" s="1">
        <v>0.6</v>
      </c>
      <c r="AN4" s="1">
        <v>0.6</v>
      </c>
      <c r="AO4" s="1">
        <v>0.6</v>
      </c>
      <c r="AP4" s="1">
        <v>0.6</v>
      </c>
      <c r="AQ4" s="1">
        <v>0.6</v>
      </c>
      <c r="AR4" s="1">
        <v>0.6</v>
      </c>
      <c r="AS4" s="1">
        <v>0.6</v>
      </c>
      <c r="AT4" s="1">
        <v>0.6</v>
      </c>
      <c r="AU4" s="1">
        <v>0.6</v>
      </c>
      <c r="AV4" s="1">
        <v>0.6</v>
      </c>
      <c r="AW4" s="1">
        <v>0.6</v>
      </c>
      <c r="AX4" s="1">
        <v>0.6</v>
      </c>
      <c r="AY4" s="1">
        <v>0.6</v>
      </c>
      <c r="AZ4" s="1">
        <v>0.6</v>
      </c>
      <c r="BA4" s="1">
        <v>0.6</v>
      </c>
    </row>
    <row r="5" spans="1:53">
      <c r="A5" s="42">
        <v>5</v>
      </c>
      <c r="B5" s="43">
        <v>0.2</v>
      </c>
      <c r="C5" s="43">
        <v>0.2</v>
      </c>
      <c r="D5" s="43">
        <v>0.2</v>
      </c>
      <c r="E5" s="43">
        <v>0.2</v>
      </c>
      <c r="F5" s="43">
        <v>0.2</v>
      </c>
      <c r="G5" s="43">
        <v>0.2</v>
      </c>
      <c r="H5" s="43">
        <v>0.2</v>
      </c>
      <c r="I5" s="43">
        <v>0.2</v>
      </c>
      <c r="J5" s="43">
        <v>0.2</v>
      </c>
      <c r="K5" s="43">
        <v>0.2</v>
      </c>
      <c r="L5" s="43">
        <v>0.2</v>
      </c>
      <c r="M5" s="43">
        <v>0.2</v>
      </c>
      <c r="N5" s="43">
        <v>0.2</v>
      </c>
      <c r="O5" s="43">
        <v>0.2</v>
      </c>
      <c r="P5" s="43">
        <v>0.2</v>
      </c>
      <c r="Q5" s="43">
        <v>0.2</v>
      </c>
      <c r="R5" s="1"/>
      <c r="S5" s="42">
        <v>5</v>
      </c>
      <c r="T5" s="1">
        <v>0.6</v>
      </c>
      <c r="U5" s="1">
        <v>0.6</v>
      </c>
      <c r="V5" s="1">
        <v>0.6</v>
      </c>
      <c r="W5" s="1">
        <v>0.6</v>
      </c>
      <c r="X5" s="1">
        <v>0.6</v>
      </c>
      <c r="Y5" s="1">
        <v>0.6</v>
      </c>
      <c r="Z5" s="1">
        <v>0.6</v>
      </c>
      <c r="AA5" s="1">
        <v>0.6</v>
      </c>
      <c r="AB5" s="1">
        <v>0.6</v>
      </c>
      <c r="AC5" s="1">
        <v>0.6</v>
      </c>
      <c r="AD5" s="1">
        <v>0.6</v>
      </c>
      <c r="AE5" s="1">
        <v>0.6</v>
      </c>
      <c r="AF5" s="1">
        <v>0.6</v>
      </c>
      <c r="AG5" s="1">
        <v>0.3</v>
      </c>
      <c r="AH5" s="1">
        <v>0.3</v>
      </c>
      <c r="AI5" s="1">
        <v>0.3</v>
      </c>
      <c r="AK5" s="42">
        <v>5</v>
      </c>
      <c r="AL5" s="1">
        <v>0.6</v>
      </c>
      <c r="AM5" s="1">
        <v>0.6</v>
      </c>
      <c r="AN5" s="1">
        <v>0.6</v>
      </c>
      <c r="AO5" s="1">
        <v>0.6</v>
      </c>
      <c r="AP5" s="1">
        <v>0.6</v>
      </c>
      <c r="AQ5" s="1">
        <v>0.6</v>
      </c>
      <c r="AR5" s="1">
        <v>0.6</v>
      </c>
      <c r="AS5" s="1">
        <v>0.6</v>
      </c>
      <c r="AT5" s="1">
        <v>0.6</v>
      </c>
      <c r="AU5" s="1">
        <v>0.6</v>
      </c>
      <c r="AV5" s="1">
        <v>0.6</v>
      </c>
      <c r="AW5" s="1">
        <v>0.6</v>
      </c>
      <c r="AX5" s="1">
        <v>0.6</v>
      </c>
      <c r="AY5" s="1">
        <v>0.6</v>
      </c>
      <c r="AZ5" s="1">
        <v>0.6</v>
      </c>
      <c r="BA5" s="1">
        <v>0.6</v>
      </c>
    </row>
    <row r="6" spans="1:53">
      <c r="A6" s="42">
        <v>10</v>
      </c>
      <c r="B6" s="43">
        <v>0.2</v>
      </c>
      <c r="C6" s="43">
        <v>0.2</v>
      </c>
      <c r="D6" s="43">
        <v>0.2</v>
      </c>
      <c r="E6" s="43">
        <v>0.2</v>
      </c>
      <c r="F6" s="43">
        <v>0.2</v>
      </c>
      <c r="G6" s="43">
        <v>0.2</v>
      </c>
      <c r="H6" s="43">
        <v>0.2</v>
      </c>
      <c r="I6" s="43">
        <v>0.2</v>
      </c>
      <c r="J6" s="43">
        <v>0.2</v>
      </c>
      <c r="K6" s="43">
        <v>0.2</v>
      </c>
      <c r="L6" s="43">
        <v>0.2</v>
      </c>
      <c r="M6" s="43">
        <v>0.2</v>
      </c>
      <c r="N6" s="43">
        <v>0.2</v>
      </c>
      <c r="O6" s="43">
        <v>0.2</v>
      </c>
      <c r="P6" s="43">
        <v>0.2</v>
      </c>
      <c r="Q6" s="43">
        <v>0.2</v>
      </c>
      <c r="R6" s="1"/>
      <c r="S6" s="42">
        <v>10</v>
      </c>
      <c r="T6" s="1">
        <v>0.6</v>
      </c>
      <c r="U6" s="1">
        <v>0.6</v>
      </c>
      <c r="V6" s="1">
        <v>0.6</v>
      </c>
      <c r="W6" s="1">
        <v>0.6</v>
      </c>
      <c r="X6" s="1">
        <v>0.6</v>
      </c>
      <c r="Y6" s="1">
        <v>0.6</v>
      </c>
      <c r="Z6" s="1">
        <v>0.6</v>
      </c>
      <c r="AA6" s="1">
        <v>0.6</v>
      </c>
      <c r="AB6" s="1">
        <v>0.6</v>
      </c>
      <c r="AC6" s="1">
        <v>0.6</v>
      </c>
      <c r="AD6" s="1">
        <v>0.6</v>
      </c>
      <c r="AE6" s="1">
        <v>0.6</v>
      </c>
      <c r="AF6" s="1">
        <v>0.6</v>
      </c>
      <c r="AG6" s="1">
        <v>0.3</v>
      </c>
      <c r="AH6" s="1">
        <v>0.3</v>
      </c>
      <c r="AI6" s="1">
        <v>0.3</v>
      </c>
      <c r="AK6" s="42">
        <v>10</v>
      </c>
      <c r="AL6" s="1">
        <v>0.6</v>
      </c>
      <c r="AM6" s="1">
        <v>0.6</v>
      </c>
      <c r="AN6" s="1">
        <v>0.6</v>
      </c>
      <c r="AO6" s="1">
        <v>0.6</v>
      </c>
      <c r="AP6" s="1">
        <v>0.6</v>
      </c>
      <c r="AQ6" s="1">
        <v>0.6</v>
      </c>
      <c r="AR6" s="1">
        <v>0.6</v>
      </c>
      <c r="AS6" s="1">
        <v>0.6</v>
      </c>
      <c r="AT6" s="1">
        <v>0.6</v>
      </c>
      <c r="AU6" s="1">
        <v>0.6</v>
      </c>
      <c r="AV6" s="1">
        <v>0.6</v>
      </c>
      <c r="AW6" s="1">
        <v>0.6</v>
      </c>
      <c r="AX6" s="1">
        <v>0.6</v>
      </c>
      <c r="AY6" s="1">
        <v>0.6</v>
      </c>
      <c r="AZ6" s="1">
        <v>0.6</v>
      </c>
      <c r="BA6" s="1">
        <v>0.6</v>
      </c>
    </row>
    <row r="7" spans="1:53">
      <c r="A7" s="42">
        <v>15</v>
      </c>
      <c r="B7" s="43">
        <v>0.2</v>
      </c>
      <c r="C7" s="43">
        <v>0.2</v>
      </c>
      <c r="D7" s="43">
        <v>0.2</v>
      </c>
      <c r="E7" s="43">
        <v>0.2</v>
      </c>
      <c r="F7" s="43">
        <v>0.2</v>
      </c>
      <c r="G7" s="43">
        <v>0.2</v>
      </c>
      <c r="H7" s="43">
        <v>0.2</v>
      </c>
      <c r="I7" s="43">
        <v>0.2</v>
      </c>
      <c r="J7" s="43">
        <v>0.2</v>
      </c>
      <c r="K7" s="43">
        <v>0.2</v>
      </c>
      <c r="L7" s="43">
        <v>0.2</v>
      </c>
      <c r="M7" s="43">
        <v>0.2</v>
      </c>
      <c r="N7" s="43">
        <v>0.2</v>
      </c>
      <c r="O7" s="43">
        <v>0.2</v>
      </c>
      <c r="P7" s="43">
        <v>0.2</v>
      </c>
      <c r="Q7" s="43">
        <v>0.2</v>
      </c>
      <c r="R7" s="1"/>
      <c r="S7" s="42">
        <v>15</v>
      </c>
      <c r="T7" s="1">
        <v>0.6</v>
      </c>
      <c r="U7" s="1">
        <v>0.6</v>
      </c>
      <c r="V7" s="1">
        <v>0.6</v>
      </c>
      <c r="W7" s="1">
        <v>0.6</v>
      </c>
      <c r="X7" s="1">
        <v>0.6</v>
      </c>
      <c r="Y7" s="1">
        <v>0.6</v>
      </c>
      <c r="Z7" s="1">
        <v>0.6</v>
      </c>
      <c r="AA7" s="1">
        <v>0.6</v>
      </c>
      <c r="AB7" s="1">
        <v>0.6</v>
      </c>
      <c r="AC7" s="1">
        <v>0.6</v>
      </c>
      <c r="AD7" s="1">
        <v>0.6</v>
      </c>
      <c r="AE7" s="1">
        <v>0.6</v>
      </c>
      <c r="AF7" s="1">
        <v>0.6</v>
      </c>
      <c r="AG7" s="1">
        <v>0.3</v>
      </c>
      <c r="AH7" s="1">
        <v>0.3</v>
      </c>
      <c r="AI7" s="1">
        <v>0.3</v>
      </c>
      <c r="AK7" s="42">
        <v>15</v>
      </c>
      <c r="AL7" s="1">
        <v>0.6</v>
      </c>
      <c r="AM7" s="1">
        <v>0.6</v>
      </c>
      <c r="AN7" s="1">
        <v>0.6</v>
      </c>
      <c r="AO7" s="1">
        <v>0.6</v>
      </c>
      <c r="AP7" s="1">
        <v>0.6</v>
      </c>
      <c r="AQ7" s="1">
        <v>0.6</v>
      </c>
      <c r="AR7" s="1">
        <v>0.6</v>
      </c>
      <c r="AS7" s="1">
        <v>0.6</v>
      </c>
      <c r="AT7" s="1">
        <v>0.6</v>
      </c>
      <c r="AU7" s="1">
        <v>0.6</v>
      </c>
      <c r="AV7" s="1">
        <v>0.6</v>
      </c>
      <c r="AW7" s="1">
        <v>0.6</v>
      </c>
      <c r="AX7" s="1">
        <v>0.6</v>
      </c>
      <c r="AY7" s="1">
        <v>0.6</v>
      </c>
      <c r="AZ7" s="1">
        <v>0.6</v>
      </c>
      <c r="BA7" s="1">
        <v>0.6</v>
      </c>
    </row>
    <row r="8" spans="1:53">
      <c r="A8" s="42">
        <v>20</v>
      </c>
      <c r="B8" s="43">
        <v>0.2</v>
      </c>
      <c r="C8" s="43">
        <v>0.2</v>
      </c>
      <c r="D8" s="43">
        <v>0.2</v>
      </c>
      <c r="E8" s="43">
        <v>0.2</v>
      </c>
      <c r="F8" s="43">
        <v>0.2</v>
      </c>
      <c r="G8" s="43">
        <v>0.2</v>
      </c>
      <c r="H8" s="43">
        <v>0.2</v>
      </c>
      <c r="I8" s="43">
        <v>0.2</v>
      </c>
      <c r="J8" s="43">
        <v>0.2</v>
      </c>
      <c r="K8" s="43">
        <v>0.2</v>
      </c>
      <c r="L8" s="43">
        <v>0.2</v>
      </c>
      <c r="M8" s="43">
        <v>0.2</v>
      </c>
      <c r="N8" s="43">
        <v>0.2</v>
      </c>
      <c r="O8" s="43">
        <v>0.2</v>
      </c>
      <c r="P8" s="43">
        <v>0.2</v>
      </c>
      <c r="Q8" s="43">
        <v>0.2</v>
      </c>
      <c r="R8" s="1"/>
      <c r="S8" s="42">
        <v>20</v>
      </c>
      <c r="T8" s="1">
        <v>0.6</v>
      </c>
      <c r="U8" s="1">
        <v>0.6</v>
      </c>
      <c r="V8" s="1">
        <v>0.6</v>
      </c>
      <c r="W8" s="1">
        <v>0.6</v>
      </c>
      <c r="X8" s="1">
        <v>0.6</v>
      </c>
      <c r="Y8" s="1">
        <v>0.6</v>
      </c>
      <c r="Z8" s="1">
        <v>0.6</v>
      </c>
      <c r="AA8" s="1">
        <v>0.6</v>
      </c>
      <c r="AB8" s="1">
        <v>0.6</v>
      </c>
      <c r="AC8" s="1">
        <v>0.6</v>
      </c>
      <c r="AD8" s="1">
        <v>0.6</v>
      </c>
      <c r="AE8" s="1">
        <v>0.6</v>
      </c>
      <c r="AF8" s="1">
        <v>0.6</v>
      </c>
      <c r="AG8" s="1">
        <v>0.3</v>
      </c>
      <c r="AH8" s="1">
        <v>0.3</v>
      </c>
      <c r="AI8" s="1">
        <v>0.3</v>
      </c>
      <c r="AK8" s="42">
        <v>20</v>
      </c>
      <c r="AL8" s="1">
        <v>0.6</v>
      </c>
      <c r="AM8" s="1">
        <v>0.6</v>
      </c>
      <c r="AN8" s="1">
        <v>0.6</v>
      </c>
      <c r="AO8" s="1">
        <v>0.6</v>
      </c>
      <c r="AP8" s="1">
        <v>0.6</v>
      </c>
      <c r="AQ8" s="1">
        <v>0.6</v>
      </c>
      <c r="AR8" s="1">
        <v>0.6</v>
      </c>
      <c r="AS8" s="1">
        <v>0.6</v>
      </c>
      <c r="AT8" s="1">
        <v>0.6</v>
      </c>
      <c r="AU8" s="1">
        <v>0.6</v>
      </c>
      <c r="AV8" s="1">
        <v>0.6</v>
      </c>
      <c r="AW8" s="1">
        <v>0.6</v>
      </c>
      <c r="AX8" s="1">
        <v>0.6</v>
      </c>
      <c r="AY8" s="1">
        <v>0.6</v>
      </c>
      <c r="AZ8" s="1">
        <v>0.6</v>
      </c>
      <c r="BA8" s="1">
        <v>0.6</v>
      </c>
    </row>
    <row r="9" spans="1:53">
      <c r="A9" s="42">
        <v>25</v>
      </c>
      <c r="B9" s="43">
        <v>0.2</v>
      </c>
      <c r="C9" s="43">
        <v>0.2</v>
      </c>
      <c r="D9" s="43">
        <v>0.2</v>
      </c>
      <c r="E9" s="43">
        <v>0.2</v>
      </c>
      <c r="F9" s="43">
        <v>0.2</v>
      </c>
      <c r="G9" s="43">
        <v>0.2</v>
      </c>
      <c r="H9" s="43">
        <v>0.2</v>
      </c>
      <c r="I9" s="43">
        <v>0.2</v>
      </c>
      <c r="J9" s="43">
        <v>0.2</v>
      </c>
      <c r="K9" s="43">
        <v>0.2</v>
      </c>
      <c r="L9" s="43">
        <v>0.2</v>
      </c>
      <c r="M9" s="43">
        <v>0.2</v>
      </c>
      <c r="N9" s="43">
        <v>0.2</v>
      </c>
      <c r="O9" s="43">
        <v>0.2</v>
      </c>
      <c r="P9" s="43">
        <v>0.2</v>
      </c>
      <c r="Q9" s="43">
        <v>0.2</v>
      </c>
      <c r="R9" s="1"/>
      <c r="S9" s="42">
        <v>25</v>
      </c>
      <c r="T9" s="1">
        <v>0.6</v>
      </c>
      <c r="U9" s="1">
        <v>0.6</v>
      </c>
      <c r="V9" s="1">
        <v>0.6</v>
      </c>
      <c r="W9" s="1">
        <v>0.6</v>
      </c>
      <c r="X9" s="1">
        <v>0.6</v>
      </c>
      <c r="Y9" s="1">
        <v>0.6</v>
      </c>
      <c r="Z9" s="1">
        <v>0.6</v>
      </c>
      <c r="AA9" s="1">
        <v>0.6</v>
      </c>
      <c r="AB9" s="1">
        <v>0.6</v>
      </c>
      <c r="AC9" s="1">
        <v>0.6</v>
      </c>
      <c r="AD9" s="1">
        <v>0.6</v>
      </c>
      <c r="AE9" s="1">
        <v>0.6</v>
      </c>
      <c r="AF9" s="1">
        <v>0.6</v>
      </c>
      <c r="AG9" s="1">
        <v>0.3</v>
      </c>
      <c r="AH9" s="1">
        <v>0.3</v>
      </c>
      <c r="AI9" s="1">
        <v>0.3</v>
      </c>
      <c r="AK9" s="42">
        <v>25</v>
      </c>
      <c r="AL9" s="1">
        <v>0.6</v>
      </c>
      <c r="AM9" s="1">
        <v>0.6</v>
      </c>
      <c r="AN9" s="1">
        <v>0.6</v>
      </c>
      <c r="AO9" s="1">
        <v>0.6</v>
      </c>
      <c r="AP9" s="1">
        <v>0.6</v>
      </c>
      <c r="AQ9" s="1">
        <v>0.6</v>
      </c>
      <c r="AR9" s="1">
        <v>0.6</v>
      </c>
      <c r="AS9" s="1">
        <v>0.6</v>
      </c>
      <c r="AT9" s="1">
        <v>0.6</v>
      </c>
      <c r="AU9" s="1">
        <v>0.6</v>
      </c>
      <c r="AV9" s="1">
        <v>0.6</v>
      </c>
      <c r="AW9" s="1">
        <v>0.6</v>
      </c>
      <c r="AX9" s="1">
        <v>0.6</v>
      </c>
      <c r="AY9" s="1">
        <v>0.6</v>
      </c>
      <c r="AZ9" s="1">
        <v>0.6</v>
      </c>
      <c r="BA9" s="1">
        <v>0.6</v>
      </c>
    </row>
    <row r="10" spans="1:53">
      <c r="A10" s="42">
        <v>30</v>
      </c>
      <c r="B10" s="43">
        <v>0.2</v>
      </c>
      <c r="C10" s="43">
        <v>0.2</v>
      </c>
      <c r="D10" s="43">
        <v>0.2</v>
      </c>
      <c r="E10" s="43">
        <v>0.2</v>
      </c>
      <c r="F10" s="43">
        <v>0.2</v>
      </c>
      <c r="G10" s="43">
        <v>0.2</v>
      </c>
      <c r="H10" s="43">
        <v>0.2</v>
      </c>
      <c r="I10" s="43">
        <v>0.2</v>
      </c>
      <c r="J10" s="43">
        <v>0.2</v>
      </c>
      <c r="K10" s="43">
        <v>0.2</v>
      </c>
      <c r="L10" s="43">
        <v>0.2</v>
      </c>
      <c r="M10" s="43">
        <v>0.2</v>
      </c>
      <c r="N10" s="43">
        <v>0.2</v>
      </c>
      <c r="O10" s="43">
        <v>0.2</v>
      </c>
      <c r="P10" s="43">
        <v>0.2</v>
      </c>
      <c r="Q10" s="43">
        <v>0.2</v>
      </c>
      <c r="R10" s="1"/>
      <c r="S10" s="42">
        <v>30</v>
      </c>
      <c r="T10" s="1">
        <v>0.6</v>
      </c>
      <c r="U10" s="1">
        <v>0.6</v>
      </c>
      <c r="V10" s="1">
        <v>0.6</v>
      </c>
      <c r="W10" s="1">
        <v>0.6</v>
      </c>
      <c r="X10" s="1">
        <v>0.6</v>
      </c>
      <c r="Y10" s="1">
        <v>0.6</v>
      </c>
      <c r="Z10" s="1">
        <v>0.6</v>
      </c>
      <c r="AA10" s="1">
        <v>0.6</v>
      </c>
      <c r="AB10" s="1">
        <v>0.6</v>
      </c>
      <c r="AC10" s="1">
        <v>0.6</v>
      </c>
      <c r="AD10" s="1">
        <v>0.6</v>
      </c>
      <c r="AE10" s="1">
        <v>0.6</v>
      </c>
      <c r="AF10" s="1">
        <v>0.6</v>
      </c>
      <c r="AG10" s="1">
        <v>0.3</v>
      </c>
      <c r="AH10" s="1">
        <v>0.3</v>
      </c>
      <c r="AI10" s="1">
        <v>0.3</v>
      </c>
      <c r="AK10" s="42">
        <v>30</v>
      </c>
      <c r="AL10" s="1">
        <v>0.6</v>
      </c>
      <c r="AM10" s="1">
        <v>0.6</v>
      </c>
      <c r="AN10" s="1">
        <v>0.6</v>
      </c>
      <c r="AO10" s="1">
        <v>0.6</v>
      </c>
      <c r="AP10" s="1">
        <v>0.6</v>
      </c>
      <c r="AQ10" s="1">
        <v>0.6</v>
      </c>
      <c r="AR10" s="1">
        <v>0.6</v>
      </c>
      <c r="AS10" s="1">
        <v>0.6</v>
      </c>
      <c r="AT10" s="1">
        <v>0.6</v>
      </c>
      <c r="AU10" s="1">
        <v>0.6</v>
      </c>
      <c r="AV10" s="1">
        <v>0.6</v>
      </c>
      <c r="AW10" s="1">
        <v>0.6</v>
      </c>
      <c r="AX10" s="1">
        <v>0.6</v>
      </c>
      <c r="AY10" s="1">
        <v>0.6</v>
      </c>
      <c r="AZ10" s="1">
        <v>0.6</v>
      </c>
      <c r="BA10" s="1">
        <v>0.6</v>
      </c>
    </row>
    <row r="11" spans="1:53">
      <c r="A11" s="42">
        <v>35</v>
      </c>
      <c r="B11" s="43">
        <v>0.2</v>
      </c>
      <c r="C11" s="43">
        <v>0.2</v>
      </c>
      <c r="D11" s="43">
        <v>0.2</v>
      </c>
      <c r="E11" s="43">
        <v>0.2</v>
      </c>
      <c r="F11" s="43">
        <v>0.2</v>
      </c>
      <c r="G11" s="43">
        <v>0.2</v>
      </c>
      <c r="H11" s="43">
        <v>0.2</v>
      </c>
      <c r="I11" s="43">
        <v>0.2</v>
      </c>
      <c r="J11" s="43">
        <v>0.2</v>
      </c>
      <c r="K11" s="43">
        <v>0.2</v>
      </c>
      <c r="L11" s="43">
        <v>0.2</v>
      </c>
      <c r="M11" s="43">
        <v>0.2</v>
      </c>
      <c r="N11" s="43">
        <v>0.2</v>
      </c>
      <c r="O11" s="43">
        <v>0.2</v>
      </c>
      <c r="P11" s="43">
        <v>0.2</v>
      </c>
      <c r="Q11" s="43">
        <v>0.2</v>
      </c>
      <c r="R11" s="1"/>
      <c r="S11" s="42">
        <v>35</v>
      </c>
      <c r="T11" s="1">
        <v>0.6</v>
      </c>
      <c r="U11" s="1">
        <v>0.6</v>
      </c>
      <c r="V11" s="1">
        <v>0.6</v>
      </c>
      <c r="W11" s="1">
        <v>0.6</v>
      </c>
      <c r="X11" s="1">
        <v>0.6</v>
      </c>
      <c r="Y11" s="1">
        <v>0.6</v>
      </c>
      <c r="Z11" s="1">
        <v>0.6</v>
      </c>
      <c r="AA11" s="1">
        <v>0.6</v>
      </c>
      <c r="AB11" s="1">
        <v>0.6</v>
      </c>
      <c r="AC11" s="1">
        <v>0.6</v>
      </c>
      <c r="AD11" s="1">
        <v>0.6</v>
      </c>
      <c r="AE11" s="1">
        <v>0.6</v>
      </c>
      <c r="AF11" s="1">
        <v>0.6</v>
      </c>
      <c r="AG11" s="1">
        <v>0.3</v>
      </c>
      <c r="AH11" s="1">
        <v>0.3</v>
      </c>
      <c r="AI11" s="1">
        <v>0.3</v>
      </c>
      <c r="AK11" s="42">
        <v>35</v>
      </c>
      <c r="AL11" s="1">
        <v>0.6</v>
      </c>
      <c r="AM11" s="1">
        <v>0.6</v>
      </c>
      <c r="AN11" s="1">
        <v>0.6</v>
      </c>
      <c r="AO11" s="1">
        <v>0.6</v>
      </c>
      <c r="AP11" s="1">
        <v>0.6</v>
      </c>
      <c r="AQ11" s="1">
        <v>0.6</v>
      </c>
      <c r="AR11" s="1">
        <v>0.6</v>
      </c>
      <c r="AS11" s="1">
        <v>0.6</v>
      </c>
      <c r="AT11" s="1">
        <v>0.6</v>
      </c>
      <c r="AU11" s="1">
        <v>0.6</v>
      </c>
      <c r="AV11" s="1">
        <v>0.6</v>
      </c>
      <c r="AW11" s="1">
        <v>0.6</v>
      </c>
      <c r="AX11" s="1">
        <v>0.6</v>
      </c>
      <c r="AY11" s="1">
        <v>0.6</v>
      </c>
      <c r="AZ11" s="1">
        <v>0.6</v>
      </c>
      <c r="BA11" s="1">
        <v>0.6</v>
      </c>
    </row>
    <row r="12" spans="1:53">
      <c r="A12" s="42">
        <v>40</v>
      </c>
      <c r="B12" s="43">
        <v>0.2</v>
      </c>
      <c r="C12" s="43">
        <v>0.2</v>
      </c>
      <c r="D12" s="43">
        <v>0.2</v>
      </c>
      <c r="E12" s="43">
        <v>0.2</v>
      </c>
      <c r="F12" s="43">
        <v>0.2</v>
      </c>
      <c r="G12" s="43">
        <v>0.2</v>
      </c>
      <c r="H12" s="43">
        <v>0.2</v>
      </c>
      <c r="I12" s="43">
        <v>0.2</v>
      </c>
      <c r="J12" s="43">
        <v>0.2</v>
      </c>
      <c r="K12" s="43">
        <v>0.2</v>
      </c>
      <c r="L12" s="43">
        <v>0.2</v>
      </c>
      <c r="M12" s="43">
        <v>0.2</v>
      </c>
      <c r="N12" s="43">
        <v>0.2</v>
      </c>
      <c r="O12" s="43">
        <v>0.2</v>
      </c>
      <c r="P12" s="43">
        <v>0.2</v>
      </c>
      <c r="Q12" s="43">
        <v>0.2</v>
      </c>
      <c r="R12" s="1"/>
      <c r="S12" s="42">
        <v>40</v>
      </c>
      <c r="T12" s="1">
        <v>0.6</v>
      </c>
      <c r="U12" s="1">
        <v>0.6</v>
      </c>
      <c r="V12" s="1">
        <v>0.6</v>
      </c>
      <c r="W12" s="1">
        <v>0.6</v>
      </c>
      <c r="X12" s="1">
        <v>0.6</v>
      </c>
      <c r="Y12" s="1">
        <v>0.6</v>
      </c>
      <c r="Z12" s="1">
        <v>0.6</v>
      </c>
      <c r="AA12" s="1">
        <v>0.6</v>
      </c>
      <c r="AB12" s="1">
        <v>0.6</v>
      </c>
      <c r="AC12" s="1">
        <v>0.6</v>
      </c>
      <c r="AD12" s="1">
        <v>0.6</v>
      </c>
      <c r="AE12" s="1">
        <v>0.6</v>
      </c>
      <c r="AF12" s="1">
        <v>0.6</v>
      </c>
      <c r="AG12" s="1">
        <v>0.3</v>
      </c>
      <c r="AH12" s="1">
        <v>0.3</v>
      </c>
      <c r="AI12" s="1">
        <v>0.3</v>
      </c>
      <c r="AK12" s="42">
        <v>40</v>
      </c>
      <c r="AL12" s="1">
        <v>0.6</v>
      </c>
      <c r="AM12" s="1">
        <v>0.6</v>
      </c>
      <c r="AN12" s="1">
        <v>0.6</v>
      </c>
      <c r="AO12" s="1">
        <v>0.6</v>
      </c>
      <c r="AP12" s="1">
        <v>0.6</v>
      </c>
      <c r="AQ12" s="1">
        <v>0.6</v>
      </c>
      <c r="AR12" s="1">
        <v>0.6</v>
      </c>
      <c r="AS12" s="1">
        <v>0.6</v>
      </c>
      <c r="AT12" s="1">
        <v>0.6</v>
      </c>
      <c r="AU12" s="1">
        <v>0.6</v>
      </c>
      <c r="AV12" s="1">
        <v>0.6</v>
      </c>
      <c r="AW12" s="1">
        <v>0.6</v>
      </c>
      <c r="AX12" s="1">
        <v>0.6</v>
      </c>
      <c r="AY12" s="1">
        <v>0.6</v>
      </c>
      <c r="AZ12" s="1">
        <v>0.6</v>
      </c>
      <c r="BA12" s="1">
        <v>0.6</v>
      </c>
    </row>
    <row r="13" spans="1:53">
      <c r="A13" s="42">
        <v>45</v>
      </c>
      <c r="B13" s="43">
        <v>0.2</v>
      </c>
      <c r="C13" s="43">
        <v>0.2</v>
      </c>
      <c r="D13" s="43">
        <v>0.2</v>
      </c>
      <c r="E13" s="43">
        <v>0.2</v>
      </c>
      <c r="F13" s="43">
        <v>0.2</v>
      </c>
      <c r="G13" s="43">
        <v>0.2</v>
      </c>
      <c r="H13" s="43">
        <v>0.2</v>
      </c>
      <c r="I13" s="43">
        <v>0.2</v>
      </c>
      <c r="J13" s="43">
        <v>0.2</v>
      </c>
      <c r="K13" s="43">
        <v>0.2</v>
      </c>
      <c r="L13" s="43">
        <v>0.2</v>
      </c>
      <c r="M13" s="43">
        <v>0.2</v>
      </c>
      <c r="N13" s="43">
        <v>0.2</v>
      </c>
      <c r="O13" s="43">
        <v>0.2</v>
      </c>
      <c r="P13" s="43">
        <v>0.2</v>
      </c>
      <c r="Q13" s="43">
        <v>0.2</v>
      </c>
      <c r="R13" s="1"/>
      <c r="S13" s="42">
        <v>45</v>
      </c>
      <c r="T13" s="1">
        <v>0.6</v>
      </c>
      <c r="U13" s="1">
        <v>0.6</v>
      </c>
      <c r="V13" s="1">
        <v>0.6</v>
      </c>
      <c r="W13" s="1">
        <v>0.6</v>
      </c>
      <c r="X13" s="1">
        <v>0.6</v>
      </c>
      <c r="Y13" s="1">
        <v>0.6</v>
      </c>
      <c r="Z13" s="1">
        <v>0.6</v>
      </c>
      <c r="AA13" s="1">
        <v>0.6</v>
      </c>
      <c r="AB13" s="1">
        <v>0.6</v>
      </c>
      <c r="AC13" s="1">
        <v>0.6</v>
      </c>
      <c r="AD13" s="1">
        <v>0.6</v>
      </c>
      <c r="AE13" s="1">
        <v>0.6</v>
      </c>
      <c r="AF13" s="1">
        <v>0.6</v>
      </c>
      <c r="AG13" s="1">
        <v>0.3</v>
      </c>
      <c r="AH13" s="1">
        <v>0.3</v>
      </c>
      <c r="AI13" s="1">
        <v>0.3</v>
      </c>
      <c r="AK13" s="42">
        <v>45</v>
      </c>
      <c r="AL13" s="1">
        <v>0.6</v>
      </c>
      <c r="AM13" s="1">
        <v>0.6</v>
      </c>
      <c r="AN13" s="1">
        <v>0.6</v>
      </c>
      <c r="AO13" s="1">
        <v>0.6</v>
      </c>
      <c r="AP13" s="1">
        <v>0.6</v>
      </c>
      <c r="AQ13" s="1">
        <v>0.6</v>
      </c>
      <c r="AR13" s="1">
        <v>0.6</v>
      </c>
      <c r="AS13" s="1">
        <v>0.6</v>
      </c>
      <c r="AT13" s="1">
        <v>0.6</v>
      </c>
      <c r="AU13" s="1">
        <v>0.6</v>
      </c>
      <c r="AV13" s="1">
        <v>0.6</v>
      </c>
      <c r="AW13" s="1">
        <v>0.6</v>
      </c>
      <c r="AX13" s="1">
        <v>0.6</v>
      </c>
      <c r="AY13" s="1">
        <v>0.6</v>
      </c>
      <c r="AZ13" s="1">
        <v>0.6</v>
      </c>
      <c r="BA13" s="1">
        <v>0.6</v>
      </c>
    </row>
    <row r="14" spans="1:53">
      <c r="A14" s="42">
        <v>50</v>
      </c>
      <c r="B14" s="43">
        <v>0.2</v>
      </c>
      <c r="C14" s="43">
        <v>0.2</v>
      </c>
      <c r="D14" s="43">
        <v>0.2</v>
      </c>
      <c r="E14" s="43">
        <v>0.2</v>
      </c>
      <c r="F14" s="43">
        <v>0.2</v>
      </c>
      <c r="G14" s="43">
        <v>0.2</v>
      </c>
      <c r="H14" s="43">
        <v>0.2</v>
      </c>
      <c r="I14" s="43">
        <v>0.2</v>
      </c>
      <c r="J14" s="43">
        <v>0.2</v>
      </c>
      <c r="K14" s="43">
        <v>0.2</v>
      </c>
      <c r="L14" s="43">
        <v>0.2</v>
      </c>
      <c r="M14" s="43">
        <v>0.2</v>
      </c>
      <c r="N14" s="43">
        <v>0.2</v>
      </c>
      <c r="O14" s="43">
        <v>0.2</v>
      </c>
      <c r="P14" s="43">
        <v>0.2</v>
      </c>
      <c r="Q14" s="43">
        <v>0.2</v>
      </c>
      <c r="R14" s="1"/>
      <c r="S14" s="42">
        <v>50</v>
      </c>
      <c r="T14" s="1">
        <v>0.6</v>
      </c>
      <c r="U14" s="1">
        <v>0.6</v>
      </c>
      <c r="V14" s="1">
        <v>0.6</v>
      </c>
      <c r="W14" s="1">
        <v>0.6</v>
      </c>
      <c r="X14" s="1">
        <v>0.6</v>
      </c>
      <c r="Y14" s="1">
        <v>0.6</v>
      </c>
      <c r="Z14" s="1">
        <v>0.6</v>
      </c>
      <c r="AA14" s="1">
        <v>0.6</v>
      </c>
      <c r="AB14" s="1">
        <v>0.6</v>
      </c>
      <c r="AC14" s="1">
        <v>0.6</v>
      </c>
      <c r="AD14" s="1">
        <v>0.6</v>
      </c>
      <c r="AE14" s="1">
        <v>0.6</v>
      </c>
      <c r="AF14" s="1">
        <v>0.6</v>
      </c>
      <c r="AG14" s="1">
        <v>0.3</v>
      </c>
      <c r="AH14" s="1">
        <v>0.3</v>
      </c>
      <c r="AI14" s="1">
        <v>0.3</v>
      </c>
      <c r="AK14" s="42">
        <v>50</v>
      </c>
      <c r="AL14" s="1">
        <v>0.6</v>
      </c>
      <c r="AM14" s="1">
        <v>0.6</v>
      </c>
      <c r="AN14" s="1">
        <v>0.6</v>
      </c>
      <c r="AO14" s="1">
        <v>0.6</v>
      </c>
      <c r="AP14" s="1">
        <v>0.6</v>
      </c>
      <c r="AQ14" s="1">
        <v>0.6</v>
      </c>
      <c r="AR14" s="1">
        <v>0.6</v>
      </c>
      <c r="AS14" s="1">
        <v>0.6</v>
      </c>
      <c r="AT14" s="1">
        <v>0.6</v>
      </c>
      <c r="AU14" s="1">
        <v>0.6</v>
      </c>
      <c r="AV14" s="1">
        <v>0.6</v>
      </c>
      <c r="AW14" s="1">
        <v>0.6</v>
      </c>
      <c r="AX14" s="1">
        <v>0.6</v>
      </c>
      <c r="AY14" s="1">
        <v>0.6</v>
      </c>
      <c r="AZ14" s="1">
        <v>0.6</v>
      </c>
      <c r="BA14" s="1">
        <v>0.6</v>
      </c>
    </row>
    <row r="15" spans="1:53">
      <c r="A15" s="42">
        <v>55</v>
      </c>
      <c r="B15" s="43">
        <v>0.2</v>
      </c>
      <c r="C15" s="43">
        <v>0.2</v>
      </c>
      <c r="D15" s="43">
        <v>0.2</v>
      </c>
      <c r="E15" s="43">
        <v>0.2</v>
      </c>
      <c r="F15" s="43">
        <v>0.2</v>
      </c>
      <c r="G15" s="43">
        <v>0.2</v>
      </c>
      <c r="H15" s="43">
        <v>0.2</v>
      </c>
      <c r="I15" s="43">
        <v>0.2</v>
      </c>
      <c r="J15" s="43">
        <v>0.2</v>
      </c>
      <c r="K15" s="43">
        <v>0.2</v>
      </c>
      <c r="L15" s="43">
        <v>0.2</v>
      </c>
      <c r="M15" s="43">
        <v>0.2</v>
      </c>
      <c r="N15" s="43">
        <v>0.2</v>
      </c>
      <c r="O15" s="43">
        <v>0.2</v>
      </c>
      <c r="P15" s="43">
        <v>0.2</v>
      </c>
      <c r="Q15" s="43">
        <v>0.2</v>
      </c>
      <c r="R15" s="1"/>
      <c r="S15" s="42">
        <v>55</v>
      </c>
      <c r="T15" s="1">
        <v>0.6</v>
      </c>
      <c r="U15" s="1">
        <v>0.6</v>
      </c>
      <c r="V15" s="1">
        <v>0.6</v>
      </c>
      <c r="W15" s="1">
        <v>0.6</v>
      </c>
      <c r="X15" s="1">
        <v>0.6</v>
      </c>
      <c r="Y15" s="1">
        <v>0.6</v>
      </c>
      <c r="Z15" s="1">
        <v>0.6</v>
      </c>
      <c r="AA15" s="1">
        <v>0.6</v>
      </c>
      <c r="AB15" s="1">
        <v>0.6</v>
      </c>
      <c r="AC15" s="1">
        <v>0.6</v>
      </c>
      <c r="AD15" s="1">
        <v>0.6</v>
      </c>
      <c r="AE15" s="1">
        <v>0.6</v>
      </c>
      <c r="AF15" s="1">
        <v>0.6</v>
      </c>
      <c r="AG15" s="1">
        <v>0.3</v>
      </c>
      <c r="AH15" s="1">
        <v>0.3</v>
      </c>
      <c r="AI15" s="1">
        <v>0.3</v>
      </c>
      <c r="AK15" s="42">
        <v>55</v>
      </c>
      <c r="AL15" s="1">
        <v>0.6</v>
      </c>
      <c r="AM15" s="1">
        <v>0.6</v>
      </c>
      <c r="AN15" s="1">
        <v>0.6</v>
      </c>
      <c r="AO15" s="1">
        <v>0.6</v>
      </c>
      <c r="AP15" s="1">
        <v>0.6</v>
      </c>
      <c r="AQ15" s="1">
        <v>0.6</v>
      </c>
      <c r="AR15" s="1">
        <v>0.6</v>
      </c>
      <c r="AS15" s="1">
        <v>0.6</v>
      </c>
      <c r="AT15" s="1">
        <v>0.6</v>
      </c>
      <c r="AU15" s="1">
        <v>0.6</v>
      </c>
      <c r="AV15" s="1">
        <v>0.6</v>
      </c>
      <c r="AW15" s="1">
        <v>0.6</v>
      </c>
      <c r="AX15" s="1">
        <v>0.6</v>
      </c>
      <c r="AY15" s="1">
        <v>0.6</v>
      </c>
      <c r="AZ15" s="1">
        <v>0.6</v>
      </c>
      <c r="BA15" s="1">
        <v>0.6</v>
      </c>
    </row>
    <row r="16" spans="1:53">
      <c r="A16" s="42">
        <v>60</v>
      </c>
      <c r="B16" s="43">
        <v>0.2</v>
      </c>
      <c r="C16" s="43">
        <v>0.2</v>
      </c>
      <c r="D16" s="43">
        <v>0.2</v>
      </c>
      <c r="E16" s="43">
        <v>0.2</v>
      </c>
      <c r="F16" s="43">
        <v>0.2</v>
      </c>
      <c r="G16" s="43">
        <v>0.2</v>
      </c>
      <c r="H16" s="43">
        <v>0.2</v>
      </c>
      <c r="I16" s="43">
        <v>0.2</v>
      </c>
      <c r="J16" s="43">
        <v>0.2</v>
      </c>
      <c r="K16" s="43">
        <v>0.2</v>
      </c>
      <c r="L16" s="43">
        <v>0.2</v>
      </c>
      <c r="M16" s="43">
        <v>0.2</v>
      </c>
      <c r="N16" s="43">
        <v>0.2</v>
      </c>
      <c r="O16" s="43">
        <v>0.2</v>
      </c>
      <c r="P16" s="43">
        <v>0.2</v>
      </c>
      <c r="Q16" s="43">
        <v>0.2</v>
      </c>
      <c r="R16" s="1"/>
      <c r="S16" s="42">
        <v>60</v>
      </c>
      <c r="T16" s="1">
        <v>0.6</v>
      </c>
      <c r="U16" s="1">
        <v>0.6</v>
      </c>
      <c r="V16" s="1">
        <v>0.6</v>
      </c>
      <c r="W16" s="1">
        <v>0.6</v>
      </c>
      <c r="X16" s="1">
        <v>0.6</v>
      </c>
      <c r="Y16" s="1">
        <v>0.6</v>
      </c>
      <c r="Z16" s="1">
        <v>0.6</v>
      </c>
      <c r="AA16" s="1">
        <v>0.6</v>
      </c>
      <c r="AB16" s="1">
        <v>0.6</v>
      </c>
      <c r="AC16" s="1">
        <v>0.6</v>
      </c>
      <c r="AD16" s="1">
        <v>0.6</v>
      </c>
      <c r="AE16" s="1">
        <v>0.6</v>
      </c>
      <c r="AF16" s="1">
        <v>0.6</v>
      </c>
      <c r="AG16" s="1">
        <v>0.3</v>
      </c>
      <c r="AH16" s="1">
        <v>0.3</v>
      </c>
      <c r="AI16" s="1">
        <v>0.3</v>
      </c>
      <c r="AK16" s="42">
        <v>60</v>
      </c>
      <c r="AL16" s="1">
        <v>0.6</v>
      </c>
      <c r="AM16" s="1">
        <v>0.6</v>
      </c>
      <c r="AN16" s="1">
        <v>0.6</v>
      </c>
      <c r="AO16" s="1">
        <v>0.6</v>
      </c>
      <c r="AP16" s="1">
        <v>0.6</v>
      </c>
      <c r="AQ16" s="1">
        <v>0.6</v>
      </c>
      <c r="AR16" s="1">
        <v>0.6</v>
      </c>
      <c r="AS16" s="1">
        <v>0.6</v>
      </c>
      <c r="AT16" s="1">
        <v>0.6</v>
      </c>
      <c r="AU16" s="1">
        <v>0.6</v>
      </c>
      <c r="AV16" s="1">
        <v>0.6</v>
      </c>
      <c r="AW16" s="1">
        <v>0.6</v>
      </c>
      <c r="AX16" s="1">
        <v>0.6</v>
      </c>
      <c r="AY16" s="1">
        <v>0.6</v>
      </c>
      <c r="AZ16" s="1">
        <v>0.6</v>
      </c>
      <c r="BA16" s="1">
        <v>0.6</v>
      </c>
    </row>
    <row r="17" spans="1:53">
      <c r="A17" s="42">
        <v>65</v>
      </c>
      <c r="B17" s="43">
        <v>0.2</v>
      </c>
      <c r="C17" s="43">
        <v>0.2</v>
      </c>
      <c r="D17" s="43">
        <v>0.2</v>
      </c>
      <c r="E17" s="43">
        <v>0.2</v>
      </c>
      <c r="F17" s="43">
        <v>0.2</v>
      </c>
      <c r="G17" s="43">
        <v>0.2</v>
      </c>
      <c r="H17" s="43">
        <v>0.2</v>
      </c>
      <c r="I17" s="43">
        <v>0.2</v>
      </c>
      <c r="J17" s="43">
        <v>0.2</v>
      </c>
      <c r="K17" s="43">
        <v>0.2</v>
      </c>
      <c r="L17" s="43">
        <v>0.2</v>
      </c>
      <c r="M17" s="43">
        <v>0.2</v>
      </c>
      <c r="N17" s="43">
        <v>0.2</v>
      </c>
      <c r="O17" s="43">
        <v>0.2</v>
      </c>
      <c r="P17" s="43">
        <v>0.2</v>
      </c>
      <c r="Q17" s="43">
        <v>0.2</v>
      </c>
      <c r="R17" s="1"/>
      <c r="S17" s="42">
        <v>65</v>
      </c>
      <c r="T17" s="1">
        <v>0.3</v>
      </c>
      <c r="U17" s="1">
        <v>0.3</v>
      </c>
      <c r="V17" s="1">
        <v>0.3</v>
      </c>
      <c r="W17" s="1">
        <v>0.3</v>
      </c>
      <c r="X17" s="1">
        <v>0.3</v>
      </c>
      <c r="Y17" s="1">
        <v>0.3</v>
      </c>
      <c r="Z17" s="1">
        <v>0.3</v>
      </c>
      <c r="AA17" s="1">
        <v>0.3</v>
      </c>
      <c r="AB17" s="1">
        <v>0.3</v>
      </c>
      <c r="AC17" s="1">
        <v>0.3</v>
      </c>
      <c r="AD17" s="1">
        <v>0.3</v>
      </c>
      <c r="AE17" s="1">
        <v>0.3</v>
      </c>
      <c r="AF17" s="1">
        <v>0.3</v>
      </c>
      <c r="AG17" s="1">
        <v>0.3</v>
      </c>
      <c r="AH17" s="1">
        <v>0.3</v>
      </c>
      <c r="AI17" s="1">
        <v>0.3</v>
      </c>
      <c r="AK17" s="42">
        <v>65</v>
      </c>
      <c r="AL17" s="1">
        <v>0.6</v>
      </c>
      <c r="AM17" s="1">
        <v>0.6</v>
      </c>
      <c r="AN17" s="1">
        <v>0.6</v>
      </c>
      <c r="AO17" s="1">
        <v>0.6</v>
      </c>
      <c r="AP17" s="1">
        <v>0.6</v>
      </c>
      <c r="AQ17" s="1">
        <v>0.6</v>
      </c>
      <c r="AR17" s="1">
        <v>0.6</v>
      </c>
      <c r="AS17" s="1">
        <v>0.6</v>
      </c>
      <c r="AT17" s="1">
        <v>0.6</v>
      </c>
      <c r="AU17" s="1">
        <v>0.6</v>
      </c>
      <c r="AV17" s="1">
        <v>0.6</v>
      </c>
      <c r="AW17" s="1">
        <v>0.6</v>
      </c>
      <c r="AX17" s="1">
        <v>0.6</v>
      </c>
      <c r="AY17" s="1">
        <v>0.6</v>
      </c>
      <c r="AZ17" s="1">
        <v>0.6</v>
      </c>
      <c r="BA17" s="1">
        <v>0.6</v>
      </c>
    </row>
    <row r="18" spans="1:53">
      <c r="A18" s="42">
        <v>70</v>
      </c>
      <c r="B18" s="43">
        <v>0.2</v>
      </c>
      <c r="C18" s="43">
        <v>0.2</v>
      </c>
      <c r="D18" s="43">
        <v>0.2</v>
      </c>
      <c r="E18" s="43">
        <v>0.2</v>
      </c>
      <c r="F18" s="43">
        <v>0.2</v>
      </c>
      <c r="G18" s="43">
        <v>0.2</v>
      </c>
      <c r="H18" s="43">
        <v>0.2</v>
      </c>
      <c r="I18" s="43">
        <v>0.2</v>
      </c>
      <c r="J18" s="43">
        <v>0.2</v>
      </c>
      <c r="K18" s="43">
        <v>0.2</v>
      </c>
      <c r="L18" s="43">
        <v>0.2</v>
      </c>
      <c r="M18" s="43">
        <v>0.2</v>
      </c>
      <c r="N18" s="43">
        <v>0.2</v>
      </c>
      <c r="O18" s="43">
        <v>0.2</v>
      </c>
      <c r="P18" s="43">
        <v>0.2</v>
      </c>
      <c r="Q18" s="43">
        <v>0.2</v>
      </c>
      <c r="R18" s="1"/>
      <c r="S18" s="42">
        <v>70</v>
      </c>
      <c r="T18" s="1">
        <v>0.3</v>
      </c>
      <c r="U18" s="1">
        <v>0.3</v>
      </c>
      <c r="V18" s="1">
        <v>0.3</v>
      </c>
      <c r="W18" s="1">
        <v>0.3</v>
      </c>
      <c r="X18" s="1">
        <v>0.3</v>
      </c>
      <c r="Y18" s="1">
        <v>0.3</v>
      </c>
      <c r="Z18" s="1">
        <v>0.3</v>
      </c>
      <c r="AA18" s="1">
        <v>0.3</v>
      </c>
      <c r="AB18" s="1">
        <v>0.3</v>
      </c>
      <c r="AC18" s="1">
        <v>0.3</v>
      </c>
      <c r="AD18" s="1">
        <v>0.3</v>
      </c>
      <c r="AE18" s="1">
        <v>0.3</v>
      </c>
      <c r="AF18" s="1">
        <v>0.3</v>
      </c>
      <c r="AG18" s="1">
        <v>0.3</v>
      </c>
      <c r="AH18" s="1">
        <v>0.3</v>
      </c>
      <c r="AI18" s="1">
        <v>0.3</v>
      </c>
      <c r="AK18" s="42">
        <v>70</v>
      </c>
      <c r="AL18" s="1">
        <v>0.6</v>
      </c>
      <c r="AM18" s="1">
        <v>0.6</v>
      </c>
      <c r="AN18" s="1">
        <v>0.6</v>
      </c>
      <c r="AO18" s="1">
        <v>0.6</v>
      </c>
      <c r="AP18" s="1">
        <v>0.6</v>
      </c>
      <c r="AQ18" s="1">
        <v>0.6</v>
      </c>
      <c r="AR18" s="1">
        <v>0.6</v>
      </c>
      <c r="AS18" s="1">
        <v>0.6</v>
      </c>
      <c r="AT18" s="1">
        <v>0.6</v>
      </c>
      <c r="AU18" s="1">
        <v>0.6</v>
      </c>
      <c r="AV18" s="1">
        <v>0.6</v>
      </c>
      <c r="AW18" s="1">
        <v>0.6</v>
      </c>
      <c r="AX18" s="1">
        <v>0.6</v>
      </c>
      <c r="AY18" s="1">
        <v>0.6</v>
      </c>
      <c r="AZ18" s="1">
        <v>0.6</v>
      </c>
      <c r="BA18" s="1">
        <v>0.6</v>
      </c>
    </row>
    <row r="19" spans="1:53">
      <c r="A19" s="42">
        <v>75</v>
      </c>
      <c r="B19" s="43">
        <v>0.2</v>
      </c>
      <c r="C19" s="43">
        <v>0.2</v>
      </c>
      <c r="D19" s="43">
        <v>0.2</v>
      </c>
      <c r="E19" s="43">
        <v>0.2</v>
      </c>
      <c r="F19" s="43">
        <v>0.2</v>
      </c>
      <c r="G19" s="43">
        <v>0.2</v>
      </c>
      <c r="H19" s="43">
        <v>0.2</v>
      </c>
      <c r="I19" s="43">
        <v>0.2</v>
      </c>
      <c r="J19" s="43">
        <v>0.2</v>
      </c>
      <c r="K19" s="43">
        <v>0.2</v>
      </c>
      <c r="L19" s="43">
        <v>0.2</v>
      </c>
      <c r="M19" s="43">
        <v>0.2</v>
      </c>
      <c r="N19" s="43">
        <v>0.2</v>
      </c>
      <c r="O19" s="43">
        <v>0.2</v>
      </c>
      <c r="P19" s="43">
        <v>0.2</v>
      </c>
      <c r="Q19" s="43">
        <v>0.2</v>
      </c>
      <c r="R19" s="1"/>
      <c r="S19" s="42">
        <v>75</v>
      </c>
      <c r="T19" s="1">
        <v>0.3</v>
      </c>
      <c r="U19" s="1">
        <v>0.3</v>
      </c>
      <c r="V19" s="1">
        <v>0.3</v>
      </c>
      <c r="W19" s="1">
        <v>0.3</v>
      </c>
      <c r="X19" s="1">
        <v>0.3</v>
      </c>
      <c r="Y19" s="1">
        <v>0.3</v>
      </c>
      <c r="Z19" s="1">
        <v>0.3</v>
      </c>
      <c r="AA19" s="1">
        <v>0.3</v>
      </c>
      <c r="AB19" s="1">
        <v>0.3</v>
      </c>
      <c r="AC19" s="1">
        <v>0.3</v>
      </c>
      <c r="AD19" s="1">
        <v>0.3</v>
      </c>
      <c r="AE19" s="1">
        <v>0.3</v>
      </c>
      <c r="AF19" s="1">
        <v>0.3</v>
      </c>
      <c r="AG19" s="1">
        <v>0.3</v>
      </c>
      <c r="AH19" s="1">
        <v>0.3</v>
      </c>
      <c r="AI19" s="1">
        <v>0.3</v>
      </c>
      <c r="AK19" s="42">
        <v>75</v>
      </c>
      <c r="AL19" s="1">
        <v>0.6</v>
      </c>
      <c r="AM19" s="1">
        <v>0.6</v>
      </c>
      <c r="AN19" s="1">
        <v>0.6</v>
      </c>
      <c r="AO19" s="1">
        <v>0.6</v>
      </c>
      <c r="AP19" s="1">
        <v>0.6</v>
      </c>
      <c r="AQ19" s="1">
        <v>0.6</v>
      </c>
      <c r="AR19" s="1">
        <v>0.6</v>
      </c>
      <c r="AS19" s="1">
        <v>0.6</v>
      </c>
      <c r="AT19" s="1">
        <v>0.6</v>
      </c>
      <c r="AU19" s="1">
        <v>0.6</v>
      </c>
      <c r="AV19" s="1">
        <v>0.6</v>
      </c>
      <c r="AW19" s="1">
        <v>0.6</v>
      </c>
      <c r="AX19" s="1">
        <v>0.6</v>
      </c>
      <c r="AY19" s="1">
        <v>0.6</v>
      </c>
      <c r="AZ19" s="1">
        <v>0.6</v>
      </c>
      <c r="BA19" s="1">
        <v>0.6</v>
      </c>
    </row>
    <row r="21" spans="2:38">
      <c r="B21" s="27" t="s">
        <v>85</v>
      </c>
      <c r="T21" s="27" t="s">
        <v>86</v>
      </c>
      <c r="AL21" s="27" t="s">
        <v>87</v>
      </c>
    </row>
    <row r="22" spans="2:53">
      <c r="B22" s="41">
        <v>0</v>
      </c>
      <c r="C22" s="41">
        <v>5</v>
      </c>
      <c r="D22" s="41">
        <v>10</v>
      </c>
      <c r="E22" s="41">
        <v>15</v>
      </c>
      <c r="F22" s="41">
        <v>20</v>
      </c>
      <c r="G22" s="41">
        <v>25</v>
      </c>
      <c r="H22" s="41">
        <v>30</v>
      </c>
      <c r="I22" s="41">
        <v>35</v>
      </c>
      <c r="J22" s="41">
        <v>40</v>
      </c>
      <c r="K22" s="41">
        <v>45</v>
      </c>
      <c r="L22" s="41">
        <v>50</v>
      </c>
      <c r="M22" s="41">
        <v>55</v>
      </c>
      <c r="N22" s="41">
        <v>60</v>
      </c>
      <c r="O22" s="41">
        <v>65</v>
      </c>
      <c r="P22" s="41">
        <v>70</v>
      </c>
      <c r="Q22" s="41">
        <v>75</v>
      </c>
      <c r="T22" s="41">
        <v>0</v>
      </c>
      <c r="U22" s="41">
        <v>5</v>
      </c>
      <c r="V22" s="41">
        <v>10</v>
      </c>
      <c r="W22" s="41">
        <v>15</v>
      </c>
      <c r="X22" s="41">
        <v>20</v>
      </c>
      <c r="Y22" s="41">
        <v>25</v>
      </c>
      <c r="Z22" s="41">
        <v>30</v>
      </c>
      <c r="AA22" s="41">
        <v>35</v>
      </c>
      <c r="AB22" s="41">
        <v>40</v>
      </c>
      <c r="AC22" s="41">
        <v>45</v>
      </c>
      <c r="AD22" s="41">
        <v>50</v>
      </c>
      <c r="AE22" s="41">
        <v>55</v>
      </c>
      <c r="AF22" s="41">
        <v>60</v>
      </c>
      <c r="AG22" s="41">
        <v>65</v>
      </c>
      <c r="AH22" s="41">
        <v>70</v>
      </c>
      <c r="AI22" s="41">
        <v>75</v>
      </c>
      <c r="AL22" s="41">
        <v>0</v>
      </c>
      <c r="AM22" s="41">
        <v>5</v>
      </c>
      <c r="AN22" s="41">
        <v>10</v>
      </c>
      <c r="AO22" s="41">
        <v>15</v>
      </c>
      <c r="AP22" s="41">
        <v>20</v>
      </c>
      <c r="AQ22" s="41">
        <v>25</v>
      </c>
      <c r="AR22" s="41">
        <v>30</v>
      </c>
      <c r="AS22" s="41">
        <v>35</v>
      </c>
      <c r="AT22" s="41">
        <v>40</v>
      </c>
      <c r="AU22" s="41">
        <v>45</v>
      </c>
      <c r="AV22" s="41">
        <v>50</v>
      </c>
      <c r="AW22" s="41">
        <v>55</v>
      </c>
      <c r="AX22" s="41">
        <v>60</v>
      </c>
      <c r="AY22" s="41">
        <v>65</v>
      </c>
      <c r="AZ22" s="41">
        <v>70</v>
      </c>
      <c r="BA22" s="41">
        <v>75</v>
      </c>
    </row>
    <row r="23" spans="1:53">
      <c r="A23" s="42">
        <v>0</v>
      </c>
      <c r="B23" s="43">
        <v>0.05</v>
      </c>
      <c r="C23" s="43">
        <v>0.05</v>
      </c>
      <c r="D23" s="43">
        <v>0.05</v>
      </c>
      <c r="E23" s="43">
        <v>0.05</v>
      </c>
      <c r="F23" s="43">
        <v>0.05</v>
      </c>
      <c r="G23" s="43">
        <v>0.05</v>
      </c>
      <c r="H23" s="43">
        <v>0.05</v>
      </c>
      <c r="I23" s="43">
        <v>0.05</v>
      </c>
      <c r="J23" s="43">
        <v>0.05</v>
      </c>
      <c r="K23" s="43">
        <v>0.05</v>
      </c>
      <c r="L23" s="43">
        <v>0.05</v>
      </c>
      <c r="M23" s="43">
        <v>0.05</v>
      </c>
      <c r="N23" s="43">
        <v>0.05</v>
      </c>
      <c r="O23" s="43">
        <v>0.05</v>
      </c>
      <c r="P23" s="43">
        <v>0.05</v>
      </c>
      <c r="Q23" s="43">
        <v>0.05</v>
      </c>
      <c r="S23" s="42">
        <v>0</v>
      </c>
      <c r="T23" s="1">
        <v>0.1</v>
      </c>
      <c r="U23" s="1">
        <v>0.1</v>
      </c>
      <c r="V23" s="1">
        <v>0.1</v>
      </c>
      <c r="W23" s="1">
        <v>0.1</v>
      </c>
      <c r="X23" s="1">
        <v>0.1</v>
      </c>
      <c r="Y23" s="1">
        <v>0.1</v>
      </c>
      <c r="Z23" s="1">
        <v>0.1</v>
      </c>
      <c r="AA23" s="1">
        <v>0.1</v>
      </c>
      <c r="AB23" s="1">
        <v>0.1</v>
      </c>
      <c r="AC23" s="1">
        <v>0.1</v>
      </c>
      <c r="AD23" s="1">
        <v>0.1</v>
      </c>
      <c r="AE23" s="1">
        <v>0.1</v>
      </c>
      <c r="AF23" s="1">
        <v>0.1</v>
      </c>
      <c r="AG23" s="1">
        <v>0.05</v>
      </c>
      <c r="AH23" s="1">
        <v>0.05</v>
      </c>
      <c r="AI23" s="1">
        <v>0.05</v>
      </c>
      <c r="AK23" s="42">
        <v>0</v>
      </c>
      <c r="AL23" s="1">
        <v>0.3</v>
      </c>
      <c r="AM23" s="1">
        <v>0.3</v>
      </c>
      <c r="AN23" s="1">
        <v>0.3</v>
      </c>
      <c r="AO23" s="1">
        <v>0.3</v>
      </c>
      <c r="AP23" s="1">
        <v>0.3</v>
      </c>
      <c r="AQ23" s="1">
        <v>0.3</v>
      </c>
      <c r="AR23" s="1">
        <v>0.3</v>
      </c>
      <c r="AS23" s="1">
        <v>0.3</v>
      </c>
      <c r="AT23" s="1">
        <v>0.3</v>
      </c>
      <c r="AU23" s="1">
        <v>0.3</v>
      </c>
      <c r="AV23" s="1">
        <v>0.3</v>
      </c>
      <c r="AW23" s="1">
        <v>0.3</v>
      </c>
      <c r="AX23" s="1">
        <v>0.3</v>
      </c>
      <c r="AY23" s="1">
        <v>0.3</v>
      </c>
      <c r="AZ23" s="1">
        <v>0.3</v>
      </c>
      <c r="BA23" s="1">
        <v>0.3</v>
      </c>
    </row>
    <row r="24" spans="1:53">
      <c r="A24" s="42">
        <v>5</v>
      </c>
      <c r="B24" s="43">
        <v>0.05</v>
      </c>
      <c r="C24" s="43">
        <v>0.05</v>
      </c>
      <c r="D24" s="43">
        <v>0.05</v>
      </c>
      <c r="E24" s="43">
        <v>0.05</v>
      </c>
      <c r="F24" s="43">
        <v>0.05</v>
      </c>
      <c r="G24" s="43">
        <v>0.05</v>
      </c>
      <c r="H24" s="43">
        <v>0.05</v>
      </c>
      <c r="I24" s="43">
        <v>0.05</v>
      </c>
      <c r="J24" s="43">
        <v>0.05</v>
      </c>
      <c r="K24" s="43">
        <v>0.05</v>
      </c>
      <c r="L24" s="43">
        <v>0.05</v>
      </c>
      <c r="M24" s="43">
        <v>0.05</v>
      </c>
      <c r="N24" s="43">
        <v>0.05</v>
      </c>
      <c r="O24" s="43">
        <v>0.05</v>
      </c>
      <c r="P24" s="43">
        <v>0.05</v>
      </c>
      <c r="Q24" s="43">
        <v>0.05</v>
      </c>
      <c r="S24" s="42">
        <v>5</v>
      </c>
      <c r="T24" s="1">
        <v>0.1</v>
      </c>
      <c r="U24" s="1">
        <v>0.1</v>
      </c>
      <c r="V24" s="1">
        <v>0.1</v>
      </c>
      <c r="W24" s="1">
        <v>0.1</v>
      </c>
      <c r="X24" s="1">
        <v>0.1</v>
      </c>
      <c r="Y24" s="1">
        <v>0.1</v>
      </c>
      <c r="Z24" s="1">
        <v>0.1</v>
      </c>
      <c r="AA24" s="1">
        <v>0.1</v>
      </c>
      <c r="AB24" s="1">
        <v>0.1</v>
      </c>
      <c r="AC24" s="1">
        <v>0.1</v>
      </c>
      <c r="AD24" s="1">
        <v>0.1</v>
      </c>
      <c r="AE24" s="1">
        <v>0.1</v>
      </c>
      <c r="AF24" s="1">
        <v>0.1</v>
      </c>
      <c r="AG24" s="1">
        <v>0.05</v>
      </c>
      <c r="AH24" s="1">
        <v>0.05</v>
      </c>
      <c r="AI24" s="1">
        <v>0.05</v>
      </c>
      <c r="AK24" s="42">
        <v>5</v>
      </c>
      <c r="AL24" s="1">
        <v>0.3</v>
      </c>
      <c r="AM24" s="1">
        <v>0.3</v>
      </c>
      <c r="AN24" s="1">
        <v>0.3</v>
      </c>
      <c r="AO24" s="1">
        <v>0.3</v>
      </c>
      <c r="AP24" s="1">
        <v>0.3</v>
      </c>
      <c r="AQ24" s="1">
        <v>0.3</v>
      </c>
      <c r="AR24" s="1">
        <v>0.3</v>
      </c>
      <c r="AS24" s="1">
        <v>0.3</v>
      </c>
      <c r="AT24" s="1">
        <v>0.3</v>
      </c>
      <c r="AU24" s="1">
        <v>0.3</v>
      </c>
      <c r="AV24" s="1">
        <v>0.3</v>
      </c>
      <c r="AW24" s="1">
        <v>0.3</v>
      </c>
      <c r="AX24" s="1">
        <v>0.3</v>
      </c>
      <c r="AY24" s="1">
        <v>0.3</v>
      </c>
      <c r="AZ24" s="1">
        <v>0.3</v>
      </c>
      <c r="BA24" s="1">
        <v>0.3</v>
      </c>
    </row>
    <row r="25" spans="1:53">
      <c r="A25" s="42">
        <v>10</v>
      </c>
      <c r="B25" s="43">
        <v>0.05</v>
      </c>
      <c r="C25" s="43">
        <v>0.05</v>
      </c>
      <c r="D25" s="43">
        <v>0.05</v>
      </c>
      <c r="E25" s="43">
        <v>0.05</v>
      </c>
      <c r="F25" s="43">
        <v>0.05</v>
      </c>
      <c r="G25" s="43">
        <v>0.05</v>
      </c>
      <c r="H25" s="43">
        <v>0.05</v>
      </c>
      <c r="I25" s="43">
        <v>0.05</v>
      </c>
      <c r="J25" s="43">
        <v>0.05</v>
      </c>
      <c r="K25" s="43">
        <v>0.05</v>
      </c>
      <c r="L25" s="43">
        <v>0.05</v>
      </c>
      <c r="M25" s="43">
        <v>0.05</v>
      </c>
      <c r="N25" s="43">
        <v>0.05</v>
      </c>
      <c r="O25" s="43">
        <v>0.05</v>
      </c>
      <c r="P25" s="43">
        <v>0.05</v>
      </c>
      <c r="Q25" s="43">
        <v>0.05</v>
      </c>
      <c r="S25" s="42">
        <v>10</v>
      </c>
      <c r="T25" s="1">
        <v>0.1</v>
      </c>
      <c r="U25" s="1">
        <v>0.1</v>
      </c>
      <c r="V25" s="1">
        <v>0.1</v>
      </c>
      <c r="W25" s="1">
        <v>0.1</v>
      </c>
      <c r="X25" s="1">
        <v>0.1</v>
      </c>
      <c r="Y25" s="1">
        <v>0.1</v>
      </c>
      <c r="Z25" s="1">
        <v>0.1</v>
      </c>
      <c r="AA25" s="1">
        <v>0.1</v>
      </c>
      <c r="AB25" s="1">
        <v>0.1</v>
      </c>
      <c r="AC25" s="1">
        <v>0.1</v>
      </c>
      <c r="AD25" s="1">
        <v>0.1</v>
      </c>
      <c r="AE25" s="1">
        <v>0.1</v>
      </c>
      <c r="AF25" s="1">
        <v>0.1</v>
      </c>
      <c r="AG25" s="1">
        <v>0.05</v>
      </c>
      <c r="AH25" s="1">
        <v>0.05</v>
      </c>
      <c r="AI25" s="1">
        <v>0.05</v>
      </c>
      <c r="AK25" s="42">
        <v>10</v>
      </c>
      <c r="AL25" s="1">
        <v>0.3</v>
      </c>
      <c r="AM25" s="1">
        <v>0.3</v>
      </c>
      <c r="AN25" s="1">
        <v>0.3</v>
      </c>
      <c r="AO25" s="1">
        <v>0.3</v>
      </c>
      <c r="AP25" s="1">
        <v>0.3</v>
      </c>
      <c r="AQ25" s="1">
        <v>0.3</v>
      </c>
      <c r="AR25" s="1">
        <v>0.3</v>
      </c>
      <c r="AS25" s="1">
        <v>0.3</v>
      </c>
      <c r="AT25" s="1">
        <v>0.3</v>
      </c>
      <c r="AU25" s="1">
        <v>0.3</v>
      </c>
      <c r="AV25" s="1">
        <v>0.3</v>
      </c>
      <c r="AW25" s="1">
        <v>0.3</v>
      </c>
      <c r="AX25" s="1">
        <v>0.3</v>
      </c>
      <c r="AY25" s="1">
        <v>0.3</v>
      </c>
      <c r="AZ25" s="1">
        <v>0.3</v>
      </c>
      <c r="BA25" s="1">
        <v>0.3</v>
      </c>
    </row>
    <row r="26" spans="1:53">
      <c r="A26" s="42">
        <v>15</v>
      </c>
      <c r="B26" s="43">
        <v>0.05</v>
      </c>
      <c r="C26" s="43">
        <v>0.05</v>
      </c>
      <c r="D26" s="43">
        <v>0.05</v>
      </c>
      <c r="E26" s="43">
        <v>0.05</v>
      </c>
      <c r="F26" s="43">
        <v>0.05</v>
      </c>
      <c r="G26" s="43">
        <v>0.05</v>
      </c>
      <c r="H26" s="43">
        <v>0.05</v>
      </c>
      <c r="I26" s="43">
        <v>0.05</v>
      </c>
      <c r="J26" s="43">
        <v>0.05</v>
      </c>
      <c r="K26" s="43">
        <v>0.05</v>
      </c>
      <c r="L26" s="43">
        <v>0.05</v>
      </c>
      <c r="M26" s="43">
        <v>0.05</v>
      </c>
      <c r="N26" s="43">
        <v>0.05</v>
      </c>
      <c r="O26" s="43">
        <v>0.05</v>
      </c>
      <c r="P26" s="43">
        <v>0.05</v>
      </c>
      <c r="Q26" s="43">
        <v>0.05</v>
      </c>
      <c r="S26" s="42">
        <v>15</v>
      </c>
      <c r="T26" s="1">
        <v>0.1</v>
      </c>
      <c r="U26" s="1">
        <v>0.1</v>
      </c>
      <c r="V26" s="1">
        <v>0.1</v>
      </c>
      <c r="W26" s="1">
        <v>0.1</v>
      </c>
      <c r="X26" s="1">
        <v>0.1</v>
      </c>
      <c r="Y26" s="1">
        <v>0.1</v>
      </c>
      <c r="Z26" s="1">
        <v>0.1</v>
      </c>
      <c r="AA26" s="1">
        <v>0.1</v>
      </c>
      <c r="AB26" s="1">
        <v>0.1</v>
      </c>
      <c r="AC26" s="1">
        <v>0.1</v>
      </c>
      <c r="AD26" s="1">
        <v>0.1</v>
      </c>
      <c r="AE26" s="1">
        <v>0.1</v>
      </c>
      <c r="AF26" s="1">
        <v>0.1</v>
      </c>
      <c r="AG26" s="1">
        <v>0.05</v>
      </c>
      <c r="AH26" s="1">
        <v>0.05</v>
      </c>
      <c r="AI26" s="1">
        <v>0.05</v>
      </c>
      <c r="AK26" s="42">
        <v>15</v>
      </c>
      <c r="AL26" s="1">
        <v>0.3</v>
      </c>
      <c r="AM26" s="1">
        <v>0.3</v>
      </c>
      <c r="AN26" s="1">
        <v>0.3</v>
      </c>
      <c r="AO26" s="1">
        <v>0.3</v>
      </c>
      <c r="AP26" s="1">
        <v>0.3</v>
      </c>
      <c r="AQ26" s="1">
        <v>0.3</v>
      </c>
      <c r="AR26" s="1">
        <v>0.3</v>
      </c>
      <c r="AS26" s="1">
        <v>0.3</v>
      </c>
      <c r="AT26" s="1">
        <v>0.3</v>
      </c>
      <c r="AU26" s="1">
        <v>0.3</v>
      </c>
      <c r="AV26" s="1">
        <v>0.3</v>
      </c>
      <c r="AW26" s="1">
        <v>0.3</v>
      </c>
      <c r="AX26" s="1">
        <v>0.3</v>
      </c>
      <c r="AY26" s="1">
        <v>0.3</v>
      </c>
      <c r="AZ26" s="1">
        <v>0.3</v>
      </c>
      <c r="BA26" s="1">
        <v>0.3</v>
      </c>
    </row>
    <row r="27" spans="1:53">
      <c r="A27" s="42">
        <v>20</v>
      </c>
      <c r="B27" s="43">
        <v>0.05</v>
      </c>
      <c r="C27" s="43">
        <v>0.05</v>
      </c>
      <c r="D27" s="43">
        <v>0.05</v>
      </c>
      <c r="E27" s="43">
        <v>0.05</v>
      </c>
      <c r="F27" s="43">
        <v>0.05</v>
      </c>
      <c r="G27" s="43">
        <v>0.05</v>
      </c>
      <c r="H27" s="43">
        <v>0.05</v>
      </c>
      <c r="I27" s="43">
        <v>0.05</v>
      </c>
      <c r="J27" s="43">
        <v>0.05</v>
      </c>
      <c r="K27" s="43">
        <v>0.05</v>
      </c>
      <c r="L27" s="43">
        <v>0.05</v>
      </c>
      <c r="M27" s="43">
        <v>0.05</v>
      </c>
      <c r="N27" s="43">
        <v>0.05</v>
      </c>
      <c r="O27" s="43">
        <v>0.05</v>
      </c>
      <c r="P27" s="43">
        <v>0.05</v>
      </c>
      <c r="Q27" s="43">
        <v>0.05</v>
      </c>
      <c r="S27" s="42">
        <v>20</v>
      </c>
      <c r="T27" s="1">
        <v>0.1</v>
      </c>
      <c r="U27" s="1">
        <v>0.1</v>
      </c>
      <c r="V27" s="1">
        <v>0.1</v>
      </c>
      <c r="W27" s="1">
        <v>0.1</v>
      </c>
      <c r="X27" s="1">
        <v>0.1</v>
      </c>
      <c r="Y27" s="1">
        <v>0.1</v>
      </c>
      <c r="Z27" s="1">
        <v>0.1</v>
      </c>
      <c r="AA27" s="1">
        <v>0.1</v>
      </c>
      <c r="AB27" s="1">
        <v>0.1</v>
      </c>
      <c r="AC27" s="1">
        <v>0.1</v>
      </c>
      <c r="AD27" s="1">
        <v>0.1</v>
      </c>
      <c r="AE27" s="1">
        <v>0.1</v>
      </c>
      <c r="AF27" s="1">
        <v>0.1</v>
      </c>
      <c r="AG27" s="1">
        <v>0.05</v>
      </c>
      <c r="AH27" s="1">
        <v>0.05</v>
      </c>
      <c r="AI27" s="1">
        <v>0.05</v>
      </c>
      <c r="AK27" s="42">
        <v>20</v>
      </c>
      <c r="AL27" s="1">
        <v>0.3</v>
      </c>
      <c r="AM27" s="1">
        <v>0.3</v>
      </c>
      <c r="AN27" s="1">
        <v>0.3</v>
      </c>
      <c r="AO27" s="1">
        <v>0.3</v>
      </c>
      <c r="AP27" s="1">
        <v>0.3</v>
      </c>
      <c r="AQ27" s="1">
        <v>0.3</v>
      </c>
      <c r="AR27" s="1">
        <v>0.3</v>
      </c>
      <c r="AS27" s="1">
        <v>0.3</v>
      </c>
      <c r="AT27" s="1">
        <v>0.3</v>
      </c>
      <c r="AU27" s="1">
        <v>0.3</v>
      </c>
      <c r="AV27" s="1">
        <v>0.3</v>
      </c>
      <c r="AW27" s="1">
        <v>0.3</v>
      </c>
      <c r="AX27" s="1">
        <v>0.3</v>
      </c>
      <c r="AY27" s="1">
        <v>0.3</v>
      </c>
      <c r="AZ27" s="1">
        <v>0.3</v>
      </c>
      <c r="BA27" s="1">
        <v>0.3</v>
      </c>
    </row>
    <row r="28" spans="1:53">
      <c r="A28" s="42">
        <v>25</v>
      </c>
      <c r="B28" s="43">
        <v>0.05</v>
      </c>
      <c r="C28" s="43">
        <v>0.05</v>
      </c>
      <c r="D28" s="43">
        <v>0.05</v>
      </c>
      <c r="E28" s="43">
        <v>0.05</v>
      </c>
      <c r="F28" s="43">
        <v>0.05</v>
      </c>
      <c r="G28" s="43">
        <v>0.05</v>
      </c>
      <c r="H28" s="43">
        <v>0.05</v>
      </c>
      <c r="I28" s="43">
        <v>0.05</v>
      </c>
      <c r="J28" s="43">
        <v>0.05</v>
      </c>
      <c r="K28" s="43">
        <v>0.05</v>
      </c>
      <c r="L28" s="43">
        <v>0.05</v>
      </c>
      <c r="M28" s="43">
        <v>0.05</v>
      </c>
      <c r="N28" s="43">
        <v>0.05</v>
      </c>
      <c r="O28" s="43">
        <v>0.05</v>
      </c>
      <c r="P28" s="43">
        <v>0.05</v>
      </c>
      <c r="Q28" s="43">
        <v>0.05</v>
      </c>
      <c r="S28" s="42">
        <v>25</v>
      </c>
      <c r="T28" s="1">
        <v>0.1</v>
      </c>
      <c r="U28" s="1">
        <v>0.1</v>
      </c>
      <c r="V28" s="1">
        <v>0.1</v>
      </c>
      <c r="W28" s="1">
        <v>0.1</v>
      </c>
      <c r="X28" s="1">
        <v>0.1</v>
      </c>
      <c r="Y28" s="1">
        <v>0.1</v>
      </c>
      <c r="Z28" s="1">
        <v>0.1</v>
      </c>
      <c r="AA28" s="1">
        <v>0.1</v>
      </c>
      <c r="AB28" s="1">
        <v>0.1</v>
      </c>
      <c r="AC28" s="1">
        <v>0.1</v>
      </c>
      <c r="AD28" s="1">
        <v>0.1</v>
      </c>
      <c r="AE28" s="1">
        <v>0.1</v>
      </c>
      <c r="AF28" s="1">
        <v>0.1</v>
      </c>
      <c r="AG28" s="1">
        <v>0.05</v>
      </c>
      <c r="AH28" s="1">
        <v>0.05</v>
      </c>
      <c r="AI28" s="1">
        <v>0.05</v>
      </c>
      <c r="AK28" s="42">
        <v>25</v>
      </c>
      <c r="AL28" s="1">
        <v>0.3</v>
      </c>
      <c r="AM28" s="1">
        <v>0.3</v>
      </c>
      <c r="AN28" s="1">
        <v>0.3</v>
      </c>
      <c r="AO28" s="1">
        <v>0.3</v>
      </c>
      <c r="AP28" s="1">
        <v>0.3</v>
      </c>
      <c r="AQ28" s="1">
        <v>0.3</v>
      </c>
      <c r="AR28" s="1">
        <v>0.3</v>
      </c>
      <c r="AS28" s="1">
        <v>0.3</v>
      </c>
      <c r="AT28" s="1">
        <v>0.3</v>
      </c>
      <c r="AU28" s="1">
        <v>0.3</v>
      </c>
      <c r="AV28" s="1">
        <v>0.3</v>
      </c>
      <c r="AW28" s="1">
        <v>0.3</v>
      </c>
      <c r="AX28" s="1">
        <v>0.3</v>
      </c>
      <c r="AY28" s="1">
        <v>0.3</v>
      </c>
      <c r="AZ28" s="1">
        <v>0.3</v>
      </c>
      <c r="BA28" s="1">
        <v>0.3</v>
      </c>
    </row>
    <row r="29" spans="1:53">
      <c r="A29" s="42">
        <v>30</v>
      </c>
      <c r="B29" s="43">
        <v>0.05</v>
      </c>
      <c r="C29" s="43">
        <v>0.05</v>
      </c>
      <c r="D29" s="43">
        <v>0.05</v>
      </c>
      <c r="E29" s="43">
        <v>0.05</v>
      </c>
      <c r="F29" s="43">
        <v>0.05</v>
      </c>
      <c r="G29" s="43">
        <v>0.05</v>
      </c>
      <c r="H29" s="43">
        <v>0.05</v>
      </c>
      <c r="I29" s="43">
        <v>0.05</v>
      </c>
      <c r="J29" s="43">
        <v>0.05</v>
      </c>
      <c r="K29" s="43">
        <v>0.05</v>
      </c>
      <c r="L29" s="43">
        <v>0.05</v>
      </c>
      <c r="M29" s="43">
        <v>0.05</v>
      </c>
      <c r="N29" s="43">
        <v>0.05</v>
      </c>
      <c r="O29" s="43">
        <v>0.05</v>
      </c>
      <c r="P29" s="43">
        <v>0.05</v>
      </c>
      <c r="Q29" s="43">
        <v>0.05</v>
      </c>
      <c r="S29" s="42">
        <v>30</v>
      </c>
      <c r="T29" s="1">
        <v>0.1</v>
      </c>
      <c r="U29" s="1">
        <v>0.1</v>
      </c>
      <c r="V29" s="1">
        <v>0.1</v>
      </c>
      <c r="W29" s="1">
        <v>0.1</v>
      </c>
      <c r="X29" s="1">
        <v>0.1</v>
      </c>
      <c r="Y29" s="1">
        <v>0.1</v>
      </c>
      <c r="Z29" s="1">
        <v>0.1</v>
      </c>
      <c r="AA29" s="1">
        <v>0.1</v>
      </c>
      <c r="AB29" s="1">
        <v>0.1</v>
      </c>
      <c r="AC29" s="1">
        <v>0.1</v>
      </c>
      <c r="AD29" s="1">
        <v>0.1</v>
      </c>
      <c r="AE29" s="1">
        <v>0.1</v>
      </c>
      <c r="AF29" s="1">
        <v>0.1</v>
      </c>
      <c r="AG29" s="1">
        <v>0.05</v>
      </c>
      <c r="AH29" s="1">
        <v>0.05</v>
      </c>
      <c r="AI29" s="1">
        <v>0.05</v>
      </c>
      <c r="AK29" s="42">
        <v>30</v>
      </c>
      <c r="AL29" s="1">
        <v>0.3</v>
      </c>
      <c r="AM29" s="1">
        <v>0.3</v>
      </c>
      <c r="AN29" s="1">
        <v>0.3</v>
      </c>
      <c r="AO29" s="1">
        <v>0.3</v>
      </c>
      <c r="AP29" s="1">
        <v>0.3</v>
      </c>
      <c r="AQ29" s="1">
        <v>0.3</v>
      </c>
      <c r="AR29" s="1">
        <v>0.3</v>
      </c>
      <c r="AS29" s="1">
        <v>0.3</v>
      </c>
      <c r="AT29" s="1">
        <v>0.3</v>
      </c>
      <c r="AU29" s="1">
        <v>0.3</v>
      </c>
      <c r="AV29" s="1">
        <v>0.3</v>
      </c>
      <c r="AW29" s="1">
        <v>0.3</v>
      </c>
      <c r="AX29" s="1">
        <v>0.3</v>
      </c>
      <c r="AY29" s="1">
        <v>0.3</v>
      </c>
      <c r="AZ29" s="1">
        <v>0.3</v>
      </c>
      <c r="BA29" s="1">
        <v>0.3</v>
      </c>
    </row>
    <row r="30" spans="1:53">
      <c r="A30" s="42">
        <v>35</v>
      </c>
      <c r="B30" s="43">
        <v>0.05</v>
      </c>
      <c r="C30" s="43">
        <v>0.05</v>
      </c>
      <c r="D30" s="43">
        <v>0.05</v>
      </c>
      <c r="E30" s="43">
        <v>0.05</v>
      </c>
      <c r="F30" s="43">
        <v>0.05</v>
      </c>
      <c r="G30" s="43">
        <v>0.05</v>
      </c>
      <c r="H30" s="43">
        <v>0.05</v>
      </c>
      <c r="I30" s="43">
        <v>0.05</v>
      </c>
      <c r="J30" s="43">
        <v>0.05</v>
      </c>
      <c r="K30" s="43">
        <v>0.05</v>
      </c>
      <c r="L30" s="43">
        <v>0.05</v>
      </c>
      <c r="M30" s="43">
        <v>0.05</v>
      </c>
      <c r="N30" s="43">
        <v>0.05</v>
      </c>
      <c r="O30" s="43">
        <v>0.05</v>
      </c>
      <c r="P30" s="43">
        <v>0.05</v>
      </c>
      <c r="Q30" s="43">
        <v>0.05</v>
      </c>
      <c r="S30" s="42">
        <v>35</v>
      </c>
      <c r="T30" s="1">
        <v>0.1</v>
      </c>
      <c r="U30" s="1">
        <v>0.1</v>
      </c>
      <c r="V30" s="1">
        <v>0.1</v>
      </c>
      <c r="W30" s="1">
        <v>0.1</v>
      </c>
      <c r="X30" s="1">
        <v>0.1</v>
      </c>
      <c r="Y30" s="1">
        <v>0.1</v>
      </c>
      <c r="Z30" s="1">
        <v>0.1</v>
      </c>
      <c r="AA30" s="1">
        <v>0.1</v>
      </c>
      <c r="AB30" s="1">
        <v>0.1</v>
      </c>
      <c r="AC30" s="1">
        <v>0.1</v>
      </c>
      <c r="AD30" s="1">
        <v>0.1</v>
      </c>
      <c r="AE30" s="1">
        <v>0.1</v>
      </c>
      <c r="AF30" s="1">
        <v>0.1</v>
      </c>
      <c r="AG30" s="1">
        <v>0.05</v>
      </c>
      <c r="AH30" s="1">
        <v>0.05</v>
      </c>
      <c r="AI30" s="1">
        <v>0.05</v>
      </c>
      <c r="AK30" s="42">
        <v>35</v>
      </c>
      <c r="AL30" s="1">
        <v>0.3</v>
      </c>
      <c r="AM30" s="1">
        <v>0.3</v>
      </c>
      <c r="AN30" s="1">
        <v>0.3</v>
      </c>
      <c r="AO30" s="1">
        <v>0.3</v>
      </c>
      <c r="AP30" s="1">
        <v>0.3</v>
      </c>
      <c r="AQ30" s="1">
        <v>0.3</v>
      </c>
      <c r="AR30" s="1">
        <v>0.3</v>
      </c>
      <c r="AS30" s="1">
        <v>0.3</v>
      </c>
      <c r="AT30" s="1">
        <v>0.3</v>
      </c>
      <c r="AU30" s="1">
        <v>0.3</v>
      </c>
      <c r="AV30" s="1">
        <v>0.3</v>
      </c>
      <c r="AW30" s="1">
        <v>0.3</v>
      </c>
      <c r="AX30" s="1">
        <v>0.3</v>
      </c>
      <c r="AY30" s="1">
        <v>0.3</v>
      </c>
      <c r="AZ30" s="1">
        <v>0.3</v>
      </c>
      <c r="BA30" s="1">
        <v>0.3</v>
      </c>
    </row>
    <row r="31" spans="1:53">
      <c r="A31" s="42">
        <v>40</v>
      </c>
      <c r="B31" s="43">
        <v>0.05</v>
      </c>
      <c r="C31" s="43">
        <v>0.05</v>
      </c>
      <c r="D31" s="43">
        <v>0.05</v>
      </c>
      <c r="E31" s="43">
        <v>0.05</v>
      </c>
      <c r="F31" s="43">
        <v>0.05</v>
      </c>
      <c r="G31" s="43">
        <v>0.05</v>
      </c>
      <c r="H31" s="43">
        <v>0.05</v>
      </c>
      <c r="I31" s="43">
        <v>0.05</v>
      </c>
      <c r="J31" s="43">
        <v>0.05</v>
      </c>
      <c r="K31" s="43">
        <v>0.05</v>
      </c>
      <c r="L31" s="43">
        <v>0.05</v>
      </c>
      <c r="M31" s="43">
        <v>0.05</v>
      </c>
      <c r="N31" s="43">
        <v>0.05</v>
      </c>
      <c r="O31" s="43">
        <v>0.05</v>
      </c>
      <c r="P31" s="43">
        <v>0.05</v>
      </c>
      <c r="Q31" s="43">
        <v>0.05</v>
      </c>
      <c r="S31" s="42">
        <v>40</v>
      </c>
      <c r="T31" s="1">
        <v>0.1</v>
      </c>
      <c r="U31" s="1">
        <v>0.1</v>
      </c>
      <c r="V31" s="1">
        <v>0.1</v>
      </c>
      <c r="W31" s="1">
        <v>0.1</v>
      </c>
      <c r="X31" s="1">
        <v>0.1</v>
      </c>
      <c r="Y31" s="1">
        <v>0.1</v>
      </c>
      <c r="Z31" s="1">
        <v>0.1</v>
      </c>
      <c r="AA31" s="1">
        <v>0.1</v>
      </c>
      <c r="AB31" s="1">
        <v>0.1</v>
      </c>
      <c r="AC31" s="1">
        <v>0.1</v>
      </c>
      <c r="AD31" s="1">
        <v>0.1</v>
      </c>
      <c r="AE31" s="1">
        <v>0.1</v>
      </c>
      <c r="AF31" s="1">
        <v>0.1</v>
      </c>
      <c r="AG31" s="1">
        <v>0.05</v>
      </c>
      <c r="AH31" s="1">
        <v>0.05</v>
      </c>
      <c r="AI31" s="1">
        <v>0.05</v>
      </c>
      <c r="AK31" s="42">
        <v>40</v>
      </c>
      <c r="AL31" s="1">
        <v>0.3</v>
      </c>
      <c r="AM31" s="1">
        <v>0.3</v>
      </c>
      <c r="AN31" s="1">
        <v>0.3</v>
      </c>
      <c r="AO31" s="1">
        <v>0.3</v>
      </c>
      <c r="AP31" s="1">
        <v>0.3</v>
      </c>
      <c r="AQ31" s="1">
        <v>0.3</v>
      </c>
      <c r="AR31" s="1">
        <v>0.3</v>
      </c>
      <c r="AS31" s="1">
        <v>0.3</v>
      </c>
      <c r="AT31" s="1">
        <v>0.3</v>
      </c>
      <c r="AU31" s="1">
        <v>0.3</v>
      </c>
      <c r="AV31" s="1">
        <v>0.3</v>
      </c>
      <c r="AW31" s="1">
        <v>0.3</v>
      </c>
      <c r="AX31" s="1">
        <v>0.3</v>
      </c>
      <c r="AY31" s="1">
        <v>0.3</v>
      </c>
      <c r="AZ31" s="1">
        <v>0.3</v>
      </c>
      <c r="BA31" s="1">
        <v>0.3</v>
      </c>
    </row>
    <row r="32" spans="1:53">
      <c r="A32" s="42">
        <v>45</v>
      </c>
      <c r="B32" s="43">
        <v>0.05</v>
      </c>
      <c r="C32" s="43">
        <v>0.05</v>
      </c>
      <c r="D32" s="43">
        <v>0.05</v>
      </c>
      <c r="E32" s="43">
        <v>0.05</v>
      </c>
      <c r="F32" s="43">
        <v>0.05</v>
      </c>
      <c r="G32" s="43">
        <v>0.05</v>
      </c>
      <c r="H32" s="43">
        <v>0.05</v>
      </c>
      <c r="I32" s="43">
        <v>0.05</v>
      </c>
      <c r="J32" s="43">
        <v>0.05</v>
      </c>
      <c r="K32" s="43">
        <v>0.05</v>
      </c>
      <c r="L32" s="43">
        <v>0.05</v>
      </c>
      <c r="M32" s="43">
        <v>0.05</v>
      </c>
      <c r="N32" s="43">
        <v>0.05</v>
      </c>
      <c r="O32" s="43">
        <v>0.05</v>
      </c>
      <c r="P32" s="43">
        <v>0.05</v>
      </c>
      <c r="Q32" s="43">
        <v>0.05</v>
      </c>
      <c r="S32" s="42">
        <v>45</v>
      </c>
      <c r="T32" s="1">
        <v>0.1</v>
      </c>
      <c r="U32" s="1">
        <v>0.1</v>
      </c>
      <c r="V32" s="1">
        <v>0.1</v>
      </c>
      <c r="W32" s="1">
        <v>0.1</v>
      </c>
      <c r="X32" s="1">
        <v>0.1</v>
      </c>
      <c r="Y32" s="1">
        <v>0.1</v>
      </c>
      <c r="Z32" s="1">
        <v>0.1</v>
      </c>
      <c r="AA32" s="1">
        <v>0.1</v>
      </c>
      <c r="AB32" s="1">
        <v>0.1</v>
      </c>
      <c r="AC32" s="1">
        <v>0.1</v>
      </c>
      <c r="AD32" s="1">
        <v>0.1</v>
      </c>
      <c r="AE32" s="1">
        <v>0.1</v>
      </c>
      <c r="AF32" s="1">
        <v>0.1</v>
      </c>
      <c r="AG32" s="1">
        <v>0.05</v>
      </c>
      <c r="AH32" s="1">
        <v>0.05</v>
      </c>
      <c r="AI32" s="1">
        <v>0.05</v>
      </c>
      <c r="AK32" s="42">
        <v>45</v>
      </c>
      <c r="AL32" s="1">
        <v>0.3</v>
      </c>
      <c r="AM32" s="1">
        <v>0.3</v>
      </c>
      <c r="AN32" s="1">
        <v>0.3</v>
      </c>
      <c r="AO32" s="1">
        <v>0.3</v>
      </c>
      <c r="AP32" s="1">
        <v>0.3</v>
      </c>
      <c r="AQ32" s="1">
        <v>0.3</v>
      </c>
      <c r="AR32" s="1">
        <v>0.3</v>
      </c>
      <c r="AS32" s="1">
        <v>0.3</v>
      </c>
      <c r="AT32" s="1">
        <v>0.3</v>
      </c>
      <c r="AU32" s="1">
        <v>0.3</v>
      </c>
      <c r="AV32" s="1">
        <v>0.3</v>
      </c>
      <c r="AW32" s="1">
        <v>0.3</v>
      </c>
      <c r="AX32" s="1">
        <v>0.3</v>
      </c>
      <c r="AY32" s="1">
        <v>0.3</v>
      </c>
      <c r="AZ32" s="1">
        <v>0.3</v>
      </c>
      <c r="BA32" s="1">
        <v>0.3</v>
      </c>
    </row>
    <row r="33" spans="1:53">
      <c r="A33" s="42">
        <v>50</v>
      </c>
      <c r="B33" s="43">
        <v>0.05</v>
      </c>
      <c r="C33" s="43">
        <v>0.05</v>
      </c>
      <c r="D33" s="43">
        <v>0.05</v>
      </c>
      <c r="E33" s="43">
        <v>0.05</v>
      </c>
      <c r="F33" s="43">
        <v>0.05</v>
      </c>
      <c r="G33" s="43">
        <v>0.05</v>
      </c>
      <c r="H33" s="43">
        <v>0.05</v>
      </c>
      <c r="I33" s="43">
        <v>0.05</v>
      </c>
      <c r="J33" s="43">
        <v>0.05</v>
      </c>
      <c r="K33" s="43">
        <v>0.05</v>
      </c>
      <c r="L33" s="43">
        <v>0.05</v>
      </c>
      <c r="M33" s="43">
        <v>0.05</v>
      </c>
      <c r="N33" s="43">
        <v>0.05</v>
      </c>
      <c r="O33" s="43">
        <v>0.05</v>
      </c>
      <c r="P33" s="43">
        <v>0.05</v>
      </c>
      <c r="Q33" s="43">
        <v>0.05</v>
      </c>
      <c r="S33" s="42">
        <v>50</v>
      </c>
      <c r="T33" s="1">
        <v>0.1</v>
      </c>
      <c r="U33" s="1">
        <v>0.1</v>
      </c>
      <c r="V33" s="1">
        <v>0.1</v>
      </c>
      <c r="W33" s="1">
        <v>0.1</v>
      </c>
      <c r="X33" s="1">
        <v>0.1</v>
      </c>
      <c r="Y33" s="1">
        <v>0.1</v>
      </c>
      <c r="Z33" s="1">
        <v>0.1</v>
      </c>
      <c r="AA33" s="1">
        <v>0.1</v>
      </c>
      <c r="AB33" s="1">
        <v>0.1</v>
      </c>
      <c r="AC33" s="1">
        <v>0.1</v>
      </c>
      <c r="AD33" s="1">
        <v>0.1</v>
      </c>
      <c r="AE33" s="1">
        <v>0.1</v>
      </c>
      <c r="AF33" s="1">
        <v>0.1</v>
      </c>
      <c r="AG33" s="1">
        <v>0.05</v>
      </c>
      <c r="AH33" s="1">
        <v>0.05</v>
      </c>
      <c r="AI33" s="1">
        <v>0.05</v>
      </c>
      <c r="AK33" s="42">
        <v>50</v>
      </c>
      <c r="AL33" s="1">
        <v>0.3</v>
      </c>
      <c r="AM33" s="1">
        <v>0.3</v>
      </c>
      <c r="AN33" s="1">
        <v>0.3</v>
      </c>
      <c r="AO33" s="1">
        <v>0.3</v>
      </c>
      <c r="AP33" s="1">
        <v>0.3</v>
      </c>
      <c r="AQ33" s="1">
        <v>0.3</v>
      </c>
      <c r="AR33" s="1">
        <v>0.3</v>
      </c>
      <c r="AS33" s="1">
        <v>0.3</v>
      </c>
      <c r="AT33" s="1">
        <v>0.3</v>
      </c>
      <c r="AU33" s="1">
        <v>0.3</v>
      </c>
      <c r="AV33" s="1">
        <v>0.3</v>
      </c>
      <c r="AW33" s="1">
        <v>0.3</v>
      </c>
      <c r="AX33" s="1">
        <v>0.3</v>
      </c>
      <c r="AY33" s="1">
        <v>0.3</v>
      </c>
      <c r="AZ33" s="1">
        <v>0.3</v>
      </c>
      <c r="BA33" s="1">
        <v>0.3</v>
      </c>
    </row>
    <row r="34" spans="1:53">
      <c r="A34" s="42">
        <v>55</v>
      </c>
      <c r="B34" s="43">
        <v>0.05</v>
      </c>
      <c r="C34" s="43">
        <v>0.05</v>
      </c>
      <c r="D34" s="43">
        <v>0.05</v>
      </c>
      <c r="E34" s="43">
        <v>0.05</v>
      </c>
      <c r="F34" s="43">
        <v>0.05</v>
      </c>
      <c r="G34" s="43">
        <v>0.05</v>
      </c>
      <c r="H34" s="43">
        <v>0.05</v>
      </c>
      <c r="I34" s="43">
        <v>0.05</v>
      </c>
      <c r="J34" s="43">
        <v>0.05</v>
      </c>
      <c r="K34" s="43">
        <v>0.05</v>
      </c>
      <c r="L34" s="43">
        <v>0.05</v>
      </c>
      <c r="M34" s="43">
        <v>0.05</v>
      </c>
      <c r="N34" s="43">
        <v>0.05</v>
      </c>
      <c r="O34" s="43">
        <v>0.05</v>
      </c>
      <c r="P34" s="43">
        <v>0.05</v>
      </c>
      <c r="Q34" s="43">
        <v>0.05</v>
      </c>
      <c r="S34" s="42">
        <v>55</v>
      </c>
      <c r="T34" s="1">
        <v>0.1</v>
      </c>
      <c r="U34" s="1">
        <v>0.1</v>
      </c>
      <c r="V34" s="1">
        <v>0.1</v>
      </c>
      <c r="W34" s="1">
        <v>0.1</v>
      </c>
      <c r="X34" s="1">
        <v>0.1</v>
      </c>
      <c r="Y34" s="1">
        <v>0.1</v>
      </c>
      <c r="Z34" s="1">
        <v>0.1</v>
      </c>
      <c r="AA34" s="1">
        <v>0.1</v>
      </c>
      <c r="AB34" s="1">
        <v>0.1</v>
      </c>
      <c r="AC34" s="1">
        <v>0.1</v>
      </c>
      <c r="AD34" s="1">
        <v>0.1</v>
      </c>
      <c r="AE34" s="1">
        <v>0.1</v>
      </c>
      <c r="AF34" s="1">
        <v>0.1</v>
      </c>
      <c r="AG34" s="1">
        <v>0.05</v>
      </c>
      <c r="AH34" s="1">
        <v>0.05</v>
      </c>
      <c r="AI34" s="1">
        <v>0.05</v>
      </c>
      <c r="AK34" s="42">
        <v>55</v>
      </c>
      <c r="AL34" s="1">
        <v>0.3</v>
      </c>
      <c r="AM34" s="1">
        <v>0.3</v>
      </c>
      <c r="AN34" s="1">
        <v>0.3</v>
      </c>
      <c r="AO34" s="1">
        <v>0.3</v>
      </c>
      <c r="AP34" s="1">
        <v>0.3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">
        <v>0.3</v>
      </c>
      <c r="AX34" s="1">
        <v>0.3</v>
      </c>
      <c r="AY34" s="1">
        <v>0.3</v>
      </c>
      <c r="AZ34" s="1">
        <v>0.3</v>
      </c>
      <c r="BA34" s="1">
        <v>0.3</v>
      </c>
    </row>
    <row r="35" spans="1:53">
      <c r="A35" s="42">
        <v>60</v>
      </c>
      <c r="B35" s="43">
        <v>0.05</v>
      </c>
      <c r="C35" s="43">
        <v>0.05</v>
      </c>
      <c r="D35" s="43">
        <v>0.05</v>
      </c>
      <c r="E35" s="43">
        <v>0.05</v>
      </c>
      <c r="F35" s="43">
        <v>0.05</v>
      </c>
      <c r="G35" s="43">
        <v>0.05</v>
      </c>
      <c r="H35" s="43">
        <v>0.05</v>
      </c>
      <c r="I35" s="43">
        <v>0.05</v>
      </c>
      <c r="J35" s="43">
        <v>0.05</v>
      </c>
      <c r="K35" s="43">
        <v>0.05</v>
      </c>
      <c r="L35" s="43">
        <v>0.05</v>
      </c>
      <c r="M35" s="43">
        <v>0.05</v>
      </c>
      <c r="N35" s="43">
        <v>0.05</v>
      </c>
      <c r="O35" s="43">
        <v>0.05</v>
      </c>
      <c r="P35" s="43">
        <v>0.05</v>
      </c>
      <c r="Q35" s="43">
        <v>0.05</v>
      </c>
      <c r="S35" s="42">
        <v>60</v>
      </c>
      <c r="T35" s="1">
        <v>0.1</v>
      </c>
      <c r="U35" s="1">
        <v>0.1</v>
      </c>
      <c r="V35" s="1">
        <v>0.1</v>
      </c>
      <c r="W35" s="1">
        <v>0.1</v>
      </c>
      <c r="X35" s="1">
        <v>0.1</v>
      </c>
      <c r="Y35" s="1">
        <v>0.1</v>
      </c>
      <c r="Z35" s="1">
        <v>0.1</v>
      </c>
      <c r="AA35" s="1">
        <v>0.1</v>
      </c>
      <c r="AB35" s="1">
        <v>0.1</v>
      </c>
      <c r="AC35" s="1">
        <v>0.1</v>
      </c>
      <c r="AD35" s="1">
        <v>0.1</v>
      </c>
      <c r="AE35" s="1">
        <v>0.1</v>
      </c>
      <c r="AF35" s="1">
        <v>0.1</v>
      </c>
      <c r="AG35" s="1">
        <v>0.05</v>
      </c>
      <c r="AH35" s="1">
        <v>0.05</v>
      </c>
      <c r="AI35" s="1">
        <v>0.05</v>
      </c>
      <c r="AK35" s="42">
        <v>60</v>
      </c>
      <c r="AL35" s="1">
        <v>0.3</v>
      </c>
      <c r="AM35" s="1">
        <v>0.3</v>
      </c>
      <c r="AN35" s="1">
        <v>0.3</v>
      </c>
      <c r="AO35" s="1">
        <v>0.3</v>
      </c>
      <c r="AP35" s="1">
        <v>0.3</v>
      </c>
      <c r="AQ35" s="1">
        <v>0.3</v>
      </c>
      <c r="AR35" s="1">
        <v>0.3</v>
      </c>
      <c r="AS35" s="1">
        <v>0.3</v>
      </c>
      <c r="AT35" s="1">
        <v>0.3</v>
      </c>
      <c r="AU35" s="1">
        <v>0.3</v>
      </c>
      <c r="AV35" s="1">
        <v>0.3</v>
      </c>
      <c r="AW35" s="1">
        <v>0.3</v>
      </c>
      <c r="AX35" s="1">
        <v>0.3</v>
      </c>
      <c r="AY35" s="1">
        <v>0.3</v>
      </c>
      <c r="AZ35" s="1">
        <v>0.3</v>
      </c>
      <c r="BA35" s="1">
        <v>0.3</v>
      </c>
    </row>
    <row r="36" spans="1:53">
      <c r="A36" s="42">
        <v>65</v>
      </c>
      <c r="B36" s="43">
        <v>0.05</v>
      </c>
      <c r="C36" s="43">
        <v>0.05</v>
      </c>
      <c r="D36" s="43">
        <v>0.05</v>
      </c>
      <c r="E36" s="43">
        <v>0.05</v>
      </c>
      <c r="F36" s="43">
        <v>0.05</v>
      </c>
      <c r="G36" s="43">
        <v>0.05</v>
      </c>
      <c r="H36" s="43">
        <v>0.05</v>
      </c>
      <c r="I36" s="43">
        <v>0.05</v>
      </c>
      <c r="J36" s="43">
        <v>0.05</v>
      </c>
      <c r="K36" s="43">
        <v>0.05</v>
      </c>
      <c r="L36" s="43">
        <v>0.05</v>
      </c>
      <c r="M36" s="43">
        <v>0.05</v>
      </c>
      <c r="N36" s="43">
        <v>0.05</v>
      </c>
      <c r="O36" s="43">
        <v>0.05</v>
      </c>
      <c r="P36" s="43">
        <v>0.05</v>
      </c>
      <c r="Q36" s="43">
        <v>0.05</v>
      </c>
      <c r="S36" s="42">
        <v>65</v>
      </c>
      <c r="T36" s="1">
        <v>0.05</v>
      </c>
      <c r="U36" s="1">
        <v>0.05</v>
      </c>
      <c r="V36" s="1">
        <v>0.05</v>
      </c>
      <c r="W36" s="1">
        <v>0.05</v>
      </c>
      <c r="X36" s="1">
        <v>0.05</v>
      </c>
      <c r="Y36" s="1">
        <v>0.05</v>
      </c>
      <c r="Z36" s="1">
        <v>0.05</v>
      </c>
      <c r="AA36" s="1">
        <v>0.05</v>
      </c>
      <c r="AB36" s="1">
        <v>0.05</v>
      </c>
      <c r="AC36" s="1">
        <v>0.05</v>
      </c>
      <c r="AD36" s="1">
        <v>0.05</v>
      </c>
      <c r="AE36" s="1">
        <v>0.05</v>
      </c>
      <c r="AF36" s="1">
        <v>0.05</v>
      </c>
      <c r="AG36" s="1">
        <v>0.05</v>
      </c>
      <c r="AH36" s="1">
        <v>0.05</v>
      </c>
      <c r="AI36" s="1">
        <v>0.05</v>
      </c>
      <c r="AK36" s="42">
        <v>65</v>
      </c>
      <c r="AL36" s="1">
        <v>0.3</v>
      </c>
      <c r="AM36" s="1">
        <v>0.3</v>
      </c>
      <c r="AN36" s="1">
        <v>0.3</v>
      </c>
      <c r="AO36" s="1">
        <v>0.3</v>
      </c>
      <c r="AP36" s="1">
        <v>0.3</v>
      </c>
      <c r="AQ36" s="1">
        <v>0.3</v>
      </c>
      <c r="AR36" s="1">
        <v>0.3</v>
      </c>
      <c r="AS36" s="1">
        <v>0.3</v>
      </c>
      <c r="AT36" s="1">
        <v>0.3</v>
      </c>
      <c r="AU36" s="1">
        <v>0.3</v>
      </c>
      <c r="AV36" s="1">
        <v>0.3</v>
      </c>
      <c r="AW36" s="1">
        <v>0.3</v>
      </c>
      <c r="AX36" s="1">
        <v>0.3</v>
      </c>
      <c r="AY36" s="1">
        <v>0.3</v>
      </c>
      <c r="AZ36" s="1">
        <v>0.3</v>
      </c>
      <c r="BA36" s="1">
        <v>0.3</v>
      </c>
    </row>
    <row r="37" spans="1:53">
      <c r="A37" s="42">
        <v>70</v>
      </c>
      <c r="B37" s="43">
        <v>0.05</v>
      </c>
      <c r="C37" s="43">
        <v>0.05</v>
      </c>
      <c r="D37" s="43">
        <v>0.05</v>
      </c>
      <c r="E37" s="43">
        <v>0.05</v>
      </c>
      <c r="F37" s="43">
        <v>0.05</v>
      </c>
      <c r="G37" s="43">
        <v>0.05</v>
      </c>
      <c r="H37" s="43">
        <v>0.05</v>
      </c>
      <c r="I37" s="43">
        <v>0.05</v>
      </c>
      <c r="J37" s="43">
        <v>0.05</v>
      </c>
      <c r="K37" s="43">
        <v>0.05</v>
      </c>
      <c r="L37" s="43">
        <v>0.05</v>
      </c>
      <c r="M37" s="43">
        <v>0.05</v>
      </c>
      <c r="N37" s="43">
        <v>0.05</v>
      </c>
      <c r="O37" s="43">
        <v>0.05</v>
      </c>
      <c r="P37" s="43">
        <v>0.05</v>
      </c>
      <c r="Q37" s="43">
        <v>0.05</v>
      </c>
      <c r="S37" s="42">
        <v>70</v>
      </c>
      <c r="T37" s="1">
        <v>0.05</v>
      </c>
      <c r="U37" s="1">
        <v>0.05</v>
      </c>
      <c r="V37" s="1">
        <v>0.05</v>
      </c>
      <c r="W37" s="1">
        <v>0.05</v>
      </c>
      <c r="X37" s="1">
        <v>0.05</v>
      </c>
      <c r="Y37" s="1">
        <v>0.05</v>
      </c>
      <c r="Z37" s="1">
        <v>0.05</v>
      </c>
      <c r="AA37" s="1">
        <v>0.05</v>
      </c>
      <c r="AB37" s="1">
        <v>0.05</v>
      </c>
      <c r="AC37" s="1">
        <v>0.05</v>
      </c>
      <c r="AD37" s="1">
        <v>0.05</v>
      </c>
      <c r="AE37" s="1">
        <v>0.05</v>
      </c>
      <c r="AF37" s="1">
        <v>0.05</v>
      </c>
      <c r="AG37" s="1">
        <v>0.05</v>
      </c>
      <c r="AH37" s="1">
        <v>0.05</v>
      </c>
      <c r="AI37" s="1">
        <v>0.05</v>
      </c>
      <c r="AK37" s="42">
        <v>70</v>
      </c>
      <c r="AL37" s="1">
        <v>0.3</v>
      </c>
      <c r="AM37" s="1">
        <v>0.3</v>
      </c>
      <c r="AN37" s="1">
        <v>0.3</v>
      </c>
      <c r="AO37" s="1">
        <v>0.3</v>
      </c>
      <c r="AP37" s="1">
        <v>0.3</v>
      </c>
      <c r="AQ37" s="1">
        <v>0.3</v>
      </c>
      <c r="AR37" s="1">
        <v>0.3</v>
      </c>
      <c r="AS37" s="1">
        <v>0.3</v>
      </c>
      <c r="AT37" s="1">
        <v>0.3</v>
      </c>
      <c r="AU37" s="1">
        <v>0.3</v>
      </c>
      <c r="AV37" s="1">
        <v>0.3</v>
      </c>
      <c r="AW37" s="1">
        <v>0.3</v>
      </c>
      <c r="AX37" s="1">
        <v>0.3</v>
      </c>
      <c r="AY37" s="1">
        <v>0.3</v>
      </c>
      <c r="AZ37" s="1">
        <v>0.3</v>
      </c>
      <c r="BA37" s="1">
        <v>0.3</v>
      </c>
    </row>
    <row r="38" spans="1:53">
      <c r="A38" s="42">
        <v>75</v>
      </c>
      <c r="B38" s="43">
        <v>0.05</v>
      </c>
      <c r="C38" s="43">
        <v>0.05</v>
      </c>
      <c r="D38" s="43">
        <v>0.05</v>
      </c>
      <c r="E38" s="43">
        <v>0.05</v>
      </c>
      <c r="F38" s="43">
        <v>0.05</v>
      </c>
      <c r="G38" s="43">
        <v>0.05</v>
      </c>
      <c r="H38" s="43">
        <v>0.05</v>
      </c>
      <c r="I38" s="43">
        <v>0.05</v>
      </c>
      <c r="J38" s="43">
        <v>0.05</v>
      </c>
      <c r="K38" s="43">
        <v>0.05</v>
      </c>
      <c r="L38" s="43">
        <v>0.05</v>
      </c>
      <c r="M38" s="43">
        <v>0.05</v>
      </c>
      <c r="N38" s="43">
        <v>0.05</v>
      </c>
      <c r="O38" s="43">
        <v>0.05</v>
      </c>
      <c r="P38" s="43">
        <v>0.05</v>
      </c>
      <c r="Q38" s="43">
        <v>0.05</v>
      </c>
      <c r="S38" s="42">
        <v>75</v>
      </c>
      <c r="T38" s="1">
        <v>0.05</v>
      </c>
      <c r="U38" s="1">
        <v>0.05</v>
      </c>
      <c r="V38" s="1">
        <v>0.05</v>
      </c>
      <c r="W38" s="1">
        <v>0.05</v>
      </c>
      <c r="X38" s="1">
        <v>0.05</v>
      </c>
      <c r="Y38" s="1">
        <v>0.05</v>
      </c>
      <c r="Z38" s="1">
        <v>0.05</v>
      </c>
      <c r="AA38" s="1">
        <v>0.05</v>
      </c>
      <c r="AB38" s="1">
        <v>0.05</v>
      </c>
      <c r="AC38" s="1">
        <v>0.05</v>
      </c>
      <c r="AD38" s="1">
        <v>0.05</v>
      </c>
      <c r="AE38" s="1">
        <v>0.05</v>
      </c>
      <c r="AF38" s="1">
        <v>0.05</v>
      </c>
      <c r="AG38" s="1">
        <v>0.05</v>
      </c>
      <c r="AH38" s="1">
        <v>0.05</v>
      </c>
      <c r="AI38" s="1">
        <v>0.05</v>
      </c>
      <c r="AK38" s="42">
        <v>75</v>
      </c>
      <c r="AL38" s="1">
        <v>0.3</v>
      </c>
      <c r="AM38" s="1">
        <v>0.3</v>
      </c>
      <c r="AN38" s="1">
        <v>0.3</v>
      </c>
      <c r="AO38" s="1">
        <v>0.3</v>
      </c>
      <c r="AP38" s="1">
        <v>0.3</v>
      </c>
      <c r="AQ38" s="1">
        <v>0.3</v>
      </c>
      <c r="AR38" s="1">
        <v>0.3</v>
      </c>
      <c r="AS38" s="1">
        <v>0.3</v>
      </c>
      <c r="AT38" s="1">
        <v>0.3</v>
      </c>
      <c r="AU38" s="1">
        <v>0.3</v>
      </c>
      <c r="AV38" s="1">
        <v>0.3</v>
      </c>
      <c r="AW38" s="1">
        <v>0.3</v>
      </c>
      <c r="AX38" s="1">
        <v>0.3</v>
      </c>
      <c r="AY38" s="1">
        <v>0.3</v>
      </c>
      <c r="AZ38" s="1">
        <v>0.3</v>
      </c>
      <c r="BA38" s="1">
        <v>0.3</v>
      </c>
    </row>
    <row r="40" spans="2:38">
      <c r="B40" s="27" t="s">
        <v>88</v>
      </c>
      <c r="T40" s="27" t="s">
        <v>89</v>
      </c>
      <c r="AL40" s="27" t="s">
        <v>90</v>
      </c>
    </row>
    <row r="41" spans="2:53">
      <c r="B41" s="41">
        <v>0</v>
      </c>
      <c r="C41" s="41">
        <v>5</v>
      </c>
      <c r="D41" s="41">
        <v>10</v>
      </c>
      <c r="E41" s="41">
        <v>15</v>
      </c>
      <c r="F41" s="41">
        <v>20</v>
      </c>
      <c r="G41" s="41">
        <v>25</v>
      </c>
      <c r="H41" s="41">
        <v>30</v>
      </c>
      <c r="I41" s="41">
        <v>35</v>
      </c>
      <c r="J41" s="41">
        <v>40</v>
      </c>
      <c r="K41" s="41">
        <v>45</v>
      </c>
      <c r="L41" s="41">
        <v>50</v>
      </c>
      <c r="M41" s="41">
        <v>55</v>
      </c>
      <c r="N41" s="41">
        <v>60</v>
      </c>
      <c r="O41" s="41">
        <v>65</v>
      </c>
      <c r="P41" s="41">
        <v>70</v>
      </c>
      <c r="Q41" s="41">
        <v>75</v>
      </c>
      <c r="T41" s="41">
        <v>0</v>
      </c>
      <c r="U41" s="41">
        <v>5</v>
      </c>
      <c r="V41" s="41">
        <v>10</v>
      </c>
      <c r="W41" s="41">
        <v>15</v>
      </c>
      <c r="X41" s="41">
        <v>20</v>
      </c>
      <c r="Y41" s="41">
        <v>25</v>
      </c>
      <c r="Z41" s="41">
        <v>30</v>
      </c>
      <c r="AA41" s="41">
        <v>35</v>
      </c>
      <c r="AB41" s="41">
        <v>40</v>
      </c>
      <c r="AC41" s="41">
        <v>45</v>
      </c>
      <c r="AD41" s="41">
        <v>50</v>
      </c>
      <c r="AE41" s="41">
        <v>55</v>
      </c>
      <c r="AF41" s="41">
        <v>60</v>
      </c>
      <c r="AG41" s="41">
        <v>65</v>
      </c>
      <c r="AH41" s="41">
        <v>70</v>
      </c>
      <c r="AI41" s="41">
        <v>75</v>
      </c>
      <c r="AL41" s="41">
        <v>0</v>
      </c>
      <c r="AM41" s="41">
        <v>5</v>
      </c>
      <c r="AN41" s="41">
        <v>10</v>
      </c>
      <c r="AO41" s="41">
        <v>15</v>
      </c>
      <c r="AP41" s="41">
        <v>20</v>
      </c>
      <c r="AQ41" s="41">
        <v>25</v>
      </c>
      <c r="AR41" s="41">
        <v>30</v>
      </c>
      <c r="AS41" s="41">
        <v>35</v>
      </c>
      <c r="AT41" s="41">
        <v>40</v>
      </c>
      <c r="AU41" s="41">
        <v>45</v>
      </c>
      <c r="AV41" s="41">
        <v>50</v>
      </c>
      <c r="AW41" s="41">
        <v>55</v>
      </c>
      <c r="AX41" s="41">
        <v>60</v>
      </c>
      <c r="AY41" s="41">
        <v>65</v>
      </c>
      <c r="AZ41" s="41">
        <v>70</v>
      </c>
      <c r="BA41" s="41">
        <v>75</v>
      </c>
    </row>
    <row r="42" spans="1:53">
      <c r="A42" s="42">
        <v>0</v>
      </c>
      <c r="B42" t="s">
        <v>91</v>
      </c>
      <c r="C42" t="s">
        <v>91</v>
      </c>
      <c r="D42" t="s">
        <v>91</v>
      </c>
      <c r="E42" t="s">
        <v>91</v>
      </c>
      <c r="F42" t="s">
        <v>91</v>
      </c>
      <c r="G42" t="s">
        <v>91</v>
      </c>
      <c r="H42" t="s">
        <v>91</v>
      </c>
      <c r="I42" t="s">
        <v>91</v>
      </c>
      <c r="J42" t="s">
        <v>91</v>
      </c>
      <c r="K42" t="s">
        <v>91</v>
      </c>
      <c r="L42" t="s">
        <v>91</v>
      </c>
      <c r="M42" t="s">
        <v>91</v>
      </c>
      <c r="N42" t="s">
        <v>91</v>
      </c>
      <c r="O42" t="s">
        <v>91</v>
      </c>
      <c r="P42" t="s">
        <v>91</v>
      </c>
      <c r="Q42" t="s">
        <v>91</v>
      </c>
      <c r="S42" s="42">
        <v>0</v>
      </c>
      <c r="T42" s="1">
        <v>0.8</v>
      </c>
      <c r="U42" s="1">
        <v>0.8</v>
      </c>
      <c r="V42" s="1">
        <v>0.8</v>
      </c>
      <c r="W42" s="1">
        <v>0.8</v>
      </c>
      <c r="X42" s="1">
        <v>0.8</v>
      </c>
      <c r="Y42" s="1">
        <v>0.8</v>
      </c>
      <c r="Z42" s="1">
        <v>0.8</v>
      </c>
      <c r="AA42" s="1">
        <v>0.8</v>
      </c>
      <c r="AB42" s="1">
        <v>0.8</v>
      </c>
      <c r="AC42" s="1">
        <v>0.8</v>
      </c>
      <c r="AD42" s="1">
        <v>0.8</v>
      </c>
      <c r="AE42" s="1">
        <v>0.8</v>
      </c>
      <c r="AF42" s="1">
        <v>0.8</v>
      </c>
      <c r="AG42" s="1">
        <v>0.5</v>
      </c>
      <c r="AH42" s="1">
        <v>0.5</v>
      </c>
      <c r="AI42" s="1">
        <v>0.5</v>
      </c>
      <c r="AK42" s="42">
        <v>0</v>
      </c>
      <c r="AL42" s="1">
        <v>0.7</v>
      </c>
      <c r="AM42" s="1">
        <v>0.7</v>
      </c>
      <c r="AN42" s="1">
        <v>0.7</v>
      </c>
      <c r="AO42" s="1">
        <v>0.7</v>
      </c>
      <c r="AP42" s="1">
        <v>0.7</v>
      </c>
      <c r="AQ42" s="1">
        <v>0.7</v>
      </c>
      <c r="AR42" s="1">
        <v>0.7</v>
      </c>
      <c r="AS42" s="1">
        <v>0.7</v>
      </c>
      <c r="AT42" s="1">
        <v>0.7</v>
      </c>
      <c r="AU42" s="1">
        <v>0.7</v>
      </c>
      <c r="AV42" s="1">
        <v>0.7</v>
      </c>
      <c r="AW42" s="1">
        <v>0.7</v>
      </c>
      <c r="AX42" s="1">
        <v>0.7</v>
      </c>
      <c r="AY42" s="1">
        <v>0.7</v>
      </c>
      <c r="AZ42" s="1">
        <v>0.7</v>
      </c>
      <c r="BA42" s="1">
        <v>0.7</v>
      </c>
    </row>
    <row r="43" spans="1:53">
      <c r="A43" s="42">
        <v>5</v>
      </c>
      <c r="B43" t="s">
        <v>91</v>
      </c>
      <c r="C43" t="s">
        <v>91</v>
      </c>
      <c r="D43" t="s">
        <v>91</v>
      </c>
      <c r="E43" t="s">
        <v>91</v>
      </c>
      <c r="F43" t="s">
        <v>91</v>
      </c>
      <c r="G43" t="s">
        <v>91</v>
      </c>
      <c r="H43" t="s">
        <v>91</v>
      </c>
      <c r="I43" t="s">
        <v>91</v>
      </c>
      <c r="J43" t="s">
        <v>91</v>
      </c>
      <c r="K43" t="s">
        <v>91</v>
      </c>
      <c r="L43" t="s">
        <v>91</v>
      </c>
      <c r="M43" t="s">
        <v>91</v>
      </c>
      <c r="N43" t="s">
        <v>91</v>
      </c>
      <c r="O43" t="s">
        <v>91</v>
      </c>
      <c r="P43" t="s">
        <v>91</v>
      </c>
      <c r="Q43" t="s">
        <v>91</v>
      </c>
      <c r="S43" s="42">
        <v>5</v>
      </c>
      <c r="T43" s="1">
        <v>0.8</v>
      </c>
      <c r="U43" s="1">
        <v>0.8</v>
      </c>
      <c r="V43" s="1">
        <v>0.8</v>
      </c>
      <c r="W43" s="1">
        <v>0.8</v>
      </c>
      <c r="X43" s="1">
        <v>0.8</v>
      </c>
      <c r="Y43" s="1">
        <v>0.8</v>
      </c>
      <c r="Z43" s="1">
        <v>0.8</v>
      </c>
      <c r="AA43" s="1">
        <v>0.8</v>
      </c>
      <c r="AB43" s="1">
        <v>0.8</v>
      </c>
      <c r="AC43" s="1">
        <v>0.8</v>
      </c>
      <c r="AD43" s="1">
        <v>0.8</v>
      </c>
      <c r="AE43" s="1">
        <v>0.8</v>
      </c>
      <c r="AF43" s="1">
        <v>0.8</v>
      </c>
      <c r="AG43" s="1">
        <v>0.5</v>
      </c>
      <c r="AH43" s="1">
        <v>0.5</v>
      </c>
      <c r="AI43" s="1">
        <v>0.5</v>
      </c>
      <c r="AK43" s="42">
        <v>5</v>
      </c>
      <c r="AL43" s="1">
        <v>0.7</v>
      </c>
      <c r="AM43" s="1">
        <v>0.7</v>
      </c>
      <c r="AN43" s="1">
        <v>0.7</v>
      </c>
      <c r="AO43" s="1">
        <v>0.7</v>
      </c>
      <c r="AP43" s="1">
        <v>0.7</v>
      </c>
      <c r="AQ43" s="1">
        <v>0.7</v>
      </c>
      <c r="AR43" s="1">
        <v>0.7</v>
      </c>
      <c r="AS43" s="1">
        <v>0.7</v>
      </c>
      <c r="AT43" s="1">
        <v>0.7</v>
      </c>
      <c r="AU43" s="1">
        <v>0.7</v>
      </c>
      <c r="AV43" s="1">
        <v>0.7</v>
      </c>
      <c r="AW43" s="1">
        <v>0.7</v>
      </c>
      <c r="AX43" s="1">
        <v>0.7</v>
      </c>
      <c r="AY43" s="1">
        <v>0.7</v>
      </c>
      <c r="AZ43" s="1">
        <v>0.7</v>
      </c>
      <c r="BA43" s="1">
        <v>0.7</v>
      </c>
    </row>
    <row r="44" spans="1:53">
      <c r="A44" s="42">
        <v>10</v>
      </c>
      <c r="B44" t="s">
        <v>91</v>
      </c>
      <c r="C44" t="s">
        <v>91</v>
      </c>
      <c r="D44" t="s">
        <v>91</v>
      </c>
      <c r="E44" t="s">
        <v>91</v>
      </c>
      <c r="F44" t="s">
        <v>91</v>
      </c>
      <c r="G44" t="s">
        <v>91</v>
      </c>
      <c r="H44" t="s">
        <v>91</v>
      </c>
      <c r="I44" t="s">
        <v>91</v>
      </c>
      <c r="J44" t="s">
        <v>91</v>
      </c>
      <c r="K44" t="s">
        <v>91</v>
      </c>
      <c r="L44" t="s">
        <v>91</v>
      </c>
      <c r="M44" t="s">
        <v>91</v>
      </c>
      <c r="N44" t="s">
        <v>91</v>
      </c>
      <c r="O44" t="s">
        <v>91</v>
      </c>
      <c r="P44" t="s">
        <v>91</v>
      </c>
      <c r="Q44" t="s">
        <v>91</v>
      </c>
      <c r="S44" s="42">
        <v>10</v>
      </c>
      <c r="T44" s="1">
        <v>0.8</v>
      </c>
      <c r="U44" s="1">
        <v>0.8</v>
      </c>
      <c r="V44" s="1">
        <v>0.8</v>
      </c>
      <c r="W44" s="1">
        <v>0.8</v>
      </c>
      <c r="X44" s="1">
        <v>0.8</v>
      </c>
      <c r="Y44" s="1">
        <v>0.8</v>
      </c>
      <c r="Z44" s="1">
        <v>0.8</v>
      </c>
      <c r="AA44" s="1">
        <v>0.8</v>
      </c>
      <c r="AB44" s="1">
        <v>0.8</v>
      </c>
      <c r="AC44" s="1">
        <v>0.8</v>
      </c>
      <c r="AD44" s="1">
        <v>0.8</v>
      </c>
      <c r="AE44" s="1">
        <v>0.8</v>
      </c>
      <c r="AF44" s="1">
        <v>0.8</v>
      </c>
      <c r="AG44" s="1">
        <v>0.5</v>
      </c>
      <c r="AH44" s="1">
        <v>0.5</v>
      </c>
      <c r="AI44" s="1">
        <v>0.5</v>
      </c>
      <c r="AK44" s="42">
        <v>10</v>
      </c>
      <c r="AL44" s="1">
        <v>0.7</v>
      </c>
      <c r="AM44" s="1">
        <v>0.7</v>
      </c>
      <c r="AN44" s="1">
        <v>0.7</v>
      </c>
      <c r="AO44" s="1">
        <v>0.7</v>
      </c>
      <c r="AP44" s="1">
        <v>0.7</v>
      </c>
      <c r="AQ44" s="1">
        <v>0.7</v>
      </c>
      <c r="AR44" s="1">
        <v>0.7</v>
      </c>
      <c r="AS44" s="1">
        <v>0.7</v>
      </c>
      <c r="AT44" s="1">
        <v>0.7</v>
      </c>
      <c r="AU44" s="1">
        <v>0.7</v>
      </c>
      <c r="AV44" s="1">
        <v>0.7</v>
      </c>
      <c r="AW44" s="1">
        <v>0.7</v>
      </c>
      <c r="AX44" s="1">
        <v>0.7</v>
      </c>
      <c r="AY44" s="1">
        <v>0.7</v>
      </c>
      <c r="AZ44" s="1">
        <v>0.7</v>
      </c>
      <c r="BA44" s="1">
        <v>0.7</v>
      </c>
    </row>
    <row r="45" spans="1:53">
      <c r="A45" s="42">
        <v>15</v>
      </c>
      <c r="B45" t="s">
        <v>91</v>
      </c>
      <c r="C45" t="s">
        <v>91</v>
      </c>
      <c r="D45" t="s">
        <v>91</v>
      </c>
      <c r="E45" t="s">
        <v>91</v>
      </c>
      <c r="F45" t="s">
        <v>91</v>
      </c>
      <c r="G45" t="s">
        <v>91</v>
      </c>
      <c r="H45" t="s">
        <v>91</v>
      </c>
      <c r="I45" t="s">
        <v>91</v>
      </c>
      <c r="J45" t="s">
        <v>91</v>
      </c>
      <c r="K45" t="s">
        <v>91</v>
      </c>
      <c r="L45" t="s">
        <v>91</v>
      </c>
      <c r="M45" t="s">
        <v>91</v>
      </c>
      <c r="N45" t="s">
        <v>91</v>
      </c>
      <c r="O45" t="s">
        <v>91</v>
      </c>
      <c r="P45" t="s">
        <v>91</v>
      </c>
      <c r="Q45" t="s">
        <v>91</v>
      </c>
      <c r="S45" s="42">
        <v>15</v>
      </c>
      <c r="T45" s="1">
        <v>0.8</v>
      </c>
      <c r="U45" s="1">
        <v>0.8</v>
      </c>
      <c r="V45" s="1">
        <v>0.8</v>
      </c>
      <c r="W45" s="1">
        <v>0.8</v>
      </c>
      <c r="X45" s="1">
        <v>0.8</v>
      </c>
      <c r="Y45" s="1">
        <v>0.8</v>
      </c>
      <c r="Z45" s="1">
        <v>0.8</v>
      </c>
      <c r="AA45" s="1">
        <v>0.8</v>
      </c>
      <c r="AB45" s="1">
        <v>0.8</v>
      </c>
      <c r="AC45" s="1">
        <v>0.8</v>
      </c>
      <c r="AD45" s="1">
        <v>0.8</v>
      </c>
      <c r="AE45" s="1">
        <v>0.8</v>
      </c>
      <c r="AF45" s="1">
        <v>0.8</v>
      </c>
      <c r="AG45" s="1">
        <v>0.5</v>
      </c>
      <c r="AH45" s="1">
        <v>0.5</v>
      </c>
      <c r="AI45" s="1">
        <v>0.5</v>
      </c>
      <c r="AK45" s="42">
        <v>15</v>
      </c>
      <c r="AL45" s="1">
        <v>0.7</v>
      </c>
      <c r="AM45" s="1">
        <v>0.7</v>
      </c>
      <c r="AN45" s="1">
        <v>0.7</v>
      </c>
      <c r="AO45" s="1">
        <v>0.7</v>
      </c>
      <c r="AP45" s="1">
        <v>0.7</v>
      </c>
      <c r="AQ45" s="1">
        <v>0.7</v>
      </c>
      <c r="AR45" s="1">
        <v>0.7</v>
      </c>
      <c r="AS45" s="1">
        <v>0.7</v>
      </c>
      <c r="AT45" s="1">
        <v>0.7</v>
      </c>
      <c r="AU45" s="1">
        <v>0.7</v>
      </c>
      <c r="AV45" s="1">
        <v>0.7</v>
      </c>
      <c r="AW45" s="1">
        <v>0.7</v>
      </c>
      <c r="AX45" s="1">
        <v>0.7</v>
      </c>
      <c r="AY45" s="1">
        <v>0.7</v>
      </c>
      <c r="AZ45" s="1">
        <v>0.7</v>
      </c>
      <c r="BA45" s="1">
        <v>0.7</v>
      </c>
    </row>
    <row r="46" spans="1:53">
      <c r="A46" s="42">
        <v>20</v>
      </c>
      <c r="B46" t="s">
        <v>91</v>
      </c>
      <c r="C46" t="s">
        <v>91</v>
      </c>
      <c r="D46" t="s">
        <v>91</v>
      </c>
      <c r="E46" t="s">
        <v>91</v>
      </c>
      <c r="F46" t="s">
        <v>91</v>
      </c>
      <c r="G46" t="s">
        <v>91</v>
      </c>
      <c r="H46" t="s">
        <v>91</v>
      </c>
      <c r="I46" t="s">
        <v>91</v>
      </c>
      <c r="J46" t="s">
        <v>91</v>
      </c>
      <c r="K46" t="s">
        <v>91</v>
      </c>
      <c r="L46" t="s">
        <v>91</v>
      </c>
      <c r="M46" t="s">
        <v>91</v>
      </c>
      <c r="N46" t="s">
        <v>91</v>
      </c>
      <c r="O46" t="s">
        <v>91</v>
      </c>
      <c r="P46" t="s">
        <v>91</v>
      </c>
      <c r="Q46" t="s">
        <v>91</v>
      </c>
      <c r="S46" s="42">
        <v>20</v>
      </c>
      <c r="T46" s="1">
        <v>0.8</v>
      </c>
      <c r="U46" s="1">
        <v>0.8</v>
      </c>
      <c r="V46" s="1">
        <v>0.8</v>
      </c>
      <c r="W46" s="1">
        <v>0.8</v>
      </c>
      <c r="X46" s="1">
        <v>0.8</v>
      </c>
      <c r="Y46" s="1">
        <v>0.8</v>
      </c>
      <c r="Z46" s="1">
        <v>0.8</v>
      </c>
      <c r="AA46" s="1">
        <v>0.8</v>
      </c>
      <c r="AB46" s="1">
        <v>0.8</v>
      </c>
      <c r="AC46" s="1">
        <v>0.8</v>
      </c>
      <c r="AD46" s="1">
        <v>0.8</v>
      </c>
      <c r="AE46" s="1">
        <v>0.8</v>
      </c>
      <c r="AF46" s="1">
        <v>0.8</v>
      </c>
      <c r="AG46" s="1">
        <v>0.5</v>
      </c>
      <c r="AH46" s="1">
        <v>0.5</v>
      </c>
      <c r="AI46" s="1">
        <v>0.5</v>
      </c>
      <c r="AK46" s="42">
        <v>20</v>
      </c>
      <c r="AL46" s="1">
        <v>0.7</v>
      </c>
      <c r="AM46" s="1">
        <v>0.7</v>
      </c>
      <c r="AN46" s="1">
        <v>0.7</v>
      </c>
      <c r="AO46" s="1">
        <v>0.7</v>
      </c>
      <c r="AP46" s="1">
        <v>0.7</v>
      </c>
      <c r="AQ46" s="1">
        <v>0.7</v>
      </c>
      <c r="AR46" s="1">
        <v>0.7</v>
      </c>
      <c r="AS46" s="1">
        <v>0.7</v>
      </c>
      <c r="AT46" s="1">
        <v>0.7</v>
      </c>
      <c r="AU46" s="1">
        <v>0.7</v>
      </c>
      <c r="AV46" s="1">
        <v>0.7</v>
      </c>
      <c r="AW46" s="1">
        <v>0.7</v>
      </c>
      <c r="AX46" s="1">
        <v>0.7</v>
      </c>
      <c r="AY46" s="1">
        <v>0.7</v>
      </c>
      <c r="AZ46" s="1">
        <v>0.7</v>
      </c>
      <c r="BA46" s="1">
        <v>0.7</v>
      </c>
    </row>
    <row r="47" spans="1:53">
      <c r="A47" s="42">
        <v>25</v>
      </c>
      <c r="B47" t="s">
        <v>91</v>
      </c>
      <c r="C47" t="s">
        <v>91</v>
      </c>
      <c r="D47" t="s">
        <v>91</v>
      </c>
      <c r="E47" t="s">
        <v>91</v>
      </c>
      <c r="F47" t="s">
        <v>91</v>
      </c>
      <c r="G47" t="s">
        <v>91</v>
      </c>
      <c r="H47" t="s">
        <v>91</v>
      </c>
      <c r="I47" t="s">
        <v>91</v>
      </c>
      <c r="J47" t="s">
        <v>91</v>
      </c>
      <c r="K47" t="s">
        <v>91</v>
      </c>
      <c r="L47" t="s">
        <v>91</v>
      </c>
      <c r="M47" t="s">
        <v>91</v>
      </c>
      <c r="N47" t="s">
        <v>91</v>
      </c>
      <c r="O47" t="s">
        <v>91</v>
      </c>
      <c r="P47" t="s">
        <v>91</v>
      </c>
      <c r="Q47" t="s">
        <v>91</v>
      </c>
      <c r="S47" s="42">
        <v>25</v>
      </c>
      <c r="T47" s="1">
        <v>0.8</v>
      </c>
      <c r="U47" s="1">
        <v>0.8</v>
      </c>
      <c r="V47" s="1">
        <v>0.8</v>
      </c>
      <c r="W47" s="1">
        <v>0.8</v>
      </c>
      <c r="X47" s="1">
        <v>0.8</v>
      </c>
      <c r="Y47" s="1">
        <v>0.8</v>
      </c>
      <c r="Z47" s="1">
        <v>0.8</v>
      </c>
      <c r="AA47" s="1">
        <v>0.8</v>
      </c>
      <c r="AB47" s="1">
        <v>0.8</v>
      </c>
      <c r="AC47" s="1">
        <v>0.8</v>
      </c>
      <c r="AD47" s="1">
        <v>0.8</v>
      </c>
      <c r="AE47" s="1">
        <v>0.8</v>
      </c>
      <c r="AF47" s="1">
        <v>0.8</v>
      </c>
      <c r="AG47" s="1">
        <v>0.5</v>
      </c>
      <c r="AH47" s="1">
        <v>0.5</v>
      </c>
      <c r="AI47" s="1">
        <v>0.5</v>
      </c>
      <c r="AK47" s="42">
        <v>25</v>
      </c>
      <c r="AL47" s="1">
        <v>0.7</v>
      </c>
      <c r="AM47" s="1">
        <v>0.7</v>
      </c>
      <c r="AN47" s="1">
        <v>0.7</v>
      </c>
      <c r="AO47" s="1">
        <v>0.7</v>
      </c>
      <c r="AP47" s="1">
        <v>0.7</v>
      </c>
      <c r="AQ47" s="1">
        <v>0.7</v>
      </c>
      <c r="AR47" s="1">
        <v>0.7</v>
      </c>
      <c r="AS47" s="1">
        <v>0.7</v>
      </c>
      <c r="AT47" s="1">
        <v>0.7</v>
      </c>
      <c r="AU47" s="1">
        <v>0.7</v>
      </c>
      <c r="AV47" s="1">
        <v>0.7</v>
      </c>
      <c r="AW47" s="1">
        <v>0.7</v>
      </c>
      <c r="AX47" s="1">
        <v>0.7</v>
      </c>
      <c r="AY47" s="1">
        <v>0.7</v>
      </c>
      <c r="AZ47" s="1">
        <v>0.7</v>
      </c>
      <c r="BA47" s="1">
        <v>0.7</v>
      </c>
    </row>
    <row r="48" spans="1:53">
      <c r="A48" s="42">
        <v>30</v>
      </c>
      <c r="B48" t="s">
        <v>91</v>
      </c>
      <c r="C48" t="s">
        <v>91</v>
      </c>
      <c r="D48" t="s">
        <v>91</v>
      </c>
      <c r="E48" t="s">
        <v>91</v>
      </c>
      <c r="F48" t="s">
        <v>91</v>
      </c>
      <c r="G48" t="s">
        <v>91</v>
      </c>
      <c r="H48" t="s">
        <v>91</v>
      </c>
      <c r="I48" t="s">
        <v>91</v>
      </c>
      <c r="J48" t="s">
        <v>91</v>
      </c>
      <c r="K48" t="s">
        <v>91</v>
      </c>
      <c r="L48" t="s">
        <v>91</v>
      </c>
      <c r="M48" t="s">
        <v>91</v>
      </c>
      <c r="N48" t="s">
        <v>91</v>
      </c>
      <c r="O48" t="s">
        <v>91</v>
      </c>
      <c r="P48" t="s">
        <v>91</v>
      </c>
      <c r="Q48" t="s">
        <v>91</v>
      </c>
      <c r="S48" s="42">
        <v>30</v>
      </c>
      <c r="T48" s="1">
        <v>0.8</v>
      </c>
      <c r="U48" s="1">
        <v>0.8</v>
      </c>
      <c r="V48" s="1">
        <v>0.8</v>
      </c>
      <c r="W48" s="1">
        <v>0.8</v>
      </c>
      <c r="X48" s="1">
        <v>0.8</v>
      </c>
      <c r="Y48" s="1">
        <v>0.8</v>
      </c>
      <c r="Z48" s="1">
        <v>0.8</v>
      </c>
      <c r="AA48" s="1">
        <v>0.8</v>
      </c>
      <c r="AB48" s="1">
        <v>0.8</v>
      </c>
      <c r="AC48" s="1">
        <v>0.8</v>
      </c>
      <c r="AD48" s="1">
        <v>0.8</v>
      </c>
      <c r="AE48" s="1">
        <v>0.8</v>
      </c>
      <c r="AF48" s="1">
        <v>0.8</v>
      </c>
      <c r="AG48" s="1">
        <v>0.5</v>
      </c>
      <c r="AH48" s="1">
        <v>0.5</v>
      </c>
      <c r="AI48" s="1">
        <v>0.5</v>
      </c>
      <c r="AK48" s="42">
        <v>30</v>
      </c>
      <c r="AL48" s="1">
        <v>0.7</v>
      </c>
      <c r="AM48" s="1">
        <v>0.7</v>
      </c>
      <c r="AN48" s="1">
        <v>0.7</v>
      </c>
      <c r="AO48" s="1">
        <v>0.7</v>
      </c>
      <c r="AP48" s="1">
        <v>0.7</v>
      </c>
      <c r="AQ48" s="1">
        <v>0.7</v>
      </c>
      <c r="AR48" s="1">
        <v>0.7</v>
      </c>
      <c r="AS48" s="1">
        <v>0.7</v>
      </c>
      <c r="AT48" s="1">
        <v>0.7</v>
      </c>
      <c r="AU48" s="1">
        <v>0.7</v>
      </c>
      <c r="AV48" s="1">
        <v>0.7</v>
      </c>
      <c r="AW48" s="1">
        <v>0.7</v>
      </c>
      <c r="AX48" s="1">
        <v>0.7</v>
      </c>
      <c r="AY48" s="1">
        <v>0.7</v>
      </c>
      <c r="AZ48" s="1">
        <v>0.7</v>
      </c>
      <c r="BA48" s="1">
        <v>0.7</v>
      </c>
    </row>
    <row r="49" spans="1:53">
      <c r="A49" s="42">
        <v>35</v>
      </c>
      <c r="B49" t="s">
        <v>91</v>
      </c>
      <c r="C49" t="s">
        <v>91</v>
      </c>
      <c r="D49" t="s">
        <v>91</v>
      </c>
      <c r="E49" t="s">
        <v>91</v>
      </c>
      <c r="F49" t="s">
        <v>91</v>
      </c>
      <c r="G49" t="s">
        <v>91</v>
      </c>
      <c r="H49" t="s">
        <v>91</v>
      </c>
      <c r="I49" t="s">
        <v>91</v>
      </c>
      <c r="J49" t="s">
        <v>91</v>
      </c>
      <c r="K49" t="s">
        <v>91</v>
      </c>
      <c r="L49" t="s">
        <v>91</v>
      </c>
      <c r="M49" t="s">
        <v>91</v>
      </c>
      <c r="N49" t="s">
        <v>91</v>
      </c>
      <c r="O49" t="s">
        <v>91</v>
      </c>
      <c r="P49" t="s">
        <v>91</v>
      </c>
      <c r="Q49" t="s">
        <v>91</v>
      </c>
      <c r="S49" s="42">
        <v>35</v>
      </c>
      <c r="T49" s="1">
        <v>0.8</v>
      </c>
      <c r="U49" s="1">
        <v>0.8</v>
      </c>
      <c r="V49" s="1">
        <v>0.8</v>
      </c>
      <c r="W49" s="1">
        <v>0.8</v>
      </c>
      <c r="X49" s="1">
        <v>0.8</v>
      </c>
      <c r="Y49" s="1">
        <v>0.8</v>
      </c>
      <c r="Z49" s="1">
        <v>0.8</v>
      </c>
      <c r="AA49" s="1">
        <v>0.8</v>
      </c>
      <c r="AB49" s="1">
        <v>0.8</v>
      </c>
      <c r="AC49" s="1">
        <v>0.8</v>
      </c>
      <c r="AD49" s="1">
        <v>0.8</v>
      </c>
      <c r="AE49" s="1">
        <v>0.8</v>
      </c>
      <c r="AF49" s="1">
        <v>0.8</v>
      </c>
      <c r="AG49" s="1">
        <v>0.5</v>
      </c>
      <c r="AH49" s="1">
        <v>0.5</v>
      </c>
      <c r="AI49" s="1">
        <v>0.5</v>
      </c>
      <c r="AK49" s="42">
        <v>35</v>
      </c>
      <c r="AL49" s="1">
        <v>0.7</v>
      </c>
      <c r="AM49" s="1">
        <v>0.7</v>
      </c>
      <c r="AN49" s="1">
        <v>0.7</v>
      </c>
      <c r="AO49" s="1">
        <v>0.7</v>
      </c>
      <c r="AP49" s="1">
        <v>0.7</v>
      </c>
      <c r="AQ49" s="1">
        <v>0.7</v>
      </c>
      <c r="AR49" s="1">
        <v>0.7</v>
      </c>
      <c r="AS49" s="1">
        <v>0.7</v>
      </c>
      <c r="AT49" s="1">
        <v>0.7</v>
      </c>
      <c r="AU49" s="1">
        <v>0.7</v>
      </c>
      <c r="AV49" s="1">
        <v>0.7</v>
      </c>
      <c r="AW49" s="1">
        <v>0.7</v>
      </c>
      <c r="AX49" s="1">
        <v>0.7</v>
      </c>
      <c r="AY49" s="1">
        <v>0.7</v>
      </c>
      <c r="AZ49" s="1">
        <v>0.7</v>
      </c>
      <c r="BA49" s="1">
        <v>0.7</v>
      </c>
    </row>
    <row r="50" spans="1:53">
      <c r="A50" s="42">
        <v>40</v>
      </c>
      <c r="B50" t="s">
        <v>91</v>
      </c>
      <c r="C50" t="s">
        <v>91</v>
      </c>
      <c r="D50" t="s">
        <v>91</v>
      </c>
      <c r="E50" t="s">
        <v>91</v>
      </c>
      <c r="F50" t="s">
        <v>91</v>
      </c>
      <c r="G50" t="s">
        <v>91</v>
      </c>
      <c r="H50" t="s">
        <v>91</v>
      </c>
      <c r="I50" t="s">
        <v>91</v>
      </c>
      <c r="J50" t="s">
        <v>91</v>
      </c>
      <c r="K50" t="s">
        <v>91</v>
      </c>
      <c r="L50" t="s">
        <v>91</v>
      </c>
      <c r="M50" t="s">
        <v>91</v>
      </c>
      <c r="N50" t="s">
        <v>91</v>
      </c>
      <c r="O50" t="s">
        <v>91</v>
      </c>
      <c r="P50" t="s">
        <v>91</v>
      </c>
      <c r="Q50" t="s">
        <v>91</v>
      </c>
      <c r="S50" s="42">
        <v>40</v>
      </c>
      <c r="T50" s="1">
        <v>0.8</v>
      </c>
      <c r="U50" s="1">
        <v>0.8</v>
      </c>
      <c r="V50" s="1">
        <v>0.8</v>
      </c>
      <c r="W50" s="1">
        <v>0.8</v>
      </c>
      <c r="X50" s="1">
        <v>0.8</v>
      </c>
      <c r="Y50" s="1">
        <v>0.8</v>
      </c>
      <c r="Z50" s="1">
        <v>0.8</v>
      </c>
      <c r="AA50" s="1">
        <v>0.8</v>
      </c>
      <c r="AB50" s="1">
        <v>0.8</v>
      </c>
      <c r="AC50" s="1">
        <v>0.8</v>
      </c>
      <c r="AD50" s="1">
        <v>0.8</v>
      </c>
      <c r="AE50" s="1">
        <v>0.8</v>
      </c>
      <c r="AF50" s="1">
        <v>0.8</v>
      </c>
      <c r="AG50" s="1">
        <v>0.5</v>
      </c>
      <c r="AH50" s="1">
        <v>0.5</v>
      </c>
      <c r="AI50" s="1">
        <v>0.5</v>
      </c>
      <c r="AK50" s="42">
        <v>40</v>
      </c>
      <c r="AL50" s="1">
        <v>0.7</v>
      </c>
      <c r="AM50" s="1">
        <v>0.7</v>
      </c>
      <c r="AN50" s="1">
        <v>0.7</v>
      </c>
      <c r="AO50" s="1">
        <v>0.7</v>
      </c>
      <c r="AP50" s="1">
        <v>0.7</v>
      </c>
      <c r="AQ50" s="1">
        <v>0.7</v>
      </c>
      <c r="AR50" s="1">
        <v>0.7</v>
      </c>
      <c r="AS50" s="1">
        <v>0.7</v>
      </c>
      <c r="AT50" s="1">
        <v>0.7</v>
      </c>
      <c r="AU50" s="1">
        <v>0.7</v>
      </c>
      <c r="AV50" s="1">
        <v>0.7</v>
      </c>
      <c r="AW50" s="1">
        <v>0.7</v>
      </c>
      <c r="AX50" s="1">
        <v>0.7</v>
      </c>
      <c r="AY50" s="1">
        <v>0.7</v>
      </c>
      <c r="AZ50" s="1">
        <v>0.7</v>
      </c>
      <c r="BA50" s="1">
        <v>0.7</v>
      </c>
    </row>
    <row r="51" spans="1:53">
      <c r="A51" s="42">
        <v>45</v>
      </c>
      <c r="B51" t="s">
        <v>91</v>
      </c>
      <c r="C51" t="s">
        <v>91</v>
      </c>
      <c r="D51" t="s">
        <v>91</v>
      </c>
      <c r="E51" t="s">
        <v>91</v>
      </c>
      <c r="F51" t="s">
        <v>91</v>
      </c>
      <c r="G51" t="s">
        <v>91</v>
      </c>
      <c r="H51" t="s">
        <v>91</v>
      </c>
      <c r="I51" t="s">
        <v>91</v>
      </c>
      <c r="J51" t="s">
        <v>91</v>
      </c>
      <c r="K51" t="s">
        <v>91</v>
      </c>
      <c r="L51" t="s">
        <v>91</v>
      </c>
      <c r="M51" t="s">
        <v>91</v>
      </c>
      <c r="N51" t="s">
        <v>91</v>
      </c>
      <c r="O51" t="s">
        <v>91</v>
      </c>
      <c r="P51" t="s">
        <v>91</v>
      </c>
      <c r="Q51" t="s">
        <v>91</v>
      </c>
      <c r="S51" s="42">
        <v>45</v>
      </c>
      <c r="T51" s="1">
        <v>0.8</v>
      </c>
      <c r="U51" s="1">
        <v>0.8</v>
      </c>
      <c r="V51" s="1">
        <v>0.8</v>
      </c>
      <c r="W51" s="1">
        <v>0.8</v>
      </c>
      <c r="X51" s="1">
        <v>0.8</v>
      </c>
      <c r="Y51" s="1">
        <v>0.8</v>
      </c>
      <c r="Z51" s="1">
        <v>0.8</v>
      </c>
      <c r="AA51" s="1">
        <v>0.8</v>
      </c>
      <c r="AB51" s="1">
        <v>0.8</v>
      </c>
      <c r="AC51" s="1">
        <v>0.8</v>
      </c>
      <c r="AD51" s="1">
        <v>0.8</v>
      </c>
      <c r="AE51" s="1">
        <v>0.8</v>
      </c>
      <c r="AF51" s="1">
        <v>0.8</v>
      </c>
      <c r="AG51" s="1">
        <v>0.5</v>
      </c>
      <c r="AH51" s="1">
        <v>0.5</v>
      </c>
      <c r="AI51" s="1">
        <v>0.5</v>
      </c>
      <c r="AK51" s="42">
        <v>45</v>
      </c>
      <c r="AL51" s="1">
        <v>0.7</v>
      </c>
      <c r="AM51" s="1">
        <v>0.7</v>
      </c>
      <c r="AN51" s="1">
        <v>0.7</v>
      </c>
      <c r="AO51" s="1">
        <v>0.7</v>
      </c>
      <c r="AP51" s="1">
        <v>0.7</v>
      </c>
      <c r="AQ51" s="1">
        <v>0.7</v>
      </c>
      <c r="AR51" s="1">
        <v>0.7</v>
      </c>
      <c r="AS51" s="1">
        <v>0.7</v>
      </c>
      <c r="AT51" s="1">
        <v>0.7</v>
      </c>
      <c r="AU51" s="1">
        <v>0.7</v>
      </c>
      <c r="AV51" s="1">
        <v>0.7</v>
      </c>
      <c r="AW51" s="1">
        <v>0.7</v>
      </c>
      <c r="AX51" s="1">
        <v>0.7</v>
      </c>
      <c r="AY51" s="1">
        <v>0.7</v>
      </c>
      <c r="AZ51" s="1">
        <v>0.7</v>
      </c>
      <c r="BA51" s="1">
        <v>0.7</v>
      </c>
    </row>
    <row r="52" spans="1:53">
      <c r="A52" s="42">
        <v>50</v>
      </c>
      <c r="B52" t="s">
        <v>91</v>
      </c>
      <c r="C52" t="s">
        <v>91</v>
      </c>
      <c r="D52" t="s">
        <v>91</v>
      </c>
      <c r="E52" t="s">
        <v>91</v>
      </c>
      <c r="F52" t="s">
        <v>91</v>
      </c>
      <c r="G52" t="s">
        <v>91</v>
      </c>
      <c r="H52" t="s">
        <v>91</v>
      </c>
      <c r="I52" t="s">
        <v>91</v>
      </c>
      <c r="J52" t="s">
        <v>91</v>
      </c>
      <c r="K52" t="s">
        <v>91</v>
      </c>
      <c r="L52" t="s">
        <v>91</v>
      </c>
      <c r="M52" t="s">
        <v>91</v>
      </c>
      <c r="N52" t="s">
        <v>91</v>
      </c>
      <c r="O52" t="s">
        <v>91</v>
      </c>
      <c r="P52" t="s">
        <v>91</v>
      </c>
      <c r="Q52" t="s">
        <v>91</v>
      </c>
      <c r="S52" s="42">
        <v>50</v>
      </c>
      <c r="T52" s="1">
        <v>0.8</v>
      </c>
      <c r="U52" s="1">
        <v>0.8</v>
      </c>
      <c r="V52" s="1">
        <v>0.8</v>
      </c>
      <c r="W52" s="1">
        <v>0.8</v>
      </c>
      <c r="X52" s="1">
        <v>0.8</v>
      </c>
      <c r="Y52" s="1">
        <v>0.8</v>
      </c>
      <c r="Z52" s="1">
        <v>0.8</v>
      </c>
      <c r="AA52" s="1">
        <v>0.8</v>
      </c>
      <c r="AB52" s="1">
        <v>0.8</v>
      </c>
      <c r="AC52" s="1">
        <v>0.8</v>
      </c>
      <c r="AD52" s="1">
        <v>0.8</v>
      </c>
      <c r="AE52" s="1">
        <v>0.8</v>
      </c>
      <c r="AF52" s="1">
        <v>0.8</v>
      </c>
      <c r="AG52" s="1">
        <v>0.5</v>
      </c>
      <c r="AH52" s="1">
        <v>0.5</v>
      </c>
      <c r="AI52" s="1">
        <v>0.5</v>
      </c>
      <c r="AK52" s="42">
        <v>50</v>
      </c>
      <c r="AL52" s="1">
        <v>0.7</v>
      </c>
      <c r="AM52" s="1">
        <v>0.7</v>
      </c>
      <c r="AN52" s="1">
        <v>0.7</v>
      </c>
      <c r="AO52" s="1">
        <v>0.7</v>
      </c>
      <c r="AP52" s="1">
        <v>0.7</v>
      </c>
      <c r="AQ52" s="1">
        <v>0.7</v>
      </c>
      <c r="AR52" s="1">
        <v>0.7</v>
      </c>
      <c r="AS52" s="1">
        <v>0.7</v>
      </c>
      <c r="AT52" s="1">
        <v>0.7</v>
      </c>
      <c r="AU52" s="1">
        <v>0.7</v>
      </c>
      <c r="AV52" s="1">
        <v>0.7</v>
      </c>
      <c r="AW52" s="1">
        <v>0.7</v>
      </c>
      <c r="AX52" s="1">
        <v>0.7</v>
      </c>
      <c r="AY52" s="1">
        <v>0.7</v>
      </c>
      <c r="AZ52" s="1">
        <v>0.7</v>
      </c>
      <c r="BA52" s="1">
        <v>0.7</v>
      </c>
    </row>
    <row r="53" spans="1:53">
      <c r="A53" s="42">
        <v>55</v>
      </c>
      <c r="B53" t="s">
        <v>91</v>
      </c>
      <c r="C53" t="s">
        <v>91</v>
      </c>
      <c r="D53" t="s">
        <v>91</v>
      </c>
      <c r="E53" t="s">
        <v>91</v>
      </c>
      <c r="F53" t="s">
        <v>91</v>
      </c>
      <c r="G53" t="s">
        <v>91</v>
      </c>
      <c r="H53" t="s">
        <v>91</v>
      </c>
      <c r="I53" t="s">
        <v>91</v>
      </c>
      <c r="J53" t="s">
        <v>91</v>
      </c>
      <c r="K53" t="s">
        <v>91</v>
      </c>
      <c r="L53" t="s">
        <v>91</v>
      </c>
      <c r="M53" t="s">
        <v>91</v>
      </c>
      <c r="N53" t="s">
        <v>91</v>
      </c>
      <c r="O53" t="s">
        <v>91</v>
      </c>
      <c r="P53" t="s">
        <v>91</v>
      </c>
      <c r="Q53" t="s">
        <v>91</v>
      </c>
      <c r="S53" s="42">
        <v>55</v>
      </c>
      <c r="T53" s="1">
        <v>0.8</v>
      </c>
      <c r="U53" s="1">
        <v>0.8</v>
      </c>
      <c r="V53" s="1">
        <v>0.8</v>
      </c>
      <c r="W53" s="1">
        <v>0.8</v>
      </c>
      <c r="X53" s="1">
        <v>0.8</v>
      </c>
      <c r="Y53" s="1">
        <v>0.8</v>
      </c>
      <c r="Z53" s="1">
        <v>0.8</v>
      </c>
      <c r="AA53" s="1">
        <v>0.8</v>
      </c>
      <c r="AB53" s="1">
        <v>0.8</v>
      </c>
      <c r="AC53" s="1">
        <v>0.8</v>
      </c>
      <c r="AD53" s="1">
        <v>0.8</v>
      </c>
      <c r="AE53" s="1">
        <v>0.8</v>
      </c>
      <c r="AF53" s="1">
        <v>0.8</v>
      </c>
      <c r="AG53" s="1">
        <v>0.5</v>
      </c>
      <c r="AH53" s="1">
        <v>0.5</v>
      </c>
      <c r="AI53" s="1">
        <v>0.5</v>
      </c>
      <c r="AK53" s="42">
        <v>55</v>
      </c>
      <c r="AL53" s="1">
        <v>0.7</v>
      </c>
      <c r="AM53" s="1">
        <v>0.7</v>
      </c>
      <c r="AN53" s="1">
        <v>0.7</v>
      </c>
      <c r="AO53" s="1">
        <v>0.7</v>
      </c>
      <c r="AP53" s="1">
        <v>0.7</v>
      </c>
      <c r="AQ53" s="1">
        <v>0.7</v>
      </c>
      <c r="AR53" s="1">
        <v>0.7</v>
      </c>
      <c r="AS53" s="1">
        <v>0.7</v>
      </c>
      <c r="AT53" s="1">
        <v>0.7</v>
      </c>
      <c r="AU53" s="1">
        <v>0.7</v>
      </c>
      <c r="AV53" s="1">
        <v>0.7</v>
      </c>
      <c r="AW53" s="1">
        <v>0.7</v>
      </c>
      <c r="AX53" s="1">
        <v>0.7</v>
      </c>
      <c r="AY53" s="1">
        <v>0.7</v>
      </c>
      <c r="AZ53" s="1">
        <v>0.7</v>
      </c>
      <c r="BA53" s="1">
        <v>0.7</v>
      </c>
    </row>
    <row r="54" spans="1:53">
      <c r="A54" s="42">
        <v>60</v>
      </c>
      <c r="B54" t="s">
        <v>91</v>
      </c>
      <c r="C54" t="s">
        <v>91</v>
      </c>
      <c r="D54" t="s">
        <v>91</v>
      </c>
      <c r="E54" t="s">
        <v>91</v>
      </c>
      <c r="F54" t="s">
        <v>91</v>
      </c>
      <c r="G54" t="s">
        <v>91</v>
      </c>
      <c r="H54" t="s">
        <v>91</v>
      </c>
      <c r="I54" t="s">
        <v>91</v>
      </c>
      <c r="J54" t="s">
        <v>91</v>
      </c>
      <c r="K54" t="s">
        <v>91</v>
      </c>
      <c r="L54" t="s">
        <v>91</v>
      </c>
      <c r="M54" t="s">
        <v>91</v>
      </c>
      <c r="N54" t="s">
        <v>91</v>
      </c>
      <c r="O54" t="s">
        <v>91</v>
      </c>
      <c r="P54" t="s">
        <v>91</v>
      </c>
      <c r="Q54" t="s">
        <v>91</v>
      </c>
      <c r="S54" s="42">
        <v>60</v>
      </c>
      <c r="T54" s="1">
        <v>0.8</v>
      </c>
      <c r="U54" s="1">
        <v>0.8</v>
      </c>
      <c r="V54" s="1">
        <v>0.8</v>
      </c>
      <c r="W54" s="1">
        <v>0.8</v>
      </c>
      <c r="X54" s="1">
        <v>0.8</v>
      </c>
      <c r="Y54" s="1">
        <v>0.8</v>
      </c>
      <c r="Z54" s="1">
        <v>0.8</v>
      </c>
      <c r="AA54" s="1">
        <v>0.8</v>
      </c>
      <c r="AB54" s="1">
        <v>0.8</v>
      </c>
      <c r="AC54" s="1">
        <v>0.8</v>
      </c>
      <c r="AD54" s="1">
        <v>0.8</v>
      </c>
      <c r="AE54" s="1">
        <v>0.8</v>
      </c>
      <c r="AF54" s="1">
        <v>0.8</v>
      </c>
      <c r="AG54" s="1">
        <v>0.5</v>
      </c>
      <c r="AH54" s="1">
        <v>0.5</v>
      </c>
      <c r="AI54" s="1">
        <v>0.5</v>
      </c>
      <c r="AK54" s="42">
        <v>60</v>
      </c>
      <c r="AL54" s="1">
        <v>0.7</v>
      </c>
      <c r="AM54" s="1">
        <v>0.7</v>
      </c>
      <c r="AN54" s="1">
        <v>0.7</v>
      </c>
      <c r="AO54" s="1">
        <v>0.7</v>
      </c>
      <c r="AP54" s="1">
        <v>0.7</v>
      </c>
      <c r="AQ54" s="1">
        <v>0.7</v>
      </c>
      <c r="AR54" s="1">
        <v>0.7</v>
      </c>
      <c r="AS54" s="1">
        <v>0.7</v>
      </c>
      <c r="AT54" s="1">
        <v>0.7</v>
      </c>
      <c r="AU54" s="1">
        <v>0.7</v>
      </c>
      <c r="AV54" s="1">
        <v>0.7</v>
      </c>
      <c r="AW54" s="1">
        <v>0.7</v>
      </c>
      <c r="AX54" s="1">
        <v>0.7</v>
      </c>
      <c r="AY54" s="1">
        <v>0.7</v>
      </c>
      <c r="AZ54" s="1">
        <v>0.7</v>
      </c>
      <c r="BA54" s="1">
        <v>0.7</v>
      </c>
    </row>
    <row r="55" spans="1:53">
      <c r="A55" s="42">
        <v>65</v>
      </c>
      <c r="B55" t="s">
        <v>91</v>
      </c>
      <c r="C55" t="s">
        <v>91</v>
      </c>
      <c r="D55" t="s">
        <v>91</v>
      </c>
      <c r="E55" t="s">
        <v>91</v>
      </c>
      <c r="F55" t="s">
        <v>91</v>
      </c>
      <c r="G55" t="s">
        <v>91</v>
      </c>
      <c r="H55" t="s">
        <v>91</v>
      </c>
      <c r="I55" t="s">
        <v>91</v>
      </c>
      <c r="J55" t="s">
        <v>91</v>
      </c>
      <c r="K55" t="s">
        <v>91</v>
      </c>
      <c r="L55" t="s">
        <v>91</v>
      </c>
      <c r="M55" t="s">
        <v>91</v>
      </c>
      <c r="N55" t="s">
        <v>91</v>
      </c>
      <c r="O55" t="s">
        <v>91</v>
      </c>
      <c r="P55" t="s">
        <v>91</v>
      </c>
      <c r="Q55" t="s">
        <v>91</v>
      </c>
      <c r="S55" s="42">
        <v>65</v>
      </c>
      <c r="T55" s="1">
        <v>0.5</v>
      </c>
      <c r="U55" s="1">
        <v>0.5</v>
      </c>
      <c r="V55" s="1">
        <v>0.5</v>
      </c>
      <c r="W55" s="1">
        <v>0.5</v>
      </c>
      <c r="X55" s="1">
        <v>0.5</v>
      </c>
      <c r="Y55" s="1">
        <v>0.5</v>
      </c>
      <c r="Z55" s="1">
        <v>0.5</v>
      </c>
      <c r="AA55" s="1">
        <v>0.5</v>
      </c>
      <c r="AB55" s="1">
        <v>0.5</v>
      </c>
      <c r="AC55" s="1">
        <v>0.5</v>
      </c>
      <c r="AD55" s="1">
        <v>0.5</v>
      </c>
      <c r="AE55" s="1">
        <v>0.5</v>
      </c>
      <c r="AF55" s="1">
        <v>0.5</v>
      </c>
      <c r="AG55" s="1">
        <v>0.5</v>
      </c>
      <c r="AH55" s="1">
        <v>0.5</v>
      </c>
      <c r="AI55" s="1">
        <v>0.5</v>
      </c>
      <c r="AK55" s="42">
        <v>65</v>
      </c>
      <c r="AL55" s="1">
        <v>0.7</v>
      </c>
      <c r="AM55" s="1">
        <v>0.7</v>
      </c>
      <c r="AN55" s="1">
        <v>0.7</v>
      </c>
      <c r="AO55" s="1">
        <v>0.7</v>
      </c>
      <c r="AP55" s="1">
        <v>0.7</v>
      </c>
      <c r="AQ55" s="1">
        <v>0.7</v>
      </c>
      <c r="AR55" s="1">
        <v>0.7</v>
      </c>
      <c r="AS55" s="1">
        <v>0.7</v>
      </c>
      <c r="AT55" s="1">
        <v>0.7</v>
      </c>
      <c r="AU55" s="1">
        <v>0.7</v>
      </c>
      <c r="AV55" s="1">
        <v>0.7</v>
      </c>
      <c r="AW55" s="1">
        <v>0.7</v>
      </c>
      <c r="AX55" s="1">
        <v>0.7</v>
      </c>
      <c r="AY55" s="1">
        <v>0.7</v>
      </c>
      <c r="AZ55" s="1">
        <v>0.7</v>
      </c>
      <c r="BA55" s="1">
        <v>0.7</v>
      </c>
    </row>
    <row r="56" spans="1:53">
      <c r="A56" s="42">
        <v>70</v>
      </c>
      <c r="B56" t="s">
        <v>91</v>
      </c>
      <c r="C56" t="s">
        <v>91</v>
      </c>
      <c r="D56" t="s">
        <v>91</v>
      </c>
      <c r="E56" t="s">
        <v>91</v>
      </c>
      <c r="F56" t="s">
        <v>91</v>
      </c>
      <c r="G56" t="s">
        <v>91</v>
      </c>
      <c r="H56" t="s">
        <v>91</v>
      </c>
      <c r="I56" t="s">
        <v>91</v>
      </c>
      <c r="J56" t="s">
        <v>91</v>
      </c>
      <c r="K56" t="s">
        <v>91</v>
      </c>
      <c r="L56" t="s">
        <v>91</v>
      </c>
      <c r="M56" t="s">
        <v>91</v>
      </c>
      <c r="N56" t="s">
        <v>91</v>
      </c>
      <c r="O56" t="s">
        <v>91</v>
      </c>
      <c r="P56" t="s">
        <v>91</v>
      </c>
      <c r="Q56" t="s">
        <v>91</v>
      </c>
      <c r="S56" s="42">
        <v>70</v>
      </c>
      <c r="T56" s="1">
        <v>0.5</v>
      </c>
      <c r="U56" s="1">
        <v>0.5</v>
      </c>
      <c r="V56" s="1">
        <v>0.5</v>
      </c>
      <c r="W56" s="1">
        <v>0.5</v>
      </c>
      <c r="X56" s="1">
        <v>0.5</v>
      </c>
      <c r="Y56" s="1">
        <v>0.5</v>
      </c>
      <c r="Z56" s="1">
        <v>0.5</v>
      </c>
      <c r="AA56" s="1">
        <v>0.5</v>
      </c>
      <c r="AB56" s="1">
        <v>0.5</v>
      </c>
      <c r="AC56" s="1">
        <v>0.5</v>
      </c>
      <c r="AD56" s="1">
        <v>0.5</v>
      </c>
      <c r="AE56" s="1">
        <v>0.5</v>
      </c>
      <c r="AF56" s="1">
        <v>0.5</v>
      </c>
      <c r="AG56" s="1">
        <v>0.5</v>
      </c>
      <c r="AH56" s="1">
        <v>0.5</v>
      </c>
      <c r="AI56" s="1">
        <v>0.5</v>
      </c>
      <c r="AK56" s="42">
        <v>70</v>
      </c>
      <c r="AL56" s="1">
        <v>0.7</v>
      </c>
      <c r="AM56" s="1">
        <v>0.7</v>
      </c>
      <c r="AN56" s="1">
        <v>0.7</v>
      </c>
      <c r="AO56" s="1">
        <v>0.7</v>
      </c>
      <c r="AP56" s="1">
        <v>0.7</v>
      </c>
      <c r="AQ56" s="1">
        <v>0.7</v>
      </c>
      <c r="AR56" s="1">
        <v>0.7</v>
      </c>
      <c r="AS56" s="1">
        <v>0.7</v>
      </c>
      <c r="AT56" s="1">
        <v>0.7</v>
      </c>
      <c r="AU56" s="1">
        <v>0.7</v>
      </c>
      <c r="AV56" s="1">
        <v>0.7</v>
      </c>
      <c r="AW56" s="1">
        <v>0.7</v>
      </c>
      <c r="AX56" s="1">
        <v>0.7</v>
      </c>
      <c r="AY56" s="1">
        <v>0.7</v>
      </c>
      <c r="AZ56" s="1">
        <v>0.7</v>
      </c>
      <c r="BA56" s="1">
        <v>0.7</v>
      </c>
    </row>
    <row r="57" spans="1:53">
      <c r="A57" s="42">
        <v>75</v>
      </c>
      <c r="B57" t="s">
        <v>91</v>
      </c>
      <c r="C57" t="s">
        <v>91</v>
      </c>
      <c r="D57" t="s">
        <v>91</v>
      </c>
      <c r="E57" t="s">
        <v>91</v>
      </c>
      <c r="F57" t="s">
        <v>91</v>
      </c>
      <c r="G57" t="s">
        <v>91</v>
      </c>
      <c r="H57" t="s">
        <v>91</v>
      </c>
      <c r="I57" t="s">
        <v>91</v>
      </c>
      <c r="J57" t="s">
        <v>91</v>
      </c>
      <c r="K57" t="s">
        <v>91</v>
      </c>
      <c r="L57" t="s">
        <v>91</v>
      </c>
      <c r="M57" t="s">
        <v>91</v>
      </c>
      <c r="N57" t="s">
        <v>91</v>
      </c>
      <c r="O57" t="s">
        <v>91</v>
      </c>
      <c r="P57" t="s">
        <v>91</v>
      </c>
      <c r="Q57" t="s">
        <v>91</v>
      </c>
      <c r="S57" s="42">
        <v>75</v>
      </c>
      <c r="T57" s="1">
        <v>0.5</v>
      </c>
      <c r="U57" s="1">
        <v>0.5</v>
      </c>
      <c r="V57" s="1">
        <v>0.5</v>
      </c>
      <c r="W57" s="1">
        <v>0.5</v>
      </c>
      <c r="X57" s="1">
        <v>0.5</v>
      </c>
      <c r="Y57" s="1">
        <v>0.5</v>
      </c>
      <c r="Z57" s="1">
        <v>0.5</v>
      </c>
      <c r="AA57" s="1">
        <v>0.5</v>
      </c>
      <c r="AB57" s="1">
        <v>0.5</v>
      </c>
      <c r="AC57" s="1">
        <v>0.5</v>
      </c>
      <c r="AD57" s="1">
        <v>0.5</v>
      </c>
      <c r="AE57" s="1">
        <v>0.5</v>
      </c>
      <c r="AF57" s="1">
        <v>0.5</v>
      </c>
      <c r="AG57" s="1">
        <v>0.5</v>
      </c>
      <c r="AH57" s="1">
        <v>0.5</v>
      </c>
      <c r="AI57" s="1">
        <v>0.5</v>
      </c>
      <c r="AK57" s="42">
        <v>75</v>
      </c>
      <c r="AL57" s="1">
        <v>0.7</v>
      </c>
      <c r="AM57" s="1">
        <v>0.7</v>
      </c>
      <c r="AN57" s="1">
        <v>0.7</v>
      </c>
      <c r="AO57" s="1">
        <v>0.7</v>
      </c>
      <c r="AP57" s="1">
        <v>0.7</v>
      </c>
      <c r="AQ57" s="1">
        <v>0.7</v>
      </c>
      <c r="AR57" s="1">
        <v>0.7</v>
      </c>
      <c r="AS57" s="1">
        <v>0.7</v>
      </c>
      <c r="AT57" s="1">
        <v>0.7</v>
      </c>
      <c r="AU57" s="1">
        <v>0.7</v>
      </c>
      <c r="AV57" s="1">
        <v>0.7</v>
      </c>
      <c r="AW57" s="1">
        <v>0.7</v>
      </c>
      <c r="AX57" s="1">
        <v>0.7</v>
      </c>
      <c r="AY57" s="1">
        <v>0.7</v>
      </c>
      <c r="AZ57" s="1">
        <v>0.7</v>
      </c>
      <c r="BA57" s="1">
        <v>0.7</v>
      </c>
    </row>
    <row r="59" spans="2:38">
      <c r="B59" s="27" t="s">
        <v>92</v>
      </c>
      <c r="T59" s="27"/>
      <c r="AL59" s="27"/>
    </row>
    <row r="60" spans="2:53">
      <c r="B60" s="41">
        <v>0</v>
      </c>
      <c r="C60" s="41">
        <v>5</v>
      </c>
      <c r="D60" s="41">
        <v>10</v>
      </c>
      <c r="E60" s="41">
        <v>15</v>
      </c>
      <c r="F60" s="41">
        <v>20</v>
      </c>
      <c r="G60" s="41">
        <v>25</v>
      </c>
      <c r="H60" s="41">
        <v>30</v>
      </c>
      <c r="I60" s="41">
        <v>35</v>
      </c>
      <c r="J60" s="41">
        <v>40</v>
      </c>
      <c r="K60" s="41">
        <v>45</v>
      </c>
      <c r="L60" s="41">
        <v>50</v>
      </c>
      <c r="M60" s="41">
        <v>55</v>
      </c>
      <c r="N60" s="41">
        <v>60</v>
      </c>
      <c r="O60" s="41">
        <v>65</v>
      </c>
      <c r="P60" s="41">
        <v>70</v>
      </c>
      <c r="Q60" s="41">
        <v>75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</row>
    <row r="61" spans="1:53">
      <c r="A61" s="42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27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K61" s="27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>
      <c r="A62" s="42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27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K62" s="27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>
      <c r="A63" s="42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27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K63" s="27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>
      <c r="A64" s="42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27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K64" s="27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>
      <c r="A65" s="42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27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K65" s="27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>
      <c r="A66" s="42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27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27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>
      <c r="A67" s="42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27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K67" s="27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>
      <c r="A68" s="42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27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K68" s="27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>
      <c r="A69" s="42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27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K69" s="27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>
      <c r="A70" s="42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27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K70" s="27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>
      <c r="A71" s="42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27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K71" s="27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>
      <c r="A72" s="42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27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K72" s="27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>
      <c r="A73" s="42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27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K73" s="27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>
      <c r="A74" s="42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27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K74" s="27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>
      <c r="A75" s="42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27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K75" s="27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>
      <c r="A76" s="42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27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K76" s="27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8" spans="2:2">
      <c r="B78" s="27" t="s">
        <v>93</v>
      </c>
    </row>
    <row r="79" spans="2:17">
      <c r="B79" s="41">
        <v>0</v>
      </c>
      <c r="C79" s="41">
        <v>5</v>
      </c>
      <c r="D79" s="41">
        <v>10</v>
      </c>
      <c r="E79" s="41">
        <v>15</v>
      </c>
      <c r="F79" s="41">
        <v>20</v>
      </c>
      <c r="G79" s="41">
        <v>25</v>
      </c>
      <c r="H79" s="41">
        <v>30</v>
      </c>
      <c r="I79" s="41">
        <v>35</v>
      </c>
      <c r="J79" s="41">
        <v>40</v>
      </c>
      <c r="K79" s="41">
        <v>45</v>
      </c>
      <c r="L79" s="41">
        <v>50</v>
      </c>
      <c r="M79" s="41">
        <v>55</v>
      </c>
      <c r="N79" s="41">
        <v>60</v>
      </c>
      <c r="O79" s="41">
        <v>65</v>
      </c>
      <c r="P79" s="41">
        <v>70</v>
      </c>
      <c r="Q79" s="41">
        <v>75</v>
      </c>
    </row>
    <row r="80" spans="1:17">
      <c r="A80" s="42">
        <v>0</v>
      </c>
      <c r="B80">
        <v>0.3255</v>
      </c>
      <c r="C80">
        <v>0.3255</v>
      </c>
      <c r="D80">
        <v>0.3255</v>
      </c>
      <c r="E80">
        <v>0.3255</v>
      </c>
      <c r="F80">
        <v>0.3255</v>
      </c>
      <c r="G80">
        <v>0.3255</v>
      </c>
      <c r="H80">
        <v>0.3255</v>
      </c>
      <c r="I80">
        <v>0.3255</v>
      </c>
      <c r="J80">
        <v>0.3255</v>
      </c>
      <c r="K80">
        <v>0.3255</v>
      </c>
      <c r="L80">
        <v>0.3255</v>
      </c>
      <c r="M80">
        <v>0.3255</v>
      </c>
      <c r="N80">
        <v>0.3255</v>
      </c>
      <c r="O80">
        <v>0.3255</v>
      </c>
      <c r="P80">
        <v>0.3255</v>
      </c>
      <c r="Q80">
        <v>0.3255</v>
      </c>
    </row>
    <row r="81" spans="1:17">
      <c r="A81" s="42">
        <v>5</v>
      </c>
      <c r="B81">
        <v>0.3255</v>
      </c>
      <c r="C81">
        <v>0.3255</v>
      </c>
      <c r="D81">
        <v>0.3255</v>
      </c>
      <c r="E81">
        <v>0.3255</v>
      </c>
      <c r="F81">
        <v>0.3255</v>
      </c>
      <c r="G81">
        <v>0.3255</v>
      </c>
      <c r="H81">
        <v>0.3255</v>
      </c>
      <c r="I81">
        <v>0.3255</v>
      </c>
      <c r="J81">
        <v>0.3255</v>
      </c>
      <c r="K81">
        <v>0.3255</v>
      </c>
      <c r="L81">
        <v>0.3255</v>
      </c>
      <c r="M81">
        <v>0.3255</v>
      </c>
      <c r="N81">
        <v>0.3255</v>
      </c>
      <c r="O81">
        <v>0.3255</v>
      </c>
      <c r="P81">
        <v>0.3255</v>
      </c>
      <c r="Q81">
        <v>0.3255</v>
      </c>
    </row>
    <row r="82" spans="1:17">
      <c r="A82" s="42">
        <v>10</v>
      </c>
      <c r="B82">
        <v>0.3255</v>
      </c>
      <c r="C82">
        <v>0.3255</v>
      </c>
      <c r="D82">
        <v>0.3255</v>
      </c>
      <c r="E82">
        <v>0.3255</v>
      </c>
      <c r="F82">
        <v>0.3255</v>
      </c>
      <c r="G82">
        <v>0.3255</v>
      </c>
      <c r="H82">
        <v>0.3255</v>
      </c>
      <c r="I82">
        <v>0.3255</v>
      </c>
      <c r="J82">
        <v>0.3255</v>
      </c>
      <c r="K82">
        <v>0.3255</v>
      </c>
      <c r="L82">
        <v>0.3255</v>
      </c>
      <c r="M82">
        <v>0.3255</v>
      </c>
      <c r="N82">
        <v>0.3255</v>
      </c>
      <c r="O82">
        <v>0.3255</v>
      </c>
      <c r="P82">
        <v>0.3255</v>
      </c>
      <c r="Q82">
        <v>0.3255</v>
      </c>
    </row>
    <row r="83" spans="1:17">
      <c r="A83" s="42">
        <v>15</v>
      </c>
      <c r="B83">
        <v>0.3255</v>
      </c>
      <c r="C83">
        <v>0.3255</v>
      </c>
      <c r="D83">
        <v>0.3255</v>
      </c>
      <c r="E83">
        <v>0.3255</v>
      </c>
      <c r="F83">
        <v>0.3255</v>
      </c>
      <c r="G83">
        <v>0.3255</v>
      </c>
      <c r="H83">
        <v>0.3255</v>
      </c>
      <c r="I83">
        <v>0.3255</v>
      </c>
      <c r="J83">
        <v>0.3255</v>
      </c>
      <c r="K83">
        <v>0.3255</v>
      </c>
      <c r="L83">
        <v>0.3255</v>
      </c>
      <c r="M83">
        <v>0.3255</v>
      </c>
      <c r="N83">
        <v>0.3255</v>
      </c>
      <c r="O83">
        <v>0.3255</v>
      </c>
      <c r="P83">
        <v>0.3255</v>
      </c>
      <c r="Q83">
        <v>0.3255</v>
      </c>
    </row>
    <row r="84" spans="1:17">
      <c r="A84" s="42">
        <v>20</v>
      </c>
      <c r="B84">
        <v>0.3255</v>
      </c>
      <c r="C84">
        <v>0.3255</v>
      </c>
      <c r="D84">
        <v>0.3255</v>
      </c>
      <c r="E84">
        <v>0.3255</v>
      </c>
      <c r="F84">
        <v>0.3255</v>
      </c>
      <c r="G84">
        <v>0.3255</v>
      </c>
      <c r="H84">
        <v>0.3255</v>
      </c>
      <c r="I84">
        <v>0.3255</v>
      </c>
      <c r="J84">
        <v>0.3255</v>
      </c>
      <c r="K84">
        <v>0.3255</v>
      </c>
      <c r="L84">
        <v>0.3255</v>
      </c>
      <c r="M84">
        <v>0.3255</v>
      </c>
      <c r="N84">
        <v>0.3255</v>
      </c>
      <c r="O84">
        <v>0.3255</v>
      </c>
      <c r="P84">
        <v>0.3255</v>
      </c>
      <c r="Q84">
        <v>0.3255</v>
      </c>
    </row>
    <row r="85" spans="1:17">
      <c r="A85" s="42">
        <v>25</v>
      </c>
      <c r="B85">
        <v>0.3255</v>
      </c>
      <c r="C85">
        <v>0.3255</v>
      </c>
      <c r="D85">
        <v>0.3255</v>
      </c>
      <c r="E85">
        <v>0.3255</v>
      </c>
      <c r="F85">
        <v>0.3255</v>
      </c>
      <c r="G85">
        <v>0.3255</v>
      </c>
      <c r="H85">
        <v>0.3255</v>
      </c>
      <c r="I85">
        <v>0.3255</v>
      </c>
      <c r="J85">
        <v>0.3255</v>
      </c>
      <c r="K85">
        <v>0.3255</v>
      </c>
      <c r="L85">
        <v>0.3255</v>
      </c>
      <c r="M85">
        <v>0.3255</v>
      </c>
      <c r="N85">
        <v>0.3255</v>
      </c>
      <c r="O85">
        <v>0.3255</v>
      </c>
      <c r="P85">
        <v>0.3255</v>
      </c>
      <c r="Q85">
        <v>0.3255</v>
      </c>
    </row>
    <row r="86" spans="1:17">
      <c r="A86" s="42">
        <v>30</v>
      </c>
      <c r="B86">
        <v>0.3255</v>
      </c>
      <c r="C86">
        <v>0.3255</v>
      </c>
      <c r="D86">
        <v>0.3255</v>
      </c>
      <c r="E86">
        <v>0.3255</v>
      </c>
      <c r="F86">
        <v>0.3255</v>
      </c>
      <c r="G86">
        <v>0.3255</v>
      </c>
      <c r="H86">
        <v>0.3255</v>
      </c>
      <c r="I86">
        <v>0.3255</v>
      </c>
      <c r="J86">
        <v>0.3255</v>
      </c>
      <c r="K86">
        <v>0.3255</v>
      </c>
      <c r="L86">
        <v>0.3255</v>
      </c>
      <c r="M86">
        <v>0.3255</v>
      </c>
      <c r="N86">
        <v>0.3255</v>
      </c>
      <c r="O86">
        <v>0.3255</v>
      </c>
      <c r="P86">
        <v>0.3255</v>
      </c>
      <c r="Q86">
        <v>0.3255</v>
      </c>
    </row>
    <row r="87" spans="1:17">
      <c r="A87" s="42">
        <v>35</v>
      </c>
      <c r="B87">
        <v>0.3255</v>
      </c>
      <c r="C87">
        <v>0.3255</v>
      </c>
      <c r="D87">
        <v>0.3255</v>
      </c>
      <c r="E87">
        <v>0.3255</v>
      </c>
      <c r="F87">
        <v>0.3255</v>
      </c>
      <c r="G87">
        <v>0.3255</v>
      </c>
      <c r="H87">
        <v>0.3255</v>
      </c>
      <c r="I87">
        <v>0.3255</v>
      </c>
      <c r="J87">
        <v>0.3255</v>
      </c>
      <c r="K87">
        <v>0.3255</v>
      </c>
      <c r="L87">
        <v>0.3255</v>
      </c>
      <c r="M87">
        <v>0.3255</v>
      </c>
      <c r="N87">
        <v>0.3255</v>
      </c>
      <c r="O87">
        <v>0.3255</v>
      </c>
      <c r="P87">
        <v>0.3255</v>
      </c>
      <c r="Q87">
        <v>0.3255</v>
      </c>
    </row>
    <row r="88" spans="1:17">
      <c r="A88" s="42">
        <v>40</v>
      </c>
      <c r="B88">
        <v>0.3255</v>
      </c>
      <c r="C88">
        <v>0.3255</v>
      </c>
      <c r="D88">
        <v>0.3255</v>
      </c>
      <c r="E88">
        <v>0.3255</v>
      </c>
      <c r="F88">
        <v>0.3255</v>
      </c>
      <c r="G88">
        <v>0.3255</v>
      </c>
      <c r="H88">
        <v>0.3255</v>
      </c>
      <c r="I88">
        <v>0.3255</v>
      </c>
      <c r="J88">
        <v>0.3255</v>
      </c>
      <c r="K88">
        <v>0.3255</v>
      </c>
      <c r="L88">
        <v>0.3255</v>
      </c>
      <c r="M88">
        <v>0.3255</v>
      </c>
      <c r="N88">
        <v>0.3255</v>
      </c>
      <c r="O88">
        <v>0.3255</v>
      </c>
      <c r="P88">
        <v>0.3255</v>
      </c>
      <c r="Q88">
        <v>0.3255</v>
      </c>
    </row>
    <row r="89" spans="1:17">
      <c r="A89" s="42">
        <v>45</v>
      </c>
      <c r="B89">
        <v>0.3255</v>
      </c>
      <c r="C89">
        <v>0.3255</v>
      </c>
      <c r="D89">
        <v>0.3255</v>
      </c>
      <c r="E89">
        <v>0.3255</v>
      </c>
      <c r="F89">
        <v>0.3255</v>
      </c>
      <c r="G89">
        <v>0.3255</v>
      </c>
      <c r="H89">
        <v>0.3255</v>
      </c>
      <c r="I89">
        <v>0.3255</v>
      </c>
      <c r="J89">
        <v>0.3255</v>
      </c>
      <c r="K89">
        <v>0.3255</v>
      </c>
      <c r="L89">
        <v>0.3255</v>
      </c>
      <c r="M89">
        <v>0.3255</v>
      </c>
      <c r="N89">
        <v>0.3255</v>
      </c>
      <c r="O89">
        <v>0.3255</v>
      </c>
      <c r="P89">
        <v>0.3255</v>
      </c>
      <c r="Q89">
        <v>0.3255</v>
      </c>
    </row>
    <row r="90" spans="1:17">
      <c r="A90" s="42">
        <v>50</v>
      </c>
      <c r="B90">
        <v>0.3255</v>
      </c>
      <c r="C90">
        <v>0.3255</v>
      </c>
      <c r="D90">
        <v>0.3255</v>
      </c>
      <c r="E90">
        <v>0.3255</v>
      </c>
      <c r="F90">
        <v>0.3255</v>
      </c>
      <c r="G90">
        <v>0.3255</v>
      </c>
      <c r="H90">
        <v>0.3255</v>
      </c>
      <c r="I90">
        <v>0.3255</v>
      </c>
      <c r="J90">
        <v>0.3255</v>
      </c>
      <c r="K90">
        <v>0.3255</v>
      </c>
      <c r="L90">
        <v>0.3255</v>
      </c>
      <c r="M90">
        <v>0.3255</v>
      </c>
      <c r="N90">
        <v>0.3255</v>
      </c>
      <c r="O90">
        <v>0.3255</v>
      </c>
      <c r="P90">
        <v>0.3255</v>
      </c>
      <c r="Q90">
        <v>0.3255</v>
      </c>
    </row>
    <row r="91" spans="1:17">
      <c r="A91" s="42">
        <v>55</v>
      </c>
      <c r="B91">
        <v>0.3255</v>
      </c>
      <c r="C91">
        <v>0.3255</v>
      </c>
      <c r="D91">
        <v>0.3255</v>
      </c>
      <c r="E91">
        <v>0.3255</v>
      </c>
      <c r="F91">
        <v>0.3255</v>
      </c>
      <c r="G91">
        <v>0.3255</v>
      </c>
      <c r="H91">
        <v>0.3255</v>
      </c>
      <c r="I91">
        <v>0.3255</v>
      </c>
      <c r="J91">
        <v>0.3255</v>
      </c>
      <c r="K91">
        <v>0.3255</v>
      </c>
      <c r="L91">
        <v>0.3255</v>
      </c>
      <c r="M91">
        <v>0.3255</v>
      </c>
      <c r="N91">
        <v>0.3255</v>
      </c>
      <c r="O91">
        <v>0.3255</v>
      </c>
      <c r="P91">
        <v>0.3255</v>
      </c>
      <c r="Q91">
        <v>0.3255</v>
      </c>
    </row>
    <row r="92" spans="1:17">
      <c r="A92" s="42">
        <v>60</v>
      </c>
      <c r="B92">
        <v>0.3255</v>
      </c>
      <c r="C92">
        <v>0.3255</v>
      </c>
      <c r="D92">
        <v>0.3255</v>
      </c>
      <c r="E92">
        <v>0.3255</v>
      </c>
      <c r="F92">
        <v>0.3255</v>
      </c>
      <c r="G92">
        <v>0.3255</v>
      </c>
      <c r="H92">
        <v>0.3255</v>
      </c>
      <c r="I92">
        <v>0.3255</v>
      </c>
      <c r="J92">
        <v>0.3255</v>
      </c>
      <c r="K92">
        <v>0.3255</v>
      </c>
      <c r="L92">
        <v>0.3255</v>
      </c>
      <c r="M92">
        <v>0.3255</v>
      </c>
      <c r="N92">
        <v>0.3255</v>
      </c>
      <c r="O92">
        <v>0.3255</v>
      </c>
      <c r="P92">
        <v>0.3255</v>
      </c>
      <c r="Q92">
        <v>0.3255</v>
      </c>
    </row>
    <row r="93" spans="1:17">
      <c r="A93" s="42">
        <v>65</v>
      </c>
      <c r="B93">
        <v>0.3255</v>
      </c>
      <c r="C93">
        <v>0.3255</v>
      </c>
      <c r="D93">
        <v>0.3255</v>
      </c>
      <c r="E93">
        <v>0.3255</v>
      </c>
      <c r="F93">
        <v>0.3255</v>
      </c>
      <c r="G93">
        <v>0.3255</v>
      </c>
      <c r="H93">
        <v>0.3255</v>
      </c>
      <c r="I93">
        <v>0.3255</v>
      </c>
      <c r="J93">
        <v>0.3255</v>
      </c>
      <c r="K93">
        <v>0.3255</v>
      </c>
      <c r="L93">
        <v>0.3255</v>
      </c>
      <c r="M93">
        <v>0.3255</v>
      </c>
      <c r="N93">
        <v>0.3255</v>
      </c>
      <c r="O93">
        <v>0.3255</v>
      </c>
      <c r="P93">
        <v>0.3255</v>
      </c>
      <c r="Q93">
        <v>0.3255</v>
      </c>
    </row>
    <row r="94" spans="1:17">
      <c r="A94" s="42">
        <v>70</v>
      </c>
      <c r="B94">
        <v>0.3255</v>
      </c>
      <c r="C94">
        <v>0.3255</v>
      </c>
      <c r="D94">
        <v>0.3255</v>
      </c>
      <c r="E94">
        <v>0.3255</v>
      </c>
      <c r="F94">
        <v>0.3255</v>
      </c>
      <c r="G94">
        <v>0.3255</v>
      </c>
      <c r="H94">
        <v>0.3255</v>
      </c>
      <c r="I94">
        <v>0.3255</v>
      </c>
      <c r="J94">
        <v>0.3255</v>
      </c>
      <c r="K94">
        <v>0.3255</v>
      </c>
      <c r="L94">
        <v>0.3255</v>
      </c>
      <c r="M94">
        <v>0.3255</v>
      </c>
      <c r="N94">
        <v>0.3255</v>
      </c>
      <c r="O94">
        <v>0.3255</v>
      </c>
      <c r="P94">
        <v>0.3255</v>
      </c>
      <c r="Q94">
        <v>0.3255</v>
      </c>
    </row>
    <row r="95" spans="1:17">
      <c r="A95" s="42">
        <v>75</v>
      </c>
      <c r="B95">
        <v>0.3255</v>
      </c>
      <c r="C95">
        <v>0.3255</v>
      </c>
      <c r="D95">
        <v>0.3255</v>
      </c>
      <c r="E95">
        <v>0.3255</v>
      </c>
      <c r="F95">
        <v>0.3255</v>
      </c>
      <c r="G95">
        <v>0.3255</v>
      </c>
      <c r="H95">
        <v>0.3255</v>
      </c>
      <c r="I95">
        <v>0.3255</v>
      </c>
      <c r="J95">
        <v>0.3255</v>
      </c>
      <c r="K95">
        <v>0.3255</v>
      </c>
      <c r="L95">
        <v>0.3255</v>
      </c>
      <c r="M95">
        <v>0.3255</v>
      </c>
      <c r="N95">
        <v>0.3255</v>
      </c>
      <c r="O95">
        <v>0.3255</v>
      </c>
      <c r="P95">
        <v>0.3255</v>
      </c>
      <c r="Q95">
        <v>0.3255</v>
      </c>
    </row>
    <row r="97" spans="2:2">
      <c r="B97" s="27" t="s">
        <v>94</v>
      </c>
    </row>
    <row r="98" spans="2:17">
      <c r="B98" s="41">
        <v>0</v>
      </c>
      <c r="C98" s="41">
        <v>5</v>
      </c>
      <c r="D98" s="41">
        <v>10</v>
      </c>
      <c r="E98" s="41">
        <v>15</v>
      </c>
      <c r="F98" s="41">
        <v>20</v>
      </c>
      <c r="G98" s="41">
        <v>25</v>
      </c>
      <c r="H98" s="41">
        <v>30</v>
      </c>
      <c r="I98" s="41">
        <v>35</v>
      </c>
      <c r="J98" s="41">
        <v>40</v>
      </c>
      <c r="K98" s="41">
        <v>45</v>
      </c>
      <c r="L98" s="41">
        <v>50</v>
      </c>
      <c r="M98" s="41">
        <v>55</v>
      </c>
      <c r="N98" s="41">
        <v>60</v>
      </c>
      <c r="O98" s="41">
        <v>65</v>
      </c>
      <c r="P98" s="41">
        <v>70</v>
      </c>
      <c r="Q98" s="41">
        <v>75</v>
      </c>
    </row>
    <row r="99" spans="1:17">
      <c r="A99" s="42">
        <v>0</v>
      </c>
      <c r="B99">
        <v>0.563</v>
      </c>
      <c r="C99">
        <v>0.563</v>
      </c>
      <c r="D99">
        <v>0.563</v>
      </c>
      <c r="E99">
        <v>0.563</v>
      </c>
      <c r="F99">
        <v>0.563</v>
      </c>
      <c r="G99">
        <v>0.563</v>
      </c>
      <c r="H99">
        <v>0.563</v>
      </c>
      <c r="I99">
        <v>0.563</v>
      </c>
      <c r="J99">
        <v>0.563</v>
      </c>
      <c r="K99">
        <v>0.563</v>
      </c>
      <c r="L99">
        <v>0.563</v>
      </c>
      <c r="M99">
        <v>0.563</v>
      </c>
      <c r="N99">
        <v>0.563</v>
      </c>
      <c r="O99">
        <v>0.563</v>
      </c>
      <c r="P99">
        <v>0.563</v>
      </c>
      <c r="Q99">
        <v>0.563</v>
      </c>
    </row>
    <row r="100" spans="1:17">
      <c r="A100" s="42">
        <v>5</v>
      </c>
      <c r="B100">
        <v>0.563</v>
      </c>
      <c r="C100">
        <v>0.563</v>
      </c>
      <c r="D100">
        <v>0.563</v>
      </c>
      <c r="E100">
        <v>0.563</v>
      </c>
      <c r="F100">
        <v>0.563</v>
      </c>
      <c r="G100">
        <v>0.563</v>
      </c>
      <c r="H100">
        <v>0.563</v>
      </c>
      <c r="I100">
        <v>0.563</v>
      </c>
      <c r="J100">
        <v>0.563</v>
      </c>
      <c r="K100">
        <v>0.563</v>
      </c>
      <c r="L100">
        <v>0.563</v>
      </c>
      <c r="M100">
        <v>0.563</v>
      </c>
      <c r="N100">
        <v>0.563</v>
      </c>
      <c r="O100">
        <v>0.563</v>
      </c>
      <c r="P100">
        <v>0.563</v>
      </c>
      <c r="Q100">
        <v>0.563</v>
      </c>
    </row>
    <row r="101" spans="1:17">
      <c r="A101" s="42">
        <v>10</v>
      </c>
      <c r="B101">
        <v>0.563</v>
      </c>
      <c r="C101">
        <v>0.563</v>
      </c>
      <c r="D101">
        <v>0.563</v>
      </c>
      <c r="E101">
        <v>0.563</v>
      </c>
      <c r="F101">
        <v>0.563</v>
      </c>
      <c r="G101">
        <v>0.563</v>
      </c>
      <c r="H101">
        <v>0.563</v>
      </c>
      <c r="I101">
        <v>0.563</v>
      </c>
      <c r="J101">
        <v>0.563</v>
      </c>
      <c r="K101">
        <v>0.563</v>
      </c>
      <c r="L101">
        <v>0.563</v>
      </c>
      <c r="M101">
        <v>0.563</v>
      </c>
      <c r="N101">
        <v>0.563</v>
      </c>
      <c r="O101">
        <v>0.563</v>
      </c>
      <c r="P101">
        <v>0.563</v>
      </c>
      <c r="Q101">
        <v>0.563</v>
      </c>
    </row>
    <row r="102" spans="1:17">
      <c r="A102" s="42">
        <v>15</v>
      </c>
      <c r="B102">
        <v>0.563</v>
      </c>
      <c r="C102">
        <v>0.563</v>
      </c>
      <c r="D102">
        <v>0.563</v>
      </c>
      <c r="E102">
        <v>0.563</v>
      </c>
      <c r="F102">
        <v>0.563</v>
      </c>
      <c r="G102">
        <v>0.563</v>
      </c>
      <c r="H102">
        <v>0.563</v>
      </c>
      <c r="I102">
        <v>0.563</v>
      </c>
      <c r="J102">
        <v>0.563</v>
      </c>
      <c r="K102">
        <v>0.563</v>
      </c>
      <c r="L102">
        <v>0.563</v>
      </c>
      <c r="M102">
        <v>0.563</v>
      </c>
      <c r="N102">
        <v>0.563</v>
      </c>
      <c r="O102">
        <v>0.563</v>
      </c>
      <c r="P102">
        <v>0.563</v>
      </c>
      <c r="Q102">
        <v>0.563</v>
      </c>
    </row>
    <row r="103" spans="1:17">
      <c r="A103" s="42">
        <v>20</v>
      </c>
      <c r="B103">
        <v>0.563</v>
      </c>
      <c r="C103">
        <v>0.563</v>
      </c>
      <c r="D103">
        <v>0.563</v>
      </c>
      <c r="E103">
        <v>0.563</v>
      </c>
      <c r="F103">
        <v>0.563</v>
      </c>
      <c r="G103">
        <v>0.563</v>
      </c>
      <c r="H103">
        <v>0.563</v>
      </c>
      <c r="I103">
        <v>0.563</v>
      </c>
      <c r="J103">
        <v>0.563</v>
      </c>
      <c r="K103">
        <v>0.563</v>
      </c>
      <c r="L103">
        <v>0.563</v>
      </c>
      <c r="M103">
        <v>0.563</v>
      </c>
      <c r="N103">
        <v>0.563</v>
      </c>
      <c r="O103">
        <v>0.563</v>
      </c>
      <c r="P103">
        <v>0.563</v>
      </c>
      <c r="Q103">
        <v>0.563</v>
      </c>
    </row>
    <row r="104" spans="1:17">
      <c r="A104" s="42">
        <v>25</v>
      </c>
      <c r="B104">
        <v>0.563</v>
      </c>
      <c r="C104">
        <v>0.563</v>
      </c>
      <c r="D104">
        <v>0.563</v>
      </c>
      <c r="E104">
        <v>0.563</v>
      </c>
      <c r="F104">
        <v>0.563</v>
      </c>
      <c r="G104">
        <v>0.563</v>
      </c>
      <c r="H104">
        <v>0.563</v>
      </c>
      <c r="I104">
        <v>0.563</v>
      </c>
      <c r="J104">
        <v>0.563</v>
      </c>
      <c r="K104">
        <v>0.563</v>
      </c>
      <c r="L104">
        <v>0.563</v>
      </c>
      <c r="M104">
        <v>0.563</v>
      </c>
      <c r="N104">
        <v>0.563</v>
      </c>
      <c r="O104">
        <v>0.563</v>
      </c>
      <c r="P104">
        <v>0.563</v>
      </c>
      <c r="Q104">
        <v>0.563</v>
      </c>
    </row>
    <row r="105" spans="1:17">
      <c r="A105" s="42">
        <v>30</v>
      </c>
      <c r="B105">
        <v>0.563</v>
      </c>
      <c r="C105">
        <v>0.563</v>
      </c>
      <c r="D105">
        <v>0.563</v>
      </c>
      <c r="E105">
        <v>0.563</v>
      </c>
      <c r="F105">
        <v>0.563</v>
      </c>
      <c r="G105">
        <v>0.563</v>
      </c>
      <c r="H105">
        <v>0.563</v>
      </c>
      <c r="I105">
        <v>0.563</v>
      </c>
      <c r="J105">
        <v>0.563</v>
      </c>
      <c r="K105">
        <v>0.563</v>
      </c>
      <c r="L105">
        <v>0.563</v>
      </c>
      <c r="M105">
        <v>0.563</v>
      </c>
      <c r="N105">
        <v>0.563</v>
      </c>
      <c r="O105">
        <v>0.563</v>
      </c>
      <c r="P105">
        <v>0.563</v>
      </c>
      <c r="Q105">
        <v>0.563</v>
      </c>
    </row>
    <row r="106" spans="1:17">
      <c r="A106" s="42">
        <v>35</v>
      </c>
      <c r="B106">
        <v>0.563</v>
      </c>
      <c r="C106">
        <v>0.563</v>
      </c>
      <c r="D106">
        <v>0.563</v>
      </c>
      <c r="E106">
        <v>0.563</v>
      </c>
      <c r="F106">
        <v>0.563</v>
      </c>
      <c r="G106">
        <v>0.563</v>
      </c>
      <c r="H106">
        <v>0.563</v>
      </c>
      <c r="I106">
        <v>0.563</v>
      </c>
      <c r="J106">
        <v>0.563</v>
      </c>
      <c r="K106">
        <v>0.563</v>
      </c>
      <c r="L106">
        <v>0.563</v>
      </c>
      <c r="M106">
        <v>0.563</v>
      </c>
      <c r="N106">
        <v>0.563</v>
      </c>
      <c r="O106">
        <v>0.563</v>
      </c>
      <c r="P106">
        <v>0.563</v>
      </c>
      <c r="Q106">
        <v>0.563</v>
      </c>
    </row>
    <row r="107" spans="1:17">
      <c r="A107" s="42">
        <v>40</v>
      </c>
      <c r="B107">
        <v>0.563</v>
      </c>
      <c r="C107">
        <v>0.563</v>
      </c>
      <c r="D107">
        <v>0.563</v>
      </c>
      <c r="E107">
        <v>0.563</v>
      </c>
      <c r="F107">
        <v>0.563</v>
      </c>
      <c r="G107">
        <v>0.563</v>
      </c>
      <c r="H107">
        <v>0.563</v>
      </c>
      <c r="I107">
        <v>0.563</v>
      </c>
      <c r="J107">
        <v>0.563</v>
      </c>
      <c r="K107">
        <v>0.563</v>
      </c>
      <c r="L107">
        <v>0.563</v>
      </c>
      <c r="M107">
        <v>0.563</v>
      </c>
      <c r="N107">
        <v>0.563</v>
      </c>
      <c r="O107">
        <v>0.563</v>
      </c>
      <c r="P107">
        <v>0.563</v>
      </c>
      <c r="Q107">
        <v>0.563</v>
      </c>
    </row>
    <row r="108" spans="1:17">
      <c r="A108" s="42">
        <v>45</v>
      </c>
      <c r="B108">
        <v>0.563</v>
      </c>
      <c r="C108">
        <v>0.563</v>
      </c>
      <c r="D108">
        <v>0.563</v>
      </c>
      <c r="E108">
        <v>0.563</v>
      </c>
      <c r="F108">
        <v>0.563</v>
      </c>
      <c r="G108">
        <v>0.563</v>
      </c>
      <c r="H108">
        <v>0.563</v>
      </c>
      <c r="I108">
        <v>0.563</v>
      </c>
      <c r="J108">
        <v>0.563</v>
      </c>
      <c r="K108">
        <v>0.563</v>
      </c>
      <c r="L108">
        <v>0.563</v>
      </c>
      <c r="M108">
        <v>0.563</v>
      </c>
      <c r="N108">
        <v>0.563</v>
      </c>
      <c r="O108">
        <v>0.563</v>
      </c>
      <c r="P108">
        <v>0.563</v>
      </c>
      <c r="Q108">
        <v>0.563</v>
      </c>
    </row>
    <row r="109" spans="1:17">
      <c r="A109" s="42">
        <v>50</v>
      </c>
      <c r="B109">
        <v>0.563</v>
      </c>
      <c r="C109">
        <v>0.563</v>
      </c>
      <c r="D109">
        <v>0.563</v>
      </c>
      <c r="E109">
        <v>0.563</v>
      </c>
      <c r="F109">
        <v>0.563</v>
      </c>
      <c r="G109">
        <v>0.563</v>
      </c>
      <c r="H109">
        <v>0.563</v>
      </c>
      <c r="I109">
        <v>0.563</v>
      </c>
      <c r="J109">
        <v>0.563</v>
      </c>
      <c r="K109">
        <v>0.563</v>
      </c>
      <c r="L109">
        <v>0.563</v>
      </c>
      <c r="M109">
        <v>0.563</v>
      </c>
      <c r="N109">
        <v>0.563</v>
      </c>
      <c r="O109">
        <v>0.563</v>
      </c>
      <c r="P109">
        <v>0.563</v>
      </c>
      <c r="Q109">
        <v>0.563</v>
      </c>
    </row>
    <row r="110" spans="1:17">
      <c r="A110" s="42">
        <v>55</v>
      </c>
      <c r="B110">
        <v>0.563</v>
      </c>
      <c r="C110">
        <v>0.563</v>
      </c>
      <c r="D110">
        <v>0.563</v>
      </c>
      <c r="E110">
        <v>0.563</v>
      </c>
      <c r="F110">
        <v>0.563</v>
      </c>
      <c r="G110">
        <v>0.563</v>
      </c>
      <c r="H110">
        <v>0.563</v>
      </c>
      <c r="I110">
        <v>0.563</v>
      </c>
      <c r="J110">
        <v>0.563</v>
      </c>
      <c r="K110">
        <v>0.563</v>
      </c>
      <c r="L110">
        <v>0.563</v>
      </c>
      <c r="M110">
        <v>0.563</v>
      </c>
      <c r="N110">
        <v>0.563</v>
      </c>
      <c r="O110">
        <v>0.563</v>
      </c>
      <c r="P110">
        <v>0.563</v>
      </c>
      <c r="Q110">
        <v>0.563</v>
      </c>
    </row>
    <row r="111" spans="1:17">
      <c r="A111" s="42">
        <v>60</v>
      </c>
      <c r="B111">
        <v>0.563</v>
      </c>
      <c r="C111">
        <v>0.563</v>
      </c>
      <c r="D111">
        <v>0.563</v>
      </c>
      <c r="E111">
        <v>0.563</v>
      </c>
      <c r="F111">
        <v>0.563</v>
      </c>
      <c r="G111">
        <v>0.563</v>
      </c>
      <c r="H111">
        <v>0.563</v>
      </c>
      <c r="I111">
        <v>0.563</v>
      </c>
      <c r="J111">
        <v>0.563</v>
      </c>
      <c r="K111">
        <v>0.563</v>
      </c>
      <c r="L111">
        <v>0.563</v>
      </c>
      <c r="M111">
        <v>0.563</v>
      </c>
      <c r="N111">
        <v>0.563</v>
      </c>
      <c r="O111">
        <v>0.563</v>
      </c>
      <c r="P111">
        <v>0.563</v>
      </c>
      <c r="Q111">
        <v>0.563</v>
      </c>
    </row>
    <row r="112" spans="1:17">
      <c r="A112" s="42">
        <v>65</v>
      </c>
      <c r="B112">
        <v>0.563</v>
      </c>
      <c r="C112">
        <v>0.563</v>
      </c>
      <c r="D112">
        <v>0.563</v>
      </c>
      <c r="E112">
        <v>0.563</v>
      </c>
      <c r="F112">
        <v>0.563</v>
      </c>
      <c r="G112">
        <v>0.563</v>
      </c>
      <c r="H112">
        <v>0.563</v>
      </c>
      <c r="I112">
        <v>0.563</v>
      </c>
      <c r="J112">
        <v>0.563</v>
      </c>
      <c r="K112">
        <v>0.563</v>
      </c>
      <c r="L112">
        <v>0.563</v>
      </c>
      <c r="M112">
        <v>0.563</v>
      </c>
      <c r="N112">
        <v>0.563</v>
      </c>
      <c r="O112">
        <v>0.563</v>
      </c>
      <c r="P112">
        <v>0.563</v>
      </c>
      <c r="Q112">
        <v>0.563</v>
      </c>
    </row>
    <row r="113" spans="1:17">
      <c r="A113" s="42">
        <v>70</v>
      </c>
      <c r="B113">
        <v>0.563</v>
      </c>
      <c r="C113">
        <v>0.563</v>
      </c>
      <c r="D113">
        <v>0.563</v>
      </c>
      <c r="E113">
        <v>0.563</v>
      </c>
      <c r="F113">
        <v>0.563</v>
      </c>
      <c r="G113">
        <v>0.563</v>
      </c>
      <c r="H113">
        <v>0.563</v>
      </c>
      <c r="I113">
        <v>0.563</v>
      </c>
      <c r="J113">
        <v>0.563</v>
      </c>
      <c r="K113">
        <v>0.563</v>
      </c>
      <c r="L113">
        <v>0.563</v>
      </c>
      <c r="M113">
        <v>0.563</v>
      </c>
      <c r="N113">
        <v>0.563</v>
      </c>
      <c r="O113">
        <v>0.563</v>
      </c>
      <c r="P113">
        <v>0.563</v>
      </c>
      <c r="Q113">
        <v>0.563</v>
      </c>
    </row>
    <row r="114" spans="1:17">
      <c r="A114" s="42">
        <v>75</v>
      </c>
      <c r="B114">
        <v>0.563</v>
      </c>
      <c r="C114">
        <v>0.563</v>
      </c>
      <c r="D114">
        <v>0.563</v>
      </c>
      <c r="E114">
        <v>0.563</v>
      </c>
      <c r="F114">
        <v>0.563</v>
      </c>
      <c r="G114">
        <v>0.563</v>
      </c>
      <c r="H114">
        <v>0.563</v>
      </c>
      <c r="I114">
        <v>0.563</v>
      </c>
      <c r="J114">
        <v>0.563</v>
      </c>
      <c r="K114">
        <v>0.563</v>
      </c>
      <c r="L114">
        <v>0.563</v>
      </c>
      <c r="M114">
        <v>0.563</v>
      </c>
      <c r="N114">
        <v>0.563</v>
      </c>
      <c r="O114">
        <v>0.563</v>
      </c>
      <c r="P114">
        <v>0.563</v>
      </c>
      <c r="Q114">
        <v>0.563</v>
      </c>
    </row>
    <row r="117" spans="1:1">
      <c r="A117" t="s">
        <v>95</v>
      </c>
    </row>
    <row r="118" spans="1:1">
      <c r="A118" t="s">
        <v>96</v>
      </c>
    </row>
    <row r="119" spans="1:1">
      <c r="A119" t="s">
        <v>97</v>
      </c>
    </row>
    <row r="120" spans="1:1">
      <c r="A120" t="s">
        <v>98</v>
      </c>
    </row>
    <row r="121" spans="1:1">
      <c r="A121" t="s">
        <v>99</v>
      </c>
    </row>
    <row r="122" spans="1:1">
      <c r="A122" t="s">
        <v>100</v>
      </c>
    </row>
    <row r="123" spans="1:1">
      <c r="A123" t="s">
        <v>101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1"/>
  <sheetViews>
    <sheetView workbookViewId="0">
      <selection activeCell="A39" sqref="$A39:$XFD39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2">
        <f>DATE(C1,B1,A1)</f>
        <v>43831</v>
      </c>
    </row>
    <row r="2" spans="1:4">
      <c r="A2">
        <v>12</v>
      </c>
      <c r="B2">
        <v>3</v>
      </c>
      <c r="C2">
        <v>2020</v>
      </c>
      <c r="D2" s="2">
        <f t="shared" ref="D2:D61" si="0">DATE(C2,B2,A2)</f>
        <v>43902</v>
      </c>
    </row>
    <row r="3" spans="1:4">
      <c r="A3">
        <v>14</v>
      </c>
      <c r="B3">
        <v>3</v>
      </c>
      <c r="C3">
        <v>2020</v>
      </c>
      <c r="D3" s="2">
        <f t="shared" si="0"/>
        <v>43904</v>
      </c>
    </row>
    <row r="4" spans="1:4">
      <c r="A4">
        <v>17</v>
      </c>
      <c r="B4">
        <v>3</v>
      </c>
      <c r="C4">
        <v>2020</v>
      </c>
      <c r="D4" s="2">
        <f t="shared" si="0"/>
        <v>43907</v>
      </c>
    </row>
    <row r="5" spans="1:4">
      <c r="A5">
        <v>2</v>
      </c>
      <c r="B5">
        <v>6</v>
      </c>
      <c r="C5">
        <v>2020</v>
      </c>
      <c r="D5" s="2">
        <f t="shared" si="0"/>
        <v>43984</v>
      </c>
    </row>
    <row r="6" spans="1:4">
      <c r="A6">
        <v>22</v>
      </c>
      <c r="B6">
        <v>6</v>
      </c>
      <c r="C6">
        <v>2020</v>
      </c>
      <c r="D6" s="2">
        <f t="shared" si="0"/>
        <v>44004</v>
      </c>
    </row>
    <row r="7" spans="1:4">
      <c r="A7">
        <v>4</v>
      </c>
      <c r="B7">
        <v>7</v>
      </c>
      <c r="C7">
        <v>2020</v>
      </c>
      <c r="D7" s="2">
        <f t="shared" si="0"/>
        <v>44016</v>
      </c>
    </row>
    <row r="8" spans="1:4">
      <c r="A8">
        <v>20</v>
      </c>
      <c r="B8">
        <v>7</v>
      </c>
      <c r="C8">
        <v>2020</v>
      </c>
      <c r="D8" s="2">
        <f t="shared" si="0"/>
        <v>44032</v>
      </c>
    </row>
    <row r="9" spans="1:4">
      <c r="A9">
        <v>27</v>
      </c>
      <c r="B9">
        <v>8</v>
      </c>
      <c r="C9">
        <v>2020</v>
      </c>
      <c r="D9" s="2">
        <f t="shared" si="0"/>
        <v>44070</v>
      </c>
    </row>
    <row r="10" spans="1:4">
      <c r="A10">
        <v>1</v>
      </c>
      <c r="B10">
        <v>9</v>
      </c>
      <c r="C10">
        <v>2020</v>
      </c>
      <c r="D10" s="2">
        <f t="shared" si="0"/>
        <v>44075</v>
      </c>
    </row>
    <row r="11" spans="1:4">
      <c r="A11">
        <v>17</v>
      </c>
      <c r="B11">
        <v>10</v>
      </c>
      <c r="C11">
        <v>2020</v>
      </c>
      <c r="D11" s="2">
        <f t="shared" si="0"/>
        <v>44121</v>
      </c>
    </row>
    <row r="12" spans="1:4">
      <c r="A12">
        <v>22</v>
      </c>
      <c r="B12">
        <v>10</v>
      </c>
      <c r="C12">
        <v>2020</v>
      </c>
      <c r="D12" s="2">
        <f t="shared" si="0"/>
        <v>44126</v>
      </c>
    </row>
    <row r="13" spans="1:4">
      <c r="A13">
        <v>30</v>
      </c>
      <c r="B13">
        <v>10</v>
      </c>
      <c r="C13">
        <v>2020</v>
      </c>
      <c r="D13" s="2">
        <f t="shared" si="0"/>
        <v>44134</v>
      </c>
    </row>
    <row r="14" spans="1:4">
      <c r="A14">
        <v>1</v>
      </c>
      <c r="B14">
        <v>11</v>
      </c>
      <c r="C14">
        <v>2020</v>
      </c>
      <c r="D14" s="2">
        <f t="shared" si="0"/>
        <v>44136</v>
      </c>
    </row>
    <row r="15" spans="1:4">
      <c r="A15">
        <v>15</v>
      </c>
      <c r="B15">
        <v>12</v>
      </c>
      <c r="C15">
        <v>2020</v>
      </c>
      <c r="D15" s="2">
        <f t="shared" si="0"/>
        <v>44180</v>
      </c>
    </row>
    <row r="16" spans="1:4">
      <c r="A16">
        <v>19</v>
      </c>
      <c r="B16">
        <v>12</v>
      </c>
      <c r="C16">
        <v>2020</v>
      </c>
      <c r="D16" s="2">
        <f t="shared" si="0"/>
        <v>44184</v>
      </c>
    </row>
    <row r="17" spans="1:4">
      <c r="A17">
        <v>4</v>
      </c>
      <c r="B17">
        <v>1</v>
      </c>
      <c r="C17">
        <v>2021</v>
      </c>
      <c r="D17" s="2">
        <f t="shared" si="0"/>
        <v>44200</v>
      </c>
    </row>
    <row r="18" spans="1:4">
      <c r="A18">
        <v>5</v>
      </c>
      <c r="B18">
        <v>1</v>
      </c>
      <c r="C18">
        <v>2021</v>
      </c>
      <c r="D18" s="2">
        <f t="shared" si="0"/>
        <v>44201</v>
      </c>
    </row>
    <row r="19" spans="1:4">
      <c r="A19">
        <v>12</v>
      </c>
      <c r="B19">
        <v>1</v>
      </c>
      <c r="C19">
        <v>2021</v>
      </c>
      <c r="D19" s="2">
        <f t="shared" si="0"/>
        <v>44208</v>
      </c>
    </row>
    <row r="20" spans="1:4">
      <c r="A20">
        <v>16</v>
      </c>
      <c r="B20">
        <v>1</v>
      </c>
      <c r="C20">
        <v>2021</v>
      </c>
      <c r="D20" s="2">
        <f t="shared" si="0"/>
        <v>44212</v>
      </c>
    </row>
    <row r="21" spans="1:4">
      <c r="A21">
        <v>19</v>
      </c>
      <c r="B21">
        <v>1</v>
      </c>
      <c r="C21">
        <v>2021</v>
      </c>
      <c r="D21" s="2">
        <f t="shared" si="0"/>
        <v>44215</v>
      </c>
    </row>
    <row r="22" spans="1:4">
      <c r="A22">
        <v>26</v>
      </c>
      <c r="B22">
        <v>1</v>
      </c>
      <c r="C22">
        <v>2021</v>
      </c>
      <c r="D22" s="2">
        <f t="shared" si="0"/>
        <v>44222</v>
      </c>
    </row>
    <row r="23" spans="1:4">
      <c r="A23">
        <v>2</v>
      </c>
      <c r="B23">
        <v>2</v>
      </c>
      <c r="C23">
        <v>2021</v>
      </c>
      <c r="D23" s="2">
        <f t="shared" si="0"/>
        <v>44229</v>
      </c>
    </row>
    <row r="24" spans="1:4">
      <c r="A24">
        <v>6</v>
      </c>
      <c r="B24">
        <v>2</v>
      </c>
      <c r="C24">
        <v>2021</v>
      </c>
      <c r="D24" s="2">
        <f t="shared" si="0"/>
        <v>44233</v>
      </c>
    </row>
    <row r="25" spans="1:4">
      <c r="A25">
        <v>8</v>
      </c>
      <c r="B25">
        <v>2</v>
      </c>
      <c r="C25">
        <v>2021</v>
      </c>
      <c r="D25" s="2">
        <f t="shared" si="0"/>
        <v>44235</v>
      </c>
    </row>
    <row r="26" spans="1:4">
      <c r="A26">
        <v>9</v>
      </c>
      <c r="B26">
        <v>2</v>
      </c>
      <c r="C26">
        <v>2021</v>
      </c>
      <c r="D26" s="2">
        <f t="shared" si="0"/>
        <v>44236</v>
      </c>
    </row>
    <row r="27" spans="1:4">
      <c r="A27">
        <v>13</v>
      </c>
      <c r="B27">
        <v>2</v>
      </c>
      <c r="C27">
        <v>2021</v>
      </c>
      <c r="D27" s="2">
        <f t="shared" si="0"/>
        <v>44240</v>
      </c>
    </row>
    <row r="28" spans="1:4">
      <c r="A28">
        <v>16</v>
      </c>
      <c r="B28">
        <v>2</v>
      </c>
      <c r="C28">
        <v>2021</v>
      </c>
      <c r="D28" s="2">
        <f t="shared" si="0"/>
        <v>44243</v>
      </c>
    </row>
    <row r="29" spans="1:4">
      <c r="A29">
        <v>22</v>
      </c>
      <c r="B29">
        <v>2</v>
      </c>
      <c r="C29">
        <v>2021</v>
      </c>
      <c r="D29" s="2">
        <f t="shared" si="0"/>
        <v>44249</v>
      </c>
    </row>
    <row r="30" spans="1:4">
      <c r="A30">
        <v>23</v>
      </c>
      <c r="B30">
        <v>2</v>
      </c>
      <c r="C30">
        <v>2021</v>
      </c>
      <c r="D30" s="2">
        <f t="shared" si="0"/>
        <v>44250</v>
      </c>
    </row>
    <row r="31" spans="1:4">
      <c r="A31">
        <v>1</v>
      </c>
      <c r="B31">
        <v>3</v>
      </c>
      <c r="C31">
        <v>2021</v>
      </c>
      <c r="D31" s="2">
        <f t="shared" si="0"/>
        <v>44256</v>
      </c>
    </row>
    <row r="32" spans="1:4">
      <c r="A32">
        <v>2</v>
      </c>
      <c r="B32">
        <v>3</v>
      </c>
      <c r="C32">
        <v>2021</v>
      </c>
      <c r="D32" s="2">
        <f t="shared" si="0"/>
        <v>44257</v>
      </c>
    </row>
    <row r="33" spans="1:4">
      <c r="A33">
        <v>7</v>
      </c>
      <c r="B33">
        <v>3</v>
      </c>
      <c r="C33">
        <v>2021</v>
      </c>
      <c r="D33" s="2">
        <f t="shared" si="0"/>
        <v>44262</v>
      </c>
    </row>
    <row r="34" spans="1:4">
      <c r="A34">
        <v>9</v>
      </c>
      <c r="B34">
        <v>3</v>
      </c>
      <c r="C34">
        <v>2021</v>
      </c>
      <c r="D34" s="2">
        <f t="shared" si="0"/>
        <v>44264</v>
      </c>
    </row>
    <row r="35" spans="1:4">
      <c r="A35">
        <v>16</v>
      </c>
      <c r="B35">
        <v>3</v>
      </c>
      <c r="C35">
        <v>2021</v>
      </c>
      <c r="D35" s="2">
        <f t="shared" si="0"/>
        <v>44271</v>
      </c>
    </row>
    <row r="36" spans="1:4">
      <c r="A36">
        <v>23</v>
      </c>
      <c r="B36">
        <v>3</v>
      </c>
      <c r="C36">
        <v>2021</v>
      </c>
      <c r="D36" s="2">
        <f t="shared" si="0"/>
        <v>44278</v>
      </c>
    </row>
    <row r="37" spans="1:4">
      <c r="A37">
        <v>30</v>
      </c>
      <c r="B37">
        <v>3</v>
      </c>
      <c r="C37">
        <v>2021</v>
      </c>
      <c r="D37" s="2">
        <f t="shared" si="0"/>
        <v>44285</v>
      </c>
    </row>
    <row r="38" spans="1:4">
      <c r="A38">
        <v>4</v>
      </c>
      <c r="B38">
        <v>4</v>
      </c>
      <c r="C38">
        <v>2021</v>
      </c>
      <c r="D38" s="2">
        <v>44290</v>
      </c>
    </row>
    <row r="39" spans="1:4">
      <c r="A39">
        <v>6</v>
      </c>
      <c r="B39">
        <v>4</v>
      </c>
      <c r="C39">
        <v>2021</v>
      </c>
      <c r="D39" s="2">
        <f t="shared" si="0"/>
        <v>44292</v>
      </c>
    </row>
    <row r="40" spans="1:4">
      <c r="A40">
        <v>10</v>
      </c>
      <c r="B40">
        <v>4</v>
      </c>
      <c r="C40">
        <v>2021</v>
      </c>
      <c r="D40" s="2">
        <f t="shared" si="0"/>
        <v>44296</v>
      </c>
    </row>
    <row r="41" spans="1:4">
      <c r="A41">
        <v>13</v>
      </c>
      <c r="B41">
        <v>4</v>
      </c>
      <c r="C41">
        <v>2021</v>
      </c>
      <c r="D41" s="2">
        <f t="shared" si="0"/>
        <v>44299</v>
      </c>
    </row>
    <row r="42" spans="1:4">
      <c r="A42">
        <v>17</v>
      </c>
      <c r="B42">
        <v>4</v>
      </c>
      <c r="C42">
        <v>2021</v>
      </c>
      <c r="D42" s="2">
        <f t="shared" si="0"/>
        <v>44303</v>
      </c>
    </row>
    <row r="43" spans="1:4">
      <c r="A43">
        <v>20</v>
      </c>
      <c r="B43">
        <v>4</v>
      </c>
      <c r="C43">
        <v>2021</v>
      </c>
      <c r="D43" s="2">
        <f t="shared" si="0"/>
        <v>44306</v>
      </c>
    </row>
    <row r="44" spans="1:4">
      <c r="A44">
        <v>26</v>
      </c>
      <c r="B44">
        <v>4</v>
      </c>
      <c r="C44">
        <v>2021</v>
      </c>
      <c r="D44" s="2">
        <f t="shared" si="0"/>
        <v>44312</v>
      </c>
    </row>
    <row r="45" spans="1:4">
      <c r="A45">
        <v>27</v>
      </c>
      <c r="B45">
        <v>4</v>
      </c>
      <c r="C45">
        <v>2021</v>
      </c>
      <c r="D45" s="2">
        <f t="shared" si="0"/>
        <v>44313</v>
      </c>
    </row>
    <row r="46" spans="1:4">
      <c r="A46">
        <v>3</v>
      </c>
      <c r="B46">
        <v>5</v>
      </c>
      <c r="C46">
        <v>2021</v>
      </c>
      <c r="D46" s="2">
        <f t="shared" si="0"/>
        <v>44319</v>
      </c>
    </row>
    <row r="47" spans="1:4">
      <c r="A47">
        <v>4</v>
      </c>
      <c r="B47">
        <v>5</v>
      </c>
      <c r="C47">
        <v>2021</v>
      </c>
      <c r="D47" s="2">
        <f t="shared" si="0"/>
        <v>44320</v>
      </c>
    </row>
    <row r="48" spans="1:4">
      <c r="A48">
        <v>9</v>
      </c>
      <c r="B48">
        <v>5</v>
      </c>
      <c r="C48">
        <v>2021</v>
      </c>
      <c r="D48" s="2">
        <f t="shared" si="0"/>
        <v>44325</v>
      </c>
    </row>
    <row r="49" spans="1:4">
      <c r="A49">
        <v>11</v>
      </c>
      <c r="B49">
        <v>5</v>
      </c>
      <c r="C49">
        <v>2021</v>
      </c>
      <c r="D49" s="2">
        <f t="shared" si="0"/>
        <v>44327</v>
      </c>
    </row>
    <row r="50" spans="1:4">
      <c r="A50">
        <v>12</v>
      </c>
      <c r="B50">
        <v>5</v>
      </c>
      <c r="C50">
        <v>2021</v>
      </c>
      <c r="D50" s="2">
        <f t="shared" si="0"/>
        <v>44328</v>
      </c>
    </row>
    <row r="51" spans="1:4">
      <c r="A51">
        <v>16</v>
      </c>
      <c r="B51">
        <v>5</v>
      </c>
      <c r="C51">
        <v>2021</v>
      </c>
      <c r="D51" s="2">
        <f t="shared" si="0"/>
        <v>44332</v>
      </c>
    </row>
    <row r="52" spans="1:4">
      <c r="A52">
        <v>18</v>
      </c>
      <c r="B52">
        <v>5</v>
      </c>
      <c r="C52">
        <v>2021</v>
      </c>
      <c r="D52" s="2">
        <f t="shared" si="0"/>
        <v>44334</v>
      </c>
    </row>
    <row r="53" spans="1:4">
      <c r="A53">
        <v>25</v>
      </c>
      <c r="B53">
        <v>5</v>
      </c>
      <c r="C53">
        <v>2021</v>
      </c>
      <c r="D53" s="2">
        <f t="shared" si="0"/>
        <v>44341</v>
      </c>
    </row>
    <row r="54" spans="1:4">
      <c r="A54">
        <v>1</v>
      </c>
      <c r="B54">
        <v>6</v>
      </c>
      <c r="C54">
        <v>2021</v>
      </c>
      <c r="D54" s="2">
        <f t="shared" si="0"/>
        <v>44348</v>
      </c>
    </row>
    <row r="55" spans="1:4">
      <c r="A55">
        <v>8</v>
      </c>
      <c r="B55">
        <v>6</v>
      </c>
      <c r="C55">
        <v>2021</v>
      </c>
      <c r="D55" s="2">
        <f t="shared" si="0"/>
        <v>44355</v>
      </c>
    </row>
    <row r="56" spans="1:4">
      <c r="A56">
        <v>15</v>
      </c>
      <c r="B56">
        <v>6</v>
      </c>
      <c r="C56">
        <v>2021</v>
      </c>
      <c r="D56" s="2">
        <f t="shared" si="0"/>
        <v>44362</v>
      </c>
    </row>
    <row r="57" spans="1:4">
      <c r="A57">
        <v>6</v>
      </c>
      <c r="B57">
        <v>7</v>
      </c>
      <c r="C57">
        <v>2021</v>
      </c>
      <c r="D57" s="2">
        <f t="shared" si="0"/>
        <v>44383</v>
      </c>
    </row>
    <row r="58" spans="1:4">
      <c r="A58">
        <v>1</v>
      </c>
      <c r="B58">
        <v>8</v>
      </c>
      <c r="C58">
        <v>2021</v>
      </c>
      <c r="D58" s="2">
        <f t="shared" si="0"/>
        <v>44409</v>
      </c>
    </row>
    <row r="59" spans="1:4">
      <c r="A59">
        <v>1</v>
      </c>
      <c r="B59">
        <v>9</v>
      </c>
      <c r="C59">
        <v>2021</v>
      </c>
      <c r="D59" s="2">
        <f t="shared" si="0"/>
        <v>44440</v>
      </c>
    </row>
    <row r="60" spans="1:4">
      <c r="A60">
        <v>1</v>
      </c>
      <c r="B60">
        <v>10</v>
      </c>
      <c r="C60">
        <v>2021</v>
      </c>
      <c r="D60" s="2">
        <f t="shared" si="0"/>
        <v>44470</v>
      </c>
    </row>
    <row r="61" spans="1:4">
      <c r="A61">
        <v>1</v>
      </c>
      <c r="B61">
        <v>1</v>
      </c>
      <c r="C61">
        <v>2022</v>
      </c>
      <c r="D61" s="2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77"/>
  <sheetViews>
    <sheetView zoomScale="81" zoomScaleNormal="81" workbookViewId="0">
      <pane xSplit="1" topLeftCell="B1" activePane="topRight" state="frozen"/>
      <selection/>
      <selection pane="topRight" activeCell="C4" sqref="C4:E26"/>
    </sheetView>
  </sheetViews>
  <sheetFormatPr defaultColWidth="8.7265625" defaultRowHeight="14"/>
  <cols>
    <col min="1" max="1" width="15.453125" customWidth="1"/>
    <col min="2" max="2" width="9.1796875" style="29"/>
    <col min="6" max="6" width="9.1796875" style="29"/>
    <col min="10" max="10" width="9.1796875" style="29"/>
    <col min="14" max="14" width="9.1796875" style="29"/>
    <col min="18" max="18" width="9.1796875" style="29"/>
    <col min="22" max="22" width="13.7265625" style="30" customWidth="1"/>
    <col min="26" max="26" width="25.1796875" style="17" customWidth="1"/>
    <col min="27" max="112" width="9.1796875" style="17"/>
  </cols>
  <sheetData>
    <row r="2" spans="2:22">
      <c r="B2" s="29" t="s">
        <v>62</v>
      </c>
      <c r="F2" s="29" t="s">
        <v>67</v>
      </c>
      <c r="J2" s="29" t="s">
        <v>69</v>
      </c>
      <c r="N2" s="29" t="s">
        <v>72</v>
      </c>
      <c r="R2" s="29" t="s">
        <v>102</v>
      </c>
      <c r="V2" s="30" t="s">
        <v>103</v>
      </c>
    </row>
    <row r="3" spans="1:25">
      <c r="A3" t="s">
        <v>104</v>
      </c>
      <c r="C3" s="27" t="s">
        <v>105</v>
      </c>
      <c r="D3" s="27" t="s">
        <v>106</v>
      </c>
      <c r="E3" s="27" t="s">
        <v>107</v>
      </c>
      <c r="G3" s="27" t="s">
        <v>105</v>
      </c>
      <c r="H3" s="27" t="s">
        <v>106</v>
      </c>
      <c r="I3" s="27" t="s">
        <v>107</v>
      </c>
      <c r="K3" s="27" t="s">
        <v>105</v>
      </c>
      <c r="L3" s="27" t="s">
        <v>106</v>
      </c>
      <c r="M3" s="27" t="s">
        <v>107</v>
      </c>
      <c r="O3" s="27" t="s">
        <v>105</v>
      </c>
      <c r="P3" s="27" t="s">
        <v>106</v>
      </c>
      <c r="Q3" s="27" t="s">
        <v>107</v>
      </c>
      <c r="S3" s="27" t="s">
        <v>105</v>
      </c>
      <c r="T3" s="27" t="s">
        <v>106</v>
      </c>
      <c r="U3" s="27" t="s">
        <v>107</v>
      </c>
      <c r="V3" s="30" t="s">
        <v>18</v>
      </c>
      <c r="W3" s="27" t="s">
        <v>105</v>
      </c>
      <c r="X3" s="27" t="s">
        <v>106</v>
      </c>
      <c r="Y3" s="27" t="s">
        <v>107</v>
      </c>
    </row>
    <row r="4" spans="1:70">
      <c r="A4" s="2">
        <v>43831</v>
      </c>
      <c r="C4" s="28">
        <v>0</v>
      </c>
      <c r="D4" s="28">
        <v>0</v>
      </c>
      <c r="E4" s="28">
        <v>0</v>
      </c>
      <c r="G4" s="28">
        <v>0</v>
      </c>
      <c r="H4" s="28">
        <v>0</v>
      </c>
      <c r="I4" s="28">
        <v>0</v>
      </c>
      <c r="K4" s="28">
        <v>0</v>
      </c>
      <c r="L4" s="28">
        <v>0</v>
      </c>
      <c r="M4" s="28">
        <v>0</v>
      </c>
      <c r="O4" s="28">
        <v>0</v>
      </c>
      <c r="P4" s="28">
        <v>0</v>
      </c>
      <c r="Q4" s="28">
        <v>0</v>
      </c>
      <c r="S4" s="28">
        <v>0</v>
      </c>
      <c r="T4" s="28">
        <v>0</v>
      </c>
      <c r="U4" s="28">
        <v>0</v>
      </c>
      <c r="W4" s="28">
        <v>0</v>
      </c>
      <c r="X4" s="28">
        <v>0</v>
      </c>
      <c r="Y4" s="28">
        <v>0</v>
      </c>
      <c r="BR4" s="18"/>
    </row>
    <row r="5" spans="1:70">
      <c r="A5" s="2">
        <v>43902</v>
      </c>
      <c r="C5" s="28">
        <v>2</v>
      </c>
      <c r="D5" s="28">
        <v>0</v>
      </c>
      <c r="E5" s="28">
        <v>0</v>
      </c>
      <c r="G5" s="28">
        <v>2</v>
      </c>
      <c r="H5" s="28">
        <v>0</v>
      </c>
      <c r="I5" s="28">
        <v>0</v>
      </c>
      <c r="K5" s="28">
        <v>2</v>
      </c>
      <c r="L5" s="28">
        <v>0</v>
      </c>
      <c r="M5" s="28">
        <v>0</v>
      </c>
      <c r="O5" s="28">
        <v>2</v>
      </c>
      <c r="P5" s="28">
        <v>0</v>
      </c>
      <c r="Q5" s="28">
        <v>0</v>
      </c>
      <c r="S5" s="28">
        <v>2</v>
      </c>
      <c r="T5" s="28">
        <v>0</v>
      </c>
      <c r="U5" s="28">
        <v>0</v>
      </c>
      <c r="W5" s="28">
        <v>2</v>
      </c>
      <c r="X5" s="28">
        <v>0</v>
      </c>
      <c r="Y5" s="28">
        <v>0</v>
      </c>
      <c r="BR5" s="18"/>
    </row>
    <row r="6" spans="1:70">
      <c r="A6" s="2">
        <v>43904</v>
      </c>
      <c r="C6" s="28">
        <v>2</v>
      </c>
      <c r="D6" s="31">
        <v>3</v>
      </c>
      <c r="E6" s="28">
        <v>0</v>
      </c>
      <c r="G6" s="28">
        <v>2</v>
      </c>
      <c r="H6" s="28">
        <v>3</v>
      </c>
      <c r="I6" s="28">
        <v>0</v>
      </c>
      <c r="K6" s="28">
        <v>2</v>
      </c>
      <c r="L6" s="28">
        <v>3</v>
      </c>
      <c r="M6" s="28">
        <v>0</v>
      </c>
      <c r="O6" s="28">
        <v>2</v>
      </c>
      <c r="P6" s="28">
        <v>3</v>
      </c>
      <c r="Q6" s="28">
        <v>0</v>
      </c>
      <c r="S6" s="28">
        <v>2</v>
      </c>
      <c r="T6" s="28">
        <v>3</v>
      </c>
      <c r="U6" s="28">
        <v>0</v>
      </c>
      <c r="W6" s="28">
        <v>2</v>
      </c>
      <c r="X6" s="28">
        <v>3</v>
      </c>
      <c r="Y6" s="28">
        <v>0</v>
      </c>
      <c r="BR6" s="18"/>
    </row>
    <row r="7" spans="1:70">
      <c r="A7" s="2">
        <v>43907</v>
      </c>
      <c r="C7" s="28">
        <v>2</v>
      </c>
      <c r="D7" s="28">
        <v>2</v>
      </c>
      <c r="E7" s="28">
        <v>2</v>
      </c>
      <c r="G7" s="28">
        <v>2</v>
      </c>
      <c r="H7" s="28">
        <v>2</v>
      </c>
      <c r="I7" s="28">
        <v>2</v>
      </c>
      <c r="K7" s="28">
        <v>2</v>
      </c>
      <c r="L7" s="28">
        <v>2</v>
      </c>
      <c r="M7" s="28">
        <v>2</v>
      </c>
      <c r="O7" s="28">
        <v>2</v>
      </c>
      <c r="P7" s="28">
        <v>2</v>
      </c>
      <c r="Q7" s="28">
        <v>2</v>
      </c>
      <c r="S7" s="28">
        <v>2</v>
      </c>
      <c r="T7" s="28">
        <v>2</v>
      </c>
      <c r="U7" s="28">
        <v>2</v>
      </c>
      <c r="W7" s="28">
        <v>2</v>
      </c>
      <c r="X7" s="28">
        <v>2</v>
      </c>
      <c r="Y7" s="28">
        <v>2</v>
      </c>
      <c r="BR7" s="18"/>
    </row>
    <row r="8" spans="1:70">
      <c r="A8" s="2">
        <v>43984</v>
      </c>
      <c r="C8" s="28">
        <v>2</v>
      </c>
      <c r="D8" s="28">
        <v>0</v>
      </c>
      <c r="E8" s="31">
        <v>3</v>
      </c>
      <c r="G8" s="28">
        <v>2</v>
      </c>
      <c r="H8" s="28">
        <v>0</v>
      </c>
      <c r="I8" s="31">
        <v>3</v>
      </c>
      <c r="K8" s="28">
        <v>2</v>
      </c>
      <c r="L8" s="28">
        <v>0</v>
      </c>
      <c r="M8" s="31">
        <v>3</v>
      </c>
      <c r="O8" s="28">
        <v>2</v>
      </c>
      <c r="P8" s="28">
        <v>0</v>
      </c>
      <c r="Q8" s="31">
        <v>3</v>
      </c>
      <c r="S8" s="28">
        <v>2</v>
      </c>
      <c r="T8" s="28">
        <v>0</v>
      </c>
      <c r="U8" s="31">
        <v>3</v>
      </c>
      <c r="W8" s="28">
        <v>2</v>
      </c>
      <c r="X8" s="28">
        <v>0</v>
      </c>
      <c r="Y8" s="31">
        <v>3</v>
      </c>
      <c r="BR8" s="18"/>
    </row>
    <row r="9" spans="1:70">
      <c r="A9" s="2">
        <v>44004</v>
      </c>
      <c r="C9" s="28">
        <v>0</v>
      </c>
      <c r="D9" s="28">
        <v>0</v>
      </c>
      <c r="E9" s="31">
        <v>3</v>
      </c>
      <c r="G9" s="28">
        <v>0</v>
      </c>
      <c r="H9" s="28">
        <v>0</v>
      </c>
      <c r="I9" s="31">
        <v>3</v>
      </c>
      <c r="K9" s="28">
        <v>0</v>
      </c>
      <c r="L9" s="28">
        <v>0</v>
      </c>
      <c r="M9" s="31">
        <v>3</v>
      </c>
      <c r="O9" s="28">
        <v>0</v>
      </c>
      <c r="P9" s="28">
        <v>0</v>
      </c>
      <c r="Q9" s="31">
        <v>3</v>
      </c>
      <c r="S9" s="28">
        <v>0</v>
      </c>
      <c r="T9" s="28">
        <v>0</v>
      </c>
      <c r="U9" s="31">
        <v>3</v>
      </c>
      <c r="W9" s="28">
        <v>0</v>
      </c>
      <c r="X9" s="28">
        <v>0</v>
      </c>
      <c r="Y9" s="31">
        <v>3</v>
      </c>
      <c r="BR9" s="18"/>
    </row>
    <row r="10" spans="1:70">
      <c r="A10" s="2">
        <v>44016</v>
      </c>
      <c r="C10" s="28">
        <v>2</v>
      </c>
      <c r="D10" s="28">
        <v>0</v>
      </c>
      <c r="E10" s="31">
        <v>3</v>
      </c>
      <c r="G10" s="28">
        <v>2</v>
      </c>
      <c r="H10" s="28">
        <v>0</v>
      </c>
      <c r="I10" s="31">
        <v>3</v>
      </c>
      <c r="K10" s="28">
        <v>2</v>
      </c>
      <c r="L10" s="28">
        <v>0</v>
      </c>
      <c r="M10" s="31">
        <v>3</v>
      </c>
      <c r="O10" s="28">
        <v>2</v>
      </c>
      <c r="P10" s="28">
        <v>0</v>
      </c>
      <c r="Q10" s="31">
        <v>3</v>
      </c>
      <c r="S10" s="28">
        <v>2</v>
      </c>
      <c r="T10" s="28">
        <v>0</v>
      </c>
      <c r="U10" s="31">
        <v>3</v>
      </c>
      <c r="W10" s="28">
        <v>2</v>
      </c>
      <c r="X10" s="28">
        <v>0</v>
      </c>
      <c r="Y10" s="31">
        <v>3</v>
      </c>
      <c r="BR10" s="18"/>
    </row>
    <row r="11" spans="1:70">
      <c r="A11" s="2">
        <v>44032</v>
      </c>
      <c r="C11" s="28">
        <v>2</v>
      </c>
      <c r="D11" s="28">
        <v>0</v>
      </c>
      <c r="E11" s="31">
        <v>3</v>
      </c>
      <c r="G11" s="28">
        <v>2</v>
      </c>
      <c r="H11" s="28">
        <v>0</v>
      </c>
      <c r="I11" s="31">
        <v>3</v>
      </c>
      <c r="K11" s="28">
        <v>2</v>
      </c>
      <c r="L11" s="28">
        <v>0</v>
      </c>
      <c r="M11" s="31">
        <v>3</v>
      </c>
      <c r="O11" s="28">
        <v>2</v>
      </c>
      <c r="P11" s="28">
        <v>0</v>
      </c>
      <c r="Q11" s="31">
        <v>3</v>
      </c>
      <c r="S11" s="28">
        <v>2</v>
      </c>
      <c r="T11" s="28">
        <v>0</v>
      </c>
      <c r="U11" s="31">
        <v>3</v>
      </c>
      <c r="W11" s="28">
        <v>2</v>
      </c>
      <c r="X11" s="28">
        <v>0</v>
      </c>
      <c r="Y11" s="31">
        <v>3</v>
      </c>
      <c r="BR11" s="18"/>
    </row>
    <row r="12" spans="1:70">
      <c r="A12" s="2">
        <v>44070</v>
      </c>
      <c r="C12" s="28">
        <v>2</v>
      </c>
      <c r="D12" s="28">
        <v>0</v>
      </c>
      <c r="E12" s="31">
        <v>3</v>
      </c>
      <c r="G12" s="28">
        <v>2</v>
      </c>
      <c r="H12" s="28">
        <v>0</v>
      </c>
      <c r="I12" s="31">
        <v>3</v>
      </c>
      <c r="K12" s="28">
        <v>2</v>
      </c>
      <c r="L12" s="28">
        <v>0</v>
      </c>
      <c r="M12" s="31">
        <v>3</v>
      </c>
      <c r="O12" s="28">
        <v>2</v>
      </c>
      <c r="P12" s="28">
        <v>0</v>
      </c>
      <c r="Q12" s="31">
        <v>3</v>
      </c>
      <c r="S12" s="28">
        <v>2</v>
      </c>
      <c r="T12" s="28">
        <v>0</v>
      </c>
      <c r="U12" s="31">
        <v>3</v>
      </c>
      <c r="W12" s="28">
        <v>2</v>
      </c>
      <c r="X12" s="28">
        <v>0</v>
      </c>
      <c r="Y12" s="31">
        <v>3</v>
      </c>
      <c r="BR12" s="18"/>
    </row>
    <row r="13" spans="1:70">
      <c r="A13" s="2">
        <v>44075</v>
      </c>
      <c r="C13" s="28">
        <v>0</v>
      </c>
      <c r="D13" s="28">
        <v>0</v>
      </c>
      <c r="E13" s="31">
        <v>3</v>
      </c>
      <c r="G13" s="28">
        <v>0</v>
      </c>
      <c r="H13" s="28">
        <v>0</v>
      </c>
      <c r="I13" s="31">
        <v>3</v>
      </c>
      <c r="K13" s="28">
        <v>0</v>
      </c>
      <c r="L13" s="28">
        <v>0</v>
      </c>
      <c r="M13" s="31">
        <v>3</v>
      </c>
      <c r="O13" s="28">
        <v>0</v>
      </c>
      <c r="P13" s="28">
        <v>0</v>
      </c>
      <c r="Q13" s="31">
        <v>3</v>
      </c>
      <c r="S13" s="28">
        <v>0</v>
      </c>
      <c r="T13" s="28">
        <v>0</v>
      </c>
      <c r="U13" s="31">
        <v>3</v>
      </c>
      <c r="W13" s="28">
        <v>0</v>
      </c>
      <c r="X13" s="28">
        <v>0</v>
      </c>
      <c r="Y13" s="31">
        <v>3</v>
      </c>
      <c r="BR13" s="18"/>
    </row>
    <row r="14" spans="1:70">
      <c r="A14" s="2">
        <v>44121</v>
      </c>
      <c r="C14" s="28">
        <v>2</v>
      </c>
      <c r="D14" s="28">
        <v>0</v>
      </c>
      <c r="E14" s="31">
        <v>3</v>
      </c>
      <c r="G14" s="28">
        <v>2</v>
      </c>
      <c r="H14" s="28">
        <v>0</v>
      </c>
      <c r="I14" s="31">
        <v>3</v>
      </c>
      <c r="K14" s="28">
        <v>2</v>
      </c>
      <c r="L14" s="28">
        <v>0</v>
      </c>
      <c r="M14" s="31">
        <v>3</v>
      </c>
      <c r="O14" s="28">
        <v>2</v>
      </c>
      <c r="P14" s="28">
        <v>0</v>
      </c>
      <c r="Q14" s="31">
        <v>3</v>
      </c>
      <c r="S14" s="28">
        <v>2</v>
      </c>
      <c r="T14" s="28">
        <v>0</v>
      </c>
      <c r="U14" s="31">
        <v>3</v>
      </c>
      <c r="W14" s="28">
        <v>2</v>
      </c>
      <c r="X14" s="28">
        <v>0</v>
      </c>
      <c r="Y14" s="31">
        <v>3</v>
      </c>
      <c r="BR14" s="18"/>
    </row>
    <row r="15" spans="1:70">
      <c r="A15" s="2">
        <v>44126</v>
      </c>
      <c r="C15" s="28">
        <v>2</v>
      </c>
      <c r="D15" s="28">
        <v>0</v>
      </c>
      <c r="E15" s="31">
        <v>3</v>
      </c>
      <c r="G15" s="28">
        <v>2</v>
      </c>
      <c r="H15" s="28">
        <v>0</v>
      </c>
      <c r="I15" s="31">
        <v>3</v>
      </c>
      <c r="K15" s="28">
        <v>2</v>
      </c>
      <c r="L15" s="28">
        <v>0</v>
      </c>
      <c r="M15" s="31">
        <v>3</v>
      </c>
      <c r="O15" s="28">
        <v>2</v>
      </c>
      <c r="P15" s="28">
        <v>0</v>
      </c>
      <c r="Q15" s="31">
        <v>3</v>
      </c>
      <c r="S15" s="28">
        <v>2</v>
      </c>
      <c r="T15" s="28">
        <v>0</v>
      </c>
      <c r="U15" s="31">
        <v>3</v>
      </c>
      <c r="W15" s="28">
        <v>2</v>
      </c>
      <c r="X15" s="28">
        <v>0</v>
      </c>
      <c r="Y15" s="31">
        <v>3</v>
      </c>
      <c r="BR15" s="18"/>
    </row>
    <row r="16" spans="1:70">
      <c r="A16" s="2">
        <v>44134</v>
      </c>
      <c r="B16" s="29" t="s">
        <v>81</v>
      </c>
      <c r="C16" s="28">
        <v>2</v>
      </c>
      <c r="D16" s="28">
        <v>1</v>
      </c>
      <c r="E16" s="28">
        <v>1</v>
      </c>
      <c r="G16" s="28">
        <v>2</v>
      </c>
      <c r="H16" s="28">
        <v>1</v>
      </c>
      <c r="I16" s="28">
        <v>1</v>
      </c>
      <c r="K16" s="28">
        <v>2</v>
      </c>
      <c r="L16" s="28">
        <v>1</v>
      </c>
      <c r="M16" s="28">
        <v>1</v>
      </c>
      <c r="O16" s="28">
        <v>2</v>
      </c>
      <c r="P16" s="28">
        <v>1</v>
      </c>
      <c r="Q16" s="28">
        <v>1</v>
      </c>
      <c r="S16" s="28">
        <v>2</v>
      </c>
      <c r="T16" s="28">
        <v>1</v>
      </c>
      <c r="U16" s="28">
        <v>1</v>
      </c>
      <c r="W16" s="28">
        <v>2</v>
      </c>
      <c r="X16" s="28">
        <v>1</v>
      </c>
      <c r="Y16" s="28">
        <v>1</v>
      </c>
      <c r="BR16" s="18"/>
    </row>
    <row r="17" spans="1:70">
      <c r="A17" s="2">
        <v>44136</v>
      </c>
      <c r="C17" s="28">
        <v>0</v>
      </c>
      <c r="D17" s="28">
        <v>1</v>
      </c>
      <c r="E17" s="28">
        <v>1</v>
      </c>
      <c r="G17" s="28">
        <v>0</v>
      </c>
      <c r="H17" s="28">
        <v>1</v>
      </c>
      <c r="I17" s="28">
        <v>1</v>
      </c>
      <c r="K17" s="28">
        <v>0</v>
      </c>
      <c r="L17" s="28">
        <v>1</v>
      </c>
      <c r="M17" s="28">
        <v>1</v>
      </c>
      <c r="O17" s="28">
        <v>0</v>
      </c>
      <c r="P17" s="28">
        <v>1</v>
      </c>
      <c r="Q17" s="28">
        <v>1</v>
      </c>
      <c r="S17" s="28">
        <v>0</v>
      </c>
      <c r="T17" s="28">
        <v>1</v>
      </c>
      <c r="U17" s="28">
        <v>1</v>
      </c>
      <c r="W17" s="28">
        <v>0</v>
      </c>
      <c r="X17" s="28">
        <v>1</v>
      </c>
      <c r="Y17" s="28">
        <v>1</v>
      </c>
      <c r="BR17" s="18"/>
    </row>
    <row r="18" spans="1:70">
      <c r="A18" s="2">
        <v>44180</v>
      </c>
      <c r="C18" s="28">
        <v>0</v>
      </c>
      <c r="D18" s="28">
        <v>3</v>
      </c>
      <c r="E18" s="28">
        <v>3</v>
      </c>
      <c r="G18" s="28">
        <v>0</v>
      </c>
      <c r="H18" s="28">
        <v>3</v>
      </c>
      <c r="I18" s="28">
        <v>3</v>
      </c>
      <c r="K18" s="28">
        <v>0</v>
      </c>
      <c r="L18" s="28">
        <v>3</v>
      </c>
      <c r="M18" s="28">
        <v>3</v>
      </c>
      <c r="O18" s="28">
        <v>0</v>
      </c>
      <c r="P18" s="28">
        <v>3</v>
      </c>
      <c r="Q18" s="28">
        <v>3</v>
      </c>
      <c r="S18" s="28">
        <v>0</v>
      </c>
      <c r="T18" s="28">
        <v>3</v>
      </c>
      <c r="U18" s="28">
        <v>3</v>
      </c>
      <c r="W18" s="28">
        <v>0</v>
      </c>
      <c r="X18" s="28">
        <v>3</v>
      </c>
      <c r="Y18" s="28">
        <v>3</v>
      </c>
      <c r="BR18" s="18"/>
    </row>
    <row r="19" spans="1:70">
      <c r="A19" s="2">
        <v>44184</v>
      </c>
      <c r="C19" s="28">
        <v>2</v>
      </c>
      <c r="D19" s="28">
        <v>3</v>
      </c>
      <c r="E19" s="28">
        <v>3</v>
      </c>
      <c r="G19" s="28">
        <v>2</v>
      </c>
      <c r="H19" s="28">
        <v>3</v>
      </c>
      <c r="I19" s="28">
        <v>3</v>
      </c>
      <c r="K19" s="28">
        <v>2</v>
      </c>
      <c r="L19" s="28">
        <v>3</v>
      </c>
      <c r="M19" s="28">
        <v>3</v>
      </c>
      <c r="O19" s="28">
        <v>2</v>
      </c>
      <c r="P19" s="28">
        <v>3</v>
      </c>
      <c r="Q19" s="28">
        <v>3</v>
      </c>
      <c r="S19" s="28">
        <v>2</v>
      </c>
      <c r="T19" s="28">
        <v>3</v>
      </c>
      <c r="U19" s="28">
        <v>3</v>
      </c>
      <c r="W19" s="28">
        <v>2</v>
      </c>
      <c r="X19" s="28">
        <v>3</v>
      </c>
      <c r="Y19" s="28">
        <v>3</v>
      </c>
      <c r="BR19" s="18"/>
    </row>
    <row r="20" spans="1:70">
      <c r="A20" s="2">
        <v>44200</v>
      </c>
      <c r="C20" s="28">
        <v>0</v>
      </c>
      <c r="D20" s="28">
        <v>3</v>
      </c>
      <c r="E20" s="28">
        <v>3</v>
      </c>
      <c r="G20" s="28">
        <v>0</v>
      </c>
      <c r="H20" s="28">
        <v>3</v>
      </c>
      <c r="I20" s="28">
        <v>3</v>
      </c>
      <c r="K20" s="28">
        <v>0</v>
      </c>
      <c r="L20" s="28">
        <v>3</v>
      </c>
      <c r="M20" s="28">
        <v>3</v>
      </c>
      <c r="O20" s="28">
        <v>0</v>
      </c>
      <c r="P20" s="28">
        <v>3</v>
      </c>
      <c r="Q20" s="28">
        <v>3</v>
      </c>
      <c r="S20" s="28">
        <v>0</v>
      </c>
      <c r="T20" s="28">
        <v>3</v>
      </c>
      <c r="U20" s="28">
        <v>3</v>
      </c>
      <c r="W20" s="28">
        <v>0</v>
      </c>
      <c r="X20" s="28">
        <v>3</v>
      </c>
      <c r="Y20" s="28">
        <v>3</v>
      </c>
      <c r="BR20" s="18"/>
    </row>
    <row r="21" spans="1:70">
      <c r="A21" s="2">
        <v>44201</v>
      </c>
      <c r="C21" s="28">
        <v>0</v>
      </c>
      <c r="D21" s="28">
        <v>3</v>
      </c>
      <c r="E21" s="28">
        <v>3</v>
      </c>
      <c r="G21" s="28">
        <v>0</v>
      </c>
      <c r="H21" s="28">
        <v>3</v>
      </c>
      <c r="I21" s="28">
        <v>3</v>
      </c>
      <c r="K21" s="28">
        <v>0</v>
      </c>
      <c r="L21" s="28">
        <v>3</v>
      </c>
      <c r="M21" s="28">
        <v>3</v>
      </c>
      <c r="O21" s="28">
        <v>0</v>
      </c>
      <c r="P21" s="28">
        <v>3</v>
      </c>
      <c r="Q21" s="28">
        <v>3</v>
      </c>
      <c r="S21" s="28">
        <v>0</v>
      </c>
      <c r="T21" s="28">
        <v>3</v>
      </c>
      <c r="U21" s="28">
        <v>3</v>
      </c>
      <c r="W21" s="28">
        <v>0</v>
      </c>
      <c r="X21" s="28">
        <v>3</v>
      </c>
      <c r="Y21" s="28">
        <v>3</v>
      </c>
      <c r="BR21" s="18"/>
    </row>
    <row r="22" spans="1:70">
      <c r="A22" s="2">
        <v>44208</v>
      </c>
      <c r="C22" s="28">
        <v>0</v>
      </c>
      <c r="D22" s="28">
        <v>3</v>
      </c>
      <c r="E22" s="28">
        <v>3</v>
      </c>
      <c r="G22" s="28">
        <v>0</v>
      </c>
      <c r="H22" s="28">
        <v>3</v>
      </c>
      <c r="I22" s="28">
        <v>3</v>
      </c>
      <c r="K22" s="28">
        <v>0</v>
      </c>
      <c r="L22" s="28">
        <v>3</v>
      </c>
      <c r="M22" s="28">
        <v>3</v>
      </c>
      <c r="O22" s="28">
        <v>0</v>
      </c>
      <c r="P22" s="28">
        <v>3</v>
      </c>
      <c r="Q22" s="28">
        <v>3</v>
      </c>
      <c r="S22" s="28">
        <v>0</v>
      </c>
      <c r="T22" s="28">
        <v>3</v>
      </c>
      <c r="U22" s="28">
        <v>3</v>
      </c>
      <c r="W22" s="28">
        <v>0</v>
      </c>
      <c r="X22" s="28">
        <v>3</v>
      </c>
      <c r="Y22" s="28">
        <v>3</v>
      </c>
      <c r="BR22" s="18"/>
    </row>
    <row r="23" spans="1:70">
      <c r="A23" s="2">
        <v>44212</v>
      </c>
      <c r="C23" s="28">
        <v>0</v>
      </c>
      <c r="D23" s="28">
        <v>3</v>
      </c>
      <c r="E23" s="28">
        <v>3</v>
      </c>
      <c r="G23" s="28">
        <v>0</v>
      </c>
      <c r="H23" s="28">
        <v>3</v>
      </c>
      <c r="I23" s="28">
        <v>3</v>
      </c>
      <c r="K23" s="28">
        <v>0</v>
      </c>
      <c r="L23" s="28">
        <v>3</v>
      </c>
      <c r="M23" s="28">
        <v>3</v>
      </c>
      <c r="O23" s="28">
        <v>0</v>
      </c>
      <c r="P23" s="28">
        <v>3</v>
      </c>
      <c r="Q23" s="28">
        <v>3</v>
      </c>
      <c r="S23" s="28">
        <v>0</v>
      </c>
      <c r="T23" s="28">
        <v>3</v>
      </c>
      <c r="U23" s="28">
        <v>3</v>
      </c>
      <c r="W23" s="28">
        <v>0</v>
      </c>
      <c r="X23" s="28">
        <v>3</v>
      </c>
      <c r="Y23" s="28">
        <v>3</v>
      </c>
      <c r="BR23" s="18"/>
    </row>
    <row r="24" spans="1:70">
      <c r="A24" s="2">
        <v>44215</v>
      </c>
      <c r="C24" s="28">
        <v>0</v>
      </c>
      <c r="D24" s="28">
        <v>3</v>
      </c>
      <c r="E24" s="28">
        <v>3</v>
      </c>
      <c r="G24" s="28">
        <v>0</v>
      </c>
      <c r="H24" s="28">
        <v>3</v>
      </c>
      <c r="I24" s="28">
        <v>3</v>
      </c>
      <c r="K24" s="28">
        <v>0</v>
      </c>
      <c r="L24" s="28">
        <v>3</v>
      </c>
      <c r="M24" s="28">
        <v>3</v>
      </c>
      <c r="O24" s="28">
        <v>0</v>
      </c>
      <c r="P24" s="28">
        <v>3</v>
      </c>
      <c r="Q24" s="28">
        <v>3</v>
      </c>
      <c r="S24" s="28">
        <v>0</v>
      </c>
      <c r="T24" s="28">
        <v>3</v>
      </c>
      <c r="U24" s="28">
        <v>3</v>
      </c>
      <c r="W24" s="28">
        <v>0</v>
      </c>
      <c r="X24" s="28">
        <v>3</v>
      </c>
      <c r="Y24" s="28">
        <v>3</v>
      </c>
      <c r="BR24" s="18"/>
    </row>
    <row r="25" spans="1:70">
      <c r="A25" s="2">
        <v>44222</v>
      </c>
      <c r="C25" s="28">
        <v>0</v>
      </c>
      <c r="D25" s="28">
        <v>3</v>
      </c>
      <c r="E25" s="28">
        <v>3</v>
      </c>
      <c r="G25" s="28">
        <v>0</v>
      </c>
      <c r="H25" s="28">
        <v>3</v>
      </c>
      <c r="I25" s="28">
        <v>3</v>
      </c>
      <c r="K25" s="28">
        <v>0</v>
      </c>
      <c r="L25" s="28">
        <v>3</v>
      </c>
      <c r="M25" s="28">
        <v>3</v>
      </c>
      <c r="O25" s="28">
        <v>0</v>
      </c>
      <c r="P25" s="28">
        <v>3</v>
      </c>
      <c r="Q25" s="28">
        <v>3</v>
      </c>
      <c r="S25" s="28">
        <v>0</v>
      </c>
      <c r="T25" s="28">
        <v>3</v>
      </c>
      <c r="U25" s="28">
        <v>3</v>
      </c>
      <c r="W25" s="28">
        <v>0</v>
      </c>
      <c r="X25" s="28">
        <v>3</v>
      </c>
      <c r="Y25" s="28">
        <v>3</v>
      </c>
      <c r="BR25" s="18"/>
    </row>
    <row r="26" spans="1:70">
      <c r="A26" s="2">
        <v>44229</v>
      </c>
      <c r="C26" s="28">
        <v>0</v>
      </c>
      <c r="D26" s="28">
        <v>3</v>
      </c>
      <c r="E26" s="28">
        <v>3</v>
      </c>
      <c r="G26" s="28">
        <v>0</v>
      </c>
      <c r="H26" s="28">
        <v>3</v>
      </c>
      <c r="I26" s="28">
        <v>3</v>
      </c>
      <c r="K26" s="28">
        <v>0</v>
      </c>
      <c r="L26" s="28">
        <v>3</v>
      </c>
      <c r="M26" s="28">
        <v>3</v>
      </c>
      <c r="O26" s="28">
        <v>0</v>
      </c>
      <c r="P26" s="28">
        <v>3</v>
      </c>
      <c r="Q26" s="28">
        <v>3</v>
      </c>
      <c r="S26" s="28">
        <v>0</v>
      </c>
      <c r="T26" s="28">
        <v>3</v>
      </c>
      <c r="U26" s="28">
        <v>3</v>
      </c>
      <c r="W26" s="28">
        <v>0</v>
      </c>
      <c r="X26" s="28">
        <v>3</v>
      </c>
      <c r="Y26" s="28">
        <v>3</v>
      </c>
      <c r="BR26" s="18"/>
    </row>
    <row r="27" spans="1:70">
      <c r="A27" s="2">
        <v>44233</v>
      </c>
      <c r="C27" s="28">
        <v>3</v>
      </c>
      <c r="D27" s="28">
        <v>3</v>
      </c>
      <c r="E27" s="28">
        <v>3</v>
      </c>
      <c r="G27" s="28">
        <v>3</v>
      </c>
      <c r="H27" s="28">
        <v>3</v>
      </c>
      <c r="I27" s="28">
        <v>3</v>
      </c>
      <c r="K27" s="28">
        <v>3</v>
      </c>
      <c r="L27" s="28">
        <v>3</v>
      </c>
      <c r="M27" s="28">
        <v>3</v>
      </c>
      <c r="O27" s="28">
        <v>3</v>
      </c>
      <c r="P27" s="28">
        <v>3</v>
      </c>
      <c r="Q27" s="28">
        <v>3</v>
      </c>
      <c r="S27" s="28">
        <v>3</v>
      </c>
      <c r="T27" s="28">
        <v>3</v>
      </c>
      <c r="U27" s="28">
        <v>3</v>
      </c>
      <c r="W27" s="28">
        <v>3</v>
      </c>
      <c r="X27" s="28">
        <v>3</v>
      </c>
      <c r="Y27" s="28">
        <v>3</v>
      </c>
      <c r="BR27" s="18"/>
    </row>
    <row r="28" spans="1:70">
      <c r="A28" s="2">
        <v>44235</v>
      </c>
      <c r="C28" s="28">
        <v>3</v>
      </c>
      <c r="D28" s="28">
        <v>3</v>
      </c>
      <c r="E28" s="28">
        <v>3</v>
      </c>
      <c r="G28" s="28">
        <v>3</v>
      </c>
      <c r="H28" s="28">
        <v>3</v>
      </c>
      <c r="I28" s="28">
        <v>3</v>
      </c>
      <c r="K28" s="28">
        <v>3</v>
      </c>
      <c r="L28" s="28">
        <v>3</v>
      </c>
      <c r="M28" s="28">
        <v>3</v>
      </c>
      <c r="O28" s="28">
        <v>3</v>
      </c>
      <c r="P28" s="28">
        <v>3</v>
      </c>
      <c r="Q28" s="28">
        <v>3</v>
      </c>
      <c r="S28" s="28">
        <v>3</v>
      </c>
      <c r="T28" s="28">
        <v>3</v>
      </c>
      <c r="U28" s="28">
        <v>3</v>
      </c>
      <c r="W28" s="28">
        <v>3</v>
      </c>
      <c r="X28" s="28">
        <v>3</v>
      </c>
      <c r="Y28" s="28">
        <v>3</v>
      </c>
      <c r="BR28" s="18"/>
    </row>
    <row r="29" spans="1:70">
      <c r="A29" s="2">
        <v>44236</v>
      </c>
      <c r="C29" s="28">
        <v>3</v>
      </c>
      <c r="D29" s="28">
        <v>3</v>
      </c>
      <c r="E29" s="28">
        <v>3</v>
      </c>
      <c r="G29" s="28">
        <v>3</v>
      </c>
      <c r="H29" s="28">
        <v>3</v>
      </c>
      <c r="I29" s="28">
        <v>3</v>
      </c>
      <c r="K29" s="28">
        <v>3</v>
      </c>
      <c r="L29" s="28">
        <v>3</v>
      </c>
      <c r="M29" s="28">
        <v>3</v>
      </c>
      <c r="O29" s="28">
        <v>3</v>
      </c>
      <c r="P29" s="28">
        <v>3</v>
      </c>
      <c r="Q29" s="28">
        <v>3</v>
      </c>
      <c r="S29" s="28">
        <v>3</v>
      </c>
      <c r="T29" s="28">
        <v>3</v>
      </c>
      <c r="U29" s="28">
        <v>3</v>
      </c>
      <c r="W29" s="28">
        <v>3</v>
      </c>
      <c r="X29" s="28">
        <v>3</v>
      </c>
      <c r="Y29" s="28">
        <v>3</v>
      </c>
      <c r="BR29" s="18"/>
    </row>
    <row r="30" spans="1:70">
      <c r="A30" s="2">
        <v>44240</v>
      </c>
      <c r="C30" s="28">
        <v>4</v>
      </c>
      <c r="D30" s="28">
        <v>3</v>
      </c>
      <c r="E30" s="28">
        <v>3</v>
      </c>
      <c r="G30" s="28">
        <v>4</v>
      </c>
      <c r="H30" s="28">
        <v>3</v>
      </c>
      <c r="I30" s="28">
        <v>3</v>
      </c>
      <c r="K30" s="28">
        <v>4</v>
      </c>
      <c r="L30" s="28">
        <v>3</v>
      </c>
      <c r="M30" s="28">
        <v>3</v>
      </c>
      <c r="O30" s="28">
        <v>4</v>
      </c>
      <c r="P30" s="28">
        <v>3</v>
      </c>
      <c r="Q30" s="28">
        <v>3</v>
      </c>
      <c r="S30" s="28">
        <v>4</v>
      </c>
      <c r="T30" s="28">
        <v>3</v>
      </c>
      <c r="U30" s="28">
        <v>3</v>
      </c>
      <c r="W30" s="28">
        <v>4</v>
      </c>
      <c r="X30" s="28">
        <v>3</v>
      </c>
      <c r="Y30" s="28">
        <v>3</v>
      </c>
      <c r="BR30" s="18"/>
    </row>
    <row r="31" s="29" customFormat="1" spans="1:112">
      <c r="A31" s="2">
        <v>44243</v>
      </c>
      <c r="C31" s="28">
        <v>4</v>
      </c>
      <c r="D31" s="28">
        <v>3</v>
      </c>
      <c r="E31" s="28">
        <v>3</v>
      </c>
      <c r="G31" s="28">
        <v>4</v>
      </c>
      <c r="H31" s="28">
        <v>3</v>
      </c>
      <c r="I31" s="28">
        <v>3</v>
      </c>
      <c r="K31" s="28">
        <v>4</v>
      </c>
      <c r="L31" s="28">
        <v>3</v>
      </c>
      <c r="M31" s="28">
        <v>3</v>
      </c>
      <c r="O31" s="28">
        <v>4</v>
      </c>
      <c r="P31" s="28">
        <v>3</v>
      </c>
      <c r="Q31" s="28">
        <v>3</v>
      </c>
      <c r="S31" s="28">
        <v>4</v>
      </c>
      <c r="T31" s="28">
        <v>3</v>
      </c>
      <c r="U31" s="28">
        <v>3</v>
      </c>
      <c r="V31" s="30"/>
      <c r="W31" s="28">
        <v>4</v>
      </c>
      <c r="X31" s="28">
        <v>3</v>
      </c>
      <c r="Y31" s="28">
        <v>3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8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</row>
    <row r="32" spans="1:70">
      <c r="A32" s="2">
        <v>44249</v>
      </c>
      <c r="C32" s="28">
        <v>5</v>
      </c>
      <c r="D32" s="28">
        <v>3</v>
      </c>
      <c r="E32" s="28">
        <v>3</v>
      </c>
      <c r="G32" s="28">
        <v>5</v>
      </c>
      <c r="H32" s="28">
        <v>3</v>
      </c>
      <c r="I32" s="28">
        <v>3</v>
      </c>
      <c r="K32" s="28">
        <v>5</v>
      </c>
      <c r="L32" s="28">
        <v>3</v>
      </c>
      <c r="M32" s="28">
        <v>3</v>
      </c>
      <c r="O32" s="28">
        <v>5</v>
      </c>
      <c r="P32" s="28">
        <v>3</v>
      </c>
      <c r="Q32" s="28">
        <v>3</v>
      </c>
      <c r="S32" s="28">
        <v>5</v>
      </c>
      <c r="T32" s="28">
        <v>3</v>
      </c>
      <c r="U32" s="28">
        <v>3</v>
      </c>
      <c r="W32" s="28">
        <v>5</v>
      </c>
      <c r="X32" s="28">
        <v>3</v>
      </c>
      <c r="Y32" s="28">
        <v>3</v>
      </c>
      <c r="BR32" s="18"/>
    </row>
    <row r="33" s="29" customFormat="1" spans="1:112">
      <c r="A33" s="2">
        <v>44250</v>
      </c>
      <c r="C33" s="28">
        <v>5</v>
      </c>
      <c r="D33" s="28">
        <v>3</v>
      </c>
      <c r="E33" s="28">
        <v>3</v>
      </c>
      <c r="G33" s="28">
        <v>5</v>
      </c>
      <c r="H33" s="28">
        <v>3</v>
      </c>
      <c r="I33" s="28">
        <v>3</v>
      </c>
      <c r="K33" s="28">
        <v>5</v>
      </c>
      <c r="L33" s="28">
        <v>3</v>
      </c>
      <c r="M33" s="28">
        <v>3</v>
      </c>
      <c r="O33" s="28">
        <v>5</v>
      </c>
      <c r="P33" s="28">
        <v>3</v>
      </c>
      <c r="Q33" s="28">
        <v>3</v>
      </c>
      <c r="S33" s="28">
        <v>5</v>
      </c>
      <c r="T33" s="28">
        <v>3</v>
      </c>
      <c r="U33" s="28">
        <v>3</v>
      </c>
      <c r="V33" s="30"/>
      <c r="W33" s="28">
        <v>5</v>
      </c>
      <c r="X33" s="28">
        <v>3</v>
      </c>
      <c r="Y33" s="28">
        <v>3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8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</row>
    <row r="34" spans="1:70">
      <c r="A34" s="2">
        <v>44256</v>
      </c>
      <c r="C34" s="28">
        <v>6</v>
      </c>
      <c r="D34" s="28">
        <v>3</v>
      </c>
      <c r="E34" s="28">
        <v>3</v>
      </c>
      <c r="G34" s="28">
        <v>6</v>
      </c>
      <c r="H34" s="28">
        <v>3</v>
      </c>
      <c r="I34" s="28">
        <v>3</v>
      </c>
      <c r="K34" s="28">
        <v>6</v>
      </c>
      <c r="L34" s="28">
        <v>3</v>
      </c>
      <c r="M34" s="28">
        <v>3</v>
      </c>
      <c r="O34" s="28">
        <v>6</v>
      </c>
      <c r="P34" s="28">
        <v>3</v>
      </c>
      <c r="Q34" s="28">
        <v>3</v>
      </c>
      <c r="S34" s="28">
        <v>6</v>
      </c>
      <c r="T34" s="28">
        <v>3</v>
      </c>
      <c r="U34" s="28">
        <v>3</v>
      </c>
      <c r="W34" s="28">
        <v>6</v>
      </c>
      <c r="X34" s="28">
        <v>3</v>
      </c>
      <c r="Y34" s="28">
        <v>3</v>
      </c>
      <c r="BR34" s="18"/>
    </row>
    <row r="35" spans="1:70">
      <c r="A35" s="2">
        <v>44257</v>
      </c>
      <c r="C35" s="28">
        <v>6</v>
      </c>
      <c r="D35" s="28">
        <v>3</v>
      </c>
      <c r="E35" s="28">
        <v>3</v>
      </c>
      <c r="G35" s="28">
        <v>6</v>
      </c>
      <c r="H35" s="28">
        <v>3</v>
      </c>
      <c r="I35" s="28">
        <v>3</v>
      </c>
      <c r="K35" s="28">
        <v>6</v>
      </c>
      <c r="L35" s="28">
        <v>3</v>
      </c>
      <c r="M35" s="28">
        <v>3</v>
      </c>
      <c r="O35" s="28">
        <v>6</v>
      </c>
      <c r="P35" s="28">
        <v>3</v>
      </c>
      <c r="Q35" s="28">
        <v>3</v>
      </c>
      <c r="S35" s="28">
        <v>6</v>
      </c>
      <c r="T35" s="28">
        <v>3</v>
      </c>
      <c r="U35" s="28">
        <v>3</v>
      </c>
      <c r="W35" s="28">
        <v>6</v>
      </c>
      <c r="X35" s="28">
        <v>3</v>
      </c>
      <c r="Y35" s="28">
        <v>3</v>
      </c>
      <c r="BR35" s="18"/>
    </row>
    <row r="36" spans="1:70">
      <c r="A36" s="2">
        <v>44262</v>
      </c>
      <c r="C36" s="28">
        <v>0</v>
      </c>
      <c r="D36" s="28">
        <v>3</v>
      </c>
      <c r="E36" s="28">
        <v>3</v>
      </c>
      <c r="G36" s="28">
        <v>0</v>
      </c>
      <c r="H36" s="28">
        <v>3</v>
      </c>
      <c r="I36" s="28">
        <v>3</v>
      </c>
      <c r="K36" s="28">
        <v>0</v>
      </c>
      <c r="L36" s="28">
        <v>3</v>
      </c>
      <c r="M36" s="28">
        <v>3</v>
      </c>
      <c r="O36" s="28">
        <v>0</v>
      </c>
      <c r="P36" s="28">
        <v>3</v>
      </c>
      <c r="Q36" s="28">
        <v>3</v>
      </c>
      <c r="S36" s="28">
        <v>0</v>
      </c>
      <c r="T36" s="28">
        <v>3</v>
      </c>
      <c r="U36" s="28">
        <v>3</v>
      </c>
      <c r="W36" s="28">
        <v>0</v>
      </c>
      <c r="X36" s="28">
        <v>3</v>
      </c>
      <c r="Y36" s="28">
        <v>3</v>
      </c>
      <c r="BR36" s="18"/>
    </row>
    <row r="37" s="29" customFormat="1" spans="1:112">
      <c r="A37" s="2">
        <v>44264</v>
      </c>
      <c r="C37" s="28">
        <v>0</v>
      </c>
      <c r="D37" s="28">
        <v>3</v>
      </c>
      <c r="E37" s="28">
        <v>3</v>
      </c>
      <c r="G37" s="28">
        <v>0</v>
      </c>
      <c r="H37" s="28">
        <v>3</v>
      </c>
      <c r="I37" s="28">
        <v>3</v>
      </c>
      <c r="K37" s="28">
        <v>0</v>
      </c>
      <c r="L37" s="28">
        <v>3</v>
      </c>
      <c r="M37" s="28">
        <v>3</v>
      </c>
      <c r="O37" s="28">
        <v>0</v>
      </c>
      <c r="P37" s="28">
        <v>3</v>
      </c>
      <c r="Q37" s="28">
        <v>3</v>
      </c>
      <c r="S37" s="28">
        <v>0</v>
      </c>
      <c r="T37" s="28">
        <v>3</v>
      </c>
      <c r="U37" s="28">
        <v>3</v>
      </c>
      <c r="V37" s="30"/>
      <c r="W37" s="28">
        <v>0</v>
      </c>
      <c r="X37" s="28">
        <v>3</v>
      </c>
      <c r="Y37" s="28">
        <v>3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8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</row>
    <row r="38" spans="1:70">
      <c r="A38" s="2">
        <v>44271</v>
      </c>
      <c r="C38" s="28">
        <v>0</v>
      </c>
      <c r="D38" s="28">
        <v>3</v>
      </c>
      <c r="E38" s="28">
        <v>3</v>
      </c>
      <c r="G38" s="28">
        <v>0</v>
      </c>
      <c r="H38" s="28">
        <v>3</v>
      </c>
      <c r="I38" s="28">
        <v>3</v>
      </c>
      <c r="K38" s="28">
        <v>0</v>
      </c>
      <c r="L38" s="28">
        <v>3</v>
      </c>
      <c r="M38" s="28">
        <v>3</v>
      </c>
      <c r="O38" s="28">
        <v>0</v>
      </c>
      <c r="P38" s="28">
        <v>3</v>
      </c>
      <c r="Q38" s="28">
        <v>3</v>
      </c>
      <c r="S38" s="28">
        <v>0</v>
      </c>
      <c r="T38" s="28">
        <v>3</v>
      </c>
      <c r="U38" s="28">
        <v>3</v>
      </c>
      <c r="W38" s="28">
        <v>0</v>
      </c>
      <c r="X38" s="28">
        <v>3</v>
      </c>
      <c r="Y38" s="28">
        <v>3</v>
      </c>
      <c r="BR38" s="18"/>
    </row>
    <row r="39" spans="1:70">
      <c r="A39" s="2">
        <v>44278</v>
      </c>
      <c r="C39" s="28">
        <v>0</v>
      </c>
      <c r="D39" s="28">
        <v>3</v>
      </c>
      <c r="E39" s="28">
        <v>3</v>
      </c>
      <c r="G39" s="28">
        <v>0</v>
      </c>
      <c r="H39" s="28">
        <v>3</v>
      </c>
      <c r="I39" s="28">
        <v>3</v>
      </c>
      <c r="K39" s="28">
        <v>0</v>
      </c>
      <c r="L39" s="28">
        <v>3</v>
      </c>
      <c r="M39" s="28">
        <v>3</v>
      </c>
      <c r="O39" s="28">
        <v>0</v>
      </c>
      <c r="P39" s="28">
        <v>3</v>
      </c>
      <c r="Q39" s="28">
        <v>3</v>
      </c>
      <c r="S39" s="28">
        <v>0</v>
      </c>
      <c r="T39" s="28">
        <v>3</v>
      </c>
      <c r="U39" s="28">
        <v>3</v>
      </c>
      <c r="W39" s="28">
        <v>0</v>
      </c>
      <c r="X39" s="28">
        <v>3</v>
      </c>
      <c r="Y39" s="28">
        <v>3</v>
      </c>
      <c r="BR39" s="18"/>
    </row>
    <row r="40" spans="1:70">
      <c r="A40" s="2">
        <v>44285</v>
      </c>
      <c r="C40" s="28">
        <v>0</v>
      </c>
      <c r="D40" s="28">
        <v>3</v>
      </c>
      <c r="E40" s="28">
        <v>3</v>
      </c>
      <c r="G40" s="28">
        <v>0</v>
      </c>
      <c r="H40" s="28">
        <v>3</v>
      </c>
      <c r="I40" s="28">
        <v>3</v>
      </c>
      <c r="K40" s="28">
        <v>0</v>
      </c>
      <c r="L40" s="28">
        <v>3</v>
      </c>
      <c r="M40" s="28">
        <v>3</v>
      </c>
      <c r="O40" s="28">
        <v>0</v>
      </c>
      <c r="P40" s="28">
        <v>3</v>
      </c>
      <c r="Q40" s="28">
        <v>3</v>
      </c>
      <c r="S40" s="28">
        <v>0</v>
      </c>
      <c r="T40" s="28">
        <v>3</v>
      </c>
      <c r="U40" s="28">
        <v>3</v>
      </c>
      <c r="W40" s="28">
        <v>0</v>
      </c>
      <c r="X40" s="28">
        <v>3</v>
      </c>
      <c r="Y40" s="28">
        <v>3</v>
      </c>
      <c r="BR40" s="18"/>
    </row>
    <row r="41" spans="1:70">
      <c r="A41" s="2">
        <v>44290</v>
      </c>
      <c r="C41" s="31">
        <v>2</v>
      </c>
      <c r="D41" s="31">
        <v>3</v>
      </c>
      <c r="E41" s="31">
        <v>1</v>
      </c>
      <c r="G41" s="31">
        <v>2</v>
      </c>
      <c r="H41" s="31">
        <v>3</v>
      </c>
      <c r="I41" s="31">
        <v>1</v>
      </c>
      <c r="K41" s="31">
        <v>2</v>
      </c>
      <c r="L41" s="31">
        <v>3</v>
      </c>
      <c r="M41" s="31">
        <v>1</v>
      </c>
      <c r="O41" s="31">
        <v>2</v>
      </c>
      <c r="P41" s="31">
        <v>3</v>
      </c>
      <c r="Q41" s="31">
        <v>1</v>
      </c>
      <c r="S41" s="31">
        <v>2</v>
      </c>
      <c r="T41" s="31">
        <v>3</v>
      </c>
      <c r="U41" s="31">
        <v>1</v>
      </c>
      <c r="W41" s="31">
        <v>2</v>
      </c>
      <c r="X41" s="31">
        <v>3</v>
      </c>
      <c r="Y41" s="31">
        <v>1</v>
      </c>
      <c r="BR41" s="18"/>
    </row>
    <row r="42" spans="1:70">
      <c r="A42" s="2">
        <v>44292</v>
      </c>
      <c r="C42" s="31">
        <v>2</v>
      </c>
      <c r="D42" s="31">
        <v>1</v>
      </c>
      <c r="E42" s="31">
        <v>1</v>
      </c>
      <c r="G42" s="31">
        <v>2</v>
      </c>
      <c r="H42" s="31">
        <v>1</v>
      </c>
      <c r="I42" s="31">
        <v>1</v>
      </c>
      <c r="K42" s="31">
        <v>2</v>
      </c>
      <c r="L42" s="31">
        <v>1</v>
      </c>
      <c r="M42" s="31">
        <v>1</v>
      </c>
      <c r="O42" s="31">
        <v>2</v>
      </c>
      <c r="P42" s="31">
        <v>1</v>
      </c>
      <c r="Q42" s="31">
        <v>1</v>
      </c>
      <c r="S42" s="31">
        <v>2</v>
      </c>
      <c r="T42" s="31">
        <v>1</v>
      </c>
      <c r="U42" s="31">
        <v>1</v>
      </c>
      <c r="W42" s="31">
        <v>2</v>
      </c>
      <c r="X42" s="31">
        <v>1</v>
      </c>
      <c r="Y42" s="31">
        <v>1</v>
      </c>
      <c r="BR42" s="18"/>
    </row>
    <row r="43" s="29" customFormat="1" spans="1:112">
      <c r="A43" s="2">
        <v>44296</v>
      </c>
      <c r="C43" s="31">
        <v>2</v>
      </c>
      <c r="D43" s="31">
        <v>1</v>
      </c>
      <c r="E43" s="31">
        <v>1</v>
      </c>
      <c r="G43" s="31">
        <v>2</v>
      </c>
      <c r="H43" s="31">
        <v>1</v>
      </c>
      <c r="I43" s="31">
        <v>1</v>
      </c>
      <c r="K43" s="31">
        <v>2</v>
      </c>
      <c r="L43" s="31">
        <v>1</v>
      </c>
      <c r="M43" s="31">
        <v>1</v>
      </c>
      <c r="O43" s="31">
        <v>2</v>
      </c>
      <c r="P43" s="31">
        <v>1</v>
      </c>
      <c r="Q43" s="31">
        <v>1</v>
      </c>
      <c r="S43" s="31">
        <v>2</v>
      </c>
      <c r="T43" s="31">
        <v>1</v>
      </c>
      <c r="U43" s="31">
        <v>1</v>
      </c>
      <c r="V43" s="30"/>
      <c r="W43" s="31">
        <v>2</v>
      </c>
      <c r="X43" s="31">
        <v>1</v>
      </c>
      <c r="Y43" s="31">
        <v>1</v>
      </c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8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</row>
    <row r="44" spans="1:70">
      <c r="A44" s="2">
        <v>44299</v>
      </c>
      <c r="C44" s="31">
        <v>2</v>
      </c>
      <c r="D44" s="31">
        <v>1</v>
      </c>
      <c r="E44" s="31">
        <v>1</v>
      </c>
      <c r="G44" s="31">
        <v>2</v>
      </c>
      <c r="H44" s="31">
        <v>1</v>
      </c>
      <c r="I44" s="31">
        <v>1</v>
      </c>
      <c r="K44" s="31">
        <v>2</v>
      </c>
      <c r="L44" s="31">
        <v>1</v>
      </c>
      <c r="M44" s="31">
        <v>1</v>
      </c>
      <c r="O44" s="31">
        <v>2</v>
      </c>
      <c r="P44" s="31">
        <v>1</v>
      </c>
      <c r="Q44" s="31">
        <v>1</v>
      </c>
      <c r="S44" s="31">
        <v>2</v>
      </c>
      <c r="T44" s="31">
        <v>1</v>
      </c>
      <c r="U44" s="31">
        <v>1</v>
      </c>
      <c r="W44" s="31">
        <v>2</v>
      </c>
      <c r="X44" s="31">
        <v>1</v>
      </c>
      <c r="Y44" s="31">
        <v>1</v>
      </c>
      <c r="BR44" s="18"/>
    </row>
    <row r="45" spans="1:70">
      <c r="A45" s="2">
        <v>44303</v>
      </c>
      <c r="C45" s="31">
        <v>2</v>
      </c>
      <c r="D45" s="31">
        <v>1</v>
      </c>
      <c r="E45" s="31">
        <v>1</v>
      </c>
      <c r="G45" s="31">
        <v>2</v>
      </c>
      <c r="H45" s="31">
        <v>1</v>
      </c>
      <c r="I45" s="31">
        <v>1</v>
      </c>
      <c r="K45" s="31">
        <v>2</v>
      </c>
      <c r="L45" s="31">
        <v>1</v>
      </c>
      <c r="M45" s="31">
        <v>1</v>
      </c>
      <c r="O45" s="31">
        <v>2</v>
      </c>
      <c r="P45" s="31">
        <v>1</v>
      </c>
      <c r="Q45" s="31">
        <v>1</v>
      </c>
      <c r="S45" s="31">
        <v>2</v>
      </c>
      <c r="T45" s="31">
        <v>1</v>
      </c>
      <c r="U45" s="31">
        <v>1</v>
      </c>
      <c r="W45" s="31">
        <v>2</v>
      </c>
      <c r="X45" s="31">
        <v>1</v>
      </c>
      <c r="Y45" s="31">
        <v>1</v>
      </c>
      <c r="BR45" s="18"/>
    </row>
    <row r="46" spans="1:70">
      <c r="A46" s="2">
        <v>44306</v>
      </c>
      <c r="C46" s="31">
        <v>2</v>
      </c>
      <c r="D46" s="31">
        <v>1</v>
      </c>
      <c r="E46" s="31">
        <v>1</v>
      </c>
      <c r="G46" s="31">
        <v>2</v>
      </c>
      <c r="H46" s="31">
        <v>1</v>
      </c>
      <c r="I46" s="31">
        <v>1</v>
      </c>
      <c r="K46" s="31">
        <v>2</v>
      </c>
      <c r="L46" s="31">
        <v>1</v>
      </c>
      <c r="M46" s="31">
        <v>1</v>
      </c>
      <c r="O46" s="31">
        <v>2</v>
      </c>
      <c r="P46" s="31">
        <v>1</v>
      </c>
      <c r="Q46" s="31">
        <v>1</v>
      </c>
      <c r="S46" s="31">
        <v>2</v>
      </c>
      <c r="T46" s="31">
        <v>1</v>
      </c>
      <c r="U46" s="31">
        <v>1</v>
      </c>
      <c r="W46" s="31">
        <v>2</v>
      </c>
      <c r="X46" s="31">
        <v>1</v>
      </c>
      <c r="Y46" s="31">
        <v>1</v>
      </c>
      <c r="BR46" s="18"/>
    </row>
    <row r="47" spans="1:70">
      <c r="A47" s="2">
        <v>44312</v>
      </c>
      <c r="C47" s="31">
        <v>0</v>
      </c>
      <c r="D47" s="31">
        <v>1</v>
      </c>
      <c r="E47" s="31">
        <v>1</v>
      </c>
      <c r="G47" s="31">
        <v>0</v>
      </c>
      <c r="H47" s="31">
        <v>1</v>
      </c>
      <c r="I47" s="31">
        <v>1</v>
      </c>
      <c r="K47" s="31">
        <v>0</v>
      </c>
      <c r="L47" s="31">
        <v>1</v>
      </c>
      <c r="M47" s="31">
        <v>1</v>
      </c>
      <c r="O47" s="31">
        <v>0</v>
      </c>
      <c r="P47" s="31">
        <v>1</v>
      </c>
      <c r="Q47" s="31">
        <v>1</v>
      </c>
      <c r="S47" s="31">
        <v>0</v>
      </c>
      <c r="T47" s="31">
        <v>1</v>
      </c>
      <c r="U47" s="31">
        <v>1</v>
      </c>
      <c r="W47" s="31">
        <v>0</v>
      </c>
      <c r="X47" s="31">
        <v>1</v>
      </c>
      <c r="Y47" s="31">
        <v>1</v>
      </c>
      <c r="BR47" s="18"/>
    </row>
    <row r="48" s="29" customFormat="1" spans="1:112">
      <c r="A48" s="2">
        <v>44313</v>
      </c>
      <c r="C48" s="31">
        <v>0</v>
      </c>
      <c r="D48" s="31">
        <v>1</v>
      </c>
      <c r="E48" s="31">
        <v>1</v>
      </c>
      <c r="G48" s="31">
        <v>0</v>
      </c>
      <c r="H48" s="31">
        <v>1</v>
      </c>
      <c r="I48" s="31">
        <v>1</v>
      </c>
      <c r="K48" s="31">
        <v>0</v>
      </c>
      <c r="L48" s="31">
        <v>1</v>
      </c>
      <c r="M48" s="31">
        <v>1</v>
      </c>
      <c r="O48" s="31">
        <v>0</v>
      </c>
      <c r="P48" s="31">
        <v>1</v>
      </c>
      <c r="Q48" s="31">
        <v>1</v>
      </c>
      <c r="S48" s="31">
        <v>0</v>
      </c>
      <c r="T48" s="31">
        <v>1</v>
      </c>
      <c r="U48" s="31">
        <v>1</v>
      </c>
      <c r="V48" s="30"/>
      <c r="W48" s="31">
        <v>0</v>
      </c>
      <c r="X48" s="31">
        <v>1</v>
      </c>
      <c r="Y48" s="31">
        <v>1</v>
      </c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8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</row>
    <row r="49" spans="1:70">
      <c r="A49" s="2">
        <v>44319</v>
      </c>
      <c r="C49" s="31">
        <v>0</v>
      </c>
      <c r="D49" s="31">
        <v>1</v>
      </c>
      <c r="E49" s="31">
        <v>3</v>
      </c>
      <c r="G49" s="31">
        <v>0</v>
      </c>
      <c r="H49" s="31">
        <v>1</v>
      </c>
      <c r="I49" s="31">
        <v>3</v>
      </c>
      <c r="K49" s="31">
        <v>0</v>
      </c>
      <c r="L49" s="31">
        <v>1</v>
      </c>
      <c r="M49" s="31">
        <v>3</v>
      </c>
      <c r="O49" s="31">
        <v>0</v>
      </c>
      <c r="P49" s="31">
        <v>1</v>
      </c>
      <c r="Q49" s="31">
        <v>3</v>
      </c>
      <c r="S49" s="31">
        <v>0</v>
      </c>
      <c r="T49" s="31">
        <v>1</v>
      </c>
      <c r="U49" s="31">
        <v>3</v>
      </c>
      <c r="W49" s="31">
        <v>0</v>
      </c>
      <c r="X49" s="31">
        <v>1</v>
      </c>
      <c r="Y49" s="31">
        <v>3</v>
      </c>
      <c r="BR49" s="18"/>
    </row>
    <row r="50" spans="1:70">
      <c r="A50" s="2">
        <v>44320</v>
      </c>
      <c r="C50" s="32">
        <v>0</v>
      </c>
      <c r="D50" s="32">
        <v>0</v>
      </c>
      <c r="E50" s="32">
        <v>0</v>
      </c>
      <c r="G50" s="31">
        <v>0</v>
      </c>
      <c r="H50" s="31">
        <v>1</v>
      </c>
      <c r="I50" s="31">
        <v>3</v>
      </c>
      <c r="K50" s="31">
        <v>0</v>
      </c>
      <c r="L50" s="31">
        <v>1</v>
      </c>
      <c r="M50" s="31">
        <v>3</v>
      </c>
      <c r="O50" s="31">
        <v>0</v>
      </c>
      <c r="P50" s="31">
        <v>1</v>
      </c>
      <c r="Q50" s="31">
        <v>3</v>
      </c>
      <c r="S50" s="31">
        <v>0</v>
      </c>
      <c r="T50" s="31">
        <v>1</v>
      </c>
      <c r="U50" s="31">
        <v>3</v>
      </c>
      <c r="W50" s="31">
        <v>0</v>
      </c>
      <c r="X50" s="31">
        <v>1</v>
      </c>
      <c r="Y50" s="31">
        <v>3</v>
      </c>
      <c r="BR50" s="18"/>
    </row>
    <row r="51" spans="1:70">
      <c r="A51" s="2">
        <v>44325</v>
      </c>
      <c r="C51" s="31">
        <v>0</v>
      </c>
      <c r="D51" s="31">
        <v>0</v>
      </c>
      <c r="E51" s="31">
        <v>0</v>
      </c>
      <c r="G51" s="31">
        <v>0</v>
      </c>
      <c r="H51" s="31">
        <v>1</v>
      </c>
      <c r="I51" s="28">
        <v>3</v>
      </c>
      <c r="K51" s="31">
        <v>0</v>
      </c>
      <c r="L51" s="31">
        <v>1</v>
      </c>
      <c r="M51" s="31">
        <v>3</v>
      </c>
      <c r="O51" s="31">
        <v>0</v>
      </c>
      <c r="P51" s="31">
        <v>1</v>
      </c>
      <c r="Q51" s="28">
        <v>3</v>
      </c>
      <c r="S51" s="31">
        <v>0</v>
      </c>
      <c r="T51" s="31">
        <v>1</v>
      </c>
      <c r="U51" s="31">
        <v>3</v>
      </c>
      <c r="W51" s="31">
        <v>0</v>
      </c>
      <c r="X51" s="31">
        <v>1</v>
      </c>
      <c r="Y51" s="28">
        <v>3</v>
      </c>
      <c r="BR51" s="18"/>
    </row>
    <row r="52" spans="1:70">
      <c r="A52" s="2">
        <v>44327</v>
      </c>
      <c r="C52" s="31">
        <v>0</v>
      </c>
      <c r="D52" s="31">
        <v>0</v>
      </c>
      <c r="E52" s="31">
        <v>0</v>
      </c>
      <c r="G52" s="31">
        <v>0</v>
      </c>
      <c r="H52" s="31">
        <v>1</v>
      </c>
      <c r="I52" s="28">
        <v>3</v>
      </c>
      <c r="K52" s="31">
        <v>0</v>
      </c>
      <c r="L52" s="31">
        <v>1</v>
      </c>
      <c r="M52" s="28">
        <v>3</v>
      </c>
      <c r="O52" s="31">
        <v>0</v>
      </c>
      <c r="P52" s="31">
        <v>1</v>
      </c>
      <c r="Q52" s="28">
        <v>3</v>
      </c>
      <c r="S52" s="31">
        <v>0</v>
      </c>
      <c r="T52" s="31">
        <v>1</v>
      </c>
      <c r="U52" s="28">
        <v>3</v>
      </c>
      <c r="W52" s="31">
        <v>0</v>
      </c>
      <c r="X52" s="31">
        <v>1</v>
      </c>
      <c r="Y52" s="28">
        <v>3</v>
      </c>
      <c r="BR52" s="18"/>
    </row>
    <row r="53" spans="1:70">
      <c r="A53" s="2">
        <v>44328</v>
      </c>
      <c r="C53" s="31">
        <v>2</v>
      </c>
      <c r="D53" s="31">
        <v>0</v>
      </c>
      <c r="E53" s="31">
        <v>0</v>
      </c>
      <c r="G53" s="28">
        <v>2</v>
      </c>
      <c r="H53" s="31">
        <v>1</v>
      </c>
      <c r="I53" s="28">
        <v>3</v>
      </c>
      <c r="K53" s="28">
        <v>2</v>
      </c>
      <c r="L53" s="31">
        <v>1</v>
      </c>
      <c r="M53" s="28">
        <v>3</v>
      </c>
      <c r="O53" s="28">
        <v>2</v>
      </c>
      <c r="P53" s="31">
        <v>1</v>
      </c>
      <c r="Q53" s="28">
        <v>3</v>
      </c>
      <c r="S53" s="28">
        <v>2</v>
      </c>
      <c r="T53" s="31">
        <v>1</v>
      </c>
      <c r="U53" s="28">
        <v>3</v>
      </c>
      <c r="W53" s="28">
        <v>2</v>
      </c>
      <c r="X53" s="31">
        <v>1</v>
      </c>
      <c r="Y53" s="28">
        <v>3</v>
      </c>
      <c r="BR53" s="18"/>
    </row>
    <row r="54" spans="1:70">
      <c r="A54" s="2">
        <v>44332</v>
      </c>
      <c r="C54" s="31">
        <v>0</v>
      </c>
      <c r="D54" s="31">
        <v>0</v>
      </c>
      <c r="E54" s="31">
        <v>0</v>
      </c>
      <c r="G54" s="28">
        <v>0</v>
      </c>
      <c r="H54" s="31">
        <v>1</v>
      </c>
      <c r="I54" s="28">
        <v>3</v>
      </c>
      <c r="K54" s="28">
        <v>0</v>
      </c>
      <c r="L54" s="31">
        <v>1</v>
      </c>
      <c r="M54" s="28">
        <v>3</v>
      </c>
      <c r="O54" s="28">
        <v>0</v>
      </c>
      <c r="P54" s="31">
        <v>1</v>
      </c>
      <c r="Q54" s="28">
        <v>3</v>
      </c>
      <c r="S54" s="28">
        <v>0</v>
      </c>
      <c r="T54" s="31">
        <v>1</v>
      </c>
      <c r="U54" s="28">
        <v>3</v>
      </c>
      <c r="V54" s="36"/>
      <c r="W54" s="28">
        <v>0</v>
      </c>
      <c r="X54" s="31">
        <v>1</v>
      </c>
      <c r="Y54" s="28">
        <v>3</v>
      </c>
      <c r="BR54" s="18"/>
    </row>
    <row r="55" s="9" customFormat="1" spans="1:112">
      <c r="A55" s="2">
        <v>44334</v>
      </c>
      <c r="B55" s="33"/>
      <c r="C55" s="31">
        <v>0</v>
      </c>
      <c r="D55" s="31">
        <v>0</v>
      </c>
      <c r="E55" s="31">
        <v>0</v>
      </c>
      <c r="F55" s="33"/>
      <c r="G55" s="28">
        <v>0</v>
      </c>
      <c r="H55" s="31">
        <v>1</v>
      </c>
      <c r="I55" s="28">
        <v>3</v>
      </c>
      <c r="J55" s="33"/>
      <c r="K55" s="28">
        <v>0</v>
      </c>
      <c r="L55" s="31">
        <v>1</v>
      </c>
      <c r="M55" s="28">
        <v>3</v>
      </c>
      <c r="N55" s="33"/>
      <c r="O55" s="28">
        <v>0</v>
      </c>
      <c r="P55" s="31">
        <v>1</v>
      </c>
      <c r="Q55" s="28">
        <v>3</v>
      </c>
      <c r="R55" s="33"/>
      <c r="S55" s="28">
        <v>0</v>
      </c>
      <c r="T55" s="31">
        <v>1</v>
      </c>
      <c r="U55" s="28">
        <v>3</v>
      </c>
      <c r="V55" s="37"/>
      <c r="W55" s="28">
        <v>0</v>
      </c>
      <c r="X55" s="31">
        <v>1</v>
      </c>
      <c r="Y55" s="28">
        <v>3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38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</row>
    <row r="56" spans="1:25">
      <c r="A56" s="2">
        <v>44341</v>
      </c>
      <c r="C56" s="31">
        <v>0</v>
      </c>
      <c r="D56" s="31">
        <v>0</v>
      </c>
      <c r="E56" s="31">
        <v>0</v>
      </c>
      <c r="G56" s="34">
        <v>0</v>
      </c>
      <c r="H56" s="31">
        <v>1</v>
      </c>
      <c r="I56" s="28">
        <v>3</v>
      </c>
      <c r="K56" s="28">
        <v>0</v>
      </c>
      <c r="L56" s="31">
        <v>1</v>
      </c>
      <c r="M56" s="28">
        <v>3</v>
      </c>
      <c r="O56" s="28">
        <v>0</v>
      </c>
      <c r="P56" s="31">
        <v>1</v>
      </c>
      <c r="Q56" s="28">
        <v>3</v>
      </c>
      <c r="S56" s="28">
        <v>0</v>
      </c>
      <c r="T56" s="31">
        <v>1</v>
      </c>
      <c r="U56" s="28">
        <v>3</v>
      </c>
      <c r="V56" s="36"/>
      <c r="W56" s="28">
        <v>0</v>
      </c>
      <c r="X56" s="31">
        <v>1</v>
      </c>
      <c r="Y56" s="28">
        <v>3</v>
      </c>
    </row>
    <row r="57" spans="1:25">
      <c r="A57" s="2">
        <v>44348</v>
      </c>
      <c r="C57" s="31">
        <v>0</v>
      </c>
      <c r="D57" s="31">
        <v>0</v>
      </c>
      <c r="E57" s="31">
        <v>0</v>
      </c>
      <c r="G57" s="34">
        <v>0</v>
      </c>
      <c r="H57" s="31">
        <v>1</v>
      </c>
      <c r="I57" s="28">
        <v>3</v>
      </c>
      <c r="K57" s="31">
        <v>0</v>
      </c>
      <c r="L57" s="31">
        <v>1</v>
      </c>
      <c r="M57" s="28">
        <v>3</v>
      </c>
      <c r="O57" s="31">
        <v>0</v>
      </c>
      <c r="P57" s="31">
        <v>1</v>
      </c>
      <c r="Q57" s="28">
        <v>3</v>
      </c>
      <c r="S57" s="28">
        <v>0</v>
      </c>
      <c r="T57" s="31">
        <v>1</v>
      </c>
      <c r="U57" s="28">
        <v>3</v>
      </c>
      <c r="V57" s="36"/>
      <c r="W57" s="28">
        <v>0</v>
      </c>
      <c r="X57" s="31">
        <v>1</v>
      </c>
      <c r="Y57" s="28">
        <v>3</v>
      </c>
    </row>
    <row r="58" spans="1:25">
      <c r="A58" s="2">
        <v>44355</v>
      </c>
      <c r="C58" s="31">
        <v>0</v>
      </c>
      <c r="D58" s="31">
        <v>0</v>
      </c>
      <c r="E58" s="31">
        <v>0</v>
      </c>
      <c r="G58" s="34">
        <v>0</v>
      </c>
      <c r="H58" s="31">
        <v>1</v>
      </c>
      <c r="I58" s="28">
        <v>3</v>
      </c>
      <c r="K58" s="28">
        <v>0</v>
      </c>
      <c r="L58" s="31">
        <v>1</v>
      </c>
      <c r="M58" s="28">
        <v>3</v>
      </c>
      <c r="O58" s="28">
        <v>0</v>
      </c>
      <c r="P58" s="31">
        <v>1</v>
      </c>
      <c r="Q58" s="28">
        <v>3</v>
      </c>
      <c r="S58" s="28">
        <v>0</v>
      </c>
      <c r="T58" s="31">
        <v>1</v>
      </c>
      <c r="U58" s="28">
        <v>3</v>
      </c>
      <c r="V58" s="36"/>
      <c r="W58" s="28">
        <v>0</v>
      </c>
      <c r="X58" s="31">
        <v>1</v>
      </c>
      <c r="Y58" s="28">
        <v>3</v>
      </c>
    </row>
    <row r="59" spans="1:25">
      <c r="A59" s="2">
        <v>44362</v>
      </c>
      <c r="C59" s="31">
        <v>0</v>
      </c>
      <c r="D59" s="31">
        <v>0</v>
      </c>
      <c r="E59" s="31">
        <v>0</v>
      </c>
      <c r="G59" s="34">
        <v>0</v>
      </c>
      <c r="H59" s="31">
        <v>1</v>
      </c>
      <c r="I59" s="28">
        <v>3</v>
      </c>
      <c r="K59" s="28">
        <v>0</v>
      </c>
      <c r="L59" s="31">
        <v>1</v>
      </c>
      <c r="M59" s="28">
        <v>3</v>
      </c>
      <c r="O59" s="28">
        <v>0</v>
      </c>
      <c r="P59" s="31">
        <v>1</v>
      </c>
      <c r="Q59" s="28">
        <v>3</v>
      </c>
      <c r="S59" s="28">
        <v>0</v>
      </c>
      <c r="T59" s="31">
        <v>1</v>
      </c>
      <c r="U59" s="28">
        <v>3</v>
      </c>
      <c r="V59" s="36"/>
      <c r="W59" s="28">
        <v>0</v>
      </c>
      <c r="X59" s="31">
        <v>1</v>
      </c>
      <c r="Y59" s="28">
        <v>3</v>
      </c>
    </row>
    <row r="60" spans="1:25">
      <c r="A60" s="2">
        <v>44383</v>
      </c>
      <c r="C60" s="31">
        <v>2</v>
      </c>
      <c r="D60" s="31">
        <v>0</v>
      </c>
      <c r="E60" s="31">
        <v>0</v>
      </c>
      <c r="G60" s="35">
        <v>2</v>
      </c>
      <c r="H60" s="35">
        <v>0</v>
      </c>
      <c r="I60" s="35">
        <v>0</v>
      </c>
      <c r="K60" s="28">
        <v>2</v>
      </c>
      <c r="L60" s="31">
        <v>1</v>
      </c>
      <c r="M60" s="28">
        <v>3</v>
      </c>
      <c r="O60" s="28">
        <v>2</v>
      </c>
      <c r="P60" s="31">
        <v>1</v>
      </c>
      <c r="Q60" s="28">
        <v>3</v>
      </c>
      <c r="S60" s="31">
        <v>2</v>
      </c>
      <c r="T60" s="31">
        <v>1</v>
      </c>
      <c r="U60" s="28">
        <v>3</v>
      </c>
      <c r="V60" s="36"/>
      <c r="W60" s="31">
        <v>2</v>
      </c>
      <c r="X60" s="31">
        <v>1</v>
      </c>
      <c r="Y60" s="28">
        <v>3</v>
      </c>
    </row>
    <row r="61" spans="1:25">
      <c r="A61" s="2">
        <v>44409</v>
      </c>
      <c r="C61" s="31">
        <v>2</v>
      </c>
      <c r="D61" s="31">
        <v>0</v>
      </c>
      <c r="E61" s="31">
        <v>0</v>
      </c>
      <c r="G61" s="34">
        <v>2</v>
      </c>
      <c r="H61" s="34">
        <v>0</v>
      </c>
      <c r="I61" s="34">
        <v>0</v>
      </c>
      <c r="K61" s="32">
        <v>2</v>
      </c>
      <c r="L61" s="32">
        <v>0</v>
      </c>
      <c r="M61" s="32">
        <v>0</v>
      </c>
      <c r="O61" s="28">
        <v>2</v>
      </c>
      <c r="P61" s="31">
        <v>1</v>
      </c>
      <c r="Q61" s="28">
        <v>3</v>
      </c>
      <c r="S61" s="31">
        <v>2</v>
      </c>
      <c r="T61" s="31">
        <v>1</v>
      </c>
      <c r="U61" s="28">
        <v>3</v>
      </c>
      <c r="V61" s="36"/>
      <c r="W61" s="31">
        <v>2</v>
      </c>
      <c r="X61" s="31">
        <v>1</v>
      </c>
      <c r="Y61" s="28">
        <v>3</v>
      </c>
    </row>
    <row r="62" spans="1:25">
      <c r="A62" s="2">
        <v>44440</v>
      </c>
      <c r="C62" s="31">
        <v>0</v>
      </c>
      <c r="D62" s="31">
        <v>0</v>
      </c>
      <c r="E62" s="31">
        <v>0</v>
      </c>
      <c r="G62" s="34">
        <v>0</v>
      </c>
      <c r="H62" s="34">
        <v>0</v>
      </c>
      <c r="I62" s="34">
        <v>0</v>
      </c>
      <c r="K62" s="28">
        <v>0</v>
      </c>
      <c r="L62" s="28">
        <v>0</v>
      </c>
      <c r="M62" s="28">
        <v>0</v>
      </c>
      <c r="O62" s="31">
        <v>0</v>
      </c>
      <c r="P62" s="31">
        <v>1</v>
      </c>
      <c r="Q62" s="28">
        <v>3</v>
      </c>
      <c r="S62" s="28">
        <v>0</v>
      </c>
      <c r="T62" s="31">
        <v>1</v>
      </c>
      <c r="U62" s="31">
        <v>3</v>
      </c>
      <c r="V62" s="36"/>
      <c r="W62" s="28">
        <v>0</v>
      </c>
      <c r="X62" s="31">
        <v>1</v>
      </c>
      <c r="Y62" s="31">
        <v>3</v>
      </c>
    </row>
    <row r="63" spans="1:25">
      <c r="A63" s="2">
        <v>44470</v>
      </c>
      <c r="C63" s="31">
        <v>0</v>
      </c>
      <c r="D63" s="31">
        <v>0</v>
      </c>
      <c r="E63" s="31">
        <v>0</v>
      </c>
      <c r="G63" s="34">
        <v>0</v>
      </c>
      <c r="H63" s="34">
        <v>0</v>
      </c>
      <c r="I63" s="34">
        <v>0</v>
      </c>
      <c r="K63" s="28">
        <v>0</v>
      </c>
      <c r="L63" s="28">
        <v>0</v>
      </c>
      <c r="M63" s="28">
        <v>0</v>
      </c>
      <c r="O63" s="32">
        <v>0</v>
      </c>
      <c r="P63" s="32">
        <v>0</v>
      </c>
      <c r="Q63" s="32">
        <v>0</v>
      </c>
      <c r="S63" s="28">
        <v>0</v>
      </c>
      <c r="T63" s="31">
        <v>1</v>
      </c>
      <c r="U63" s="31">
        <v>3</v>
      </c>
      <c r="V63" s="36"/>
      <c r="W63" s="28">
        <v>0</v>
      </c>
      <c r="X63" s="31">
        <v>1</v>
      </c>
      <c r="Y63" s="31">
        <v>3</v>
      </c>
    </row>
    <row r="64" spans="1:25">
      <c r="A64" s="2">
        <v>44562</v>
      </c>
      <c r="C64" s="31">
        <v>0</v>
      </c>
      <c r="D64" s="31">
        <v>0</v>
      </c>
      <c r="E64" s="31">
        <v>0</v>
      </c>
      <c r="G64" s="34">
        <v>0</v>
      </c>
      <c r="H64" s="34">
        <v>0</v>
      </c>
      <c r="I64" s="34">
        <v>0</v>
      </c>
      <c r="K64" s="28">
        <v>0</v>
      </c>
      <c r="L64" s="28">
        <v>0</v>
      </c>
      <c r="M64" s="28">
        <v>0</v>
      </c>
      <c r="O64" s="28">
        <v>0</v>
      </c>
      <c r="P64" s="28">
        <v>0</v>
      </c>
      <c r="Q64" s="28">
        <v>0</v>
      </c>
      <c r="S64" s="28">
        <v>0</v>
      </c>
      <c r="T64" s="31">
        <v>1</v>
      </c>
      <c r="U64" s="28">
        <v>3</v>
      </c>
      <c r="V64" s="36"/>
      <c r="W64" s="28">
        <v>0</v>
      </c>
      <c r="X64" s="31">
        <v>1</v>
      </c>
      <c r="Y64" s="28">
        <v>3</v>
      </c>
    </row>
    <row r="65" spans="1: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W65" s="17"/>
      <c r="X65" s="17"/>
      <c r="Y65" s="17"/>
    </row>
    <row r="66" spans="1: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40"/>
      <c r="W66" s="17"/>
      <c r="X66" s="17"/>
      <c r="Y66" s="17"/>
    </row>
    <row r="67" spans="1: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40"/>
      <c r="W67" s="17"/>
      <c r="X67" s="17"/>
      <c r="Y67" s="17"/>
    </row>
    <row r="68" spans="1:25">
      <c r="A68" s="39" t="s">
        <v>108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40"/>
      <c r="W68" s="17"/>
      <c r="X68" s="17"/>
      <c r="Y68" s="17"/>
    </row>
    <row r="69" spans="1:25">
      <c r="A69" s="17" t="s">
        <v>109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40"/>
      <c r="W69" s="17"/>
      <c r="X69" s="17"/>
      <c r="Y69" s="17"/>
    </row>
    <row r="70" spans="1: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40"/>
      <c r="W70" s="17"/>
      <c r="X70" s="17"/>
      <c r="Y70" s="17"/>
    </row>
    <row r="71" spans="1: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40"/>
      <c r="W71" s="17"/>
      <c r="X71" s="17"/>
      <c r="Y71" s="17"/>
    </row>
    <row r="72" spans="1: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40"/>
      <c r="W72" s="17"/>
      <c r="X72" s="17"/>
      <c r="Y72" s="17"/>
    </row>
    <row r="73" spans="1: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40"/>
      <c r="W73" s="17"/>
      <c r="X73" s="17"/>
      <c r="Y73" s="17"/>
    </row>
    <row r="74" spans="1: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40"/>
      <c r="W74" s="17"/>
      <c r="X74" s="17"/>
      <c r="Y74" s="17"/>
    </row>
    <row r="75" spans="1: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40"/>
      <c r="W75" s="17"/>
      <c r="X75" s="17"/>
      <c r="Y75" s="17"/>
    </row>
    <row r="76" spans="1: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40"/>
      <c r="W76" s="17"/>
      <c r="X76" s="17"/>
      <c r="Y76" s="17"/>
    </row>
    <row r="77" spans="1: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40"/>
      <c r="W77" s="17"/>
      <c r="X77" s="17"/>
      <c r="Y77" s="17"/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5"/>
  <sheetViews>
    <sheetView workbookViewId="0">
      <selection activeCell="A64" sqref="A64"/>
    </sheetView>
  </sheetViews>
  <sheetFormatPr defaultColWidth="8.7265625" defaultRowHeight="14"/>
  <cols>
    <col min="1" max="1" width="13.7265625" customWidth="1"/>
    <col min="2" max="2" width="11.7265625" customWidth="1"/>
    <col min="7" max="7" width="26.453125" customWidth="1"/>
    <col min="10" max="10" width="11.7265625" style="20" customWidth="1"/>
    <col min="18" max="18" width="11.7265625" style="20" customWidth="1"/>
  </cols>
  <sheetData>
    <row r="1" spans="2:7">
      <c r="B1" t="s">
        <v>110</v>
      </c>
      <c r="C1" t="s">
        <v>111</v>
      </c>
      <c r="D1" t="s">
        <v>112</v>
      </c>
      <c r="G1" s="23"/>
    </row>
    <row r="2" spans="1:25">
      <c r="A2" s="2">
        <v>43831</v>
      </c>
      <c r="B2" s="22">
        <v>1</v>
      </c>
      <c r="C2" s="22">
        <v>1</v>
      </c>
      <c r="D2" s="22">
        <v>1</v>
      </c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2"/>
      <c r="Q2" s="22"/>
      <c r="R2" s="24"/>
      <c r="S2" s="22"/>
      <c r="T2" s="22"/>
      <c r="U2" s="22"/>
      <c r="V2" s="22"/>
      <c r="W2" s="22"/>
      <c r="X2" s="22"/>
      <c r="Y2" s="22"/>
    </row>
    <row r="3" spans="1:25">
      <c r="A3" s="2">
        <v>43902</v>
      </c>
      <c r="B3" s="22">
        <v>0.98302723</v>
      </c>
      <c r="C3" s="22">
        <v>0.98302723</v>
      </c>
      <c r="D3" s="22">
        <v>0.98302723</v>
      </c>
      <c r="E3" s="22"/>
      <c r="F3" s="22"/>
      <c r="I3" s="22"/>
      <c r="J3" s="24"/>
      <c r="K3" s="22"/>
      <c r="L3" s="22"/>
      <c r="M3" s="22"/>
      <c r="N3" s="22"/>
      <c r="O3" s="22"/>
      <c r="P3" s="22"/>
      <c r="Q3" s="22"/>
      <c r="R3" s="24"/>
      <c r="S3" s="22"/>
      <c r="T3" s="22"/>
      <c r="U3" s="22"/>
      <c r="V3" s="22"/>
      <c r="W3" s="22"/>
      <c r="X3" s="22"/>
      <c r="Y3" s="22"/>
    </row>
    <row r="4" spans="1:25">
      <c r="A4" s="2">
        <v>43904</v>
      </c>
      <c r="B4" s="22">
        <v>0.8814022</v>
      </c>
      <c r="C4" s="22">
        <v>0.8814022</v>
      </c>
      <c r="D4" s="22">
        <v>0.8814022</v>
      </c>
      <c r="E4" s="22"/>
      <c r="F4" s="22"/>
      <c r="I4" s="22"/>
      <c r="J4" s="24"/>
      <c r="K4" s="22"/>
      <c r="L4" s="22"/>
      <c r="M4" s="22"/>
      <c r="N4" s="22"/>
      <c r="O4" s="22"/>
      <c r="P4" s="22"/>
      <c r="Q4" s="22"/>
      <c r="R4" s="24"/>
      <c r="S4" s="22"/>
      <c r="T4" s="22"/>
      <c r="U4" s="22"/>
      <c r="V4" s="22"/>
      <c r="W4" s="22"/>
      <c r="X4" s="22"/>
      <c r="Y4" s="22"/>
    </row>
    <row r="5" spans="1:25">
      <c r="A5" s="2">
        <v>43907</v>
      </c>
      <c r="B5" s="22">
        <v>0.33031472</v>
      </c>
      <c r="C5" s="22">
        <v>0.33031472</v>
      </c>
      <c r="D5" s="22">
        <v>0.33031472</v>
      </c>
      <c r="E5" s="22"/>
      <c r="F5" s="22"/>
      <c r="I5" s="22"/>
      <c r="J5" s="24"/>
      <c r="K5" s="22"/>
      <c r="L5" s="22"/>
      <c r="M5" s="22"/>
      <c r="N5" s="22"/>
      <c r="O5" s="22"/>
      <c r="P5" s="22"/>
      <c r="Q5" s="22"/>
      <c r="R5" s="24"/>
      <c r="S5" s="22"/>
      <c r="T5" s="22"/>
      <c r="U5" s="22"/>
      <c r="V5" s="22"/>
      <c r="W5" s="22"/>
      <c r="X5" s="22"/>
      <c r="Y5" s="22"/>
    </row>
    <row r="6" spans="1:25">
      <c r="A6" s="2">
        <v>43984</v>
      </c>
      <c r="B6" s="22">
        <v>0.29000432</v>
      </c>
      <c r="C6" s="22">
        <v>0.29000432</v>
      </c>
      <c r="D6" s="22">
        <v>0.29000432</v>
      </c>
      <c r="E6" s="22"/>
      <c r="F6" s="22"/>
      <c r="I6" s="22"/>
      <c r="J6" s="24"/>
      <c r="K6" s="22"/>
      <c r="L6" s="22"/>
      <c r="M6" s="22"/>
      <c r="N6" s="22"/>
      <c r="O6" s="22"/>
      <c r="P6" s="22"/>
      <c r="Q6" s="22"/>
      <c r="R6" s="24"/>
      <c r="S6" s="22"/>
      <c r="T6" s="22"/>
      <c r="U6" s="22"/>
      <c r="V6" s="22"/>
      <c r="W6" s="22"/>
      <c r="X6" s="22"/>
      <c r="Y6" s="22"/>
    </row>
    <row r="7" spans="1:25">
      <c r="A7" s="2">
        <v>44004</v>
      </c>
      <c r="B7" s="22">
        <v>0.30916942</v>
      </c>
      <c r="C7" s="22">
        <v>0.30916942</v>
      </c>
      <c r="D7" s="22">
        <v>0.30916942</v>
      </c>
      <c r="E7" s="22"/>
      <c r="F7" s="22"/>
      <c r="I7" s="22"/>
      <c r="J7" s="24"/>
      <c r="K7" s="22"/>
      <c r="L7" s="22"/>
      <c r="M7" s="22"/>
      <c r="N7" s="22"/>
      <c r="O7" s="22"/>
      <c r="P7" s="22"/>
      <c r="Q7" s="22"/>
      <c r="R7" s="24"/>
      <c r="S7" s="22"/>
      <c r="T7" s="22"/>
      <c r="U7" s="22"/>
      <c r="V7" s="22"/>
      <c r="W7" s="22"/>
      <c r="X7" s="22"/>
      <c r="Y7" s="22"/>
    </row>
    <row r="8" spans="1:25">
      <c r="A8" s="2">
        <v>44016</v>
      </c>
      <c r="B8" s="22">
        <v>0.36406004</v>
      </c>
      <c r="C8" s="22">
        <v>0.36406004</v>
      </c>
      <c r="D8" s="22">
        <v>0.36406004</v>
      </c>
      <c r="E8" s="22"/>
      <c r="F8" s="22"/>
      <c r="I8" s="22"/>
      <c r="J8" s="24"/>
      <c r="K8" s="22"/>
      <c r="L8" s="22"/>
      <c r="M8" s="22"/>
      <c r="N8" s="22"/>
      <c r="O8" s="22"/>
      <c r="P8" s="22"/>
      <c r="Q8" s="22"/>
      <c r="R8" s="24"/>
      <c r="S8" s="22"/>
      <c r="T8" s="22"/>
      <c r="U8" s="22"/>
      <c r="V8" s="22"/>
      <c r="W8" s="22"/>
      <c r="X8" s="22"/>
      <c r="Y8" s="22"/>
    </row>
    <row r="9" spans="1:25">
      <c r="A9" s="2">
        <v>44032</v>
      </c>
      <c r="B9" s="22">
        <v>0.37873479</v>
      </c>
      <c r="C9" s="22">
        <v>0.37873479</v>
      </c>
      <c r="D9" s="22">
        <v>0.37873479</v>
      </c>
      <c r="E9" s="22"/>
      <c r="F9" s="22"/>
      <c r="I9" s="22"/>
      <c r="J9" s="24"/>
      <c r="K9" s="22"/>
      <c r="L9" s="22"/>
      <c r="M9" s="22"/>
      <c r="N9" s="22"/>
      <c r="O9" s="22"/>
      <c r="P9" s="22"/>
      <c r="Q9" s="22"/>
      <c r="R9" s="24"/>
      <c r="S9" s="22"/>
      <c r="T9" s="22"/>
      <c r="U9" s="22"/>
      <c r="V9" s="22"/>
      <c r="W9" s="22"/>
      <c r="X9" s="22"/>
      <c r="Y9" s="22"/>
    </row>
    <row r="10" spans="1:25">
      <c r="A10" s="2">
        <v>44070</v>
      </c>
      <c r="B10" s="22">
        <v>0.50837893</v>
      </c>
      <c r="C10" s="22">
        <v>0.50837893</v>
      </c>
      <c r="D10" s="22">
        <v>0.50837893</v>
      </c>
      <c r="E10" s="22"/>
      <c r="F10" s="22"/>
      <c r="I10" s="22"/>
      <c r="J10" s="24"/>
      <c r="K10" s="22"/>
      <c r="L10" s="22"/>
      <c r="M10" s="22"/>
      <c r="N10" s="22"/>
      <c r="O10" s="22"/>
      <c r="P10" s="22"/>
      <c r="Q10" s="22"/>
      <c r="R10" s="24"/>
      <c r="S10" s="22"/>
      <c r="T10" s="22"/>
      <c r="U10" s="22"/>
      <c r="V10" s="22"/>
      <c r="W10" s="22"/>
      <c r="X10" s="22"/>
      <c r="Y10" s="22"/>
    </row>
    <row r="11" spans="1:25">
      <c r="A11" s="2">
        <v>44075</v>
      </c>
      <c r="B11" s="22">
        <v>0.52187878</v>
      </c>
      <c r="C11" s="22">
        <v>0.52187878</v>
      </c>
      <c r="D11" s="22">
        <v>0.52187878</v>
      </c>
      <c r="E11" s="22"/>
      <c r="F11" s="22"/>
      <c r="I11" s="22"/>
      <c r="J11" s="24"/>
      <c r="K11" s="22"/>
      <c r="L11" s="22"/>
      <c r="M11" s="22"/>
      <c r="N11" s="22"/>
      <c r="O11" s="22"/>
      <c r="P11" s="22"/>
      <c r="Q11" s="22"/>
      <c r="R11" s="24"/>
      <c r="S11" s="22"/>
      <c r="T11" s="22"/>
      <c r="U11" s="22"/>
      <c r="V11" s="22"/>
      <c r="W11" s="22"/>
      <c r="X11" s="22"/>
      <c r="Y11" s="22"/>
    </row>
    <row r="12" spans="1:25">
      <c r="A12" s="2">
        <v>44121</v>
      </c>
      <c r="B12" s="22">
        <v>0.55276735</v>
      </c>
      <c r="C12" s="22">
        <v>0.55276735</v>
      </c>
      <c r="D12" s="22">
        <v>0.55276735</v>
      </c>
      <c r="E12" s="22"/>
      <c r="F12" s="22"/>
      <c r="I12" s="22"/>
      <c r="J12" s="24"/>
      <c r="K12" s="22"/>
      <c r="L12" s="22"/>
      <c r="M12" s="22"/>
      <c r="N12" s="22"/>
      <c r="O12" s="22"/>
      <c r="P12" s="22"/>
      <c r="Q12" s="22"/>
      <c r="R12" s="24"/>
      <c r="S12" s="22"/>
      <c r="T12" s="22"/>
      <c r="U12" s="22"/>
      <c r="V12" s="22"/>
      <c r="W12" s="22"/>
      <c r="X12" s="22"/>
      <c r="Y12" s="22"/>
    </row>
    <row r="13" spans="1:25">
      <c r="A13" s="2">
        <v>44126</v>
      </c>
      <c r="B13" s="22">
        <v>0.46460301</v>
      </c>
      <c r="C13" s="22">
        <v>0.46460301</v>
      </c>
      <c r="D13" s="22">
        <v>0.46460301</v>
      </c>
      <c r="E13" s="22"/>
      <c r="F13" s="22"/>
      <c r="I13" s="22"/>
      <c r="J13" s="24"/>
      <c r="K13" s="22"/>
      <c r="L13" s="22"/>
      <c r="M13" s="22"/>
      <c r="N13" s="22"/>
      <c r="O13" s="22"/>
      <c r="P13" s="22"/>
      <c r="Q13" s="22"/>
      <c r="R13" s="24"/>
      <c r="S13" s="22"/>
      <c r="T13" s="22"/>
      <c r="U13" s="22"/>
      <c r="V13" s="22"/>
      <c r="W13" s="22"/>
      <c r="X13" s="22"/>
      <c r="Y13" s="22"/>
    </row>
    <row r="14" spans="1:25">
      <c r="A14" s="2">
        <v>44134</v>
      </c>
      <c r="B14" s="22">
        <v>0.5692341</v>
      </c>
      <c r="C14" s="22">
        <v>0.5692341</v>
      </c>
      <c r="D14" s="22">
        <v>0.5692341</v>
      </c>
      <c r="E14" s="22"/>
      <c r="F14" s="22"/>
      <c r="I14" s="22"/>
      <c r="J14" s="24"/>
      <c r="K14" s="22"/>
      <c r="L14" s="22"/>
      <c r="M14" s="22"/>
      <c r="N14" s="22"/>
      <c r="O14" s="22"/>
      <c r="P14" s="22"/>
      <c r="Q14" s="22"/>
      <c r="R14" s="24"/>
      <c r="S14" s="22"/>
      <c r="T14" s="22"/>
      <c r="U14" s="22"/>
      <c r="V14" s="22"/>
      <c r="W14" s="22"/>
      <c r="X14" s="22"/>
      <c r="Y14" s="22"/>
    </row>
    <row r="15" spans="1:25">
      <c r="A15" s="2">
        <v>44136</v>
      </c>
      <c r="B15" s="22">
        <v>0.37988693</v>
      </c>
      <c r="C15" s="22">
        <v>0.37988693</v>
      </c>
      <c r="D15" s="22">
        <v>0.37988693</v>
      </c>
      <c r="E15" s="22"/>
      <c r="F15" s="22"/>
      <c r="I15" s="22"/>
      <c r="J15" s="24"/>
      <c r="K15" s="22"/>
      <c r="L15" s="22"/>
      <c r="M15" s="22"/>
      <c r="N15" s="22"/>
      <c r="O15" s="22"/>
      <c r="P15" s="22"/>
      <c r="Q15" s="22"/>
      <c r="R15" s="24"/>
      <c r="S15" s="22"/>
      <c r="T15" s="22"/>
      <c r="U15" s="22"/>
      <c r="V15" s="22"/>
      <c r="W15" s="22"/>
      <c r="X15" s="22"/>
      <c r="Y15" s="22"/>
    </row>
    <row r="16" spans="1:25">
      <c r="A16" s="2">
        <v>44180</v>
      </c>
      <c r="B16" s="22">
        <v>0.44</v>
      </c>
      <c r="C16" s="22">
        <v>0.44</v>
      </c>
      <c r="D16" s="22">
        <v>0.44</v>
      </c>
      <c r="E16" s="22"/>
      <c r="F16" s="22"/>
      <c r="I16" s="22"/>
      <c r="J16" s="24"/>
      <c r="K16" s="22"/>
      <c r="L16" s="22"/>
      <c r="M16" s="22"/>
      <c r="N16" s="22"/>
      <c r="O16" s="22"/>
      <c r="P16" s="22"/>
      <c r="Q16" s="22"/>
      <c r="R16" s="24"/>
      <c r="S16" s="22"/>
      <c r="T16" s="22"/>
      <c r="U16" s="22"/>
      <c r="V16" s="22"/>
      <c r="W16" s="22"/>
      <c r="X16" s="22"/>
      <c r="Y16" s="22"/>
    </row>
    <row r="17" spans="1:25">
      <c r="A17" s="2">
        <v>44184</v>
      </c>
      <c r="B17" s="22">
        <v>0.44</v>
      </c>
      <c r="C17" s="22">
        <v>0.44</v>
      </c>
      <c r="D17" s="22">
        <v>0.44</v>
      </c>
      <c r="E17" s="22"/>
      <c r="F17" s="22"/>
      <c r="I17" s="22"/>
      <c r="J17" s="24"/>
      <c r="K17" s="22"/>
      <c r="L17" s="22"/>
      <c r="M17" s="22"/>
      <c r="N17" s="22"/>
      <c r="O17" s="22"/>
      <c r="P17" s="22"/>
      <c r="Q17" s="22"/>
      <c r="R17" s="24"/>
      <c r="S17" s="22"/>
      <c r="T17" s="22"/>
      <c r="U17" s="22"/>
      <c r="V17" s="22"/>
      <c r="W17" s="22"/>
      <c r="X17" s="22"/>
      <c r="Y17" s="22"/>
    </row>
    <row r="18" spans="1:25">
      <c r="A18" s="2">
        <v>44200</v>
      </c>
      <c r="B18" s="22">
        <v>0.44</v>
      </c>
      <c r="C18" s="22">
        <v>0.44</v>
      </c>
      <c r="D18" s="22">
        <v>0.44</v>
      </c>
      <c r="E18" s="22"/>
      <c r="F18" s="22"/>
      <c r="I18" s="22"/>
      <c r="J18" s="24"/>
      <c r="K18" s="22"/>
      <c r="L18" s="22"/>
      <c r="M18" s="22"/>
      <c r="N18" s="22"/>
      <c r="O18" s="22"/>
      <c r="P18" s="22"/>
      <c r="Q18" s="22"/>
      <c r="R18" s="24"/>
      <c r="S18" s="22"/>
      <c r="T18" s="22"/>
      <c r="U18" s="22"/>
      <c r="V18" s="22"/>
      <c r="W18" s="22"/>
      <c r="X18" s="22"/>
      <c r="Y18" s="22"/>
    </row>
    <row r="19" spans="1:25">
      <c r="A19" s="2">
        <v>44201</v>
      </c>
      <c r="B19" s="22">
        <v>0.43</v>
      </c>
      <c r="C19" s="22">
        <v>0.43</v>
      </c>
      <c r="D19" s="22">
        <v>0.43</v>
      </c>
      <c r="E19" s="22"/>
      <c r="F19" s="22"/>
      <c r="I19" s="22"/>
      <c r="J19" s="24"/>
      <c r="K19" s="22"/>
      <c r="L19" s="22"/>
      <c r="M19" s="22"/>
      <c r="N19" s="22"/>
      <c r="O19" s="22"/>
      <c r="P19" s="22"/>
      <c r="Q19" s="22"/>
      <c r="R19" s="24"/>
      <c r="S19" s="22"/>
      <c r="T19" s="22"/>
      <c r="U19" s="22"/>
      <c r="V19" s="22"/>
      <c r="W19" s="22"/>
      <c r="X19" s="22"/>
      <c r="Y19" s="22"/>
    </row>
    <row r="20" spans="1:25">
      <c r="A20" s="2">
        <v>44208</v>
      </c>
      <c r="B20" s="22">
        <v>0.4</v>
      </c>
      <c r="C20" s="22">
        <v>0.4</v>
      </c>
      <c r="D20" s="22">
        <v>0.4</v>
      </c>
      <c r="E20" s="22"/>
      <c r="F20" s="22"/>
      <c r="I20" s="22"/>
      <c r="J20" s="24"/>
      <c r="K20" s="22"/>
      <c r="L20" s="22"/>
      <c r="M20" s="22"/>
      <c r="N20" s="22"/>
      <c r="O20" s="22"/>
      <c r="P20" s="22"/>
      <c r="Q20" s="22"/>
      <c r="R20" s="24"/>
      <c r="S20" s="22"/>
      <c r="T20" s="22"/>
      <c r="U20" s="22"/>
      <c r="V20" s="22"/>
      <c r="W20" s="22"/>
      <c r="X20" s="22"/>
      <c r="Y20" s="22"/>
    </row>
    <row r="21" spans="1:25">
      <c r="A21" s="2">
        <v>44212</v>
      </c>
      <c r="B21" s="22">
        <v>0.42</v>
      </c>
      <c r="C21" s="22">
        <v>0.42</v>
      </c>
      <c r="D21" s="22">
        <v>0.42</v>
      </c>
      <c r="E21" s="22"/>
      <c r="F21" s="22"/>
      <c r="I21" s="22"/>
      <c r="J21" s="24"/>
      <c r="K21" s="22"/>
      <c r="L21" s="22"/>
      <c r="M21" s="22"/>
      <c r="N21" s="22"/>
      <c r="O21" s="22"/>
      <c r="P21" s="22"/>
      <c r="Q21" s="22"/>
      <c r="R21" s="24"/>
      <c r="S21" s="22"/>
      <c r="T21" s="22"/>
      <c r="U21" s="22"/>
      <c r="V21" s="22"/>
      <c r="W21" s="22"/>
      <c r="X21" s="22"/>
      <c r="Y21" s="22"/>
    </row>
    <row r="22" spans="1:25">
      <c r="A22" s="2">
        <v>44215</v>
      </c>
      <c r="B22" s="22">
        <v>0.42</v>
      </c>
      <c r="C22" s="22">
        <v>0.42</v>
      </c>
      <c r="D22" s="22">
        <v>0.42</v>
      </c>
      <c r="E22" s="22"/>
      <c r="F22" s="22"/>
      <c r="I22" s="22"/>
      <c r="J22" s="24"/>
      <c r="K22" s="22"/>
      <c r="L22" s="22"/>
      <c r="M22" s="22"/>
      <c r="N22" s="22"/>
      <c r="O22" s="22"/>
      <c r="P22" s="22"/>
      <c r="Q22" s="22"/>
      <c r="R22" s="24"/>
      <c r="S22" s="22"/>
      <c r="T22" s="22"/>
      <c r="U22" s="22"/>
      <c r="V22" s="22"/>
      <c r="W22" s="22"/>
      <c r="X22" s="22"/>
      <c r="Y22" s="22"/>
    </row>
    <row r="23" spans="1:25">
      <c r="A23" s="2">
        <v>44222</v>
      </c>
      <c r="B23" s="22">
        <v>0.4</v>
      </c>
      <c r="C23" s="22">
        <v>0.4</v>
      </c>
      <c r="D23" s="22">
        <v>0.4</v>
      </c>
      <c r="E23" s="22"/>
      <c r="F23" s="22"/>
      <c r="I23" s="22"/>
      <c r="J23" s="24"/>
      <c r="K23" s="22"/>
      <c r="L23" s="22"/>
      <c r="M23" s="22"/>
      <c r="N23" s="22"/>
      <c r="O23" s="22"/>
      <c r="P23" s="22"/>
      <c r="Q23" s="22"/>
      <c r="R23" s="24"/>
      <c r="S23" s="22"/>
      <c r="T23" s="22"/>
      <c r="U23" s="22"/>
      <c r="V23" s="22"/>
      <c r="W23" s="22"/>
      <c r="X23" s="22"/>
      <c r="Y23" s="22"/>
    </row>
    <row r="24" spans="1:25">
      <c r="A24" s="2">
        <v>44229</v>
      </c>
      <c r="B24" s="22">
        <v>0.38</v>
      </c>
      <c r="C24" s="22">
        <v>0.38</v>
      </c>
      <c r="D24" s="22">
        <v>0.38</v>
      </c>
      <c r="E24" s="22"/>
      <c r="F24" s="22"/>
      <c r="I24" s="22"/>
      <c r="J24" s="24"/>
      <c r="K24" s="22"/>
      <c r="L24" s="22"/>
      <c r="M24" s="22"/>
      <c r="N24" s="22"/>
      <c r="O24" s="22"/>
      <c r="P24" s="22"/>
      <c r="Q24" s="22"/>
      <c r="R24" s="24"/>
      <c r="S24" s="22"/>
      <c r="T24" s="22"/>
      <c r="U24" s="22"/>
      <c r="V24" s="22"/>
      <c r="W24" s="22"/>
      <c r="X24" s="22"/>
      <c r="Y24" s="22"/>
    </row>
    <row r="25" spans="1:25">
      <c r="A25" s="2">
        <v>44233</v>
      </c>
      <c r="B25" s="22">
        <v>0.37</v>
      </c>
      <c r="C25" s="22">
        <v>0.37</v>
      </c>
      <c r="D25" s="22">
        <v>0.37</v>
      </c>
      <c r="E25" s="22"/>
      <c r="F25" s="22"/>
      <c r="I25" s="22"/>
      <c r="J25" s="24"/>
      <c r="K25" s="22"/>
      <c r="L25" s="22"/>
      <c r="M25" s="22"/>
      <c r="N25" s="22"/>
      <c r="O25" s="22"/>
      <c r="P25" s="22"/>
      <c r="Q25" s="22"/>
      <c r="R25" s="24"/>
      <c r="S25" s="22"/>
      <c r="T25" s="22"/>
      <c r="U25" s="22"/>
      <c r="V25" s="22"/>
      <c r="W25" s="22"/>
      <c r="X25" s="22"/>
      <c r="Y25" s="22"/>
    </row>
    <row r="26" spans="1:25">
      <c r="A26" s="2">
        <v>44235</v>
      </c>
      <c r="B26" s="22">
        <v>0.37</v>
      </c>
      <c r="C26" s="22">
        <v>0.37</v>
      </c>
      <c r="D26" s="22">
        <v>0.37</v>
      </c>
      <c r="E26" s="22"/>
      <c r="F26" s="22"/>
      <c r="I26" s="22"/>
      <c r="J26" s="24"/>
      <c r="K26" s="22"/>
      <c r="L26" s="22"/>
      <c r="M26" s="22"/>
      <c r="N26" s="22"/>
      <c r="O26" s="22"/>
      <c r="P26" s="22"/>
      <c r="Q26" s="22"/>
      <c r="R26" s="24"/>
      <c r="S26" s="22"/>
      <c r="T26" s="22"/>
      <c r="U26" s="22"/>
      <c r="V26" s="22"/>
      <c r="W26" s="22"/>
      <c r="X26" s="22"/>
      <c r="Y26" s="22"/>
    </row>
    <row r="27" spans="1:25">
      <c r="A27" s="2">
        <v>44236</v>
      </c>
      <c r="B27" s="22">
        <v>0.38</v>
      </c>
      <c r="C27" s="22">
        <v>0.38</v>
      </c>
      <c r="D27" s="22">
        <v>0.38</v>
      </c>
      <c r="E27" s="22"/>
      <c r="F27" s="22"/>
      <c r="I27" s="22"/>
      <c r="J27" s="24"/>
      <c r="K27" s="22"/>
      <c r="L27" s="22"/>
      <c r="M27" s="22"/>
      <c r="N27" s="22"/>
      <c r="O27" s="22"/>
      <c r="P27" s="22"/>
      <c r="Q27" s="22"/>
      <c r="R27" s="24"/>
      <c r="S27" s="22"/>
      <c r="T27" s="22"/>
      <c r="U27" s="22"/>
      <c r="V27" s="22"/>
      <c r="W27" s="22"/>
      <c r="X27" s="22"/>
      <c r="Y27" s="22"/>
    </row>
    <row r="28" spans="1:25">
      <c r="A28" s="2">
        <v>44240</v>
      </c>
      <c r="B28" s="22">
        <v>0.46</v>
      </c>
      <c r="C28" s="22">
        <v>0.46</v>
      </c>
      <c r="D28" s="22">
        <v>0.46</v>
      </c>
      <c r="E28" s="22"/>
      <c r="F28" s="22"/>
      <c r="I28" s="22"/>
      <c r="J28" s="24"/>
      <c r="K28" s="22"/>
      <c r="L28" s="22"/>
      <c r="M28" s="22"/>
      <c r="N28" s="22"/>
      <c r="O28" s="22"/>
      <c r="P28" s="22"/>
      <c r="Q28" s="22"/>
      <c r="R28" s="24"/>
      <c r="S28" s="25"/>
      <c r="T28" s="25"/>
      <c r="U28" s="25"/>
      <c r="V28" s="25"/>
      <c r="W28" s="25"/>
      <c r="X28" s="25"/>
      <c r="Y28" s="25"/>
    </row>
    <row r="29" spans="1:25">
      <c r="A29" s="2">
        <v>44243</v>
      </c>
      <c r="B29" s="22">
        <v>0.48</v>
      </c>
      <c r="C29" s="22">
        <v>0.48</v>
      </c>
      <c r="D29" s="22">
        <v>0.48</v>
      </c>
      <c r="E29" s="22"/>
      <c r="F29" s="22"/>
      <c r="I29" s="22"/>
      <c r="J29" s="24"/>
      <c r="K29" s="22"/>
      <c r="L29" s="22"/>
      <c r="M29" s="22"/>
      <c r="N29" s="22"/>
      <c r="O29" s="22"/>
      <c r="P29" s="22"/>
      <c r="Q29" s="22"/>
      <c r="R29" s="24"/>
      <c r="S29" s="25"/>
      <c r="T29" s="25"/>
      <c r="U29" s="25"/>
      <c r="V29" s="25"/>
      <c r="W29" s="25"/>
      <c r="X29" s="25"/>
      <c r="Y29" s="25"/>
    </row>
    <row r="30" spans="1:25">
      <c r="A30" s="2">
        <v>44249</v>
      </c>
      <c r="B30" s="22">
        <v>0.42</v>
      </c>
      <c r="C30" s="22">
        <v>0.42</v>
      </c>
      <c r="D30" s="22">
        <v>0.42</v>
      </c>
      <c r="E30" s="22"/>
      <c r="F30" s="22"/>
      <c r="I30" s="22"/>
      <c r="J30" s="24"/>
      <c r="K30" s="22"/>
      <c r="L30" s="22"/>
      <c r="M30" s="22"/>
      <c r="N30" s="22"/>
      <c r="O30" s="22"/>
      <c r="P30" s="22"/>
      <c r="Q30" s="22"/>
      <c r="R30" s="24"/>
      <c r="S30" s="25"/>
      <c r="T30" s="25"/>
      <c r="U30" s="25"/>
      <c r="V30" s="25"/>
      <c r="W30" s="25"/>
      <c r="X30" s="25"/>
      <c r="Y30" s="25"/>
    </row>
    <row r="31" spans="1:25">
      <c r="A31" s="2">
        <v>44250</v>
      </c>
      <c r="B31" s="22">
        <v>0.43</v>
      </c>
      <c r="C31" s="22">
        <v>0.43</v>
      </c>
      <c r="D31" s="22">
        <v>0.43</v>
      </c>
      <c r="E31" s="22"/>
      <c r="F31" s="22"/>
      <c r="I31" s="22"/>
      <c r="J31" s="24"/>
      <c r="K31" s="22"/>
      <c r="L31" s="22"/>
      <c r="M31" s="22"/>
      <c r="N31" s="22"/>
      <c r="O31" s="22"/>
      <c r="P31" s="22"/>
      <c r="Q31" s="22"/>
      <c r="R31" s="24"/>
      <c r="S31" s="25"/>
      <c r="T31" s="25"/>
      <c r="U31" s="25"/>
      <c r="V31" s="25"/>
      <c r="W31" s="25"/>
      <c r="X31" s="25"/>
      <c r="Y31" s="25"/>
    </row>
    <row r="32" spans="1:25">
      <c r="A32" s="2">
        <v>44256</v>
      </c>
      <c r="B32" s="22">
        <v>0.45</v>
      </c>
      <c r="C32" s="22">
        <v>0.45</v>
      </c>
      <c r="D32" s="22">
        <v>0.45</v>
      </c>
      <c r="E32" s="22"/>
      <c r="F32" s="22"/>
      <c r="I32" s="22"/>
      <c r="J32" s="24"/>
      <c r="K32" s="22"/>
      <c r="L32" s="22"/>
      <c r="M32" s="22"/>
      <c r="N32" s="22"/>
      <c r="O32" s="22"/>
      <c r="P32" s="22"/>
      <c r="Q32" s="22"/>
      <c r="R32" s="24"/>
      <c r="S32" s="25"/>
      <c r="T32" s="25"/>
      <c r="U32" s="25"/>
      <c r="V32" s="25"/>
      <c r="W32" s="25"/>
      <c r="X32" s="25"/>
      <c r="Y32" s="25"/>
    </row>
    <row r="33" spans="1:25">
      <c r="A33" s="2">
        <v>44257</v>
      </c>
      <c r="B33" s="22">
        <v>0.51</v>
      </c>
      <c r="C33" s="22">
        <v>0.51</v>
      </c>
      <c r="D33" s="22">
        <v>0.51</v>
      </c>
      <c r="E33" s="22"/>
      <c r="F33" s="22"/>
      <c r="I33" s="22"/>
      <c r="J33" s="24"/>
      <c r="K33" s="22"/>
      <c r="L33" s="22"/>
      <c r="M33" s="22"/>
      <c r="N33" s="22"/>
      <c r="O33" s="22"/>
      <c r="P33" s="22"/>
      <c r="Q33" s="22"/>
      <c r="R33" s="24"/>
      <c r="S33" s="25"/>
      <c r="T33" s="25"/>
      <c r="U33" s="25"/>
      <c r="V33" s="25"/>
      <c r="W33" s="25"/>
      <c r="X33" s="25"/>
      <c r="Y33" s="25"/>
    </row>
    <row r="34" spans="1:25">
      <c r="A34" s="2">
        <v>44262</v>
      </c>
      <c r="B34" s="22">
        <v>0.6</v>
      </c>
      <c r="C34" s="22">
        <v>0.6</v>
      </c>
      <c r="D34" s="22">
        <v>0.6</v>
      </c>
      <c r="E34" s="22"/>
      <c r="F34" s="22"/>
      <c r="I34" s="22"/>
      <c r="J34" s="24"/>
      <c r="K34" s="22"/>
      <c r="L34" s="22"/>
      <c r="M34" s="22"/>
      <c r="N34" s="22"/>
      <c r="O34" s="22"/>
      <c r="P34" s="22"/>
      <c r="Q34" s="22"/>
      <c r="R34" s="24"/>
      <c r="S34" s="25"/>
      <c r="T34" s="25"/>
      <c r="U34" s="25"/>
      <c r="V34" s="25"/>
      <c r="W34" s="25"/>
      <c r="X34" s="25"/>
      <c r="Y34" s="25"/>
    </row>
    <row r="35" spans="1:25">
      <c r="A35" s="2">
        <v>44264</v>
      </c>
      <c r="B35" s="22">
        <v>0.6</v>
      </c>
      <c r="C35" s="22">
        <v>0.6</v>
      </c>
      <c r="D35" s="22">
        <v>0.6</v>
      </c>
      <c r="E35" s="22"/>
      <c r="F35" s="22"/>
      <c r="I35" s="22"/>
      <c r="J35" s="24"/>
      <c r="K35" s="22"/>
      <c r="L35" s="22"/>
      <c r="M35" s="22"/>
      <c r="N35" s="22"/>
      <c r="O35" s="22"/>
      <c r="P35" s="22"/>
      <c r="Q35" s="22"/>
      <c r="R35" s="24"/>
      <c r="S35" s="25"/>
      <c r="T35" s="25"/>
      <c r="U35" s="25"/>
      <c r="V35" s="25"/>
      <c r="W35" s="25"/>
      <c r="X35" s="25"/>
      <c r="Y35" s="25"/>
    </row>
    <row r="36" spans="1:25">
      <c r="A36" s="2">
        <v>44271</v>
      </c>
      <c r="B36" s="22">
        <v>0.6</v>
      </c>
      <c r="C36" s="22">
        <v>0.6</v>
      </c>
      <c r="D36" s="22">
        <v>0.6</v>
      </c>
      <c r="E36" s="22"/>
      <c r="F36" s="22"/>
      <c r="I36" s="22"/>
      <c r="J36" s="24"/>
      <c r="K36" s="22"/>
      <c r="L36" s="22"/>
      <c r="M36" s="22"/>
      <c r="N36" s="22"/>
      <c r="O36" s="22"/>
      <c r="P36" s="22"/>
      <c r="Q36" s="22"/>
      <c r="R36" s="24"/>
      <c r="S36" s="25"/>
      <c r="T36" s="25"/>
      <c r="U36" s="25"/>
      <c r="V36" s="25"/>
      <c r="W36" s="25"/>
      <c r="X36" s="25"/>
      <c r="Y36" s="25"/>
    </row>
    <row r="37" spans="1:25">
      <c r="A37" s="2">
        <v>44278</v>
      </c>
      <c r="B37" s="22">
        <v>0.6</v>
      </c>
      <c r="C37" s="22">
        <v>0.6</v>
      </c>
      <c r="D37" s="22">
        <v>0.6</v>
      </c>
      <c r="E37" s="22"/>
      <c r="F37" s="22"/>
      <c r="I37" s="22"/>
      <c r="J37" s="24"/>
      <c r="K37" s="22"/>
      <c r="L37" s="22"/>
      <c r="M37" s="22"/>
      <c r="N37" s="22"/>
      <c r="O37" s="22"/>
      <c r="P37" s="22"/>
      <c r="Q37" s="22"/>
      <c r="R37" s="24"/>
      <c r="S37" s="25"/>
      <c r="T37" s="25"/>
      <c r="U37" s="25"/>
      <c r="V37" s="25"/>
      <c r="W37" s="25"/>
      <c r="X37" s="25"/>
      <c r="Y37" s="25"/>
    </row>
    <row r="38" spans="1:25">
      <c r="A38" s="2">
        <v>44285</v>
      </c>
      <c r="B38" s="22">
        <v>0.6</v>
      </c>
      <c r="C38" s="22">
        <v>0.6</v>
      </c>
      <c r="D38" s="22">
        <v>0.6</v>
      </c>
      <c r="E38" s="22"/>
      <c r="F38" s="22"/>
      <c r="I38" s="22"/>
      <c r="J38" s="24"/>
      <c r="K38" s="22"/>
      <c r="L38" s="22"/>
      <c r="M38" s="22"/>
      <c r="N38" s="22"/>
      <c r="O38" s="22"/>
      <c r="P38" s="22"/>
      <c r="Q38" s="22"/>
      <c r="R38" s="24"/>
      <c r="S38" s="25"/>
      <c r="T38" s="25"/>
      <c r="U38" s="25"/>
      <c r="V38" s="25"/>
      <c r="W38" s="25"/>
      <c r="X38" s="25"/>
      <c r="Y38" s="25"/>
    </row>
    <row r="39" spans="1:25">
      <c r="A39" s="2">
        <v>44290</v>
      </c>
      <c r="B39" s="22">
        <v>0.6</v>
      </c>
      <c r="C39" s="22">
        <v>0.6</v>
      </c>
      <c r="D39" s="22">
        <v>0.6</v>
      </c>
      <c r="E39" s="22"/>
      <c r="F39" s="22"/>
      <c r="I39" s="22"/>
      <c r="J39" s="24"/>
      <c r="K39" s="22"/>
      <c r="L39" s="22"/>
      <c r="M39" s="22"/>
      <c r="N39" s="22"/>
      <c r="O39" s="22"/>
      <c r="P39" s="22"/>
      <c r="Q39" s="22"/>
      <c r="R39" s="24"/>
      <c r="S39" s="25"/>
      <c r="T39" s="25"/>
      <c r="U39" s="25"/>
      <c r="V39" s="25"/>
      <c r="W39" s="25"/>
      <c r="X39" s="25"/>
      <c r="Y39" s="25"/>
    </row>
    <row r="40" spans="1:25">
      <c r="A40" s="2">
        <v>44292</v>
      </c>
      <c r="B40" s="22">
        <f t="shared" ref="B40:B59" si="0">L67</f>
        <v>0.6</v>
      </c>
      <c r="C40" s="22">
        <v>0.5</v>
      </c>
      <c r="D40" s="22">
        <v>0.6</v>
      </c>
      <c r="E40" s="22"/>
      <c r="F40" s="22"/>
      <c r="I40" s="22"/>
      <c r="J40" s="24"/>
      <c r="K40" s="22"/>
      <c r="L40" s="22"/>
      <c r="M40" s="22"/>
      <c r="N40" s="22"/>
      <c r="O40" s="22"/>
      <c r="P40" s="22"/>
      <c r="Q40" s="22"/>
      <c r="R40" s="24"/>
      <c r="S40" s="25"/>
      <c r="T40" s="25"/>
      <c r="U40" s="25"/>
      <c r="V40" s="25"/>
      <c r="W40" s="25"/>
      <c r="X40" s="25"/>
      <c r="Y40" s="25"/>
    </row>
    <row r="41" spans="1:25">
      <c r="A41" s="2">
        <v>44296</v>
      </c>
      <c r="B41" s="22">
        <f t="shared" si="0"/>
        <v>0.612614318968586</v>
      </c>
      <c r="C41" s="22">
        <v>0.5</v>
      </c>
      <c r="D41" s="22">
        <v>0.6</v>
      </c>
      <c r="E41" s="22"/>
      <c r="F41" s="22"/>
      <c r="I41" s="22"/>
      <c r="J41" s="24"/>
      <c r="K41" s="22"/>
      <c r="L41" s="22"/>
      <c r="M41" s="22"/>
      <c r="N41" s="22"/>
      <c r="O41" s="22"/>
      <c r="P41" s="22"/>
      <c r="Q41" s="22"/>
      <c r="R41" s="24"/>
      <c r="S41" s="25"/>
      <c r="T41" s="25"/>
      <c r="U41" s="25"/>
      <c r="V41" s="25"/>
      <c r="W41" s="25"/>
      <c r="X41" s="25"/>
      <c r="Y41" s="25"/>
    </row>
    <row r="42" spans="1:25">
      <c r="A42" s="2">
        <v>44299</v>
      </c>
      <c r="B42" s="22">
        <f t="shared" si="0"/>
        <v>0.618921478452879</v>
      </c>
      <c r="C42" s="22">
        <v>0.5</v>
      </c>
      <c r="D42" s="22">
        <v>0.6</v>
      </c>
      <c r="E42" s="22"/>
      <c r="F42" s="22"/>
      <c r="I42" s="22"/>
      <c r="J42" s="24"/>
      <c r="K42" s="22"/>
      <c r="L42" s="22"/>
      <c r="M42" s="22"/>
      <c r="N42" s="22"/>
      <c r="O42" s="22"/>
      <c r="P42" s="22"/>
      <c r="Q42" s="22"/>
      <c r="R42" s="24"/>
      <c r="S42" s="25"/>
      <c r="T42" s="25"/>
      <c r="U42" s="25"/>
      <c r="V42" s="25"/>
      <c r="W42" s="25"/>
      <c r="X42" s="25"/>
      <c r="Y42" s="25"/>
    </row>
    <row r="43" spans="1:25">
      <c r="A43" s="2">
        <v>44303</v>
      </c>
      <c r="B43" s="22">
        <f t="shared" si="0"/>
        <v>0.625228637937172</v>
      </c>
      <c r="C43" s="22">
        <v>0.5</v>
      </c>
      <c r="D43" s="22">
        <v>0.6</v>
      </c>
      <c r="E43" s="22"/>
      <c r="F43" s="22"/>
      <c r="I43" s="22"/>
      <c r="J43" s="24"/>
      <c r="K43" s="22"/>
      <c r="L43" s="22"/>
      <c r="M43" s="22"/>
      <c r="N43" s="22"/>
      <c r="O43" s="22"/>
      <c r="P43" s="22"/>
      <c r="Q43" s="22"/>
      <c r="R43" s="24"/>
      <c r="S43" s="25"/>
      <c r="T43" s="25"/>
      <c r="U43" s="25"/>
      <c r="V43" s="25"/>
      <c r="W43" s="25"/>
      <c r="X43" s="25"/>
      <c r="Y43" s="25"/>
    </row>
    <row r="44" spans="1:25">
      <c r="A44" s="2">
        <v>44306</v>
      </c>
      <c r="B44" s="22">
        <f t="shared" si="0"/>
        <v>0.631535797421465</v>
      </c>
      <c r="C44" s="22">
        <v>0.5</v>
      </c>
      <c r="D44" s="22">
        <v>0.6</v>
      </c>
      <c r="E44" s="22"/>
      <c r="F44" s="22"/>
      <c r="I44" s="22"/>
      <c r="J44" s="24"/>
      <c r="K44" s="22"/>
      <c r="L44" s="22"/>
      <c r="M44" s="22"/>
      <c r="N44" s="22"/>
      <c r="O44" s="22"/>
      <c r="P44" s="22"/>
      <c r="Q44" s="22"/>
      <c r="R44" s="24"/>
      <c r="S44" s="25"/>
      <c r="T44" s="25"/>
      <c r="U44" s="25"/>
      <c r="V44" s="25"/>
      <c r="W44" s="25"/>
      <c r="X44" s="25"/>
      <c r="Y44" s="25"/>
    </row>
    <row r="45" spans="1:25">
      <c r="A45" s="2">
        <v>44312</v>
      </c>
      <c r="B45" s="22">
        <f t="shared" si="0"/>
        <v>0.637842956905758</v>
      </c>
      <c r="C45" s="22">
        <v>0.5</v>
      </c>
      <c r="D45" s="22">
        <v>0.6</v>
      </c>
      <c r="E45" s="22"/>
      <c r="F45" s="22"/>
      <c r="I45" s="22"/>
      <c r="J45" s="24"/>
      <c r="K45" s="22"/>
      <c r="L45" s="22"/>
      <c r="M45" s="22"/>
      <c r="N45" s="22"/>
      <c r="O45" s="22"/>
      <c r="P45" s="22"/>
      <c r="Q45" s="22"/>
      <c r="R45" s="24"/>
      <c r="S45" s="25"/>
      <c r="T45" s="25"/>
      <c r="U45" s="25"/>
      <c r="V45" s="25"/>
      <c r="W45" s="25"/>
      <c r="X45" s="25"/>
      <c r="Y45" s="25"/>
    </row>
    <row r="46" spans="1:25">
      <c r="A46" s="2">
        <v>44313</v>
      </c>
      <c r="B46" s="22">
        <f t="shared" si="0"/>
        <v>0.64415011639005</v>
      </c>
      <c r="C46" s="22">
        <v>0.5</v>
      </c>
      <c r="D46" s="22">
        <v>0.6</v>
      </c>
      <c r="E46" s="22"/>
      <c r="F46" s="22"/>
      <c r="I46" s="22"/>
      <c r="J46" s="24"/>
      <c r="K46" s="22"/>
      <c r="L46" s="22"/>
      <c r="M46" s="22"/>
      <c r="N46" s="22"/>
      <c r="O46" s="22"/>
      <c r="P46" s="22"/>
      <c r="Q46" s="22"/>
      <c r="R46" s="24"/>
      <c r="S46" s="25"/>
      <c r="T46" s="25"/>
      <c r="U46" s="25"/>
      <c r="V46" s="25"/>
      <c r="W46" s="25"/>
      <c r="X46" s="25"/>
      <c r="Y46" s="25"/>
    </row>
    <row r="47" spans="1:25">
      <c r="A47" s="2">
        <v>44319</v>
      </c>
      <c r="B47" s="22">
        <f t="shared" si="0"/>
        <v>0.650457275874343</v>
      </c>
      <c r="C47" s="22">
        <v>0.5</v>
      </c>
      <c r="D47" s="22">
        <v>0.6</v>
      </c>
      <c r="E47" s="22"/>
      <c r="F47" s="22"/>
      <c r="I47" s="22"/>
      <c r="J47" s="24"/>
      <c r="K47" s="22"/>
      <c r="L47" s="22"/>
      <c r="M47" s="22"/>
      <c r="N47" s="22"/>
      <c r="O47" s="22"/>
      <c r="P47" s="22"/>
      <c r="Q47" s="22"/>
      <c r="R47" s="24"/>
      <c r="S47" s="25"/>
      <c r="T47" s="25"/>
      <c r="U47" s="25"/>
      <c r="V47" s="25"/>
      <c r="W47" s="25"/>
      <c r="X47" s="25"/>
      <c r="Y47" s="25"/>
    </row>
    <row r="48" spans="1:25">
      <c r="A48" s="2">
        <v>44320</v>
      </c>
      <c r="B48" s="22">
        <f t="shared" si="0"/>
        <v>0.656764435358636</v>
      </c>
      <c r="C48" s="22">
        <v>0.5</v>
      </c>
      <c r="D48" s="22">
        <v>0.6</v>
      </c>
      <c r="E48" s="22"/>
      <c r="F48" s="22"/>
      <c r="I48" s="22"/>
      <c r="J48" s="24"/>
      <c r="K48" s="22"/>
      <c r="L48" s="22"/>
      <c r="M48" s="22"/>
      <c r="N48" s="22"/>
      <c r="O48" s="22"/>
      <c r="P48" s="22"/>
      <c r="Q48" s="22"/>
      <c r="R48" s="24"/>
      <c r="S48" s="25"/>
      <c r="T48" s="25"/>
      <c r="U48" s="25"/>
      <c r="V48" s="25"/>
      <c r="W48" s="25"/>
      <c r="X48" s="25"/>
      <c r="Y48" s="25"/>
    </row>
    <row r="49" spans="1:25">
      <c r="A49" s="2">
        <v>44325</v>
      </c>
      <c r="B49" s="22">
        <f t="shared" si="0"/>
        <v>0.663071594842929</v>
      </c>
      <c r="C49" s="22">
        <v>0.5</v>
      </c>
      <c r="D49" s="22">
        <v>0.6</v>
      </c>
      <c r="E49" s="22"/>
      <c r="F49" s="22"/>
      <c r="I49" s="22"/>
      <c r="J49" s="24"/>
      <c r="K49" s="22"/>
      <c r="L49" s="22"/>
      <c r="M49" s="22"/>
      <c r="N49" s="22"/>
      <c r="O49" s="22"/>
      <c r="P49" s="22"/>
      <c r="Q49" s="22"/>
      <c r="R49" s="24"/>
      <c r="S49" s="25"/>
      <c r="T49" s="25"/>
      <c r="U49" s="25"/>
      <c r="V49" s="25"/>
      <c r="W49" s="25"/>
      <c r="X49" s="25"/>
      <c r="Y49" s="25"/>
    </row>
    <row r="50" spans="1:25">
      <c r="A50" s="2">
        <v>44327</v>
      </c>
      <c r="B50" s="22">
        <f t="shared" si="0"/>
        <v>0.669378754327222</v>
      </c>
      <c r="C50" s="22">
        <v>0.5</v>
      </c>
      <c r="D50" s="22">
        <v>0.6</v>
      </c>
      <c r="E50" s="22"/>
      <c r="F50" s="22"/>
      <c r="I50" s="22"/>
      <c r="J50" s="24"/>
      <c r="K50" s="22"/>
      <c r="L50" s="22"/>
      <c r="M50" s="22"/>
      <c r="N50" s="22"/>
      <c r="O50" s="22"/>
      <c r="P50" s="22"/>
      <c r="Q50" s="22"/>
      <c r="R50" s="24"/>
      <c r="S50" s="25"/>
      <c r="T50" s="25"/>
      <c r="U50" s="25"/>
      <c r="V50" s="25"/>
      <c r="W50" s="25"/>
      <c r="X50" s="25"/>
      <c r="Y50" s="25"/>
    </row>
    <row r="51" spans="1:25">
      <c r="A51" s="2">
        <v>44328</v>
      </c>
      <c r="B51" s="22">
        <f t="shared" si="0"/>
        <v>0.675685913811515</v>
      </c>
      <c r="C51" s="22">
        <v>0.5</v>
      </c>
      <c r="D51" s="22">
        <v>0.6</v>
      </c>
      <c r="E51" s="22"/>
      <c r="F51" s="22"/>
      <c r="I51" s="22"/>
      <c r="J51" s="24"/>
      <c r="K51" s="22"/>
      <c r="L51" s="22"/>
      <c r="M51" s="22"/>
      <c r="N51" s="22"/>
      <c r="O51" s="22"/>
      <c r="P51" s="22"/>
      <c r="Q51" s="22"/>
      <c r="R51" s="24"/>
      <c r="S51" s="25"/>
      <c r="T51" s="25"/>
      <c r="U51" s="25"/>
      <c r="V51" s="25"/>
      <c r="W51" s="25"/>
      <c r="X51" s="25"/>
      <c r="Y51" s="25"/>
    </row>
    <row r="52" spans="1:25">
      <c r="A52" s="2">
        <v>44332</v>
      </c>
      <c r="B52" s="22">
        <f t="shared" si="0"/>
        <v>0.681993073295808</v>
      </c>
      <c r="C52" s="22">
        <v>0.5</v>
      </c>
      <c r="D52" s="22">
        <v>0.6</v>
      </c>
      <c r="E52" s="22"/>
      <c r="F52" s="22"/>
      <c r="I52" s="22"/>
      <c r="J52" s="24"/>
      <c r="K52" s="22"/>
      <c r="L52" s="22"/>
      <c r="M52" s="22"/>
      <c r="N52" s="22"/>
      <c r="O52" s="22"/>
      <c r="P52" s="22"/>
      <c r="Q52" s="22"/>
      <c r="R52" s="24"/>
      <c r="S52" s="25"/>
      <c r="T52" s="25"/>
      <c r="U52" s="25"/>
      <c r="V52" s="25"/>
      <c r="W52" s="25"/>
      <c r="X52" s="25"/>
      <c r="Y52" s="25"/>
    </row>
    <row r="53" spans="1:25">
      <c r="A53" s="2">
        <v>44334</v>
      </c>
      <c r="B53" s="22">
        <f t="shared" si="0"/>
        <v>0.688300232780101</v>
      </c>
      <c r="C53" s="22">
        <v>0.5</v>
      </c>
      <c r="D53" s="22">
        <v>0.6</v>
      </c>
      <c r="E53" s="22"/>
      <c r="F53" s="22"/>
      <c r="I53" s="22"/>
      <c r="J53" s="24"/>
      <c r="K53" s="22"/>
      <c r="L53" s="22"/>
      <c r="M53" s="22"/>
      <c r="N53" s="22"/>
      <c r="O53" s="22"/>
      <c r="P53" s="22"/>
      <c r="Q53" s="22"/>
      <c r="R53" s="24"/>
      <c r="S53" s="25"/>
      <c r="T53" s="25"/>
      <c r="U53" s="25"/>
      <c r="V53" s="25"/>
      <c r="W53" s="25"/>
      <c r="X53" s="25"/>
      <c r="Y53" s="25"/>
    </row>
    <row r="54" spans="1:25">
      <c r="A54" s="2">
        <v>44341</v>
      </c>
      <c r="B54" s="22">
        <f t="shared" si="0"/>
        <v>0.694607392264394</v>
      </c>
      <c r="C54" s="22">
        <v>0.5</v>
      </c>
      <c r="D54" s="22">
        <v>0.6</v>
      </c>
      <c r="E54" s="22"/>
      <c r="F54" s="22"/>
      <c r="G54" s="22"/>
      <c r="H54" s="22"/>
      <c r="I54" s="22"/>
      <c r="J54" s="24"/>
      <c r="K54" s="22"/>
      <c r="L54" s="22"/>
      <c r="M54" s="22"/>
      <c r="N54" s="22"/>
      <c r="O54" s="22"/>
      <c r="P54" s="22"/>
      <c r="Q54" s="22"/>
      <c r="R54" s="24"/>
      <c r="S54" s="25"/>
      <c r="T54" s="25"/>
      <c r="U54" s="25"/>
      <c r="V54" s="25"/>
      <c r="W54" s="25"/>
      <c r="X54" s="25"/>
      <c r="Y54" s="25"/>
    </row>
    <row r="55" spans="1:25">
      <c r="A55" s="2">
        <v>44348</v>
      </c>
      <c r="B55" s="22">
        <f t="shared" si="0"/>
        <v>0.700914551748687</v>
      </c>
      <c r="C55" s="22">
        <v>0.5</v>
      </c>
      <c r="D55" s="22">
        <v>0.6</v>
      </c>
      <c r="E55" s="22"/>
      <c r="F55" s="22"/>
      <c r="G55" s="22"/>
      <c r="H55" s="22"/>
      <c r="I55" s="22"/>
      <c r="J55" s="24"/>
      <c r="K55" s="22"/>
      <c r="L55" s="22"/>
      <c r="M55" s="22"/>
      <c r="N55" s="22"/>
      <c r="O55" s="22"/>
      <c r="P55" s="22"/>
      <c r="Q55" s="22"/>
      <c r="R55" s="24"/>
      <c r="S55" s="25"/>
      <c r="T55" s="25"/>
      <c r="U55" s="25"/>
      <c r="V55" s="25"/>
      <c r="W55" s="25"/>
      <c r="X55" s="25"/>
      <c r="Y55" s="25"/>
    </row>
    <row r="56" spans="1:25">
      <c r="A56" s="2">
        <v>44355</v>
      </c>
      <c r="B56" s="22">
        <f t="shared" si="0"/>
        <v>0.70722171123298</v>
      </c>
      <c r="C56" s="22">
        <v>0.5</v>
      </c>
      <c r="D56" s="22">
        <v>0.6</v>
      </c>
      <c r="E56" s="22"/>
      <c r="F56" s="22"/>
      <c r="G56" s="22"/>
      <c r="H56" s="22"/>
      <c r="I56" s="22"/>
      <c r="J56" s="24"/>
      <c r="K56" s="22"/>
      <c r="L56" s="22"/>
      <c r="M56" s="22"/>
      <c r="N56" s="22"/>
      <c r="O56" s="22"/>
      <c r="P56" s="22"/>
      <c r="Q56" s="22"/>
      <c r="R56" s="24"/>
      <c r="S56" s="25"/>
      <c r="T56" s="25"/>
      <c r="U56" s="25"/>
      <c r="V56" s="25"/>
      <c r="W56" s="25"/>
      <c r="X56" s="25"/>
      <c r="Y56" s="25"/>
    </row>
    <row r="57" spans="1:25">
      <c r="A57" s="2">
        <v>44362</v>
      </c>
      <c r="B57" s="22">
        <f t="shared" si="0"/>
        <v>0.713528870717273</v>
      </c>
      <c r="C57" s="22">
        <v>0.5</v>
      </c>
      <c r="D57" s="22">
        <v>0.6</v>
      </c>
      <c r="E57" s="22"/>
      <c r="F57" s="22"/>
      <c r="G57" s="22"/>
      <c r="H57" s="22"/>
      <c r="I57" s="22"/>
      <c r="J57" s="24"/>
      <c r="K57" s="22"/>
      <c r="L57" s="22"/>
      <c r="M57" s="22"/>
      <c r="N57" s="22"/>
      <c r="O57" s="22"/>
      <c r="P57" s="22"/>
      <c r="Q57" s="22"/>
      <c r="R57" s="24"/>
      <c r="S57" s="25"/>
      <c r="T57" s="25"/>
      <c r="U57" s="25"/>
      <c r="V57" s="25"/>
      <c r="W57" s="25"/>
      <c r="X57" s="25"/>
      <c r="Y57" s="25"/>
    </row>
    <row r="58" spans="1:25">
      <c r="A58" s="2">
        <v>44383</v>
      </c>
      <c r="B58" s="22">
        <f t="shared" si="0"/>
        <v>0.719836030201566</v>
      </c>
      <c r="C58" s="22">
        <v>0.5</v>
      </c>
      <c r="D58" s="22">
        <v>0.6</v>
      </c>
      <c r="E58" s="22"/>
      <c r="F58" s="22"/>
      <c r="G58" s="22"/>
      <c r="H58" s="22"/>
      <c r="I58" s="22"/>
      <c r="J58" s="24"/>
      <c r="K58" s="22"/>
      <c r="L58" s="22"/>
      <c r="M58" s="22"/>
      <c r="N58" s="22"/>
      <c r="O58" s="22"/>
      <c r="P58" s="22"/>
      <c r="Q58" s="22"/>
      <c r="R58" s="24"/>
      <c r="S58" s="25"/>
      <c r="T58" s="25"/>
      <c r="U58" s="25"/>
      <c r="V58" s="25"/>
      <c r="W58" s="25"/>
      <c r="X58" s="25"/>
      <c r="Y58" s="25"/>
    </row>
    <row r="59" spans="1:25">
      <c r="A59" s="2">
        <v>44409</v>
      </c>
      <c r="B59" s="22">
        <f t="shared" si="0"/>
        <v>0.726143189685859</v>
      </c>
      <c r="C59" s="22">
        <v>0.5</v>
      </c>
      <c r="D59" s="22">
        <v>0.6</v>
      </c>
      <c r="E59" s="22"/>
      <c r="F59" s="22"/>
      <c r="G59" s="22"/>
      <c r="H59" s="22"/>
      <c r="I59" s="22"/>
      <c r="J59" s="24"/>
      <c r="K59" s="22"/>
      <c r="L59" s="22"/>
      <c r="M59" s="22"/>
      <c r="N59" s="22"/>
      <c r="O59" s="22"/>
      <c r="P59" s="22"/>
      <c r="Q59" s="22"/>
      <c r="R59" s="24"/>
      <c r="S59" s="25"/>
      <c r="T59" s="25"/>
      <c r="U59" s="25"/>
      <c r="V59" s="25"/>
      <c r="W59" s="25"/>
      <c r="X59" s="25"/>
      <c r="Y59" s="25"/>
    </row>
    <row r="60" spans="1:25">
      <c r="A60" s="2">
        <v>44440</v>
      </c>
      <c r="B60" s="22">
        <f t="shared" ref="B60:B61" si="1">L86</f>
        <v>0.726143189685859</v>
      </c>
      <c r="C60" s="22">
        <v>0.5</v>
      </c>
      <c r="D60" s="22">
        <v>0.6</v>
      </c>
      <c r="E60" s="22"/>
      <c r="F60" s="22"/>
      <c r="G60" s="22"/>
      <c r="H60" s="22"/>
      <c r="I60" s="22"/>
      <c r="J60" s="24"/>
      <c r="K60" s="22"/>
      <c r="L60" s="22"/>
      <c r="M60" s="22"/>
      <c r="N60" s="22"/>
      <c r="O60" s="22"/>
      <c r="P60" s="22"/>
      <c r="Q60" s="22"/>
      <c r="R60" s="24"/>
      <c r="S60" s="25"/>
      <c r="T60" s="25"/>
      <c r="U60" s="25"/>
      <c r="V60" s="25"/>
      <c r="W60" s="25"/>
      <c r="X60" s="25"/>
      <c r="Y60" s="25"/>
    </row>
    <row r="61" spans="1:25">
      <c r="A61" s="2">
        <v>44470</v>
      </c>
      <c r="B61" s="22">
        <f t="shared" si="1"/>
        <v>0.732450349170152</v>
      </c>
      <c r="C61" s="22">
        <v>0.5</v>
      </c>
      <c r="D61" s="22">
        <v>0.6</v>
      </c>
      <c r="E61" s="22"/>
      <c r="F61" s="22"/>
      <c r="G61" s="22"/>
      <c r="H61" s="22"/>
      <c r="I61" s="22"/>
      <c r="J61" s="24"/>
      <c r="K61" s="22"/>
      <c r="L61" s="22"/>
      <c r="M61" s="22"/>
      <c r="N61" s="22"/>
      <c r="O61" s="22"/>
      <c r="P61" s="22"/>
      <c r="Q61" s="22"/>
      <c r="R61" s="24"/>
      <c r="S61" s="25"/>
      <c r="T61" s="25"/>
      <c r="U61" s="25"/>
      <c r="V61" s="25"/>
      <c r="W61" s="25"/>
      <c r="X61" s="25"/>
      <c r="Y61" s="25"/>
    </row>
    <row r="62" spans="1:25">
      <c r="A62" s="2">
        <v>44562</v>
      </c>
      <c r="B62" s="22">
        <f t="shared" ref="B62" si="2">L88</f>
        <v>0.738757508654445</v>
      </c>
      <c r="C62" s="22">
        <v>0.5</v>
      </c>
      <c r="D62" s="22">
        <v>0.6</v>
      </c>
      <c r="E62" s="22"/>
      <c r="F62" s="22"/>
      <c r="G62" s="22"/>
      <c r="H62" s="22"/>
      <c r="I62" s="22"/>
      <c r="J62" s="24"/>
      <c r="K62" s="22"/>
      <c r="L62" s="22"/>
      <c r="M62" s="22"/>
      <c r="N62" s="22"/>
      <c r="O62" s="22"/>
      <c r="P62" s="22"/>
      <c r="Q62" s="22"/>
      <c r="R62" s="24"/>
      <c r="S62" s="25"/>
      <c r="T62" s="25"/>
      <c r="U62" s="25"/>
      <c r="V62" s="25"/>
      <c r="W62" s="25"/>
      <c r="X62" s="25"/>
      <c r="Y62" s="25"/>
    </row>
    <row r="63" spans="1:25">
      <c r="A63" s="2"/>
      <c r="B63" s="22"/>
      <c r="C63" s="22"/>
      <c r="D63" s="22"/>
      <c r="E63" s="22"/>
      <c r="F63" s="22"/>
      <c r="G63" s="22"/>
      <c r="H63" s="22"/>
      <c r="I63" s="22"/>
      <c r="J63" s="24"/>
      <c r="K63" s="22"/>
      <c r="L63" s="22"/>
      <c r="M63" s="22"/>
      <c r="N63" s="22"/>
      <c r="O63" s="22"/>
      <c r="P63" s="22"/>
      <c r="Q63" s="22"/>
      <c r="R63" s="24"/>
      <c r="S63" s="25"/>
      <c r="T63" s="25"/>
      <c r="U63" s="25"/>
      <c r="V63" s="25"/>
      <c r="W63" s="25"/>
      <c r="X63" s="25"/>
      <c r="Y63" s="25"/>
    </row>
    <row r="64" spans="1:20">
      <c r="A64" t="s">
        <v>113</v>
      </c>
      <c r="B64" s="22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spans="2:20">
      <c r="B65" s="22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spans="10:20">
      <c r="J66" s="27" t="s">
        <v>114</v>
      </c>
      <c r="O66" s="17"/>
      <c r="P66" s="17"/>
      <c r="Q66" s="17"/>
      <c r="R66" s="17"/>
      <c r="S66" s="17"/>
      <c r="T66" s="17"/>
    </row>
    <row r="67" spans="1:20">
      <c r="A67" s="2"/>
      <c r="G67" s="26"/>
      <c r="J67" s="28">
        <v>1</v>
      </c>
      <c r="K67" s="26">
        <f>0</f>
        <v>0</v>
      </c>
      <c r="L67" s="26">
        <f>$D$39+K67</f>
        <v>0.6</v>
      </c>
      <c r="M67" s="26"/>
      <c r="N67" s="22"/>
      <c r="O67" s="17"/>
      <c r="P67" s="17"/>
      <c r="Q67" s="17"/>
      <c r="R67" s="17"/>
      <c r="S67" s="17"/>
      <c r="T67" s="17"/>
    </row>
    <row r="68" spans="10:20">
      <c r="J68" s="28">
        <v>2</v>
      </c>
      <c r="K68" s="26">
        <f t="shared" ref="K68:K96" si="3">($K$97-$K$67)/($J$97-$B$6+1)*J68+$K$67</f>
        <v>0.0126143189685859</v>
      </c>
      <c r="L68" s="26">
        <f t="shared" ref="L68:L97" si="4">$D$39+K68</f>
        <v>0.612614318968586</v>
      </c>
      <c r="M68" s="26"/>
      <c r="N68" s="22"/>
      <c r="O68" s="17"/>
      <c r="P68" s="17"/>
      <c r="Q68" s="17"/>
      <c r="R68" s="17"/>
      <c r="S68" s="17"/>
      <c r="T68" s="17"/>
    </row>
    <row r="69" spans="10:20">
      <c r="J69" s="28">
        <v>3</v>
      </c>
      <c r="K69" s="26">
        <f t="shared" si="3"/>
        <v>0.0189214784528788</v>
      </c>
      <c r="L69" s="26">
        <f t="shared" si="4"/>
        <v>0.618921478452879</v>
      </c>
      <c r="M69" s="26"/>
      <c r="N69" s="22"/>
      <c r="O69" s="17"/>
      <c r="P69" s="17"/>
      <c r="Q69" s="17"/>
      <c r="R69" s="17"/>
      <c r="S69" s="17"/>
      <c r="T69" s="17"/>
    </row>
    <row r="70" spans="10:20">
      <c r="J70" s="28">
        <v>4</v>
      </c>
      <c r="K70" s="26">
        <f t="shared" si="3"/>
        <v>0.0252286379371717</v>
      </c>
      <c r="L70" s="26">
        <f t="shared" si="4"/>
        <v>0.625228637937172</v>
      </c>
      <c r="M70" s="26"/>
      <c r="N70" s="22"/>
      <c r="O70" s="17"/>
      <c r="P70" s="17"/>
      <c r="Q70" s="17"/>
      <c r="R70" s="17"/>
      <c r="S70" s="17"/>
      <c r="T70" s="17"/>
    </row>
    <row r="71" spans="10:20">
      <c r="J71" s="28">
        <v>5</v>
      </c>
      <c r="K71" s="26">
        <f t="shared" si="3"/>
        <v>0.0315357974214647</v>
      </c>
      <c r="L71" s="26">
        <f t="shared" si="4"/>
        <v>0.631535797421465</v>
      </c>
      <c r="M71" s="26"/>
      <c r="N71" s="22"/>
      <c r="O71" s="17"/>
      <c r="P71" s="17"/>
      <c r="Q71" s="17"/>
      <c r="R71" s="17"/>
      <c r="S71" s="17"/>
      <c r="T71" s="17"/>
    </row>
    <row r="72" spans="10:20">
      <c r="J72" s="28">
        <v>6</v>
      </c>
      <c r="K72" s="26">
        <f t="shared" si="3"/>
        <v>0.0378429569057576</v>
      </c>
      <c r="L72" s="26">
        <f t="shared" si="4"/>
        <v>0.637842956905758</v>
      </c>
      <c r="M72" s="26"/>
      <c r="N72" s="22"/>
      <c r="O72" s="17"/>
      <c r="P72" s="17"/>
      <c r="Q72" s="17"/>
      <c r="R72" s="17"/>
      <c r="S72" s="17"/>
      <c r="T72" s="17"/>
    </row>
    <row r="73" spans="10:20">
      <c r="J73" s="28">
        <v>7</v>
      </c>
      <c r="K73" s="26">
        <f t="shared" si="3"/>
        <v>0.0441501163900506</v>
      </c>
      <c r="L73" s="26">
        <f t="shared" si="4"/>
        <v>0.64415011639005</v>
      </c>
      <c r="M73" s="26"/>
      <c r="N73" s="22"/>
      <c r="O73" s="17"/>
      <c r="P73" s="17"/>
      <c r="Q73" s="17"/>
      <c r="R73" s="17"/>
      <c r="S73" s="17"/>
      <c r="T73" s="17"/>
    </row>
    <row r="74" spans="10:20">
      <c r="J74" s="28">
        <v>8</v>
      </c>
      <c r="K74" s="26">
        <f t="shared" si="3"/>
        <v>0.0504572758743435</v>
      </c>
      <c r="L74" s="26">
        <f t="shared" si="4"/>
        <v>0.650457275874343</v>
      </c>
      <c r="M74" s="26"/>
      <c r="N74" s="22"/>
      <c r="O74" s="17"/>
      <c r="P74" s="17"/>
      <c r="Q74" s="17"/>
      <c r="R74" s="17"/>
      <c r="S74" s="17"/>
      <c r="T74" s="17"/>
    </row>
    <row r="75" spans="10:20">
      <c r="J75" s="28">
        <v>9</v>
      </c>
      <c r="K75" s="26">
        <f t="shared" si="3"/>
        <v>0.0567644353586364</v>
      </c>
      <c r="L75" s="26">
        <f t="shared" si="4"/>
        <v>0.656764435358636</v>
      </c>
      <c r="M75" s="26"/>
      <c r="N75" s="22"/>
      <c r="O75" s="17"/>
      <c r="P75" s="17"/>
      <c r="Q75" s="17"/>
      <c r="R75" s="17"/>
      <c r="S75" s="17"/>
      <c r="T75" s="17"/>
    </row>
    <row r="76" spans="10:20">
      <c r="J76" s="28">
        <v>10</v>
      </c>
      <c r="K76" s="26">
        <f t="shared" si="3"/>
        <v>0.0630715948429293</v>
      </c>
      <c r="L76" s="26">
        <f t="shared" si="4"/>
        <v>0.663071594842929</v>
      </c>
      <c r="M76" s="26"/>
      <c r="N76" s="22"/>
      <c r="O76" s="17"/>
      <c r="P76" s="17"/>
      <c r="Q76" s="17"/>
      <c r="R76" s="17"/>
      <c r="S76" s="17"/>
      <c r="T76" s="17"/>
    </row>
    <row r="77" spans="10:20">
      <c r="J77" s="28">
        <v>11</v>
      </c>
      <c r="K77" s="26">
        <f t="shared" si="3"/>
        <v>0.0693787543272223</v>
      </c>
      <c r="L77" s="26">
        <f t="shared" si="4"/>
        <v>0.669378754327222</v>
      </c>
      <c r="M77" s="26"/>
      <c r="N77" s="22"/>
      <c r="O77" s="17"/>
      <c r="P77" s="17"/>
      <c r="Q77" s="17"/>
      <c r="R77" s="17"/>
      <c r="S77" s="17"/>
      <c r="T77" s="17"/>
    </row>
    <row r="78" spans="10:20">
      <c r="J78" s="28">
        <v>12</v>
      </c>
      <c r="K78" s="26">
        <f t="shared" si="3"/>
        <v>0.0756859138115152</v>
      </c>
      <c r="L78" s="26">
        <f t="shared" si="4"/>
        <v>0.675685913811515</v>
      </c>
      <c r="M78" s="26"/>
      <c r="N78" s="22"/>
      <c r="O78" s="17"/>
      <c r="P78" s="17"/>
      <c r="Q78" s="17"/>
      <c r="R78" s="17"/>
      <c r="S78" s="17"/>
      <c r="T78" s="17"/>
    </row>
    <row r="79" spans="10:20">
      <c r="J79" s="28">
        <v>13</v>
      </c>
      <c r="K79" s="26">
        <f t="shared" si="3"/>
        <v>0.0819930732958082</v>
      </c>
      <c r="L79" s="26">
        <f t="shared" si="4"/>
        <v>0.681993073295808</v>
      </c>
      <c r="M79" s="26"/>
      <c r="N79" s="22"/>
      <c r="O79" s="17"/>
      <c r="P79" s="17"/>
      <c r="Q79" s="17"/>
      <c r="R79" s="17"/>
      <c r="S79" s="17"/>
      <c r="T79" s="17"/>
    </row>
    <row r="80" spans="10:20">
      <c r="J80" s="28">
        <v>14</v>
      </c>
      <c r="K80" s="26">
        <f t="shared" si="3"/>
        <v>0.0883002327801011</v>
      </c>
      <c r="L80" s="26">
        <f t="shared" si="4"/>
        <v>0.688300232780101</v>
      </c>
      <c r="M80" s="26"/>
      <c r="N80" s="22"/>
      <c r="O80" s="17"/>
      <c r="P80" s="17"/>
      <c r="Q80" s="17"/>
      <c r="R80" s="17"/>
      <c r="S80" s="17"/>
      <c r="T80" s="17"/>
    </row>
    <row r="81" spans="10:20">
      <c r="J81" s="28">
        <v>15</v>
      </c>
      <c r="K81" s="26">
        <f t="shared" si="3"/>
        <v>0.094607392264394</v>
      </c>
      <c r="L81" s="26">
        <f t="shared" si="4"/>
        <v>0.694607392264394</v>
      </c>
      <c r="M81" s="26"/>
      <c r="N81" s="22"/>
      <c r="O81" s="17"/>
      <c r="P81" s="17"/>
      <c r="Q81" s="17"/>
      <c r="R81" s="17"/>
      <c r="S81" s="17"/>
      <c r="T81" s="17"/>
    </row>
    <row r="82" spans="10:20">
      <c r="J82" s="28">
        <v>16</v>
      </c>
      <c r="K82" s="26">
        <f t="shared" si="3"/>
        <v>0.100914551748687</v>
      </c>
      <c r="L82" s="26">
        <f t="shared" si="4"/>
        <v>0.700914551748687</v>
      </c>
      <c r="M82" s="26"/>
      <c r="N82" s="22"/>
      <c r="O82" s="17"/>
      <c r="P82" s="17"/>
      <c r="Q82" s="17"/>
      <c r="R82" s="17"/>
      <c r="S82" s="17"/>
      <c r="T82" s="17"/>
    </row>
    <row r="83" spans="10:20">
      <c r="J83" s="28">
        <v>17</v>
      </c>
      <c r="K83" s="26">
        <f t="shared" si="3"/>
        <v>0.10722171123298</v>
      </c>
      <c r="L83" s="26">
        <f t="shared" si="4"/>
        <v>0.70722171123298</v>
      </c>
      <c r="M83" s="26"/>
      <c r="N83" s="22"/>
      <c r="O83" s="17"/>
      <c r="P83" s="17"/>
      <c r="Q83" s="17"/>
      <c r="R83" s="17"/>
      <c r="S83" s="17"/>
      <c r="T83" s="17"/>
    </row>
    <row r="84" spans="10:20">
      <c r="J84" s="28">
        <v>18</v>
      </c>
      <c r="K84" s="26">
        <f t="shared" si="3"/>
        <v>0.113528870717273</v>
      </c>
      <c r="L84" s="26">
        <f t="shared" si="4"/>
        <v>0.713528870717273</v>
      </c>
      <c r="M84" s="26"/>
      <c r="N84" s="22"/>
      <c r="O84" s="17"/>
      <c r="P84" s="17"/>
      <c r="Q84" s="17"/>
      <c r="R84" s="17"/>
      <c r="S84" s="17"/>
      <c r="T84" s="17"/>
    </row>
    <row r="85" spans="10:20">
      <c r="J85" s="28">
        <v>19</v>
      </c>
      <c r="K85" s="26">
        <f t="shared" si="3"/>
        <v>0.119836030201566</v>
      </c>
      <c r="L85" s="26">
        <f t="shared" si="4"/>
        <v>0.719836030201566</v>
      </c>
      <c r="M85" s="26"/>
      <c r="N85" s="22"/>
      <c r="O85" s="17"/>
      <c r="P85" s="17"/>
      <c r="Q85" s="17"/>
      <c r="R85" s="17"/>
      <c r="S85" s="17"/>
      <c r="T85" s="17"/>
    </row>
    <row r="86" spans="10:20">
      <c r="J86" s="28">
        <v>20</v>
      </c>
      <c r="K86" s="26">
        <f t="shared" si="3"/>
        <v>0.126143189685859</v>
      </c>
      <c r="L86" s="26">
        <f t="shared" si="4"/>
        <v>0.726143189685859</v>
      </c>
      <c r="M86" s="26"/>
      <c r="N86" s="22"/>
      <c r="O86" s="17"/>
      <c r="P86" s="17"/>
      <c r="Q86" s="17"/>
      <c r="R86" s="17"/>
      <c r="S86" s="17"/>
      <c r="T86" s="17"/>
    </row>
    <row r="87" spans="10:20">
      <c r="J87" s="28">
        <v>21</v>
      </c>
      <c r="K87" s="26">
        <f t="shared" si="3"/>
        <v>0.132450349170152</v>
      </c>
      <c r="L87" s="26">
        <f t="shared" si="4"/>
        <v>0.732450349170152</v>
      </c>
      <c r="M87" s="26"/>
      <c r="N87" s="22"/>
      <c r="O87" s="17"/>
      <c r="P87" s="17"/>
      <c r="Q87" s="17"/>
      <c r="R87" s="17"/>
      <c r="S87" s="17"/>
      <c r="T87" s="17"/>
    </row>
    <row r="88" spans="10:20">
      <c r="J88" s="28">
        <v>22</v>
      </c>
      <c r="K88" s="26">
        <f t="shared" si="3"/>
        <v>0.138757508654445</v>
      </c>
      <c r="L88" s="26">
        <f t="shared" si="4"/>
        <v>0.738757508654445</v>
      </c>
      <c r="M88" s="26"/>
      <c r="N88" s="22"/>
      <c r="O88" s="17"/>
      <c r="P88" s="17"/>
      <c r="Q88" s="17"/>
      <c r="R88" s="17"/>
      <c r="S88" s="17"/>
      <c r="T88" s="17"/>
    </row>
    <row r="89" spans="10:20">
      <c r="J89" s="28">
        <v>23</v>
      </c>
      <c r="K89" s="26">
        <f t="shared" si="3"/>
        <v>0.145064668138738</v>
      </c>
      <c r="L89" s="26">
        <f t="shared" si="4"/>
        <v>0.745064668138738</v>
      </c>
      <c r="M89" s="26"/>
      <c r="N89" s="22"/>
      <c r="O89" s="17"/>
      <c r="P89" s="17"/>
      <c r="Q89" s="17"/>
      <c r="R89" s="17"/>
      <c r="S89" s="17"/>
      <c r="T89" s="17"/>
    </row>
    <row r="90" spans="10:20">
      <c r="J90" s="28">
        <v>24</v>
      </c>
      <c r="K90" s="26">
        <f t="shared" si="3"/>
        <v>0.15137182762303</v>
      </c>
      <c r="L90" s="26">
        <f t="shared" si="4"/>
        <v>0.75137182762303</v>
      </c>
      <c r="M90" s="26"/>
      <c r="N90" s="22"/>
      <c r="O90" s="17"/>
      <c r="P90" s="17"/>
      <c r="Q90" s="17"/>
      <c r="R90" s="17"/>
      <c r="S90" s="17"/>
      <c r="T90" s="17"/>
    </row>
    <row r="91" spans="10:20">
      <c r="J91" s="28">
        <v>25</v>
      </c>
      <c r="K91" s="26">
        <f t="shared" si="3"/>
        <v>0.157678987107323</v>
      </c>
      <c r="L91" s="26">
        <f t="shared" si="4"/>
        <v>0.757678987107323</v>
      </c>
      <c r="M91" s="26"/>
      <c r="N91" s="22"/>
      <c r="O91" s="17"/>
      <c r="P91" s="17"/>
      <c r="Q91" s="17"/>
      <c r="R91" s="17"/>
      <c r="S91" s="17"/>
      <c r="T91" s="17"/>
    </row>
    <row r="92" spans="10:20">
      <c r="J92" s="28">
        <v>26</v>
      </c>
      <c r="K92" s="26">
        <f t="shared" si="3"/>
        <v>0.163986146591616</v>
      </c>
      <c r="L92" s="26">
        <f t="shared" si="4"/>
        <v>0.763986146591616</v>
      </c>
      <c r="M92" s="26"/>
      <c r="N92" s="22"/>
      <c r="O92" s="17"/>
      <c r="P92" s="17"/>
      <c r="Q92" s="17"/>
      <c r="R92" s="17"/>
      <c r="S92" s="17"/>
      <c r="T92" s="17"/>
    </row>
    <row r="93" spans="10:20">
      <c r="J93" s="28">
        <v>27</v>
      </c>
      <c r="K93" s="26">
        <f t="shared" si="3"/>
        <v>0.170293306075909</v>
      </c>
      <c r="L93" s="26">
        <f t="shared" si="4"/>
        <v>0.770293306075909</v>
      </c>
      <c r="M93" s="26"/>
      <c r="N93" s="22"/>
      <c r="O93" s="17"/>
      <c r="P93" s="17"/>
      <c r="Q93" s="17"/>
      <c r="R93" s="17"/>
      <c r="S93" s="17"/>
      <c r="T93" s="17"/>
    </row>
    <row r="94" spans="10:20">
      <c r="J94" s="28">
        <v>28</v>
      </c>
      <c r="K94" s="26">
        <f t="shared" si="3"/>
        <v>0.176600465560202</v>
      </c>
      <c r="L94" s="26">
        <f t="shared" si="4"/>
        <v>0.776600465560202</v>
      </c>
      <c r="M94" s="26"/>
      <c r="N94" s="22"/>
      <c r="O94" s="17"/>
      <c r="P94" s="17"/>
      <c r="Q94" s="17"/>
      <c r="R94" s="17"/>
      <c r="S94" s="17"/>
      <c r="T94" s="17"/>
    </row>
    <row r="95" spans="10:20">
      <c r="J95" s="28">
        <v>29</v>
      </c>
      <c r="K95" s="26">
        <f t="shared" si="3"/>
        <v>0.182907625044495</v>
      </c>
      <c r="L95" s="26">
        <f t="shared" si="4"/>
        <v>0.782907625044495</v>
      </c>
      <c r="M95" s="26"/>
      <c r="N95" s="22"/>
      <c r="O95" s="17"/>
      <c r="P95" s="17"/>
      <c r="Q95" s="17"/>
      <c r="R95" s="17"/>
      <c r="S95" s="17"/>
      <c r="T95" s="17"/>
    </row>
    <row r="96" spans="10:20">
      <c r="J96" s="28">
        <v>30</v>
      </c>
      <c r="K96" s="26">
        <f t="shared" si="3"/>
        <v>0.189214784528788</v>
      </c>
      <c r="L96" s="26">
        <f t="shared" si="4"/>
        <v>0.789214784528788</v>
      </c>
      <c r="M96" s="26"/>
      <c r="N96" s="22"/>
      <c r="O96" s="17"/>
      <c r="P96" s="17"/>
      <c r="Q96" s="17"/>
      <c r="R96" s="17"/>
      <c r="S96" s="17"/>
      <c r="T96" s="17"/>
    </row>
    <row r="97" spans="10:20">
      <c r="J97" s="28">
        <v>31</v>
      </c>
      <c r="K97" s="26">
        <v>0.2</v>
      </c>
      <c r="L97" s="26">
        <f t="shared" si="4"/>
        <v>0.8</v>
      </c>
      <c r="M97" s="26"/>
      <c r="N97" s="22"/>
      <c r="O97" s="17"/>
      <c r="P97" s="17"/>
      <c r="Q97" s="17"/>
      <c r="R97" s="17"/>
      <c r="S97" s="17"/>
      <c r="T97" s="17"/>
    </row>
    <row r="98" spans="3:20">
      <c r="C98" s="1"/>
      <c r="D98" s="1"/>
      <c r="E98" s="1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spans="10:20"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 spans="10:20"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spans="10:20"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spans="10:20"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spans="10:20"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  <row r="104" spans="10:20"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spans="10:20"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1"/>
  <sheetViews>
    <sheetView topLeftCell="A46" workbookViewId="0">
      <selection activeCell="B59" sqref="B59"/>
    </sheetView>
  </sheetViews>
  <sheetFormatPr defaultColWidth="8.7265625" defaultRowHeight="14" outlineLevelCol="5"/>
  <cols>
    <col min="1" max="1" width="17" style="2" customWidth="1"/>
    <col min="2" max="2" width="19.2734375" customWidth="1"/>
    <col min="3" max="3" width="16" customWidth="1"/>
    <col min="4" max="4" width="15.1796875" customWidth="1"/>
  </cols>
  <sheetData>
    <row r="1" spans="1:4">
      <c r="A1" s="2">
        <v>43831</v>
      </c>
      <c r="C1" t="s">
        <v>115</v>
      </c>
      <c r="D1" t="s">
        <v>116</v>
      </c>
    </row>
    <row r="2" spans="1:4">
      <c r="A2" s="2">
        <v>43902</v>
      </c>
      <c r="C2" s="21">
        <v>43831</v>
      </c>
      <c r="D2">
        <v>0.0135536398877348</v>
      </c>
    </row>
    <row r="3" spans="1:4">
      <c r="A3" s="2">
        <v>43904</v>
      </c>
      <c r="C3" s="21">
        <v>44228</v>
      </c>
      <c r="D3">
        <v>0.0249905320617324</v>
      </c>
    </row>
    <row r="4" spans="1:6">
      <c r="A4" s="2">
        <v>43907</v>
      </c>
      <c r="C4" s="21">
        <v>44256</v>
      </c>
      <c r="D4">
        <v>0.0989716690711218</v>
      </c>
      <c r="F4" t="s">
        <v>117</v>
      </c>
    </row>
    <row r="5" spans="1:4">
      <c r="A5" s="2">
        <v>43984</v>
      </c>
      <c r="C5" s="21">
        <v>44287</v>
      </c>
      <c r="D5">
        <v>0.164042660155524</v>
      </c>
    </row>
    <row r="6" spans="1:4">
      <c r="A6" s="2">
        <v>44004</v>
      </c>
      <c r="C6" s="21">
        <v>44317</v>
      </c>
      <c r="D6">
        <v>0.277906017506966</v>
      </c>
    </row>
    <row r="7" spans="1:4">
      <c r="A7" s="2">
        <v>44016</v>
      </c>
      <c r="C7" s="21">
        <v>44348</v>
      </c>
      <c r="D7">
        <v>0.342977008591369</v>
      </c>
    </row>
    <row r="8" spans="1:4">
      <c r="A8" s="2">
        <v>44032</v>
      </c>
      <c r="C8" s="21">
        <v>44378</v>
      </c>
      <c r="D8">
        <v>0.456840365942811</v>
      </c>
    </row>
    <row r="9" spans="1:4">
      <c r="A9" s="2">
        <v>44070</v>
      </c>
      <c r="C9" s="21">
        <v>44409</v>
      </c>
      <c r="D9">
        <v>0.521911357027213</v>
      </c>
    </row>
    <row r="10" spans="1:4">
      <c r="A10" s="2">
        <v>44075</v>
      </c>
      <c r="C10" s="2">
        <v>44440</v>
      </c>
      <c r="D10">
        <v>0.635774714378656</v>
      </c>
    </row>
    <row r="11" spans="1:4">
      <c r="A11" s="2">
        <v>44121</v>
      </c>
      <c r="C11" s="2">
        <v>44470</v>
      </c>
      <c r="D11">
        <v>0.635774714378656</v>
      </c>
    </row>
    <row r="12" spans="1:1">
      <c r="A12" s="2">
        <v>44126</v>
      </c>
    </row>
    <row r="13" spans="1:1">
      <c r="A13" s="2">
        <v>44134</v>
      </c>
    </row>
    <row r="14" spans="1:1">
      <c r="A14" s="2">
        <v>44136</v>
      </c>
    </row>
    <row r="15" spans="1:1">
      <c r="A15" s="2">
        <v>44180</v>
      </c>
    </row>
    <row r="16" spans="1:1">
      <c r="A16" s="2">
        <v>44184</v>
      </c>
    </row>
    <row r="17" spans="1:1">
      <c r="A17" s="2">
        <v>80724</v>
      </c>
    </row>
    <row r="18" spans="1:2">
      <c r="A18" s="2">
        <v>44201</v>
      </c>
      <c r="B18">
        <v>0.0135536398877348</v>
      </c>
    </row>
    <row r="19" spans="1:2">
      <c r="A19" s="2">
        <v>44208</v>
      </c>
      <c r="B19">
        <v>0.0135536398877348</v>
      </c>
    </row>
    <row r="20" spans="1:2">
      <c r="A20" s="2">
        <v>44212</v>
      </c>
      <c r="B20">
        <v>0.0135536398877348</v>
      </c>
    </row>
    <row r="21" spans="1:2">
      <c r="A21" s="2">
        <v>44215</v>
      </c>
      <c r="B21">
        <v>0.0135536398877348</v>
      </c>
    </row>
    <row r="22" spans="1:2">
      <c r="A22" s="2">
        <v>44222</v>
      </c>
      <c r="B22">
        <v>0.0135536398877348</v>
      </c>
    </row>
    <row r="23" spans="1:2">
      <c r="A23" s="2">
        <v>44229</v>
      </c>
      <c r="B23">
        <v>0.0249905320617324</v>
      </c>
    </row>
    <row r="24" spans="1:2">
      <c r="A24" s="2">
        <v>44233</v>
      </c>
      <c r="B24">
        <v>0.0249905320617324</v>
      </c>
    </row>
    <row r="25" spans="1:2">
      <c r="A25" s="2">
        <v>44235</v>
      </c>
      <c r="B25">
        <v>0.0249905320617324</v>
      </c>
    </row>
    <row r="26" spans="1:2">
      <c r="A26" s="2">
        <v>44236</v>
      </c>
      <c r="B26">
        <v>0.0249905320617324</v>
      </c>
    </row>
    <row r="27" spans="1:2">
      <c r="A27" s="2">
        <v>44240</v>
      </c>
      <c r="B27">
        <v>0.0249905320617324</v>
      </c>
    </row>
    <row r="28" spans="1:2">
      <c r="A28" s="2">
        <v>44243</v>
      </c>
      <c r="B28">
        <v>0.0249905320617324</v>
      </c>
    </row>
    <row r="29" spans="1:2">
      <c r="A29" s="2">
        <v>44249</v>
      </c>
      <c r="B29">
        <v>0.0249905320617324</v>
      </c>
    </row>
    <row r="30" spans="1:2">
      <c r="A30" s="2">
        <v>44250</v>
      </c>
      <c r="B30">
        <v>0.0249905320617324</v>
      </c>
    </row>
    <row r="31" spans="1:2">
      <c r="A31" s="2">
        <v>44256</v>
      </c>
      <c r="B31">
        <v>0.0989716690711218</v>
      </c>
    </row>
    <row r="32" spans="1:2">
      <c r="A32" s="2">
        <v>44257</v>
      </c>
      <c r="B32">
        <v>0.0989716690711218</v>
      </c>
    </row>
    <row r="33" spans="1:2">
      <c r="A33" s="2">
        <v>44262</v>
      </c>
      <c r="B33">
        <v>0.0989716690711218</v>
      </c>
    </row>
    <row r="34" spans="1:2">
      <c r="A34" s="2">
        <v>44264</v>
      </c>
      <c r="B34">
        <v>0.0989716690711218</v>
      </c>
    </row>
    <row r="35" spans="1:2">
      <c r="A35" s="2">
        <v>44271</v>
      </c>
      <c r="B35">
        <v>0.0989716690711218</v>
      </c>
    </row>
    <row r="36" spans="1:2">
      <c r="A36" s="2">
        <v>44278</v>
      </c>
      <c r="B36">
        <v>0.0989716690711218</v>
      </c>
    </row>
    <row r="37" spans="1:2">
      <c r="A37" s="2">
        <v>44285</v>
      </c>
      <c r="B37">
        <v>0.0989716690711218</v>
      </c>
    </row>
    <row r="38" spans="1:2">
      <c r="A38" s="2">
        <v>44290</v>
      </c>
      <c r="B38">
        <v>0.164042660155524</v>
      </c>
    </row>
    <row r="39" spans="1:2">
      <c r="A39" s="2">
        <v>44292</v>
      </c>
      <c r="B39">
        <v>0.164042660155524</v>
      </c>
    </row>
    <row r="40" spans="1:2">
      <c r="A40" s="2">
        <v>44296</v>
      </c>
      <c r="B40">
        <v>0.164042660155524</v>
      </c>
    </row>
    <row r="41" spans="1:2">
      <c r="A41" s="2">
        <v>44299</v>
      </c>
      <c r="B41">
        <v>0.164042660155524</v>
      </c>
    </row>
    <row r="42" spans="1:2">
      <c r="A42" s="2">
        <v>44303</v>
      </c>
      <c r="B42">
        <v>0.164042660155524</v>
      </c>
    </row>
    <row r="43" spans="1:2">
      <c r="A43" s="2">
        <v>44306</v>
      </c>
      <c r="B43">
        <v>0.164042660155524</v>
      </c>
    </row>
    <row r="44" spans="1:2">
      <c r="A44" s="2">
        <v>44312</v>
      </c>
      <c r="B44">
        <v>0.164042660155524</v>
      </c>
    </row>
    <row r="45" spans="1:2">
      <c r="A45" s="2">
        <v>44313</v>
      </c>
      <c r="B45">
        <v>0.164042660155524</v>
      </c>
    </row>
    <row r="46" spans="1:2">
      <c r="A46" s="2">
        <v>44319</v>
      </c>
      <c r="B46">
        <v>0.277906017506966</v>
      </c>
    </row>
    <row r="47" spans="1:2">
      <c r="A47" s="2">
        <v>44320</v>
      </c>
      <c r="B47">
        <v>0.277906017506966</v>
      </c>
    </row>
    <row r="48" spans="1:2">
      <c r="A48" s="2">
        <v>44325</v>
      </c>
      <c r="B48">
        <v>0.277906017506966</v>
      </c>
    </row>
    <row r="49" spans="1:2">
      <c r="A49" s="2">
        <v>44327</v>
      </c>
      <c r="B49">
        <v>0.277906017506966</v>
      </c>
    </row>
    <row r="50" spans="1:2">
      <c r="A50" s="2">
        <v>44328</v>
      </c>
      <c r="B50">
        <v>0.277906017506966</v>
      </c>
    </row>
    <row r="51" spans="1:2">
      <c r="A51" s="2">
        <v>44332</v>
      </c>
      <c r="B51">
        <v>0.277906017506966</v>
      </c>
    </row>
    <row r="52" spans="1:2">
      <c r="A52" s="2">
        <v>44334</v>
      </c>
      <c r="B52">
        <v>0.277906017506966</v>
      </c>
    </row>
    <row r="53" spans="1:2">
      <c r="A53" s="2">
        <v>44341</v>
      </c>
      <c r="B53">
        <v>0.277906017506966</v>
      </c>
    </row>
    <row r="54" spans="1:2">
      <c r="A54" s="2">
        <v>44348</v>
      </c>
      <c r="B54">
        <v>0.342977008591369</v>
      </c>
    </row>
    <row r="55" spans="1:2">
      <c r="A55" s="2">
        <v>44355</v>
      </c>
      <c r="B55">
        <v>0.342977008591369</v>
      </c>
    </row>
    <row r="56" spans="1:2">
      <c r="A56" s="2">
        <v>44362</v>
      </c>
      <c r="B56">
        <v>0.342977008591369</v>
      </c>
    </row>
    <row r="57" spans="1:2">
      <c r="A57" s="2">
        <v>44383</v>
      </c>
      <c r="B57">
        <v>0.456840365942811</v>
      </c>
    </row>
    <row r="58" spans="1:2">
      <c r="A58" s="2">
        <v>44409</v>
      </c>
      <c r="B58">
        <v>0.521911357027213</v>
      </c>
    </row>
    <row r="59" spans="1:2">
      <c r="A59" s="2">
        <v>44440</v>
      </c>
      <c r="B59">
        <v>0.635774714378656</v>
      </c>
    </row>
    <row r="60" spans="1:2">
      <c r="A60" s="2">
        <v>44470</v>
      </c>
      <c r="B60">
        <v>0.635774714378656</v>
      </c>
    </row>
    <row r="61" spans="1:2">
      <c r="A61" s="2">
        <v>44562</v>
      </c>
      <c r="B61">
        <v>0.635774714378656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 France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2021-03-10T03:32:00Z</dcterms:created>
  <dcterms:modified xsi:type="dcterms:W3CDTF">2021-04-29T14:31:34Z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