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3" activeTab="4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<sst xmlns="http://schemas.openxmlformats.org/spreadsheetml/2006/main" count="129">
  <si>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</si>
  <si>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</si>
  <si>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</si>
  <si>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</si>
  <si>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</si>
  <si>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</si>
  <si>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</si>
  <si>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</si>
  <si>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</si>
  <si>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</si>
  <si>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</si>
  <si>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</si>
  <si>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</si>
  <si>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</si>
  <si>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</si>
  <si>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</si>
  <si>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</si>
  <si>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</si>
  <si>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</si>
  <si>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</si>
  <si>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</si>
  <si>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</si>
  <si>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</si>
  <si>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</si>
  <si>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</si>
  <si>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</si>
  <si>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</si>
  <si>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</si>
  <si>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</si>
  <si>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</si>
  <si>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</si>
  <si>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</si>
  <si>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</si>
  <si>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</si>
  <si>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</si>
  <si>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</si>
  <si>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</si>
  <si>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</si>
  <si>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</si>
  <si>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</si>
  <si>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</si>
  <si>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</si>
  <si>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Avalible Doses</t>
  </si>
  <si>
    <t>Doses Given**</t>
  </si>
  <si>
    <t>First Doses</t>
  </si>
  <si>
    <t>Second Doses</t>
  </si>
  <si>
    <t>Cumulative First Doses</t>
  </si>
  <si>
    <t>Avalible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</si>
  <si>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</si>
  <si>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</si>
  <si>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</si>
  <si>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</si>
  <si>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</si>
  <si>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</si>
  <si>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</si>
  <si>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</si>
  <si>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65+</t>
  </si>
  <si>
    <t>14:16</t>
  </si>
  <si>
    <t>April</t>
  </si>
  <si>
    <t>50+</t>
  </si>
  <si>
    <t>11:16</t>
  </si>
  <si>
    <t>E1</t>
  </si>
  <si>
    <t>May</t>
  </si>
  <si>
    <t>40+</t>
  </si>
  <si>
    <t>9:16</t>
  </si>
  <si>
    <t>June</t>
  </si>
  <si>
    <t>20+</t>
  </si>
  <si>
    <t>5:16</t>
  </si>
  <si>
    <t>E2</t>
  </si>
  <si>
    <t>July</t>
  </si>
  <si>
    <t>E3</t>
  </si>
  <si>
    <t>August</t>
  </si>
  <si>
    <t>E4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</si>
  <si>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</si>
  <si>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</si>
  <si>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</si>
  <si>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</si>
  <si>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</si>
  <si>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</si>
  <si>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</si>
  <si>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</si>
  <si>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</si>
  <si>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</si>
  <si>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</si>
  <si>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</si>
  <si>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</si>
  <si>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</si>
  <si>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</si>
  <si>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</si>
  <si>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</si>
  <si>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Work 3</t>
  </si>
  <si>
    <t>School 4</t>
  </si>
  <si>
    <t>School 5</t>
  </si>
  <si>
    <t>School 6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</si>
  <si>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</si>
  <si>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</si>
  <si>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</si>
  <si>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</si>
  <si>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</si>
  <si>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</si>
  <si>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</si>
  <si>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</si>
  <si>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</si>
  <si>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</si>
  <si>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</si>
  <si>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Linear incress caculation</t>
  </si>
  <si>
    <t>coverage</t>
  </si>
  <si>
    <t>no-delay</t>
  </si>
  <si>
    <t>*sigma is implemented in rate/month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</si>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</sst>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0"/>
    <numFmt numFmtId="41" formatCode="_-* #,##0_-;\-* #,##0_-;_-* &quot;-&quot;_-;_-@_-"/>
    <numFmt numFmtId="177" formatCode="0.000"/>
    <numFmt numFmtId="42" formatCode="_-&quot;£&quot;* #,##0_-;\-&quot;£&quot;* #,##0_-;_-&quot;£&quot;* &quot;-&quot;_-;_-@_-"/>
    <numFmt numFmtId="178" formatCode="0.00000"/>
  </numFmts>
  <fonts count="27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11" fontId="0" fillId="0" borderId="0" xfId="0" applyNumberFormat="1"/>
    <xf numFmtId="0" fontId="5" fillId="0" borderId="0" xfId="0" applyFont="1"/>
    <xf numFmtId="11" fontId="0" fillId="4" borderId="0" xfId="0" applyNumberFormat="1" applyFill="1"/>
    <xf numFmtId="0" fontId="6" fillId="0" borderId="0" xfId="0" applyFont="1"/>
    <xf numFmtId="11" fontId="0" fillId="0" borderId="0" xfId="0" applyNumberFormat="1" applyFill="1"/>
    <xf numFmtId="1" fontId="0" fillId="0" borderId="0" xfId="0" applyNumberFormat="1"/>
    <xf numFmtId="178" fontId="0" fillId="0" borderId="0" xfId="0" applyNumberFormat="1"/>
    <xf numFmtId="0" fontId="0" fillId="5" borderId="0" xfId="0" applyFill="1"/>
    <xf numFmtId="0" fontId="0" fillId="5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2" fillId="5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5" borderId="0" xfId="0" applyNumberFormat="1" applyFont="1" applyFill="1"/>
    <xf numFmtId="0" fontId="7" fillId="5" borderId="0" xfId="0" applyNumberFormat="1" applyFont="1" applyFill="1"/>
    <xf numFmtId="58" fontId="2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1" xfId="0" applyFont="1" applyBorder="1"/>
    <xf numFmtId="0" fontId="6" fillId="0" borderId="2" xfId="0" applyFont="1" applyBorder="1"/>
    <xf numFmtId="177" fontId="0" fillId="0" borderId="0" xfId="0" applyNumberFormat="1"/>
    <xf numFmtId="0" fontId="6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0" xfId="48" applyNumberFormat="1" applyFont="1"/>
    <xf numFmtId="49" fontId="6" fillId="0" borderId="0" xfId="0" applyNumberFormat="1" applyFont="1"/>
    <xf numFmtId="0" fontId="0" fillId="6" borderId="0" xfId="0" applyFill="1"/>
    <xf numFmtId="20" fontId="0" fillId="0" borderId="0" xfId="0" applyNumberFormat="1"/>
    <xf numFmtId="0" fontId="8" fillId="0" borderId="0" xfId="0" applyFont="1"/>
    <xf numFmtId="0" fontId="2" fillId="0" borderId="0" xfId="40"/>
    <xf numFmtId="0" fontId="6" fillId="6" borderId="0" xfId="0" applyFont="1" applyFill="1"/>
    <xf numFmtId="178" fontId="0" fillId="6" borderId="0" xfId="0" applyNumberFormat="1" applyFill="1"/>
    <xf numFmtId="176" fontId="0" fillId="6" borderId="0" xfId="0" applyNumberFormat="1" applyFill="1"/>
    <xf numFmtId="178" fontId="6" fillId="0" borderId="0" xfId="0" applyNumberFormat="1" applyFont="1"/>
    <xf numFmtId="10" fontId="0" fillId="6" borderId="0" xfId="48" applyNumberFormat="1" applyFont="1" applyFill="1"/>
    <xf numFmtId="10" fontId="2" fillId="6" borderId="0" xfId="48" applyNumberFormat="1" applyFont="1" applyFill="1"/>
    <xf numFmtId="0" fontId="0" fillId="7" borderId="0" xfId="0" applyFill="1"/>
    <xf numFmtId="0" fontId="6" fillId="7" borderId="0" xfId="0" applyFont="1" applyFill="1"/>
    <xf numFmtId="10" fontId="0" fillId="7" borderId="0" xfId="48" applyNumberFormat="1" applyFont="1" applyFill="1"/>
    <xf numFmtId="10" fontId="2" fillId="7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8" borderId="0" xfId="0" applyFont="1" applyFill="1" applyBorder="1"/>
    <xf numFmtId="0" fontId="0" fillId="8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3" borderId="0" xfId="0" applyFont="1" applyFill="1" applyBorder="1"/>
    <xf numFmtId="0" fontId="0" fillId="3" borderId="0" xfId="0" applyFill="1" applyBorder="1"/>
    <xf numFmtId="9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>
      <c r="A2" s="25" t="s">
        <v>1</v>
      </c>
      <c r="B2" s="25" t="s">
        <v>2</v>
      </c>
      <c r="C2" s="25"/>
      <c r="D2" s="25" t="s">
        <v>3</v>
      </c>
      <c r="E2" s="25"/>
      <c r="F2" s="25" t="s">
        <v>4</v>
      </c>
      <c r="G2" s="25" t="s">
        <v>5</v>
      </c>
      <c r="H2" s="25" t="s">
        <v>6</v>
      </c>
      <c r="I2" s="25" t="s">
        <v>7</v>
      </c>
    </row>
    <row r="3" spans="1:9">
      <c r="A3">
        <v>1</v>
      </c>
      <c r="B3" s="27">
        <v>1</v>
      </c>
      <c r="C3" s="27">
        <v>30</v>
      </c>
      <c r="D3">
        <v>1</v>
      </c>
      <c r="E3">
        <v>16</v>
      </c>
      <c r="F3">
        <v>0</v>
      </c>
      <c r="G3" s="83" t="s">
        <v>8</v>
      </c>
      <c r="H3" t="s">
        <v>9</v>
      </c>
      <c r="I3" s="83" t="s">
        <v>10</v>
      </c>
    </row>
    <row r="4" spans="1:9">
      <c r="A4">
        <v>2</v>
      </c>
      <c r="B4" s="27">
        <v>1</v>
      </c>
      <c r="C4" s="27">
        <v>30</v>
      </c>
      <c r="D4">
        <v>14</v>
      </c>
      <c r="E4">
        <v>16</v>
      </c>
      <c r="F4">
        <v>0</v>
      </c>
      <c r="G4" s="83" t="s">
        <v>11</v>
      </c>
      <c r="H4" t="s">
        <v>12</v>
      </c>
      <c r="I4" s="83" t="s">
        <v>13</v>
      </c>
    </row>
    <row r="5" spans="1:9">
      <c r="A5">
        <v>3</v>
      </c>
      <c r="B5" s="27">
        <v>1</v>
      </c>
      <c r="C5" s="27">
        <v>30</v>
      </c>
      <c r="D5">
        <v>1</v>
      </c>
      <c r="E5">
        <v>16</v>
      </c>
      <c r="F5">
        <v>1</v>
      </c>
      <c r="G5" s="83" t="s">
        <v>8</v>
      </c>
      <c r="H5" t="s">
        <v>14</v>
      </c>
      <c r="I5" s="83" t="s">
        <v>10</v>
      </c>
    </row>
    <row r="6" spans="1:9">
      <c r="A6">
        <v>4</v>
      </c>
      <c r="B6" s="27">
        <v>1</v>
      </c>
      <c r="C6" s="27">
        <v>30</v>
      </c>
      <c r="D6">
        <v>14</v>
      </c>
      <c r="E6">
        <v>16</v>
      </c>
      <c r="F6">
        <v>1</v>
      </c>
      <c r="G6" s="83" t="s">
        <v>11</v>
      </c>
      <c r="H6" t="s">
        <v>15</v>
      </c>
      <c r="I6" s="83" t="s">
        <v>13</v>
      </c>
    </row>
    <row r="7" spans="2:3">
      <c r="B7" s="27"/>
      <c r="C7" s="27"/>
    </row>
    <row r="8" spans="2:3">
      <c r="B8" s="27"/>
      <c r="C8" s="27"/>
    </row>
    <row r="9" spans="2:3">
      <c r="B9" s="27"/>
      <c r="C9" s="27"/>
    </row>
    <row r="10" spans="2:3">
      <c r="B10" s="27"/>
      <c r="C10" s="27"/>
    </row>
    <row r="11" spans="2:3">
      <c r="B11" s="27"/>
      <c r="C11" s="27"/>
    </row>
    <row r="12" spans="2:3">
      <c r="B12" s="27"/>
      <c r="C12" s="27"/>
    </row>
    <row r="13" spans="2:3">
      <c r="B13" s="27"/>
      <c r="C13" s="27"/>
    </row>
    <row r="14" spans="2:3">
      <c r="B14" s="27"/>
      <c r="C14" s="27"/>
    </row>
    <row r="15" spans="2:3">
      <c r="B15" s="27"/>
      <c r="C15" s="27"/>
    </row>
    <row r="16" spans="1:9">
      <c r="A16" s="17"/>
      <c r="B16" s="32"/>
      <c r="C16" s="32"/>
      <c r="D16" s="17"/>
      <c r="E16" s="17"/>
      <c r="F16" s="17"/>
      <c r="G16" s="17"/>
      <c r="H16" s="17"/>
      <c r="I16" s="17"/>
    </row>
    <row r="17" spans="1:9">
      <c r="A17" s="17"/>
      <c r="B17" s="32"/>
      <c r="C17" s="32"/>
      <c r="D17" s="17"/>
      <c r="E17" s="17"/>
      <c r="F17" s="17"/>
      <c r="G17" s="17"/>
      <c r="H17" s="17"/>
      <c r="I17" s="17"/>
    </row>
    <row r="18" spans="1:9">
      <c r="A18" s="17"/>
      <c r="B18" s="32"/>
      <c r="C18" s="32"/>
      <c r="D18" s="17"/>
      <c r="E18" s="17"/>
      <c r="F18" s="17"/>
      <c r="G18" s="17"/>
      <c r="H18" s="17"/>
      <c r="I18" s="17"/>
    </row>
    <row r="19" spans="1:9">
      <c r="A19" s="17"/>
      <c r="B19" s="32"/>
      <c r="C19" s="32"/>
      <c r="D19" s="17"/>
      <c r="E19" s="17"/>
      <c r="F19" s="17"/>
      <c r="G19" s="17"/>
      <c r="H19" s="17"/>
      <c r="I19" s="17"/>
    </row>
    <row r="20" spans="1:9">
      <c r="A20" s="17"/>
      <c r="B20" s="32"/>
      <c r="C20" s="32"/>
      <c r="D20" s="17"/>
      <c r="E20" s="17"/>
      <c r="F20" s="17"/>
      <c r="G20" s="17"/>
      <c r="H20" s="17"/>
      <c r="I20" s="17"/>
    </row>
    <row r="21" spans="1:9">
      <c r="A21" s="17"/>
      <c r="B21" s="32"/>
      <c r="C21" s="32"/>
      <c r="D21" s="17"/>
      <c r="E21" s="17"/>
      <c r="F21" s="17"/>
      <c r="G21" s="17"/>
      <c r="H21" s="17"/>
      <c r="I21" s="17"/>
    </row>
    <row r="22" spans="1:9">
      <c r="A22" s="17"/>
      <c r="B22" s="32"/>
      <c r="C22" s="32"/>
      <c r="D22" s="17"/>
      <c r="E22" s="17"/>
      <c r="F22" s="17"/>
      <c r="G22" s="17"/>
      <c r="H22" s="17"/>
      <c r="I22" s="17"/>
    </row>
    <row r="23" spans="1:9">
      <c r="A23" s="17"/>
      <c r="B23" s="32"/>
      <c r="C23" s="32"/>
      <c r="D23" s="17"/>
      <c r="E23" s="17"/>
      <c r="F23" s="17"/>
      <c r="G23" s="17"/>
      <c r="H23" s="17"/>
      <c r="I23" s="17"/>
    </row>
    <row r="24" spans="1:9">
      <c r="A24" s="17"/>
      <c r="B24" s="32"/>
      <c r="C24" s="32"/>
      <c r="D24" s="17"/>
      <c r="E24" s="17"/>
      <c r="F24" s="17"/>
      <c r="G24" s="17"/>
      <c r="H24" s="17"/>
      <c r="I24" s="17"/>
    </row>
    <row r="25" spans="1:9">
      <c r="A25" s="17"/>
      <c r="B25" s="32"/>
      <c r="C25" s="32"/>
      <c r="D25" s="17"/>
      <c r="E25" s="17"/>
      <c r="F25" s="17"/>
      <c r="G25" s="17"/>
      <c r="H25" s="17"/>
      <c r="I25" s="17"/>
    </row>
    <row r="26" spans="1:9">
      <c r="A26" s="17"/>
      <c r="B26" s="32"/>
      <c r="C26" s="32"/>
      <c r="D26" s="17"/>
      <c r="E26" s="17"/>
      <c r="F26" s="17"/>
      <c r="G26" s="17"/>
      <c r="H26" s="17"/>
      <c r="I26" s="17"/>
    </row>
    <row r="27" spans="1:9">
      <c r="A27" s="17"/>
      <c r="B27" s="32"/>
      <c r="C27" s="32"/>
      <c r="D27" s="17"/>
      <c r="E27" s="17"/>
      <c r="F27" s="17"/>
      <c r="G27" s="17"/>
      <c r="H27" s="17"/>
      <c r="I27" s="17"/>
    </row>
    <row r="28" spans="1:9">
      <c r="A28" s="17"/>
      <c r="B28" s="32"/>
      <c r="C28" s="32"/>
      <c r="D28" s="17"/>
      <c r="E28" s="17"/>
      <c r="F28" s="17"/>
      <c r="G28" s="17"/>
      <c r="H28" s="17"/>
      <c r="I28" s="17"/>
    </row>
    <row r="29" spans="1:9">
      <c r="A29" s="17"/>
      <c r="B29" s="32"/>
      <c r="C29" s="32"/>
      <c r="D29" s="17"/>
      <c r="E29" s="17"/>
      <c r="F29" s="17"/>
      <c r="G29" s="17"/>
      <c r="H29" s="17"/>
      <c r="I29" s="17"/>
    </row>
    <row r="30" spans="1:9">
      <c r="A30" s="17"/>
      <c r="B30" s="32"/>
      <c r="C30" s="32"/>
      <c r="D30" s="17"/>
      <c r="E30" s="17"/>
      <c r="F30" s="17"/>
      <c r="G30" s="17"/>
      <c r="H30" s="17"/>
      <c r="I30" s="17"/>
    </row>
    <row r="31" spans="1:9">
      <c r="A31" s="17"/>
      <c r="B31" s="32"/>
      <c r="C31" s="32"/>
      <c r="D31" s="17"/>
      <c r="E31" s="17"/>
      <c r="F31" s="17"/>
      <c r="G31" s="17"/>
      <c r="H31" s="17"/>
      <c r="I31" s="17"/>
    </row>
    <row r="32" spans="1:9">
      <c r="A32" s="17"/>
      <c r="B32" s="32"/>
      <c r="C32" s="32"/>
      <c r="D32" s="17"/>
      <c r="E32" s="17"/>
      <c r="F32" s="17"/>
      <c r="G32" s="17"/>
      <c r="H32" s="17"/>
      <c r="I32" s="17"/>
    </row>
    <row r="33" spans="1:9">
      <c r="A33" s="17"/>
      <c r="B33" s="32"/>
      <c r="C33" s="32"/>
      <c r="D33" s="17"/>
      <c r="E33" s="17"/>
      <c r="F33" s="17"/>
      <c r="G33" s="17"/>
      <c r="H33" s="17"/>
      <c r="I33" s="17"/>
    </row>
    <row r="34" spans="1:9">
      <c r="A34" s="17"/>
      <c r="B34" s="32"/>
      <c r="C34" s="32"/>
      <c r="D34" s="17"/>
      <c r="E34" s="17"/>
      <c r="F34" s="17"/>
      <c r="G34" s="17"/>
      <c r="H34" s="17"/>
      <c r="I34" s="17"/>
    </row>
    <row r="35" spans="1:9">
      <c r="A35" s="17"/>
      <c r="B35" s="32"/>
      <c r="C35" s="32"/>
      <c r="D35" s="17"/>
      <c r="E35" s="17"/>
      <c r="F35" s="17"/>
      <c r="G35" s="17"/>
      <c r="H35" s="17"/>
      <c r="I35" s="17"/>
    </row>
    <row r="36" spans="1:9">
      <c r="A36" s="17"/>
      <c r="B36" s="32"/>
      <c r="C36" s="32"/>
      <c r="D36" s="17"/>
      <c r="E36" s="17"/>
      <c r="F36" s="17"/>
      <c r="G36" s="17"/>
      <c r="H36" s="17"/>
      <c r="I36" s="17"/>
    </row>
    <row r="37" spans="1:8">
      <c r="A37" s="17"/>
      <c r="B37" s="32"/>
      <c r="C37" s="32"/>
      <c r="D37" s="17"/>
      <c r="E37" s="17"/>
      <c r="F37" s="17"/>
      <c r="G37" s="17"/>
      <c r="H37" s="17"/>
    </row>
    <row r="38" spans="1:8">
      <c r="A38" s="17"/>
      <c r="B38" s="32"/>
      <c r="C38" s="32"/>
      <c r="D38" s="17"/>
      <c r="E38" s="17"/>
      <c r="F38" s="17"/>
      <c r="G38" s="17"/>
      <c r="H38" s="17"/>
    </row>
    <row r="39" spans="1:8">
      <c r="A39" s="17"/>
      <c r="B39" s="32"/>
      <c r="C39" s="32"/>
      <c r="D39" s="17"/>
      <c r="E39" s="17"/>
      <c r="F39" s="17"/>
      <c r="G39" s="17"/>
      <c r="H39" s="17"/>
    </row>
    <row r="40" spans="1:8">
      <c r="A40" s="17"/>
      <c r="B40" s="32"/>
      <c r="C40" s="32"/>
      <c r="D40" s="17"/>
      <c r="E40" s="17"/>
      <c r="F40" s="17"/>
      <c r="G40" s="17"/>
      <c r="H40" s="17"/>
    </row>
    <row r="41" spans="1:8">
      <c r="A41" s="17"/>
      <c r="B41" s="32"/>
      <c r="C41" s="32"/>
      <c r="D41" s="17"/>
      <c r="E41" s="17"/>
      <c r="F41" s="17"/>
      <c r="G41" s="17"/>
      <c r="H41" s="17"/>
    </row>
    <row r="42" spans="1:8">
      <c r="A42" s="17"/>
      <c r="B42" s="32"/>
      <c r="C42" s="32"/>
      <c r="D42" s="17"/>
      <c r="E42" s="17"/>
      <c r="F42" s="17"/>
      <c r="G42" s="17"/>
      <c r="H42" s="17"/>
    </row>
    <row r="43" spans="1:8">
      <c r="A43" s="17"/>
      <c r="B43" s="32"/>
      <c r="C43" s="32"/>
      <c r="D43" s="17"/>
      <c r="E43" s="17"/>
      <c r="F43" s="17"/>
      <c r="G43" s="17"/>
      <c r="H43" s="17"/>
    </row>
    <row r="44" spans="1:8">
      <c r="A44" s="17"/>
      <c r="B44" s="32"/>
      <c r="C44" s="32"/>
      <c r="D44" s="17"/>
      <c r="E44" s="17"/>
      <c r="F44" s="17"/>
      <c r="G44" s="17"/>
      <c r="H44" s="17"/>
    </row>
    <row r="45" spans="1:8">
      <c r="A45" s="17"/>
      <c r="B45" s="32"/>
      <c r="C45" s="32"/>
      <c r="D45" s="17"/>
      <c r="E45" s="17"/>
      <c r="F45" s="17"/>
      <c r="G45" s="17"/>
      <c r="H45" s="17"/>
    </row>
    <row r="46" spans="1:8">
      <c r="A46" s="17"/>
      <c r="B46" s="32"/>
      <c r="C46" s="32"/>
      <c r="D46" s="17"/>
      <c r="E46" s="17"/>
      <c r="F46" s="17"/>
      <c r="G46" s="17"/>
      <c r="H46" s="17"/>
    </row>
    <row r="47" spans="1:8">
      <c r="A47" s="17"/>
      <c r="B47" s="32"/>
      <c r="C47" s="32"/>
      <c r="D47" s="17"/>
      <c r="E47" s="17"/>
      <c r="F47" s="17"/>
      <c r="G47" s="17"/>
      <c r="H47" s="17"/>
    </row>
    <row r="48" spans="1:8">
      <c r="A48" s="17"/>
      <c r="B48" s="32"/>
      <c r="C48" s="32"/>
      <c r="D48" s="17"/>
      <c r="E48" s="17"/>
      <c r="F48" s="17"/>
      <c r="G48" s="17"/>
      <c r="H48" s="17"/>
    </row>
    <row r="49" spans="1:8">
      <c r="A49" s="17"/>
      <c r="B49" s="32"/>
      <c r="C49" s="32"/>
      <c r="D49" s="17"/>
      <c r="E49" s="17"/>
      <c r="F49" s="17"/>
      <c r="G49" s="17"/>
      <c r="H49" s="17"/>
    </row>
    <row r="50" spans="1:8">
      <c r="A50" s="17"/>
      <c r="B50" s="32"/>
      <c r="C50" s="32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0"/>
  <sheetViews>
    <sheetView topLeftCell="A41" workbookViewId="0">
      <selection activeCell="C58" sqref="C58"/>
    </sheetView>
  </sheetViews>
  <sheetFormatPr defaultColWidth="8.72656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43984</v>
      </c>
      <c r="B5">
        <v>0</v>
      </c>
    </row>
    <row r="6" spans="1:2">
      <c r="A6" s="2">
        <v>44004</v>
      </c>
      <c r="B6">
        <v>0</v>
      </c>
    </row>
    <row r="7" spans="1:2">
      <c r="A7" s="2">
        <v>44016</v>
      </c>
      <c r="B7">
        <v>0</v>
      </c>
    </row>
    <row r="8" spans="1:2">
      <c r="A8" s="2">
        <v>44032</v>
      </c>
      <c r="B8">
        <v>0</v>
      </c>
    </row>
    <row r="9" spans="1:2">
      <c r="A9" s="2">
        <v>44070</v>
      </c>
      <c r="B9">
        <v>0</v>
      </c>
    </row>
    <row r="10" spans="1:2">
      <c r="A10" s="2">
        <v>44075</v>
      </c>
      <c r="B10">
        <v>0</v>
      </c>
    </row>
    <row r="11" spans="1:2">
      <c r="A11" s="2">
        <v>44121</v>
      </c>
      <c r="B11">
        <v>0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44200</v>
      </c>
      <c r="B17">
        <v>0</v>
      </c>
    </row>
    <row r="18" spans="1:2">
      <c r="A18" s="2">
        <v>44201</v>
      </c>
      <c r="B18">
        <v>1</v>
      </c>
    </row>
    <row r="19" spans="1:2">
      <c r="A19" s="2">
        <v>44208</v>
      </c>
      <c r="B19">
        <v>1</v>
      </c>
    </row>
    <row r="20" spans="1:2">
      <c r="A20" s="2">
        <v>44212</v>
      </c>
      <c r="B20">
        <v>1</v>
      </c>
    </row>
    <row r="21" spans="1:2">
      <c r="A21" s="2">
        <v>44215</v>
      </c>
      <c r="B21">
        <v>1</v>
      </c>
    </row>
    <row r="22" spans="1:2">
      <c r="A22" s="2">
        <v>44222</v>
      </c>
      <c r="B22">
        <v>1</v>
      </c>
    </row>
    <row r="23" spans="1:2">
      <c r="A23" s="2">
        <v>44229</v>
      </c>
      <c r="B23">
        <v>1</v>
      </c>
    </row>
    <row r="24" spans="1:2">
      <c r="A24" s="2">
        <v>44233</v>
      </c>
      <c r="B24">
        <v>1</v>
      </c>
    </row>
    <row r="25" spans="1:2">
      <c r="A25" s="2">
        <v>44235</v>
      </c>
      <c r="B25">
        <v>1</v>
      </c>
    </row>
    <row r="26" spans="1:2">
      <c r="A26" s="2">
        <v>44236</v>
      </c>
      <c r="B26">
        <v>1</v>
      </c>
    </row>
    <row r="27" spans="1:2">
      <c r="A27" s="2">
        <v>44240</v>
      </c>
      <c r="B27">
        <v>1</v>
      </c>
    </row>
    <row r="28" spans="1:2">
      <c r="A28" s="2">
        <v>44243</v>
      </c>
      <c r="B28">
        <v>1</v>
      </c>
    </row>
    <row r="29" spans="1:2">
      <c r="A29" s="2">
        <v>44249</v>
      </c>
      <c r="B29">
        <v>1</v>
      </c>
    </row>
    <row r="30" spans="1:2">
      <c r="A30" s="2">
        <v>44250</v>
      </c>
      <c r="B30">
        <v>1</v>
      </c>
    </row>
    <row r="31" spans="1:2">
      <c r="A31" s="2">
        <v>44256</v>
      </c>
      <c r="B31">
        <v>1</v>
      </c>
    </row>
    <row r="32" spans="1:2">
      <c r="A32" s="2">
        <v>44257</v>
      </c>
      <c r="B32">
        <v>1</v>
      </c>
    </row>
    <row r="33" spans="1:2">
      <c r="A33" s="2">
        <v>44262</v>
      </c>
      <c r="B33">
        <v>1</v>
      </c>
    </row>
    <row r="34" spans="1:2">
      <c r="A34" s="2">
        <v>44264</v>
      </c>
      <c r="B34">
        <v>1</v>
      </c>
    </row>
    <row r="35" spans="1:2">
      <c r="A35" s="2">
        <v>44271</v>
      </c>
      <c r="B35">
        <v>1</v>
      </c>
    </row>
    <row r="36" spans="1:2">
      <c r="A36" s="2">
        <v>44278</v>
      </c>
      <c r="B36">
        <v>1</v>
      </c>
    </row>
    <row r="37" spans="1:2">
      <c r="A37" s="2">
        <v>44285</v>
      </c>
      <c r="B37">
        <v>1</v>
      </c>
    </row>
    <row r="38" spans="1:2">
      <c r="A38" s="2">
        <v>44290</v>
      </c>
      <c r="B38">
        <v>1</v>
      </c>
    </row>
    <row r="39" spans="1:2">
      <c r="A39" s="2">
        <v>44292</v>
      </c>
      <c r="B39">
        <v>1</v>
      </c>
    </row>
    <row r="40" spans="1:2">
      <c r="A40" s="2">
        <v>44296</v>
      </c>
      <c r="B40">
        <v>1</v>
      </c>
    </row>
    <row r="41" spans="1:2">
      <c r="A41" s="2">
        <v>44299</v>
      </c>
      <c r="B41">
        <v>1</v>
      </c>
    </row>
    <row r="42" spans="1:2">
      <c r="A42" s="2">
        <v>44303</v>
      </c>
      <c r="B42">
        <v>1</v>
      </c>
    </row>
    <row r="43" spans="1:2">
      <c r="A43" s="2">
        <v>44306</v>
      </c>
      <c r="B43">
        <v>1</v>
      </c>
    </row>
    <row r="44" spans="1:2">
      <c r="A44" s="2">
        <v>44312</v>
      </c>
      <c r="B44">
        <v>1</v>
      </c>
    </row>
    <row r="45" spans="1:2">
      <c r="A45" s="2">
        <v>44313</v>
      </c>
      <c r="B45">
        <v>1</v>
      </c>
    </row>
    <row r="46" spans="1:2">
      <c r="A46" s="2">
        <v>44319</v>
      </c>
      <c r="B46">
        <v>1</v>
      </c>
    </row>
    <row r="47" spans="1:2">
      <c r="A47" s="2">
        <v>44320</v>
      </c>
      <c r="B47">
        <v>1</v>
      </c>
    </row>
    <row r="48" spans="1:2">
      <c r="A48" s="2">
        <v>44325</v>
      </c>
      <c r="B48">
        <v>1</v>
      </c>
    </row>
    <row r="49" spans="1:2">
      <c r="A49" s="2">
        <v>44327</v>
      </c>
      <c r="B49">
        <v>1</v>
      </c>
    </row>
    <row r="50" spans="1:2">
      <c r="A50" s="2">
        <v>44328</v>
      </c>
      <c r="B50">
        <v>1</v>
      </c>
    </row>
    <row r="51" spans="1:2">
      <c r="A51" s="2">
        <v>44332</v>
      </c>
      <c r="B51">
        <v>1</v>
      </c>
    </row>
    <row r="52" spans="1:2">
      <c r="A52" s="2">
        <v>44334</v>
      </c>
      <c r="B52">
        <v>1</v>
      </c>
    </row>
    <row r="53" spans="1:2">
      <c r="A53" s="2">
        <v>44341</v>
      </c>
      <c r="B53">
        <v>1</v>
      </c>
    </row>
    <row r="54" spans="1:2">
      <c r="A54" s="2">
        <v>44348</v>
      </c>
      <c r="B54">
        <v>1</v>
      </c>
    </row>
    <row r="55" spans="1:2">
      <c r="A55" s="2">
        <v>44355</v>
      </c>
      <c r="B55">
        <v>1</v>
      </c>
    </row>
    <row r="56" spans="1:2">
      <c r="A56" s="2">
        <v>44362</v>
      </c>
      <c r="B56">
        <v>1</v>
      </c>
    </row>
    <row r="57" spans="1:2">
      <c r="A57" s="2">
        <v>44383</v>
      </c>
      <c r="B57">
        <v>1</v>
      </c>
    </row>
    <row r="58" spans="1:2">
      <c r="A58" s="2">
        <v>44423</v>
      </c>
      <c r="B58">
        <v>1</v>
      </c>
    </row>
    <row r="59" spans="1:2">
      <c r="A59" s="2">
        <v>44440</v>
      </c>
      <c r="B59">
        <v>0</v>
      </c>
    </row>
    <row r="60" spans="1:2">
      <c r="A60" s="2">
        <v>44562</v>
      </c>
      <c r="B60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1"/>
  <sheetViews>
    <sheetView topLeftCell="H43" workbookViewId="0">
      <selection activeCell="C63" sqref="C63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109</v>
      </c>
      <c r="B1" s="17" t="s">
        <v>110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43984</v>
      </c>
    </row>
    <row r="7" spans="1:1">
      <c r="A7" s="18">
        <v>44004</v>
      </c>
    </row>
    <row r="8" spans="1:1">
      <c r="A8" s="18">
        <v>44016</v>
      </c>
    </row>
    <row r="9" spans="1:1">
      <c r="A9" s="18">
        <v>44032</v>
      </c>
    </row>
    <row r="10" spans="1:1">
      <c r="A10" s="18">
        <v>44070</v>
      </c>
    </row>
    <row r="11" spans="1:1">
      <c r="A11" s="18">
        <v>44075</v>
      </c>
    </row>
    <row r="12" spans="1:1">
      <c r="A12" s="18">
        <v>44121</v>
      </c>
    </row>
    <row r="13" spans="1:1">
      <c r="A13" s="18">
        <v>44126</v>
      </c>
    </row>
    <row r="14" spans="1:1">
      <c r="A14" s="18">
        <v>44134</v>
      </c>
    </row>
    <row r="15" spans="1:1">
      <c r="A15" s="18">
        <v>44136</v>
      </c>
    </row>
    <row r="16" spans="1:1">
      <c r="A16" s="18">
        <v>44180</v>
      </c>
    </row>
    <row r="17" spans="1:1">
      <c r="A17" s="18">
        <v>44184</v>
      </c>
    </row>
    <row r="18" spans="1:1">
      <c r="A18" s="18">
        <v>44200</v>
      </c>
    </row>
    <row r="19" spans="1:17">
      <c r="A19" s="18">
        <v>44201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16</v>
      </c>
    </row>
    <row r="20" spans="1:17">
      <c r="A20" s="18">
        <v>44208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16</v>
      </c>
    </row>
    <row r="21" spans="1:17">
      <c r="A21" s="18">
        <v>44212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16</v>
      </c>
    </row>
    <row r="22" spans="1:17">
      <c r="A22" s="18">
        <v>44215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16</v>
      </c>
    </row>
    <row r="23" spans="1:17">
      <c r="A23" s="18">
        <v>44222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16</v>
      </c>
    </row>
    <row r="24" spans="1:17">
      <c r="A24" s="18">
        <v>44229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16</v>
      </c>
    </row>
    <row r="25" spans="1:17">
      <c r="A25" s="18">
        <v>44233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16</v>
      </c>
    </row>
    <row r="26" spans="1:17">
      <c r="A26" s="18">
        <v>44235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16</v>
      </c>
    </row>
    <row r="27" spans="1:17">
      <c r="A27" s="18">
        <v>44236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44240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44243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44249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44250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9">
        <v>44256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14</v>
      </c>
      <c r="P32" s="20">
        <v>15</v>
      </c>
      <c r="Q32" s="20">
        <v>16</v>
      </c>
    </row>
    <row r="33" spans="1:17">
      <c r="A33" s="18">
        <v>44257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14</v>
      </c>
      <c r="P33" s="17">
        <v>15</v>
      </c>
      <c r="Q33" s="17">
        <v>16</v>
      </c>
    </row>
    <row r="34" spans="1:17">
      <c r="A34" s="18">
        <v>44262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14</v>
      </c>
      <c r="P34" s="17">
        <v>15</v>
      </c>
      <c r="Q34" s="17">
        <v>16</v>
      </c>
    </row>
    <row r="35" spans="1:17">
      <c r="A35" s="18">
        <v>44264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14</v>
      </c>
      <c r="P35" s="17">
        <v>15</v>
      </c>
      <c r="Q35" s="17">
        <v>16</v>
      </c>
    </row>
    <row r="36" spans="1:17">
      <c r="A36" s="18">
        <v>44271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14</v>
      </c>
      <c r="P36" s="17">
        <v>15</v>
      </c>
      <c r="Q36" s="17">
        <v>16</v>
      </c>
    </row>
    <row r="37" spans="1:17">
      <c r="A37" s="18">
        <v>44278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14</v>
      </c>
      <c r="P37" s="17">
        <v>15</v>
      </c>
      <c r="Q37" s="17">
        <v>16</v>
      </c>
    </row>
    <row r="38" spans="1:17">
      <c r="A38" s="18">
        <v>44285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14</v>
      </c>
      <c r="P38" s="17">
        <v>15</v>
      </c>
      <c r="Q38" s="17">
        <v>16</v>
      </c>
    </row>
    <row r="39" spans="1:17">
      <c r="A39" s="18">
        <v>44290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14</v>
      </c>
      <c r="P39" s="17">
        <v>15</v>
      </c>
      <c r="Q39" s="17">
        <v>16</v>
      </c>
    </row>
    <row r="40" spans="1:17">
      <c r="A40" s="19">
        <v>44292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11</v>
      </c>
      <c r="M40" s="20">
        <v>12</v>
      </c>
      <c r="N40" s="20">
        <v>13</v>
      </c>
      <c r="O40" s="20">
        <v>14</v>
      </c>
      <c r="P40" s="20">
        <v>15</v>
      </c>
      <c r="Q40" s="20">
        <v>16</v>
      </c>
    </row>
    <row r="41" spans="1:17">
      <c r="A41" s="18">
        <v>44296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11</v>
      </c>
      <c r="M41" s="17">
        <v>12</v>
      </c>
      <c r="N41" s="17">
        <v>13</v>
      </c>
      <c r="O41" s="17">
        <v>14</v>
      </c>
      <c r="P41" s="17">
        <v>15</v>
      </c>
      <c r="Q41" s="17">
        <v>16</v>
      </c>
    </row>
    <row r="42" spans="1:17">
      <c r="A42" s="18">
        <v>44299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11</v>
      </c>
      <c r="M42" s="17">
        <v>12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44303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11</v>
      </c>
      <c r="M43" s="17">
        <v>12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44306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11</v>
      </c>
      <c r="M44" s="17">
        <v>12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44312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11</v>
      </c>
      <c r="M45" s="17">
        <v>12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44313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11</v>
      </c>
      <c r="M46" s="17">
        <v>12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9">
        <v>44319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9</v>
      </c>
      <c r="K47" s="20">
        <v>10</v>
      </c>
      <c r="L47" s="20">
        <v>11</v>
      </c>
      <c r="M47" s="20">
        <v>12</v>
      </c>
      <c r="N47" s="20">
        <v>13</v>
      </c>
      <c r="O47" s="20">
        <v>14</v>
      </c>
      <c r="P47" s="20">
        <v>15</v>
      </c>
      <c r="Q47" s="20">
        <v>16</v>
      </c>
    </row>
    <row r="48" spans="1:17">
      <c r="A48" s="18">
        <v>44320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9</v>
      </c>
      <c r="K48" s="17">
        <v>10</v>
      </c>
      <c r="L48" s="17">
        <v>11</v>
      </c>
      <c r="M48" s="17">
        <v>12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44325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9</v>
      </c>
      <c r="K49" s="17">
        <v>10</v>
      </c>
      <c r="L49" s="17">
        <v>11</v>
      </c>
      <c r="M49" s="17">
        <v>12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8">
        <v>44327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9</v>
      </c>
      <c r="K50" s="17">
        <v>10</v>
      </c>
      <c r="L50" s="17">
        <v>11</v>
      </c>
      <c r="M50" s="17">
        <v>12</v>
      </c>
      <c r="N50" s="17">
        <v>13</v>
      </c>
      <c r="O50" s="17">
        <v>14</v>
      </c>
      <c r="P50" s="17">
        <v>15</v>
      </c>
      <c r="Q50" s="17">
        <v>16</v>
      </c>
    </row>
    <row r="51" spans="1:17">
      <c r="A51" s="18">
        <v>44328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44332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9</v>
      </c>
      <c r="K52" s="17">
        <v>10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44334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9</v>
      </c>
      <c r="K53" s="17">
        <v>10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44341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9</v>
      </c>
      <c r="K54" s="17">
        <v>10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9">
        <v>44348</v>
      </c>
      <c r="B55" s="20">
        <v>0</v>
      </c>
      <c r="C55" s="20">
        <v>0</v>
      </c>
      <c r="D55" s="20">
        <v>0</v>
      </c>
      <c r="E55" s="20">
        <v>0</v>
      </c>
      <c r="F55" s="20">
        <v>5</v>
      </c>
      <c r="G55" s="20">
        <v>6</v>
      </c>
      <c r="H55" s="20">
        <v>7</v>
      </c>
      <c r="I55" s="20">
        <v>8</v>
      </c>
      <c r="J55" s="20">
        <v>9</v>
      </c>
      <c r="K55" s="20">
        <v>10</v>
      </c>
      <c r="L55" s="20">
        <v>11</v>
      </c>
      <c r="M55" s="20">
        <v>12</v>
      </c>
      <c r="N55" s="20">
        <v>13</v>
      </c>
      <c r="O55" s="20">
        <v>14</v>
      </c>
      <c r="P55" s="20">
        <v>15</v>
      </c>
      <c r="Q55" s="20">
        <v>16</v>
      </c>
    </row>
    <row r="56" spans="1:17">
      <c r="A56" s="18">
        <v>44355</v>
      </c>
      <c r="B56" s="17">
        <v>0</v>
      </c>
      <c r="C56" s="17">
        <v>0</v>
      </c>
      <c r="D56" s="17">
        <v>0</v>
      </c>
      <c r="E56" s="17">
        <v>0</v>
      </c>
      <c r="F56" s="17">
        <v>5</v>
      </c>
      <c r="G56" s="17">
        <v>6</v>
      </c>
      <c r="H56" s="17">
        <v>7</v>
      </c>
      <c r="I56" s="17">
        <v>8</v>
      </c>
      <c r="J56" s="17">
        <v>9</v>
      </c>
      <c r="K56" s="17">
        <v>10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44362</v>
      </c>
      <c r="B57" s="17">
        <v>0</v>
      </c>
      <c r="C57" s="17">
        <v>0</v>
      </c>
      <c r="D57" s="17">
        <v>0</v>
      </c>
      <c r="E57" s="17">
        <v>0</v>
      </c>
      <c r="F57" s="17">
        <v>5</v>
      </c>
      <c r="G57" s="17">
        <v>6</v>
      </c>
      <c r="H57" s="17">
        <v>7</v>
      </c>
      <c r="I57" s="17">
        <v>8</v>
      </c>
      <c r="J57" s="17">
        <v>9</v>
      </c>
      <c r="K57" s="17">
        <v>10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8">
        <v>44383</v>
      </c>
      <c r="B58" s="17">
        <v>0</v>
      </c>
      <c r="C58" s="17">
        <v>0</v>
      </c>
      <c r="D58" s="17">
        <v>0</v>
      </c>
      <c r="E58" s="17">
        <v>0</v>
      </c>
      <c r="F58" s="17">
        <v>5</v>
      </c>
      <c r="G58" s="17">
        <v>6</v>
      </c>
      <c r="H58" s="17">
        <v>7</v>
      </c>
      <c r="I58" s="17">
        <v>8</v>
      </c>
      <c r="J58" s="17">
        <v>9</v>
      </c>
      <c r="K58" s="17">
        <v>10</v>
      </c>
      <c r="L58" s="17">
        <v>11</v>
      </c>
      <c r="M58" s="17">
        <v>12</v>
      </c>
      <c r="N58" s="17">
        <v>13</v>
      </c>
      <c r="O58" s="17">
        <v>14</v>
      </c>
      <c r="P58" s="17">
        <v>15</v>
      </c>
      <c r="Q58" s="17">
        <v>16</v>
      </c>
    </row>
    <row r="59" spans="1:17">
      <c r="A59" s="18">
        <v>44423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44440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44562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G10" sqref="G10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111</v>
      </c>
    </row>
    <row r="2" spans="1:1">
      <c r="A2" t="s">
        <v>112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</v>
      </c>
      <c r="B4">
        <v>0.9</v>
      </c>
      <c r="C4" s="9">
        <v>0.8</v>
      </c>
      <c r="D4" s="9">
        <v>0.8</v>
      </c>
      <c r="E4" s="9">
        <v>0.8</v>
      </c>
    </row>
    <row r="6" spans="1:1">
      <c r="A6" s="9" t="s">
        <v>113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6" sqref="A6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114</v>
      </c>
    </row>
    <row r="2" spans="1:1">
      <c r="A2" t="s">
        <v>112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v>0.5</v>
      </c>
      <c r="B4">
        <v>0.7</v>
      </c>
      <c r="C4" s="15">
        <v>0.5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113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115</v>
      </c>
    </row>
    <row r="2" spans="2:2">
      <c r="B2" t="s">
        <v>112</v>
      </c>
    </row>
    <row r="3" spans="1:6">
      <c r="A3" t="s">
        <v>116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117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81</v>
      </c>
    </row>
    <row r="2" spans="2:2">
      <c r="B2">
        <v>3671719</v>
      </c>
    </row>
    <row r="3" spans="2:2">
      <c r="B3">
        <v>4084036</v>
      </c>
    </row>
    <row r="4" spans="1:3">
      <c r="A4" t="s">
        <v>81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82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4"/>
  <sheetViews>
    <sheetView topLeftCell="A6" workbookViewId="0">
      <selection activeCell="C15" sqref="C15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118</v>
      </c>
      <c r="B1" t="s">
        <v>119</v>
      </c>
      <c r="D1" s="1" t="s">
        <v>120</v>
      </c>
      <c r="E1" t="s">
        <v>121</v>
      </c>
      <c r="F1" t="s">
        <v>122</v>
      </c>
      <c r="G1" t="s">
        <v>123</v>
      </c>
    </row>
    <row r="2" spans="1:7">
      <c r="A2" s="2">
        <v>43831</v>
      </c>
      <c r="B2" t="s">
        <v>124</v>
      </c>
      <c r="D2" s="1">
        <v>0</v>
      </c>
      <c r="G2">
        <v>0</v>
      </c>
    </row>
    <row r="3" spans="1:7">
      <c r="A3" s="2">
        <v>43902</v>
      </c>
      <c r="B3" t="s">
        <v>124</v>
      </c>
      <c r="D3" s="1">
        <v>0</v>
      </c>
      <c r="G3">
        <v>0</v>
      </c>
    </row>
    <row r="4" spans="1:7">
      <c r="A4" s="2">
        <v>43904</v>
      </c>
      <c r="B4" t="s">
        <v>124</v>
      </c>
      <c r="D4" s="1">
        <v>0</v>
      </c>
      <c r="G4">
        <v>0</v>
      </c>
    </row>
    <row r="5" spans="1:7">
      <c r="A5" s="2">
        <v>43907</v>
      </c>
      <c r="B5" t="s">
        <v>124</v>
      </c>
      <c r="D5" s="1">
        <v>0</v>
      </c>
      <c r="G5">
        <v>0</v>
      </c>
    </row>
    <row r="6" spans="1:7">
      <c r="A6" s="2">
        <v>43984</v>
      </c>
      <c r="B6" t="s">
        <v>124</v>
      </c>
      <c r="D6" s="1">
        <v>0</v>
      </c>
      <c r="G6">
        <v>0</v>
      </c>
    </row>
    <row r="7" spans="1:7">
      <c r="A7" s="2">
        <v>44004</v>
      </c>
      <c r="B7" t="s">
        <v>124</v>
      </c>
      <c r="D7" s="1">
        <v>0</v>
      </c>
      <c r="G7">
        <v>0</v>
      </c>
    </row>
    <row r="8" spans="1:7">
      <c r="A8" s="2">
        <v>44016</v>
      </c>
      <c r="B8" t="s">
        <v>124</v>
      </c>
      <c r="D8" s="1">
        <v>0</v>
      </c>
      <c r="G8">
        <v>0</v>
      </c>
    </row>
    <row r="9" spans="1:7">
      <c r="A9" s="2">
        <v>44032</v>
      </c>
      <c r="B9" t="s">
        <v>124</v>
      </c>
      <c r="D9" s="1">
        <v>0</v>
      </c>
      <c r="G9">
        <v>0</v>
      </c>
    </row>
    <row r="10" spans="1:7">
      <c r="A10" s="2">
        <v>44070</v>
      </c>
      <c r="B10" t="s">
        <v>124</v>
      </c>
      <c r="D10" s="1">
        <v>0</v>
      </c>
      <c r="G10">
        <v>0</v>
      </c>
    </row>
    <row r="11" spans="1:7">
      <c r="A11" s="2">
        <v>44075</v>
      </c>
      <c r="B11" t="s">
        <v>124</v>
      </c>
      <c r="D11" s="1">
        <v>0</v>
      </c>
      <c r="G11">
        <v>0</v>
      </c>
    </row>
    <row r="12" spans="1:7">
      <c r="A12" s="2">
        <v>44121</v>
      </c>
      <c r="B12" t="s">
        <v>124</v>
      </c>
      <c r="D12" s="1">
        <v>0</v>
      </c>
      <c r="F12" s="11"/>
      <c r="G12">
        <v>0</v>
      </c>
    </row>
    <row r="13" spans="1:7">
      <c r="A13" s="2">
        <v>44126</v>
      </c>
      <c r="B13" t="s">
        <v>124</v>
      </c>
      <c r="D13" s="1">
        <v>0</v>
      </c>
      <c r="F13" s="11"/>
      <c r="G13">
        <v>0</v>
      </c>
    </row>
    <row r="14" spans="1:7">
      <c r="A14" s="2">
        <v>44134</v>
      </c>
      <c r="B14" t="s">
        <v>124</v>
      </c>
      <c r="D14" s="1">
        <v>0</v>
      </c>
      <c r="F14" s="11"/>
      <c r="G14">
        <v>0</v>
      </c>
    </row>
    <row r="15" spans="1:7">
      <c r="A15" s="2">
        <v>44136</v>
      </c>
      <c r="B15" t="s">
        <v>124</v>
      </c>
      <c r="D15" s="1">
        <v>0</v>
      </c>
      <c r="F15" s="11"/>
      <c r="G15">
        <v>0</v>
      </c>
    </row>
    <row r="16" spans="1:7">
      <c r="A16" s="2">
        <v>44180</v>
      </c>
      <c r="B16" t="s">
        <v>124</v>
      </c>
      <c r="D16" s="1">
        <v>0</v>
      </c>
      <c r="F16" s="11"/>
      <c r="G16">
        <v>0</v>
      </c>
    </row>
    <row r="17" spans="1:7">
      <c r="A17" s="2">
        <v>44184</v>
      </c>
      <c r="B17" t="s">
        <v>124</v>
      </c>
      <c r="D17" s="1">
        <v>0</v>
      </c>
      <c r="E17">
        <f>($B$23-$B$19)/21</f>
        <v>0.676190476190476</v>
      </c>
      <c r="F17" s="11">
        <f t="shared" ref="F17:F18" si="0">-DATEDIF(A17,$A$19,"d")</f>
        <v>-17</v>
      </c>
      <c r="G17">
        <v>0</v>
      </c>
    </row>
    <row r="18" spans="1:7">
      <c r="A18" s="2">
        <v>44200</v>
      </c>
      <c r="B18" t="s">
        <v>124</v>
      </c>
      <c r="D18" s="1">
        <f>$E$18*$F18+$B$19</f>
        <v>2.62380952380952</v>
      </c>
      <c r="E18">
        <f>($B$23-$B$19)/21</f>
        <v>0.676190476190476</v>
      </c>
      <c r="F18" s="11">
        <f t="shared" si="0"/>
        <v>-1</v>
      </c>
      <c r="G18">
        <v>0</v>
      </c>
    </row>
    <row r="19" spans="1:7">
      <c r="A19" s="2">
        <v>44201</v>
      </c>
      <c r="B19">
        <v>3.3</v>
      </c>
      <c r="C19" s="3" t="s">
        <v>125</v>
      </c>
      <c r="D19" s="4">
        <f>E19*F19+$B$19</f>
        <v>3.3</v>
      </c>
      <c r="E19" s="12">
        <f t="shared" ref="E19:E23" si="1">($B$23-$B$19)/21</f>
        <v>0.676190476190476</v>
      </c>
      <c r="F19" s="13">
        <f>-DATEDIF($A$19,A19,"d")</f>
        <v>0</v>
      </c>
      <c r="G19">
        <v>0</v>
      </c>
    </row>
    <row r="20" spans="1:7">
      <c r="A20" s="2">
        <v>44208</v>
      </c>
      <c r="B20" t="s">
        <v>124</v>
      </c>
      <c r="D20" s="1">
        <f t="shared" ref="D20:D23" si="2">E20*F20+$B$19</f>
        <v>8.03333333333333</v>
      </c>
      <c r="E20">
        <f t="shared" si="1"/>
        <v>0.676190476190476</v>
      </c>
      <c r="F20" s="11">
        <f t="shared" ref="F20:F23" si="3">DATEDIF($A$19,A20,"d")</f>
        <v>7</v>
      </c>
      <c r="G20">
        <v>0</v>
      </c>
    </row>
    <row r="21" spans="1:7">
      <c r="A21" s="2">
        <v>44212</v>
      </c>
      <c r="B21" t="s">
        <v>124</v>
      </c>
      <c r="D21" s="1">
        <f t="shared" si="2"/>
        <v>10.7380952380952</v>
      </c>
      <c r="E21">
        <f t="shared" si="1"/>
        <v>0.676190476190476</v>
      </c>
      <c r="F21" s="11">
        <f t="shared" si="3"/>
        <v>11</v>
      </c>
      <c r="G21">
        <v>0</v>
      </c>
    </row>
    <row r="22" spans="1:7">
      <c r="A22" s="2">
        <v>44215</v>
      </c>
      <c r="B22" t="s">
        <v>124</v>
      </c>
      <c r="D22" s="1">
        <f t="shared" si="2"/>
        <v>12.7666666666667</v>
      </c>
      <c r="E22">
        <f t="shared" si="1"/>
        <v>0.676190476190476</v>
      </c>
      <c r="F22" s="11">
        <f t="shared" si="3"/>
        <v>14</v>
      </c>
      <c r="G22">
        <v>0</v>
      </c>
    </row>
    <row r="23" spans="1:7">
      <c r="A23" s="2">
        <v>44222</v>
      </c>
      <c r="B23">
        <v>17.5</v>
      </c>
      <c r="C23" s="3" t="s">
        <v>125</v>
      </c>
      <c r="D23" s="4">
        <f t="shared" si="2"/>
        <v>17.5</v>
      </c>
      <c r="E23" s="12">
        <f t="shared" si="1"/>
        <v>0.676190476190476</v>
      </c>
      <c r="F23" s="13">
        <f t="shared" si="3"/>
        <v>21</v>
      </c>
      <c r="G23">
        <v>0</v>
      </c>
    </row>
    <row r="24" spans="1:7">
      <c r="A24" s="2">
        <v>44229</v>
      </c>
      <c r="B24" t="s">
        <v>124</v>
      </c>
      <c r="D24" s="1">
        <f>E24*F24+$D$23</f>
        <v>30.5277777777778</v>
      </c>
      <c r="E24">
        <f>($B$28-$B$23)/$F$28</f>
        <v>1.86111111111111</v>
      </c>
      <c r="F24" s="11">
        <f>DATEDIF($A$23,A24,"d")</f>
        <v>7</v>
      </c>
      <c r="G24">
        <v>0</v>
      </c>
    </row>
    <row r="25" spans="1:7">
      <c r="A25" s="2">
        <v>44233</v>
      </c>
      <c r="B25" t="s">
        <v>124</v>
      </c>
      <c r="D25" s="1">
        <f t="shared" ref="D25:D28" si="4">E25*F25+$D$23</f>
        <v>37.9722222222222</v>
      </c>
      <c r="E25">
        <f t="shared" ref="E25:E28" si="5">($B$28-$B$23)/$F$28</f>
        <v>1.86111111111111</v>
      </c>
      <c r="F25" s="11">
        <f t="shared" ref="F25:F28" si="6">DATEDIF($A$23,A25,"d")</f>
        <v>11</v>
      </c>
      <c r="G25">
        <v>0</v>
      </c>
    </row>
    <row r="26" spans="1:7">
      <c r="A26" s="2">
        <v>44235</v>
      </c>
      <c r="B26" t="s">
        <v>124</v>
      </c>
      <c r="D26" s="1">
        <f t="shared" si="4"/>
        <v>41.6944444444444</v>
      </c>
      <c r="E26">
        <f t="shared" si="5"/>
        <v>1.86111111111111</v>
      </c>
      <c r="F26" s="11">
        <f t="shared" si="6"/>
        <v>13</v>
      </c>
      <c r="G26">
        <v>0</v>
      </c>
    </row>
    <row r="27" spans="1:7">
      <c r="A27" s="2">
        <v>44236</v>
      </c>
      <c r="B27" t="s">
        <v>124</v>
      </c>
      <c r="D27" s="1">
        <f t="shared" si="4"/>
        <v>43.5555555555556</v>
      </c>
      <c r="E27">
        <f t="shared" si="5"/>
        <v>1.86111111111111</v>
      </c>
      <c r="F27" s="11">
        <f t="shared" si="6"/>
        <v>14</v>
      </c>
      <c r="G27">
        <v>0</v>
      </c>
    </row>
    <row r="28" spans="1:7">
      <c r="A28" s="2">
        <v>44240</v>
      </c>
      <c r="B28" s="5">
        <v>51</v>
      </c>
      <c r="C28" s="3" t="s">
        <v>126</v>
      </c>
      <c r="D28" s="4">
        <f t="shared" si="4"/>
        <v>51</v>
      </c>
      <c r="E28" s="12">
        <f t="shared" si="5"/>
        <v>1.86111111111111</v>
      </c>
      <c r="F28" s="13">
        <f t="shared" si="6"/>
        <v>18</v>
      </c>
      <c r="G28">
        <v>0</v>
      </c>
    </row>
    <row r="29" spans="1:7">
      <c r="A29" s="2">
        <v>44243</v>
      </c>
      <c r="B29" s="6">
        <v>53.8</v>
      </c>
      <c r="D29" s="1">
        <f>B29</f>
        <v>53.8</v>
      </c>
      <c r="G29">
        <v>0</v>
      </c>
    </row>
    <row r="30" spans="1:7">
      <c r="A30" s="2">
        <v>44249</v>
      </c>
      <c r="B30" s="6">
        <v>59.3</v>
      </c>
      <c r="D30" s="1">
        <f t="shared" ref="D30:D61" si="7">B30</f>
        <v>59.3</v>
      </c>
      <c r="G30">
        <v>0</v>
      </c>
    </row>
    <row r="31" spans="1:7">
      <c r="A31" s="2">
        <v>44250</v>
      </c>
      <c r="B31" s="6">
        <v>64.5</v>
      </c>
      <c r="D31" s="1">
        <f t="shared" si="7"/>
        <v>64.5</v>
      </c>
      <c r="G31">
        <v>0</v>
      </c>
    </row>
    <row r="32" spans="1:7">
      <c r="A32" s="2">
        <v>44256</v>
      </c>
      <c r="B32" s="6">
        <v>68.7</v>
      </c>
      <c r="D32" s="1">
        <f t="shared" si="7"/>
        <v>68.7</v>
      </c>
      <c r="G32">
        <v>0</v>
      </c>
    </row>
    <row r="33" spans="1:7">
      <c r="A33" s="2">
        <v>44257</v>
      </c>
      <c r="B33" s="5">
        <v>72</v>
      </c>
      <c r="D33" s="1">
        <f t="shared" si="7"/>
        <v>72</v>
      </c>
      <c r="G33">
        <v>0</v>
      </c>
    </row>
    <row r="34" spans="1:7">
      <c r="A34" s="2">
        <v>44262</v>
      </c>
      <c r="B34" s="6">
        <v>75.1</v>
      </c>
      <c r="D34" s="1">
        <f t="shared" si="7"/>
        <v>75.1</v>
      </c>
      <c r="G34">
        <v>0</v>
      </c>
    </row>
    <row r="35" spans="1:7">
      <c r="A35" s="2">
        <v>44264</v>
      </c>
      <c r="B35" s="6">
        <v>77.9</v>
      </c>
      <c r="D35" s="1">
        <f t="shared" si="7"/>
        <v>77.9</v>
      </c>
      <c r="G35">
        <v>0</v>
      </c>
    </row>
    <row r="36" spans="1:7">
      <c r="A36" s="2">
        <v>44271</v>
      </c>
      <c r="B36" s="6">
        <v>81.1</v>
      </c>
      <c r="D36" s="1">
        <f t="shared" si="7"/>
        <v>81.1</v>
      </c>
      <c r="G36">
        <v>0</v>
      </c>
    </row>
    <row r="37" spans="1:7">
      <c r="A37" s="2">
        <v>44278</v>
      </c>
      <c r="B37" s="6">
        <v>84.5</v>
      </c>
      <c r="D37" s="1">
        <f t="shared" si="7"/>
        <v>84.5</v>
      </c>
      <c r="G37">
        <v>0</v>
      </c>
    </row>
    <row r="38" spans="1:7">
      <c r="A38" s="2">
        <v>44285</v>
      </c>
      <c r="B38" s="6">
        <v>85.7</v>
      </c>
      <c r="D38" s="1">
        <f t="shared" si="7"/>
        <v>85.7</v>
      </c>
      <c r="G38">
        <v>0</v>
      </c>
    </row>
    <row r="39" spans="1:7">
      <c r="A39" s="2">
        <v>44290</v>
      </c>
      <c r="B39" s="7">
        <v>85.7</v>
      </c>
      <c r="D39" s="8">
        <f t="shared" si="7"/>
        <v>85.7</v>
      </c>
      <c r="G39">
        <v>0</v>
      </c>
    </row>
    <row r="40" spans="1:7">
      <c r="A40" s="2">
        <v>44292</v>
      </c>
      <c r="B40" s="7">
        <v>85.7</v>
      </c>
      <c r="C40" s="9" t="s">
        <v>127</v>
      </c>
      <c r="D40" s="8">
        <f t="shared" si="7"/>
        <v>85.7</v>
      </c>
      <c r="G40">
        <v>0</v>
      </c>
    </row>
    <row r="41" spans="1:7">
      <c r="A41" s="2">
        <v>44296</v>
      </c>
      <c r="B41" s="7">
        <v>85.7</v>
      </c>
      <c r="D41" s="8">
        <f t="shared" si="7"/>
        <v>85.7</v>
      </c>
      <c r="G41">
        <v>0</v>
      </c>
    </row>
    <row r="42" spans="1:7">
      <c r="A42" s="2">
        <v>44299</v>
      </c>
      <c r="B42" s="7">
        <v>85.7</v>
      </c>
      <c r="D42" s="8">
        <f t="shared" si="7"/>
        <v>85.7</v>
      </c>
      <c r="G42">
        <v>0</v>
      </c>
    </row>
    <row r="43" spans="1:7">
      <c r="A43" s="2">
        <v>44303</v>
      </c>
      <c r="B43" s="7">
        <v>85.7</v>
      </c>
      <c r="D43" s="8">
        <f t="shared" si="7"/>
        <v>85.7</v>
      </c>
      <c r="G43">
        <v>0</v>
      </c>
    </row>
    <row r="44" spans="1:7">
      <c r="A44" s="2">
        <v>44306</v>
      </c>
      <c r="B44" s="7">
        <v>85.7</v>
      </c>
      <c r="D44" s="8">
        <f t="shared" si="7"/>
        <v>85.7</v>
      </c>
      <c r="G44">
        <v>0</v>
      </c>
    </row>
    <row r="45" spans="1:7">
      <c r="A45" s="2">
        <v>44312</v>
      </c>
      <c r="B45" s="7">
        <v>85.7</v>
      </c>
      <c r="D45" s="8">
        <f t="shared" si="7"/>
        <v>85.7</v>
      </c>
      <c r="G45">
        <v>0</v>
      </c>
    </row>
    <row r="46" spans="1:7">
      <c r="A46" s="2">
        <v>44313</v>
      </c>
      <c r="B46" s="7">
        <v>85.7</v>
      </c>
      <c r="D46" s="8">
        <f t="shared" si="7"/>
        <v>85.7</v>
      </c>
      <c r="G46">
        <v>0</v>
      </c>
    </row>
    <row r="47" spans="1:7">
      <c r="A47" s="2">
        <v>44319</v>
      </c>
      <c r="B47" s="7">
        <v>85.7</v>
      </c>
      <c r="D47" s="8">
        <f t="shared" si="7"/>
        <v>85.7</v>
      </c>
      <c r="G47">
        <v>0</v>
      </c>
    </row>
    <row r="48" spans="1:7">
      <c r="A48" s="2">
        <v>44320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44325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44327</v>
      </c>
      <c r="B50" s="7">
        <v>85.7</v>
      </c>
      <c r="D50" s="8">
        <f t="shared" si="7"/>
        <v>85.7</v>
      </c>
      <c r="G50">
        <v>0</v>
      </c>
    </row>
    <row r="51" spans="1:7">
      <c r="A51" s="2">
        <v>44328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44332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44334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44341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44348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44355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44362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44383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44423</v>
      </c>
      <c r="B59" s="7">
        <v>85.7</v>
      </c>
      <c r="D59" s="8">
        <f t="shared" ref="D59" si="8">B59</f>
        <v>85.7</v>
      </c>
      <c r="G59">
        <v>0</v>
      </c>
    </row>
    <row r="60" spans="1:7">
      <c r="A60" s="2">
        <v>44440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44562</v>
      </c>
      <c r="B61" s="7">
        <v>85.7</v>
      </c>
      <c r="D61" s="8">
        <f t="shared" si="7"/>
        <v>85.7</v>
      </c>
      <c r="G61">
        <v>0</v>
      </c>
    </row>
    <row r="63" spans="1:1">
      <c r="A63" s="10" t="s">
        <v>100</v>
      </c>
    </row>
    <row r="64" spans="1:1">
      <c r="A64" s="3" t="s">
        <v>128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5" t="s">
        <v>16</v>
      </c>
      <c r="D1" s="64"/>
      <c r="E1" s="25" t="s">
        <v>17</v>
      </c>
    </row>
    <row r="2" spans="1:7">
      <c r="A2" s="65" t="s">
        <v>18</v>
      </c>
      <c r="B2" s="66" t="s">
        <v>19</v>
      </c>
      <c r="C2" s="66" t="s">
        <v>20</v>
      </c>
      <c r="D2" s="66" t="s">
        <v>21</v>
      </c>
      <c r="E2" s="66" t="s">
        <v>19</v>
      </c>
      <c r="F2" t="s">
        <v>20</v>
      </c>
      <c r="G2" t="s">
        <v>21</v>
      </c>
    </row>
    <row r="3" s="17" customFormat="1" spans="1:7">
      <c r="A3" s="67">
        <v>0</v>
      </c>
      <c r="B3" s="68">
        <v>1</v>
      </c>
      <c r="C3" s="68">
        <v>1</v>
      </c>
      <c r="D3" s="68">
        <v>1</v>
      </c>
      <c r="E3" s="73">
        <v>0.95</v>
      </c>
      <c r="F3" s="74" t="s">
        <v>22</v>
      </c>
      <c r="G3" s="74" t="s">
        <v>23</v>
      </c>
    </row>
    <row r="4" s="17" customFormat="1" spans="1:7">
      <c r="A4" s="69">
        <v>1</v>
      </c>
      <c r="B4" s="70">
        <v>1</v>
      </c>
      <c r="C4" s="70">
        <v>2</v>
      </c>
      <c r="D4" s="70">
        <v>2</v>
      </c>
      <c r="E4" s="75">
        <v>0.95</v>
      </c>
      <c r="F4" s="76">
        <v>0.75</v>
      </c>
      <c r="G4" s="77" t="s">
        <v>24</v>
      </c>
    </row>
    <row r="5" spans="1:7">
      <c r="A5" s="45">
        <v>2</v>
      </c>
      <c r="B5" s="46">
        <v>2</v>
      </c>
      <c r="C5" s="46">
        <v>3</v>
      </c>
      <c r="D5" s="46">
        <v>3</v>
      </c>
      <c r="E5" s="78" t="s">
        <v>25</v>
      </c>
      <c r="F5" s="79">
        <v>0.75</v>
      </c>
      <c r="G5" s="80" t="s">
        <v>26</v>
      </c>
    </row>
    <row r="6" spans="1:7">
      <c r="A6" s="45">
        <v>3</v>
      </c>
      <c r="B6" s="46">
        <v>3</v>
      </c>
      <c r="C6" s="46">
        <v>4</v>
      </c>
      <c r="D6" s="46">
        <v>4</v>
      </c>
      <c r="E6" s="78" t="s">
        <v>27</v>
      </c>
      <c r="F6" s="79">
        <v>0.25</v>
      </c>
      <c r="G6" s="79">
        <v>0.25</v>
      </c>
    </row>
    <row r="7" spans="1:7">
      <c r="A7" s="71">
        <v>100</v>
      </c>
      <c r="B7" s="72">
        <v>0</v>
      </c>
      <c r="C7" s="72">
        <v>0</v>
      </c>
      <c r="D7" s="72">
        <v>0</v>
      </c>
      <c r="E7" s="81">
        <v>0</v>
      </c>
      <c r="F7" s="81">
        <v>0</v>
      </c>
      <c r="G7" s="81">
        <v>0</v>
      </c>
    </row>
    <row r="8" spans="5:7">
      <c r="E8" s="82"/>
      <c r="F8" s="80"/>
      <c r="G8" s="80"/>
    </row>
    <row r="9" spans="5:7">
      <c r="E9" s="82"/>
      <c r="F9" s="80"/>
      <c r="G9" s="80"/>
    </row>
    <row r="10" spans="5:7">
      <c r="E10" s="82"/>
      <c r="F10" s="80"/>
      <c r="G10" s="80"/>
    </row>
    <row r="11" spans="5:7">
      <c r="E11" s="82"/>
      <c r="F11" s="80"/>
      <c r="G11" s="80"/>
    </row>
    <row r="12" spans="5:7">
      <c r="E12" s="82"/>
      <c r="F12" s="80"/>
      <c r="G12" s="80"/>
    </row>
    <row r="13" spans="5:7">
      <c r="E13" s="80"/>
      <c r="F13" s="80"/>
      <c r="G13" s="80"/>
    </row>
    <row r="14" spans="5:7">
      <c r="E14" s="80"/>
      <c r="F14" s="80"/>
      <c r="G14" s="80"/>
    </row>
    <row r="15" spans="5:7">
      <c r="E15" s="80"/>
      <c r="F15" s="80"/>
      <c r="G15" s="80"/>
    </row>
    <row r="16" spans="5:7">
      <c r="E16" s="80"/>
      <c r="F16" s="80"/>
      <c r="G16" s="80"/>
    </row>
    <row r="17" spans="5:7">
      <c r="E17" s="80"/>
      <c r="F17" s="80"/>
      <c r="G17" s="80"/>
    </row>
    <row r="18" spans="5:7">
      <c r="E18" s="80"/>
      <c r="F18" s="80"/>
      <c r="G18" s="80"/>
    </row>
    <row r="19" spans="5:7">
      <c r="E19" s="80"/>
      <c r="F19" s="80"/>
      <c r="G19" s="80"/>
    </row>
    <row r="20" spans="5:7">
      <c r="E20" s="80"/>
      <c r="F20" s="80"/>
      <c r="G20" s="80"/>
    </row>
    <row r="21" spans="5:5">
      <c r="E21" s="80"/>
    </row>
    <row r="22" spans="5:5">
      <c r="E22" s="80"/>
    </row>
    <row r="23" spans="5:5">
      <c r="E23" s="80"/>
    </row>
    <row r="24" spans="5:5">
      <c r="E24" s="80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1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1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1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1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1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1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1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1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1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1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1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1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1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1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1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1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1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1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1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1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1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1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1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1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1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1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1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1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1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1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1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1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1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1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1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1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1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1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1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1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1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1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1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1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1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1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1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1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1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1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1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1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1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1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1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1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1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1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1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1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1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1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1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1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1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1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1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1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1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1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1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1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1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1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1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1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1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1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1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1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1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1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1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1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1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1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1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1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1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1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1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1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1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9"/>
  <sheetViews>
    <sheetView topLeftCell="H1" workbookViewId="0">
      <selection activeCell="L16" sqref="L16"/>
    </sheetView>
  </sheetViews>
  <sheetFormatPr defaultColWidth="8.7265625" defaultRowHeight="14"/>
  <cols>
    <col min="1" max="2" width="15.8203125" customWidth="1"/>
    <col min="3" max="3" width="14.7265625" style="14" customWidth="1"/>
    <col min="4" max="6" width="23" customWidth="1"/>
    <col min="7" max="7" width="18.2734375" customWidth="1"/>
    <col min="8" max="8" width="15.453125" customWidth="1"/>
    <col min="9" max="9" width="24" customWidth="1"/>
    <col min="10" max="10" width="21.7265625" style="48" customWidth="1"/>
    <col min="11" max="11" width="16.546875" customWidth="1"/>
    <col min="12" max="12" width="18.2734375" customWidth="1"/>
    <col min="13" max="13" width="23" customWidth="1"/>
    <col min="14" max="14" width="13.7265625" customWidth="1"/>
    <col min="15" max="15" width="15.453125" customWidth="1"/>
    <col min="16" max="16" width="24" customWidth="1"/>
    <col min="17" max="18" width="18" style="48" customWidth="1"/>
    <col min="19" max="19" width="25.8203125" customWidth="1"/>
    <col min="20" max="20" width="19.7265625" customWidth="1"/>
  </cols>
  <sheetData>
    <row r="1" spans="1:13">
      <c r="A1" s="25" t="s">
        <v>37</v>
      </c>
      <c r="B1" s="25"/>
      <c r="F1" s="54"/>
      <c r="G1" s="54"/>
      <c r="H1" s="54"/>
      <c r="I1" s="54"/>
      <c r="J1" s="58"/>
      <c r="K1" s="50"/>
      <c r="L1" s="50"/>
      <c r="M1" s="60"/>
    </row>
    <row r="2" spans="1:13">
      <c r="A2" s="25" t="s">
        <v>38</v>
      </c>
      <c r="B2" s="25" t="s">
        <v>39</v>
      </c>
      <c r="C2" s="49" t="s">
        <v>40</v>
      </c>
      <c r="D2" s="25" t="s">
        <v>41</v>
      </c>
      <c r="E2" s="25" t="s">
        <v>42</v>
      </c>
      <c r="F2" s="54" t="s">
        <v>43</v>
      </c>
      <c r="G2" s="54" t="s">
        <v>44</v>
      </c>
      <c r="H2" s="54" t="s">
        <v>45</v>
      </c>
      <c r="I2" s="54" t="s">
        <v>46</v>
      </c>
      <c r="J2" s="54" t="s">
        <v>47</v>
      </c>
      <c r="K2" s="54" t="s">
        <v>48</v>
      </c>
      <c r="L2" s="54" t="s">
        <v>49</v>
      </c>
      <c r="M2" s="61" t="s">
        <v>50</v>
      </c>
    </row>
    <row r="3" spans="1:13">
      <c r="A3" s="50" t="s">
        <v>51</v>
      </c>
      <c r="B3" t="s">
        <v>52</v>
      </c>
      <c r="C3" s="14" t="s">
        <v>53</v>
      </c>
      <c r="D3">
        <f>('vacsi-fra-2021-03-31-10h03'!$E$37+'vacsi-fra-2021-03-31-10h03'!$G$37)/1000000</f>
        <v>1.679218</v>
      </c>
      <c r="E3">
        <f>D3</f>
        <v>1.679218</v>
      </c>
      <c r="F3" s="55">
        <f>E3</f>
        <v>1.679218</v>
      </c>
      <c r="G3" s="55">
        <f>(SUM('vacsi-fra-2021-03-31-10h03'!C2:C37))/1000000</f>
        <v>1.623138</v>
      </c>
      <c r="H3" s="55">
        <f>(SUM('vacsi-fra-2021-03-31-10h03'!D2:D37))/1000000</f>
        <v>0.05608</v>
      </c>
      <c r="I3" s="55">
        <f>SUM($G$3:G3)</f>
        <v>1.623138</v>
      </c>
      <c r="J3" s="58">
        <f>SUM($G$3:G3)/(SUM($C$38:$C$38)/1000000)</f>
        <v>0.254668366194213</v>
      </c>
      <c r="K3" s="58">
        <f>I3/($D$39/1000000)</f>
        <v>0.0318393705952416</v>
      </c>
      <c r="L3" s="50"/>
      <c r="M3" s="62">
        <f>I3/($C$39/1000000)</f>
        <v>0.024202928370955</v>
      </c>
    </row>
    <row r="4" spans="1:13">
      <c r="A4" s="50" t="s">
        <v>54</v>
      </c>
      <c r="B4" t="s">
        <v>52</v>
      </c>
      <c r="C4" s="14" t="s">
        <v>53</v>
      </c>
      <c r="D4">
        <f>('vacsi-fra-2021-03-31-10h03'!$E$65+'vacsi-fra-2021-03-31-10h03'!$G$65)/1000000</f>
        <v>4.687506</v>
      </c>
      <c r="E4">
        <f>D4-D3</f>
        <v>3.008288</v>
      </c>
      <c r="F4" s="55">
        <f t="shared" ref="F4:F13" si="0">E4</f>
        <v>3.008288</v>
      </c>
      <c r="G4" s="55">
        <f>(SUM('vacsi-fra-2021-03-31-10h03'!C38:C65))/1000000</f>
        <v>1.420371</v>
      </c>
      <c r="H4" s="55">
        <f>(SUM('vacsi-fra-2021-03-31-10h03'!D38:D65))/1000000</f>
        <v>1.587917</v>
      </c>
      <c r="I4" s="55">
        <f>SUM($G$3:G4)</f>
        <v>3.043509</v>
      </c>
      <c r="J4" s="58">
        <f>SUM($G$3:G4)/(SUM($C$38:$C$38)/1000000)</f>
        <v>0.477522838185899</v>
      </c>
      <c r="K4" s="58">
        <f t="shared" ref="K4:K13" si="1">I4/($D$39/1000000)</f>
        <v>0.059701276762021</v>
      </c>
      <c r="L4" s="50"/>
      <c r="M4" s="62">
        <f t="shared" ref="M4:M13" si="2">I4/($C$39/1000000)</f>
        <v>0.0453823583228024</v>
      </c>
    </row>
    <row r="5" spans="1:23">
      <c r="A5" s="50" t="s">
        <v>55</v>
      </c>
      <c r="B5" s="51" t="s">
        <v>56</v>
      </c>
      <c r="C5" s="14" t="s">
        <v>57</v>
      </c>
      <c r="D5">
        <f>('vacsi-fra-2021-03-31-10h03'!$E$94+'vacsi-fra-2021-03-31-10h03'!$G$94)/1000000</f>
        <v>10.71425</v>
      </c>
      <c r="E5">
        <f>D5-D4</f>
        <v>6.026744</v>
      </c>
      <c r="F5" s="55">
        <f t="shared" si="0"/>
        <v>6.026744</v>
      </c>
      <c r="G5" s="55">
        <f>(SUM('vacsi-fra-2021-03-31-10h03'!C66:C94))/1000000</f>
        <v>4.961449</v>
      </c>
      <c r="H5" s="55">
        <f>(SUM('vacsi-fra-2021-03-31-10h03'!D66:D94))/1000000</f>
        <v>1.065295</v>
      </c>
      <c r="I5" s="55">
        <f>SUM($G$3:G5)</f>
        <v>8.004958</v>
      </c>
      <c r="J5" s="58">
        <f>SUM($G$3:G5)/(SUM($C$36:$C$38)/1000000)</f>
        <v>0.582154291986853</v>
      </c>
      <c r="K5" s="58">
        <f t="shared" si="1"/>
        <v>0.157024741187345</v>
      </c>
      <c r="L5" s="50"/>
      <c r="M5" s="62">
        <f t="shared" si="2"/>
        <v>0.119363495332192</v>
      </c>
      <c r="W5" s="14"/>
    </row>
    <row r="6" spans="1:23">
      <c r="A6" t="s">
        <v>58</v>
      </c>
      <c r="B6" t="s">
        <v>59</v>
      </c>
      <c r="C6" s="14" t="s">
        <v>60</v>
      </c>
      <c r="D6" s="52">
        <f>D5+12</f>
        <v>22.71425</v>
      </c>
      <c r="E6">
        <f t="shared" ref="E6:E11" si="3">D6-D5</f>
        <v>12</v>
      </c>
      <c r="F6" s="55">
        <f t="shared" si="0"/>
        <v>12</v>
      </c>
      <c r="G6" s="55">
        <f>F6-H5</f>
        <v>10.934705</v>
      </c>
      <c r="H6" s="56">
        <f t="shared" ref="H6:H13" si="4">($H$5/$G$4)*G5</f>
        <v>3.72114525884786</v>
      </c>
      <c r="I6" s="55">
        <f>SUM($G$3:G6)</f>
        <v>18.939663</v>
      </c>
      <c r="J6" s="58">
        <f>SUM($G$3:G6)/(SUM($C$33:$C$38)/1000000)</f>
        <v>0.711072534969135</v>
      </c>
      <c r="K6" s="58">
        <f t="shared" si="1"/>
        <v>0.37151921106276</v>
      </c>
      <c r="L6" s="50" t="s">
        <v>61</v>
      </c>
      <c r="M6" s="62">
        <f t="shared" si="2"/>
        <v>0.282413021541623</v>
      </c>
      <c r="W6" s="14"/>
    </row>
    <row r="7" spans="1:23">
      <c r="A7" t="s">
        <v>62</v>
      </c>
      <c r="B7" t="s">
        <v>63</v>
      </c>
      <c r="C7" s="14" t="s">
        <v>64</v>
      </c>
      <c r="D7" s="52">
        <f t="shared" ref="D7:D11" si="5">D6+12</f>
        <v>34.71425</v>
      </c>
      <c r="E7">
        <f t="shared" si="3"/>
        <v>12</v>
      </c>
      <c r="F7" s="55">
        <f t="shared" si="0"/>
        <v>12</v>
      </c>
      <c r="G7" s="55">
        <f t="shared" ref="G7:G11" si="6">F7-H6</f>
        <v>8.27885474115214</v>
      </c>
      <c r="H7" s="56">
        <f t="shared" si="4"/>
        <v>8.20115769962566</v>
      </c>
      <c r="I7" s="55">
        <f>SUM($G$3:G7)</f>
        <v>27.2185177411521</v>
      </c>
      <c r="J7" s="58">
        <f>SUM($G$3:G7)/(SUM($C$31:$C$38)/1000000)</f>
        <v>0.7728187441509</v>
      </c>
      <c r="K7" s="58">
        <f t="shared" si="1"/>
        <v>0.533916693105394</v>
      </c>
      <c r="L7" s="50"/>
      <c r="M7" s="62">
        <f t="shared" si="2"/>
        <v>0.405860644783545</v>
      </c>
      <c r="W7" s="14"/>
    </row>
    <row r="8" spans="1:23">
      <c r="A8" t="s">
        <v>65</v>
      </c>
      <c r="B8" t="s">
        <v>66</v>
      </c>
      <c r="C8" s="14" t="s">
        <v>67</v>
      </c>
      <c r="D8" s="52">
        <f t="shared" si="5"/>
        <v>46.71425</v>
      </c>
      <c r="E8">
        <f t="shared" si="3"/>
        <v>12</v>
      </c>
      <c r="F8" s="55">
        <f t="shared" si="0"/>
        <v>12</v>
      </c>
      <c r="G8" s="55">
        <f t="shared" si="6"/>
        <v>3.79884230037434</v>
      </c>
      <c r="H8" s="56">
        <f t="shared" si="4"/>
        <v>6.20923868586142</v>
      </c>
      <c r="I8" s="55">
        <f>SUM($G$3:G8)</f>
        <v>31.0173600415265</v>
      </c>
      <c r="J8" s="58">
        <f>SUM($G$3:G8)/(SUM($C$27:$C$38)/1000000)</f>
        <v>0.608434539298693</v>
      </c>
      <c r="K8" s="58">
        <f t="shared" si="1"/>
        <v>0.608434539298693</v>
      </c>
      <c r="L8" s="50" t="s">
        <v>68</v>
      </c>
      <c r="M8" s="62">
        <f t="shared" si="2"/>
        <v>0.462505925769212</v>
      </c>
      <c r="W8" s="14"/>
    </row>
    <row r="9" spans="1:23">
      <c r="A9" s="50" t="s">
        <v>69</v>
      </c>
      <c r="B9" t="s">
        <v>66</v>
      </c>
      <c r="C9" s="14" t="s">
        <v>67</v>
      </c>
      <c r="D9" s="52">
        <f t="shared" si="5"/>
        <v>58.71425</v>
      </c>
      <c r="E9">
        <f t="shared" si="3"/>
        <v>12</v>
      </c>
      <c r="F9" s="55">
        <f t="shared" si="0"/>
        <v>12</v>
      </c>
      <c r="G9" s="55">
        <f t="shared" si="6"/>
        <v>5.79076131413858</v>
      </c>
      <c r="H9" s="56">
        <f t="shared" si="4"/>
        <v>2.84917652386403</v>
      </c>
      <c r="I9" s="55">
        <f>SUM($G$3:G9)</f>
        <v>36.8081213556651</v>
      </c>
      <c r="J9" s="59">
        <f>SUM($G$3:G9)/(SUM($C$27:$C$38)/1000000)</f>
        <v>0.722025740730393</v>
      </c>
      <c r="K9" s="59">
        <f t="shared" si="1"/>
        <v>0.722025740730393</v>
      </c>
      <c r="L9" s="50" t="s">
        <v>70</v>
      </c>
      <c r="M9" s="62">
        <f t="shared" si="2"/>
        <v>0.548853100993619</v>
      </c>
      <c r="W9" s="14"/>
    </row>
    <row r="10" spans="1:23">
      <c r="A10" s="50" t="s">
        <v>71</v>
      </c>
      <c r="B10" t="s">
        <v>66</v>
      </c>
      <c r="C10" s="14" t="s">
        <v>67</v>
      </c>
      <c r="D10" s="52">
        <f t="shared" si="5"/>
        <v>70.71425</v>
      </c>
      <c r="E10">
        <f t="shared" si="3"/>
        <v>12</v>
      </c>
      <c r="F10" s="55">
        <f t="shared" si="0"/>
        <v>12</v>
      </c>
      <c r="G10" s="55">
        <f t="shared" si="6"/>
        <v>9.15082347613596</v>
      </c>
      <c r="H10" s="56">
        <f t="shared" si="4"/>
        <v>4.34313927427782</v>
      </c>
      <c r="I10" s="55">
        <f>SUM($G$3:G10)</f>
        <v>45.958944831801</v>
      </c>
      <c r="J10" s="59">
        <f>SUM($G$3:G10)/(SUM($C$27:$C$38)/1000000)</f>
        <v>0.901527705386713</v>
      </c>
      <c r="K10" s="59">
        <f t="shared" si="1"/>
        <v>0.901527705386713</v>
      </c>
      <c r="L10" s="50" t="s">
        <v>72</v>
      </c>
      <c r="M10" s="62">
        <f t="shared" si="2"/>
        <v>0.68530282068977</v>
      </c>
      <c r="W10" s="14"/>
    </row>
    <row r="11" spans="1:23">
      <c r="A11" s="50" t="s">
        <v>73</v>
      </c>
      <c r="B11" t="s">
        <v>66</v>
      </c>
      <c r="C11" s="14" t="s">
        <v>67</v>
      </c>
      <c r="D11" s="52">
        <f t="shared" si="5"/>
        <v>82.71425</v>
      </c>
      <c r="E11">
        <f t="shared" si="3"/>
        <v>12</v>
      </c>
      <c r="F11" s="55">
        <f t="shared" si="0"/>
        <v>12</v>
      </c>
      <c r="G11" s="55">
        <f t="shared" si="6"/>
        <v>7.65686072572218</v>
      </c>
      <c r="H11" s="56">
        <f t="shared" si="4"/>
        <v>6.8632255199594</v>
      </c>
      <c r="I11" s="55">
        <f>SUM($G$3:G11)</f>
        <v>53.6158055575232</v>
      </c>
      <c r="J11" s="59">
        <f>SUM($G$3:G11)/(SUM($C$27:$C$38)/1000000)</f>
        <v>1.05172419283413</v>
      </c>
      <c r="K11" s="59">
        <f t="shared" si="1"/>
        <v>1.05172419283413</v>
      </c>
      <c r="L11" s="50"/>
      <c r="M11" s="63">
        <f t="shared" si="2"/>
        <v>0.799475769441529</v>
      </c>
      <c r="W11" s="14"/>
    </row>
    <row r="12" spans="1:23">
      <c r="A12" t="s">
        <v>74</v>
      </c>
      <c r="B12" t="s">
        <v>66</v>
      </c>
      <c r="C12" s="14" t="s">
        <v>67</v>
      </c>
      <c r="D12" s="52">
        <f>D11</f>
        <v>82.71425</v>
      </c>
      <c r="E12">
        <v>0</v>
      </c>
      <c r="F12" s="55">
        <v>0</v>
      </c>
      <c r="G12" s="55">
        <v>0</v>
      </c>
      <c r="H12" s="56">
        <f t="shared" si="4"/>
        <v>5.7427358393041</v>
      </c>
      <c r="I12" s="55">
        <f>SUM($G$3:G12)</f>
        <v>53.6158055575232</v>
      </c>
      <c r="J12" s="59">
        <f>SUM($G$3:G12)/(SUM($C$27:$C$38)/1000000)</f>
        <v>1.05172419283413</v>
      </c>
      <c r="K12" s="59">
        <f t="shared" si="1"/>
        <v>1.05172419283413</v>
      </c>
      <c r="L12" s="50"/>
      <c r="M12" s="63">
        <f t="shared" si="2"/>
        <v>0.799475769441529</v>
      </c>
      <c r="W12" s="14"/>
    </row>
    <row r="13" spans="1:23">
      <c r="A13" t="s">
        <v>75</v>
      </c>
      <c r="B13" t="s">
        <v>66</v>
      </c>
      <c r="C13" s="14" t="s">
        <v>67</v>
      </c>
      <c r="D13" s="52">
        <f>D12</f>
        <v>82.71425</v>
      </c>
      <c r="E13">
        <v>0</v>
      </c>
      <c r="F13" s="55">
        <f t="shared" si="0"/>
        <v>0</v>
      </c>
      <c r="G13" s="55"/>
      <c r="H13" s="56">
        <f t="shared" si="4"/>
        <v>0</v>
      </c>
      <c r="I13" s="55">
        <f>SUM($G$3:G13)</f>
        <v>53.6158055575232</v>
      </c>
      <c r="J13" s="59">
        <f>SUM($G$3:G13)/(SUM($C$27:$C$38)/1000000)</f>
        <v>1.05172419283413</v>
      </c>
      <c r="K13" s="59">
        <f t="shared" si="1"/>
        <v>1.05172419283413</v>
      </c>
      <c r="L13" s="50"/>
      <c r="M13" s="63">
        <f t="shared" si="2"/>
        <v>0.799475769441529</v>
      </c>
      <c r="W13" s="14"/>
    </row>
    <row r="14" spans="1:23">
      <c r="A14" s="25" t="s">
        <v>76</v>
      </c>
      <c r="B14" s="25"/>
      <c r="C14" s="49"/>
      <c r="F14" s="57">
        <f>SUM(F3:F13)</f>
        <v>82.71425</v>
      </c>
      <c r="G14" s="28">
        <f>SUM(G3:G13)</f>
        <v>53.6158055575232</v>
      </c>
      <c r="H14" s="28">
        <f>SUM(H3:H13)</f>
        <v>40.6391108017403</v>
      </c>
      <c r="I14" s="28"/>
      <c r="J14" s="25"/>
      <c r="W14" s="14"/>
    </row>
    <row r="15" spans="1:23">
      <c r="A15" s="25"/>
      <c r="B15" s="25"/>
      <c r="C15" s="49"/>
      <c r="F15" s="57"/>
      <c r="G15" s="28"/>
      <c r="H15" s="28"/>
      <c r="I15" s="28"/>
      <c r="J15" s="25"/>
      <c r="W15" s="14"/>
    </row>
    <row r="16" spans="1:7">
      <c r="A16" t="s">
        <v>77</v>
      </c>
      <c r="G16" s="28"/>
    </row>
    <row r="17" spans="1:8">
      <c r="A17" s="53" t="s">
        <v>78</v>
      </c>
      <c r="H17" s="28"/>
    </row>
    <row r="18" spans="1:1">
      <c r="A18" t="s">
        <v>79</v>
      </c>
    </row>
    <row r="19" spans="1:1">
      <c r="A19" t="s">
        <v>80</v>
      </c>
    </row>
    <row r="22" spans="1:1">
      <c r="A22" t="s">
        <v>81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82</v>
      </c>
      <c r="C38">
        <v>6373536</v>
      </c>
    </row>
    <row r="39" spans="3:4">
      <c r="C39" s="25">
        <f>SUM(C23:C38)</f>
        <v>67063703</v>
      </c>
      <c r="D39" s="25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B114"/>
  <sheetViews>
    <sheetView tabSelected="1" zoomScale="53" zoomScaleNormal="53" workbookViewId="0">
      <selection activeCell="A1" sqref="A1:BB114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5" t="s">
        <v>83</v>
      </c>
      <c r="T2" s="25" t="s">
        <v>84</v>
      </c>
      <c r="AL2" s="25" t="s">
        <v>85</v>
      </c>
    </row>
    <row r="3" spans="2:53">
      <c r="B3" s="42">
        <v>0</v>
      </c>
      <c r="C3" s="42">
        <v>5</v>
      </c>
      <c r="D3" s="42">
        <v>10</v>
      </c>
      <c r="E3" s="42">
        <v>15</v>
      </c>
      <c r="F3" s="42">
        <v>20</v>
      </c>
      <c r="G3" s="42">
        <v>25</v>
      </c>
      <c r="H3" s="42">
        <v>30</v>
      </c>
      <c r="I3" s="42">
        <v>35</v>
      </c>
      <c r="J3" s="42">
        <v>40</v>
      </c>
      <c r="K3" s="42">
        <v>45</v>
      </c>
      <c r="L3" s="42">
        <v>50</v>
      </c>
      <c r="M3" s="42">
        <v>55</v>
      </c>
      <c r="N3" s="42">
        <v>60</v>
      </c>
      <c r="O3" s="42">
        <v>65</v>
      </c>
      <c r="P3" s="42">
        <v>70</v>
      </c>
      <c r="Q3" s="42">
        <v>75</v>
      </c>
      <c r="R3" s="45"/>
      <c r="T3" s="42">
        <v>0</v>
      </c>
      <c r="U3" s="42">
        <v>5</v>
      </c>
      <c r="V3" s="42">
        <v>10</v>
      </c>
      <c r="W3" s="42">
        <v>15</v>
      </c>
      <c r="X3" s="42">
        <v>20</v>
      </c>
      <c r="Y3" s="42">
        <v>25</v>
      </c>
      <c r="Z3" s="42">
        <v>30</v>
      </c>
      <c r="AA3" s="42">
        <v>35</v>
      </c>
      <c r="AB3" s="42">
        <v>40</v>
      </c>
      <c r="AC3" s="42">
        <v>45</v>
      </c>
      <c r="AD3" s="42">
        <v>50</v>
      </c>
      <c r="AE3" s="42">
        <v>55</v>
      </c>
      <c r="AF3" s="42">
        <v>60</v>
      </c>
      <c r="AG3" s="42">
        <v>65</v>
      </c>
      <c r="AH3" s="42">
        <v>70</v>
      </c>
      <c r="AI3" s="42">
        <v>75</v>
      </c>
      <c r="AL3" s="42">
        <v>0</v>
      </c>
      <c r="AM3" s="42">
        <v>5</v>
      </c>
      <c r="AN3" s="42">
        <v>10</v>
      </c>
      <c r="AO3" s="42">
        <v>15</v>
      </c>
      <c r="AP3" s="42">
        <v>20</v>
      </c>
      <c r="AQ3" s="42">
        <v>25</v>
      </c>
      <c r="AR3" s="42">
        <v>30</v>
      </c>
      <c r="AS3" s="42">
        <v>35</v>
      </c>
      <c r="AT3" s="42">
        <v>40</v>
      </c>
      <c r="AU3" s="42">
        <v>45</v>
      </c>
      <c r="AV3" s="42">
        <v>50</v>
      </c>
      <c r="AW3" s="42">
        <v>55</v>
      </c>
      <c r="AX3" s="42">
        <v>60</v>
      </c>
      <c r="AY3" s="42">
        <v>65</v>
      </c>
      <c r="AZ3" s="42">
        <v>70</v>
      </c>
      <c r="BA3" s="42">
        <v>75</v>
      </c>
    </row>
    <row r="4" spans="1:53">
      <c r="A4" s="43">
        <v>0</v>
      </c>
      <c r="B4" s="44">
        <v>0.2</v>
      </c>
      <c r="C4" s="44">
        <v>0.2</v>
      </c>
      <c r="D4" s="44">
        <v>0.2</v>
      </c>
      <c r="E4" s="44">
        <v>0.2</v>
      </c>
      <c r="F4" s="44">
        <v>0.2</v>
      </c>
      <c r="G4" s="44">
        <v>0.2</v>
      </c>
      <c r="H4" s="44">
        <v>0.2</v>
      </c>
      <c r="I4" s="44">
        <v>0.2</v>
      </c>
      <c r="J4" s="44">
        <v>0.2</v>
      </c>
      <c r="K4" s="44">
        <v>0.2</v>
      </c>
      <c r="L4" s="44">
        <v>0.2</v>
      </c>
      <c r="M4" s="44">
        <v>0.2</v>
      </c>
      <c r="N4" s="44">
        <v>0.2</v>
      </c>
      <c r="O4" s="44">
        <v>0.2</v>
      </c>
      <c r="P4" s="44">
        <v>0.2</v>
      </c>
      <c r="Q4" s="44">
        <v>0.2</v>
      </c>
      <c r="R4" s="1"/>
      <c r="S4" s="43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0.2</v>
      </c>
      <c r="AH4" s="1">
        <v>0.2</v>
      </c>
      <c r="AI4" s="1">
        <v>0.2</v>
      </c>
      <c r="AK4" s="43">
        <v>0</v>
      </c>
      <c r="AL4" s="1">
        <v>0.45</v>
      </c>
      <c r="AM4" s="1">
        <v>0.45</v>
      </c>
      <c r="AN4" s="1">
        <v>0.45</v>
      </c>
      <c r="AO4" s="1">
        <v>0.45</v>
      </c>
      <c r="AP4" s="1">
        <v>0.45</v>
      </c>
      <c r="AQ4" s="1">
        <v>0.45</v>
      </c>
      <c r="AR4" s="1">
        <v>0.45</v>
      </c>
      <c r="AS4" s="1">
        <v>0.45</v>
      </c>
      <c r="AT4" s="1">
        <v>0.45</v>
      </c>
      <c r="AU4" s="1">
        <v>0.45</v>
      </c>
      <c r="AV4" s="1">
        <v>0.45</v>
      </c>
      <c r="AW4" s="1">
        <v>0.45</v>
      </c>
      <c r="AX4" s="1">
        <v>0.45</v>
      </c>
      <c r="AY4" s="1">
        <v>0.25</v>
      </c>
      <c r="AZ4" s="1">
        <v>0.25</v>
      </c>
      <c r="BA4" s="1">
        <v>0.25</v>
      </c>
    </row>
    <row r="5" spans="1:53">
      <c r="A5" s="43">
        <v>5</v>
      </c>
      <c r="B5" s="44">
        <v>0.2</v>
      </c>
      <c r="C5" s="44">
        <v>0.2</v>
      </c>
      <c r="D5" s="44">
        <v>0.2</v>
      </c>
      <c r="E5" s="44">
        <v>0.2</v>
      </c>
      <c r="F5" s="44">
        <v>0.2</v>
      </c>
      <c r="G5" s="44">
        <v>0.2</v>
      </c>
      <c r="H5" s="44">
        <v>0.2</v>
      </c>
      <c r="I5" s="44">
        <v>0.2</v>
      </c>
      <c r="J5" s="44">
        <v>0.2</v>
      </c>
      <c r="K5" s="44">
        <v>0.2</v>
      </c>
      <c r="L5" s="44">
        <v>0.2</v>
      </c>
      <c r="M5" s="44">
        <v>0.2</v>
      </c>
      <c r="N5" s="44">
        <v>0.2</v>
      </c>
      <c r="O5" s="44">
        <v>0.2</v>
      </c>
      <c r="P5" s="44">
        <v>0.2</v>
      </c>
      <c r="Q5" s="44">
        <v>0.2</v>
      </c>
      <c r="R5" s="1"/>
      <c r="S5" s="43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0.2</v>
      </c>
      <c r="AH5" s="1">
        <v>0.2</v>
      </c>
      <c r="AI5" s="1">
        <v>0.2</v>
      </c>
      <c r="AK5" s="43">
        <v>5</v>
      </c>
      <c r="AL5" s="1">
        <v>0.45</v>
      </c>
      <c r="AM5" s="1">
        <v>0.45</v>
      </c>
      <c r="AN5" s="1">
        <v>0.45</v>
      </c>
      <c r="AO5" s="1">
        <v>0.45</v>
      </c>
      <c r="AP5" s="1">
        <v>0.45</v>
      </c>
      <c r="AQ5" s="1">
        <v>0.45</v>
      </c>
      <c r="AR5" s="1">
        <v>0.45</v>
      </c>
      <c r="AS5" s="1">
        <v>0.45</v>
      </c>
      <c r="AT5" s="1">
        <v>0.45</v>
      </c>
      <c r="AU5" s="1">
        <v>0.45</v>
      </c>
      <c r="AV5" s="1">
        <v>0.45</v>
      </c>
      <c r="AW5" s="1">
        <v>0.45</v>
      </c>
      <c r="AX5" s="1">
        <v>0.45</v>
      </c>
      <c r="AY5" s="1">
        <v>0.25</v>
      </c>
      <c r="AZ5" s="1">
        <v>0.25</v>
      </c>
      <c r="BA5" s="1">
        <v>0.25</v>
      </c>
    </row>
    <row r="6" spans="1:53">
      <c r="A6" s="43">
        <v>10</v>
      </c>
      <c r="B6" s="44">
        <v>0.2</v>
      </c>
      <c r="C6" s="44">
        <v>0.2</v>
      </c>
      <c r="D6" s="44">
        <v>0.2</v>
      </c>
      <c r="E6" s="44">
        <v>0.2</v>
      </c>
      <c r="F6" s="44">
        <v>0.2</v>
      </c>
      <c r="G6" s="44">
        <v>0.2</v>
      </c>
      <c r="H6" s="44">
        <v>0.2</v>
      </c>
      <c r="I6" s="44">
        <v>0.2</v>
      </c>
      <c r="J6" s="44">
        <v>0.2</v>
      </c>
      <c r="K6" s="44">
        <v>0.2</v>
      </c>
      <c r="L6" s="44">
        <v>0.2</v>
      </c>
      <c r="M6" s="44">
        <v>0.2</v>
      </c>
      <c r="N6" s="44">
        <v>0.2</v>
      </c>
      <c r="O6" s="44">
        <v>0.2</v>
      </c>
      <c r="P6" s="44">
        <v>0.2</v>
      </c>
      <c r="Q6" s="44">
        <v>0.2</v>
      </c>
      <c r="R6" s="1"/>
      <c r="S6" s="43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0.2</v>
      </c>
      <c r="AH6" s="1">
        <v>0.2</v>
      </c>
      <c r="AI6" s="1">
        <v>0.2</v>
      </c>
      <c r="AK6" s="43">
        <v>10</v>
      </c>
      <c r="AL6" s="1">
        <v>0.45</v>
      </c>
      <c r="AM6" s="1">
        <v>0.45</v>
      </c>
      <c r="AN6" s="1">
        <v>0.45</v>
      </c>
      <c r="AO6" s="1">
        <v>0.45</v>
      </c>
      <c r="AP6" s="1">
        <v>0.45</v>
      </c>
      <c r="AQ6" s="1">
        <v>0.45</v>
      </c>
      <c r="AR6" s="1">
        <v>0.45</v>
      </c>
      <c r="AS6" s="1">
        <v>0.45</v>
      </c>
      <c r="AT6" s="1">
        <v>0.45</v>
      </c>
      <c r="AU6" s="1">
        <v>0.45</v>
      </c>
      <c r="AV6" s="1">
        <v>0.45</v>
      </c>
      <c r="AW6" s="1">
        <v>0.45</v>
      </c>
      <c r="AX6" s="1">
        <v>0.45</v>
      </c>
      <c r="AY6" s="1">
        <v>0.25</v>
      </c>
      <c r="AZ6" s="1">
        <v>0.25</v>
      </c>
      <c r="BA6" s="1">
        <v>0.25</v>
      </c>
    </row>
    <row r="7" spans="1:53">
      <c r="A7" s="43">
        <v>15</v>
      </c>
      <c r="B7" s="44">
        <v>0.2</v>
      </c>
      <c r="C7" s="44">
        <v>0.2</v>
      </c>
      <c r="D7" s="44">
        <v>0.2</v>
      </c>
      <c r="E7" s="44">
        <v>0.2</v>
      </c>
      <c r="F7" s="44">
        <v>0.2</v>
      </c>
      <c r="G7" s="44">
        <v>0.2</v>
      </c>
      <c r="H7" s="44">
        <v>0.2</v>
      </c>
      <c r="I7" s="44">
        <v>0.2</v>
      </c>
      <c r="J7" s="44">
        <v>0.2</v>
      </c>
      <c r="K7" s="44">
        <v>0.2</v>
      </c>
      <c r="L7" s="44">
        <v>0.2</v>
      </c>
      <c r="M7" s="44">
        <v>0.2</v>
      </c>
      <c r="N7" s="44">
        <v>0.2</v>
      </c>
      <c r="O7" s="44">
        <v>0.2</v>
      </c>
      <c r="P7" s="44">
        <v>0.2</v>
      </c>
      <c r="Q7" s="44">
        <v>0.2</v>
      </c>
      <c r="R7" s="1"/>
      <c r="S7" s="43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0.2</v>
      </c>
      <c r="AH7" s="1">
        <v>0.2</v>
      </c>
      <c r="AI7" s="1">
        <v>0.2</v>
      </c>
      <c r="AK7" s="43">
        <v>15</v>
      </c>
      <c r="AL7" s="1">
        <v>0.45</v>
      </c>
      <c r="AM7" s="1">
        <v>0.45</v>
      </c>
      <c r="AN7" s="1">
        <v>0.45</v>
      </c>
      <c r="AO7" s="1">
        <v>0.45</v>
      </c>
      <c r="AP7" s="1">
        <v>0.45</v>
      </c>
      <c r="AQ7" s="1">
        <v>0.45</v>
      </c>
      <c r="AR7" s="1">
        <v>0.45</v>
      </c>
      <c r="AS7" s="1">
        <v>0.45</v>
      </c>
      <c r="AT7" s="1">
        <v>0.45</v>
      </c>
      <c r="AU7" s="1">
        <v>0.45</v>
      </c>
      <c r="AV7" s="1">
        <v>0.45</v>
      </c>
      <c r="AW7" s="1">
        <v>0.45</v>
      </c>
      <c r="AX7" s="1">
        <v>0.45</v>
      </c>
      <c r="AY7" s="1">
        <v>0.25</v>
      </c>
      <c r="AZ7" s="1">
        <v>0.25</v>
      </c>
      <c r="BA7" s="1">
        <v>0.25</v>
      </c>
    </row>
    <row r="8" spans="1:53">
      <c r="A8" s="43">
        <v>20</v>
      </c>
      <c r="B8" s="44">
        <v>0.2</v>
      </c>
      <c r="C8" s="44">
        <v>0.2</v>
      </c>
      <c r="D8" s="44">
        <v>0.2</v>
      </c>
      <c r="E8" s="44">
        <v>0.2</v>
      </c>
      <c r="F8" s="44">
        <v>0.2</v>
      </c>
      <c r="G8" s="44">
        <v>0.2</v>
      </c>
      <c r="H8" s="44">
        <v>0.2</v>
      </c>
      <c r="I8" s="44">
        <v>0.2</v>
      </c>
      <c r="J8" s="44">
        <v>0.2</v>
      </c>
      <c r="K8" s="44">
        <v>0.2</v>
      </c>
      <c r="L8" s="44">
        <v>0.2</v>
      </c>
      <c r="M8" s="44">
        <v>0.2</v>
      </c>
      <c r="N8" s="44">
        <v>0.2</v>
      </c>
      <c r="O8" s="44">
        <v>0.2</v>
      </c>
      <c r="P8" s="44">
        <v>0.2</v>
      </c>
      <c r="Q8" s="44">
        <v>0.2</v>
      </c>
      <c r="R8" s="1"/>
      <c r="S8" s="43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0.2</v>
      </c>
      <c r="AH8" s="1">
        <v>0.2</v>
      </c>
      <c r="AI8" s="1">
        <v>0.2</v>
      </c>
      <c r="AK8" s="43">
        <v>20</v>
      </c>
      <c r="AL8" s="1">
        <v>0.45</v>
      </c>
      <c r="AM8" s="1">
        <v>0.45</v>
      </c>
      <c r="AN8" s="1">
        <v>0.45</v>
      </c>
      <c r="AO8" s="1">
        <v>0.45</v>
      </c>
      <c r="AP8" s="1">
        <v>0.45</v>
      </c>
      <c r="AQ8" s="1">
        <v>0.45</v>
      </c>
      <c r="AR8" s="1">
        <v>0.45</v>
      </c>
      <c r="AS8" s="1">
        <v>0.45</v>
      </c>
      <c r="AT8" s="1">
        <v>0.45</v>
      </c>
      <c r="AU8" s="1">
        <v>0.45</v>
      </c>
      <c r="AV8" s="1">
        <v>0.45</v>
      </c>
      <c r="AW8" s="1">
        <v>0.45</v>
      </c>
      <c r="AX8" s="1">
        <v>0.45</v>
      </c>
      <c r="AY8" s="1">
        <v>0.25</v>
      </c>
      <c r="AZ8" s="1">
        <v>0.25</v>
      </c>
      <c r="BA8" s="1">
        <v>0.25</v>
      </c>
    </row>
    <row r="9" spans="1:53">
      <c r="A9" s="43">
        <v>25</v>
      </c>
      <c r="B9" s="44">
        <v>0.2</v>
      </c>
      <c r="C9" s="44">
        <v>0.2</v>
      </c>
      <c r="D9" s="44">
        <v>0.2</v>
      </c>
      <c r="E9" s="44">
        <v>0.2</v>
      </c>
      <c r="F9" s="44">
        <v>0.2</v>
      </c>
      <c r="G9" s="44">
        <v>0.2</v>
      </c>
      <c r="H9" s="44">
        <v>0.2</v>
      </c>
      <c r="I9" s="44">
        <v>0.2</v>
      </c>
      <c r="J9" s="44">
        <v>0.2</v>
      </c>
      <c r="K9" s="44">
        <v>0.2</v>
      </c>
      <c r="L9" s="44">
        <v>0.2</v>
      </c>
      <c r="M9" s="44">
        <v>0.2</v>
      </c>
      <c r="N9" s="44">
        <v>0.2</v>
      </c>
      <c r="O9" s="44">
        <v>0.2</v>
      </c>
      <c r="P9" s="44">
        <v>0.2</v>
      </c>
      <c r="Q9" s="44">
        <v>0.2</v>
      </c>
      <c r="R9" s="1"/>
      <c r="S9" s="43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0.2</v>
      </c>
      <c r="AH9" s="1">
        <v>0.2</v>
      </c>
      <c r="AI9" s="1">
        <v>0.2</v>
      </c>
      <c r="AK9" s="43">
        <v>25</v>
      </c>
      <c r="AL9" s="1">
        <v>0.45</v>
      </c>
      <c r="AM9" s="1">
        <v>0.45</v>
      </c>
      <c r="AN9" s="1">
        <v>0.45</v>
      </c>
      <c r="AO9" s="1">
        <v>0.45</v>
      </c>
      <c r="AP9" s="1">
        <v>0.45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1">
        <v>0.4</v>
      </c>
      <c r="AY9" s="1">
        <v>0.25</v>
      </c>
      <c r="AZ9" s="1">
        <v>0.25</v>
      </c>
      <c r="BA9" s="1">
        <v>0.25</v>
      </c>
    </row>
    <row r="10" spans="1:53">
      <c r="A10" s="43">
        <v>30</v>
      </c>
      <c r="B10" s="44">
        <v>0.2</v>
      </c>
      <c r="C10" s="44">
        <v>0.2</v>
      </c>
      <c r="D10" s="44">
        <v>0.2</v>
      </c>
      <c r="E10" s="44">
        <v>0.2</v>
      </c>
      <c r="F10" s="44">
        <v>0.2</v>
      </c>
      <c r="G10" s="44">
        <v>0.2</v>
      </c>
      <c r="H10" s="44">
        <v>0.2</v>
      </c>
      <c r="I10" s="44">
        <v>0.2</v>
      </c>
      <c r="J10" s="44">
        <v>0.2</v>
      </c>
      <c r="K10" s="44">
        <v>0.2</v>
      </c>
      <c r="L10" s="44">
        <v>0.2</v>
      </c>
      <c r="M10" s="44">
        <v>0.2</v>
      </c>
      <c r="N10" s="44">
        <v>0.2</v>
      </c>
      <c r="O10" s="44">
        <v>0.2</v>
      </c>
      <c r="P10" s="44">
        <v>0.2</v>
      </c>
      <c r="Q10" s="44">
        <v>0.2</v>
      </c>
      <c r="R10" s="1"/>
      <c r="S10" s="43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0.2</v>
      </c>
      <c r="AH10" s="1">
        <v>0.2</v>
      </c>
      <c r="AI10" s="1">
        <v>0.2</v>
      </c>
      <c r="AK10" s="43">
        <v>30</v>
      </c>
      <c r="AL10" s="1">
        <v>0.45</v>
      </c>
      <c r="AM10" s="1">
        <v>0.45</v>
      </c>
      <c r="AN10" s="1">
        <v>0.45</v>
      </c>
      <c r="AO10" s="1">
        <v>0.45</v>
      </c>
      <c r="AP10" s="1">
        <v>0.45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1">
        <v>0.4</v>
      </c>
      <c r="AY10" s="1">
        <v>0.25</v>
      </c>
      <c r="AZ10" s="1">
        <v>0.25</v>
      </c>
      <c r="BA10" s="1">
        <v>0.25</v>
      </c>
    </row>
    <row r="11" spans="1:53">
      <c r="A11" s="43">
        <v>35</v>
      </c>
      <c r="B11" s="44">
        <v>0.2</v>
      </c>
      <c r="C11" s="44">
        <v>0.2</v>
      </c>
      <c r="D11" s="44">
        <v>0.2</v>
      </c>
      <c r="E11" s="44">
        <v>0.2</v>
      </c>
      <c r="F11" s="44">
        <v>0.2</v>
      </c>
      <c r="G11" s="44">
        <v>0.2</v>
      </c>
      <c r="H11" s="44">
        <v>0.2</v>
      </c>
      <c r="I11" s="44">
        <v>0.2</v>
      </c>
      <c r="J11" s="44">
        <v>0.2</v>
      </c>
      <c r="K11" s="44">
        <v>0.2</v>
      </c>
      <c r="L11" s="44">
        <v>0.2</v>
      </c>
      <c r="M11" s="44">
        <v>0.2</v>
      </c>
      <c r="N11" s="44">
        <v>0.2</v>
      </c>
      <c r="O11" s="44">
        <v>0.2</v>
      </c>
      <c r="P11" s="44">
        <v>0.2</v>
      </c>
      <c r="Q11" s="44">
        <v>0.2</v>
      </c>
      <c r="R11" s="1"/>
      <c r="S11" s="43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0.2</v>
      </c>
      <c r="AH11" s="1">
        <v>0.2</v>
      </c>
      <c r="AI11" s="1">
        <v>0.2</v>
      </c>
      <c r="AK11" s="43">
        <v>35</v>
      </c>
      <c r="AL11" s="1">
        <v>0.45</v>
      </c>
      <c r="AM11" s="1">
        <v>0.45</v>
      </c>
      <c r="AN11" s="1">
        <v>0.45</v>
      </c>
      <c r="AO11" s="1">
        <v>0.45</v>
      </c>
      <c r="AP11" s="1">
        <v>0.45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1">
        <v>0.4</v>
      </c>
      <c r="AY11" s="1">
        <v>0.25</v>
      </c>
      <c r="AZ11" s="1">
        <v>0.25</v>
      </c>
      <c r="BA11" s="1">
        <v>0.25</v>
      </c>
    </row>
    <row r="12" spans="1:53">
      <c r="A12" s="43">
        <v>40</v>
      </c>
      <c r="B12" s="44">
        <v>0.2</v>
      </c>
      <c r="C12" s="44">
        <v>0.2</v>
      </c>
      <c r="D12" s="44">
        <v>0.2</v>
      </c>
      <c r="E12" s="44">
        <v>0.2</v>
      </c>
      <c r="F12" s="44">
        <v>0.2</v>
      </c>
      <c r="G12" s="44">
        <v>0.2</v>
      </c>
      <c r="H12" s="44">
        <v>0.2</v>
      </c>
      <c r="I12" s="44">
        <v>0.2</v>
      </c>
      <c r="J12" s="44">
        <v>0.2</v>
      </c>
      <c r="K12" s="44">
        <v>0.2</v>
      </c>
      <c r="L12" s="44">
        <v>0.2</v>
      </c>
      <c r="M12" s="44">
        <v>0.2</v>
      </c>
      <c r="N12" s="44">
        <v>0.2</v>
      </c>
      <c r="O12" s="44">
        <v>0.2</v>
      </c>
      <c r="P12" s="44">
        <v>0.2</v>
      </c>
      <c r="Q12" s="44">
        <v>0.2</v>
      </c>
      <c r="R12" s="1"/>
      <c r="S12" s="43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0.2</v>
      </c>
      <c r="AH12" s="1">
        <v>0.2</v>
      </c>
      <c r="AI12" s="1">
        <v>0.2</v>
      </c>
      <c r="AK12" s="43">
        <v>40</v>
      </c>
      <c r="AL12" s="1">
        <v>0.45</v>
      </c>
      <c r="AM12" s="1">
        <v>0.45</v>
      </c>
      <c r="AN12" s="1">
        <v>0.45</v>
      </c>
      <c r="AO12" s="1">
        <v>0.45</v>
      </c>
      <c r="AP12" s="1">
        <v>0.45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1">
        <v>0.4</v>
      </c>
      <c r="AY12" s="1">
        <v>0.25</v>
      </c>
      <c r="AZ12" s="1">
        <v>0.25</v>
      </c>
      <c r="BA12" s="1">
        <v>0.25</v>
      </c>
    </row>
    <row r="13" spans="1:53">
      <c r="A13" s="43">
        <v>45</v>
      </c>
      <c r="B13" s="44">
        <v>0.2</v>
      </c>
      <c r="C13" s="44">
        <v>0.2</v>
      </c>
      <c r="D13" s="44">
        <v>0.2</v>
      </c>
      <c r="E13" s="44">
        <v>0.2</v>
      </c>
      <c r="F13" s="44">
        <v>0.2</v>
      </c>
      <c r="G13" s="44">
        <v>0.2</v>
      </c>
      <c r="H13" s="44">
        <v>0.2</v>
      </c>
      <c r="I13" s="44">
        <v>0.2</v>
      </c>
      <c r="J13" s="44">
        <v>0.2</v>
      </c>
      <c r="K13" s="44">
        <v>0.2</v>
      </c>
      <c r="L13" s="44">
        <v>0.2</v>
      </c>
      <c r="M13" s="44">
        <v>0.2</v>
      </c>
      <c r="N13" s="44">
        <v>0.2</v>
      </c>
      <c r="O13" s="44">
        <v>0.2</v>
      </c>
      <c r="P13" s="44">
        <v>0.2</v>
      </c>
      <c r="Q13" s="44">
        <v>0.2</v>
      </c>
      <c r="R13" s="1"/>
      <c r="S13" s="43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0.2</v>
      </c>
      <c r="AH13" s="1">
        <v>0.2</v>
      </c>
      <c r="AI13" s="1">
        <v>0.2</v>
      </c>
      <c r="AK13" s="43">
        <v>45</v>
      </c>
      <c r="AL13" s="1">
        <v>0.45</v>
      </c>
      <c r="AM13" s="1">
        <v>0.45</v>
      </c>
      <c r="AN13" s="1">
        <v>0.45</v>
      </c>
      <c r="AO13" s="1">
        <v>0.45</v>
      </c>
      <c r="AP13" s="1">
        <v>0.45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1">
        <v>0.4</v>
      </c>
      <c r="AY13" s="1">
        <v>0.25</v>
      </c>
      <c r="AZ13" s="1">
        <v>0.25</v>
      </c>
      <c r="BA13" s="1">
        <v>0.25</v>
      </c>
    </row>
    <row r="14" spans="1:53">
      <c r="A14" s="43">
        <v>50</v>
      </c>
      <c r="B14" s="44">
        <v>0.2</v>
      </c>
      <c r="C14" s="44">
        <v>0.2</v>
      </c>
      <c r="D14" s="44">
        <v>0.2</v>
      </c>
      <c r="E14" s="44">
        <v>0.2</v>
      </c>
      <c r="F14" s="44">
        <v>0.2</v>
      </c>
      <c r="G14" s="44">
        <v>0.2</v>
      </c>
      <c r="H14" s="44">
        <v>0.2</v>
      </c>
      <c r="I14" s="44">
        <v>0.2</v>
      </c>
      <c r="J14" s="44">
        <v>0.2</v>
      </c>
      <c r="K14" s="44">
        <v>0.2</v>
      </c>
      <c r="L14" s="44">
        <v>0.2</v>
      </c>
      <c r="M14" s="44">
        <v>0.2</v>
      </c>
      <c r="N14" s="44">
        <v>0.2</v>
      </c>
      <c r="O14" s="44">
        <v>0.2</v>
      </c>
      <c r="P14" s="44">
        <v>0.2</v>
      </c>
      <c r="Q14" s="44">
        <v>0.2</v>
      </c>
      <c r="R14" s="1"/>
      <c r="S14" s="43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0.2</v>
      </c>
      <c r="AH14" s="1">
        <v>0.2</v>
      </c>
      <c r="AI14" s="1">
        <v>0.2</v>
      </c>
      <c r="AK14" s="43">
        <v>50</v>
      </c>
      <c r="AL14" s="1">
        <v>0.45</v>
      </c>
      <c r="AM14" s="1">
        <v>0.45</v>
      </c>
      <c r="AN14" s="1">
        <v>0.45</v>
      </c>
      <c r="AO14" s="1">
        <v>0.45</v>
      </c>
      <c r="AP14" s="1">
        <v>0.45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1">
        <v>0.4</v>
      </c>
      <c r="AY14" s="1">
        <v>0.25</v>
      </c>
      <c r="AZ14" s="1">
        <v>0.25</v>
      </c>
      <c r="BA14" s="1">
        <v>0.25</v>
      </c>
    </row>
    <row r="15" spans="1:53">
      <c r="A15" s="43">
        <v>55</v>
      </c>
      <c r="B15" s="44">
        <v>0.2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>
        <v>0.2</v>
      </c>
      <c r="I15" s="44">
        <v>0.2</v>
      </c>
      <c r="J15" s="44">
        <v>0.2</v>
      </c>
      <c r="K15" s="44">
        <v>0.2</v>
      </c>
      <c r="L15" s="44">
        <v>0.2</v>
      </c>
      <c r="M15" s="44">
        <v>0.2</v>
      </c>
      <c r="N15" s="44">
        <v>0.2</v>
      </c>
      <c r="O15" s="44">
        <v>0.2</v>
      </c>
      <c r="P15" s="44">
        <v>0.2</v>
      </c>
      <c r="Q15" s="44">
        <v>0.2</v>
      </c>
      <c r="R15" s="1"/>
      <c r="S15" s="43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0.2</v>
      </c>
      <c r="AH15" s="1">
        <v>0.2</v>
      </c>
      <c r="AI15" s="1">
        <v>0.2</v>
      </c>
      <c r="AK15" s="43">
        <v>55</v>
      </c>
      <c r="AL15" s="1">
        <v>0.45</v>
      </c>
      <c r="AM15" s="1">
        <v>0.45</v>
      </c>
      <c r="AN15" s="1">
        <v>0.45</v>
      </c>
      <c r="AO15" s="1">
        <v>0.45</v>
      </c>
      <c r="AP15" s="1">
        <v>0.45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1">
        <v>0.4</v>
      </c>
      <c r="AY15" s="1">
        <v>0.25</v>
      </c>
      <c r="AZ15" s="1">
        <v>0.25</v>
      </c>
      <c r="BA15" s="1">
        <v>0.25</v>
      </c>
    </row>
    <row r="16" spans="1:53">
      <c r="A16" s="43">
        <v>60</v>
      </c>
      <c r="B16" s="44">
        <v>0.2</v>
      </c>
      <c r="C16" s="44">
        <v>0.2</v>
      </c>
      <c r="D16" s="44">
        <v>0.2</v>
      </c>
      <c r="E16" s="44">
        <v>0.2</v>
      </c>
      <c r="F16" s="44">
        <v>0.2</v>
      </c>
      <c r="G16" s="44">
        <v>0.2</v>
      </c>
      <c r="H16" s="44">
        <v>0.2</v>
      </c>
      <c r="I16" s="44">
        <v>0.2</v>
      </c>
      <c r="J16" s="44">
        <v>0.2</v>
      </c>
      <c r="K16" s="44">
        <v>0.2</v>
      </c>
      <c r="L16" s="44">
        <v>0.2</v>
      </c>
      <c r="M16" s="44">
        <v>0.2</v>
      </c>
      <c r="N16" s="44">
        <v>0.2</v>
      </c>
      <c r="O16" s="44">
        <v>0.2</v>
      </c>
      <c r="P16" s="44">
        <v>0.2</v>
      </c>
      <c r="Q16" s="44">
        <v>0.2</v>
      </c>
      <c r="R16" s="1"/>
      <c r="S16" s="43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0.2</v>
      </c>
      <c r="AH16" s="1">
        <v>0.2</v>
      </c>
      <c r="AI16" s="1">
        <v>0.2</v>
      </c>
      <c r="AK16" s="43">
        <v>60</v>
      </c>
      <c r="AL16" s="1">
        <v>0.45</v>
      </c>
      <c r="AM16" s="1">
        <v>0.45</v>
      </c>
      <c r="AN16" s="1">
        <v>0.45</v>
      </c>
      <c r="AO16" s="1">
        <v>0.45</v>
      </c>
      <c r="AP16" s="1">
        <v>0.45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1">
        <v>0.4</v>
      </c>
      <c r="AY16" s="1">
        <v>0.25</v>
      </c>
      <c r="AZ16" s="1">
        <v>0.25</v>
      </c>
      <c r="BA16" s="1">
        <v>0.25</v>
      </c>
    </row>
    <row r="17" spans="1:53">
      <c r="A17" s="43">
        <v>65</v>
      </c>
      <c r="B17" s="44">
        <v>0.2</v>
      </c>
      <c r="C17" s="44">
        <v>0.2</v>
      </c>
      <c r="D17" s="44">
        <v>0.2</v>
      </c>
      <c r="E17" s="44">
        <v>0.2</v>
      </c>
      <c r="F17" s="44">
        <v>0.2</v>
      </c>
      <c r="G17" s="44">
        <v>0.2</v>
      </c>
      <c r="H17" s="44">
        <v>0.2</v>
      </c>
      <c r="I17" s="44">
        <v>0.2</v>
      </c>
      <c r="J17" s="44">
        <v>0.2</v>
      </c>
      <c r="K17" s="44">
        <v>0.2</v>
      </c>
      <c r="L17" s="44">
        <v>0.2</v>
      </c>
      <c r="M17" s="44">
        <v>0.2</v>
      </c>
      <c r="N17" s="44">
        <v>0.2</v>
      </c>
      <c r="O17" s="44">
        <v>0.2</v>
      </c>
      <c r="P17" s="44">
        <v>0.2</v>
      </c>
      <c r="Q17" s="44">
        <v>0.2</v>
      </c>
      <c r="R17" s="1"/>
      <c r="S17" s="43">
        <v>65</v>
      </c>
      <c r="T17" s="1">
        <v>0.2</v>
      </c>
      <c r="U17" s="1">
        <v>0.2</v>
      </c>
      <c r="V17" s="1">
        <v>0.2</v>
      </c>
      <c r="W17" s="1">
        <v>0.2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K17" s="43">
        <v>65</v>
      </c>
      <c r="AL17" s="1">
        <v>0.25</v>
      </c>
      <c r="AM17" s="1">
        <v>0.25</v>
      </c>
      <c r="AN17" s="1">
        <v>0.25</v>
      </c>
      <c r="AO17" s="1">
        <v>0.25</v>
      </c>
      <c r="AP17" s="1">
        <v>0.25</v>
      </c>
      <c r="AQ17" s="1">
        <v>0.25</v>
      </c>
      <c r="AR17" s="1">
        <v>0.25</v>
      </c>
      <c r="AS17" s="1">
        <v>0.25</v>
      </c>
      <c r="AT17" s="1">
        <v>0.25</v>
      </c>
      <c r="AU17" s="1">
        <v>0.25</v>
      </c>
      <c r="AV17" s="1">
        <v>0.25</v>
      </c>
      <c r="AW17" s="1">
        <v>0.25</v>
      </c>
      <c r="AX17" s="1">
        <v>0.25</v>
      </c>
      <c r="AY17" s="1">
        <v>0.25</v>
      </c>
      <c r="AZ17" s="1">
        <v>0.25</v>
      </c>
      <c r="BA17" s="1">
        <v>0.25</v>
      </c>
    </row>
    <row r="18" spans="1:53">
      <c r="A18" s="43">
        <v>70</v>
      </c>
      <c r="B18" s="44">
        <v>0.2</v>
      </c>
      <c r="C18" s="44">
        <v>0.2</v>
      </c>
      <c r="D18" s="44">
        <v>0.2</v>
      </c>
      <c r="E18" s="44">
        <v>0.2</v>
      </c>
      <c r="F18" s="44">
        <v>0.2</v>
      </c>
      <c r="G18" s="44">
        <v>0.2</v>
      </c>
      <c r="H18" s="44">
        <v>0.2</v>
      </c>
      <c r="I18" s="44">
        <v>0.2</v>
      </c>
      <c r="J18" s="44">
        <v>0.2</v>
      </c>
      <c r="K18" s="44">
        <v>0.2</v>
      </c>
      <c r="L18" s="44">
        <v>0.2</v>
      </c>
      <c r="M18" s="44">
        <v>0.2</v>
      </c>
      <c r="N18" s="44">
        <v>0.2</v>
      </c>
      <c r="O18" s="44">
        <v>0.2</v>
      </c>
      <c r="P18" s="44">
        <v>0.2</v>
      </c>
      <c r="Q18" s="44">
        <v>0.2</v>
      </c>
      <c r="R18" s="1"/>
      <c r="S18" s="43">
        <v>70</v>
      </c>
      <c r="T18" s="1">
        <v>0.2</v>
      </c>
      <c r="U18" s="1">
        <v>0.2</v>
      </c>
      <c r="V18" s="1">
        <v>0.2</v>
      </c>
      <c r="W18" s="1">
        <v>0.2</v>
      </c>
      <c r="X18" s="1">
        <v>0.2</v>
      </c>
      <c r="Y18" s="1">
        <v>0.2</v>
      </c>
      <c r="Z18" s="1">
        <v>0.2</v>
      </c>
      <c r="AA18" s="1">
        <v>0.2</v>
      </c>
      <c r="AB18" s="1">
        <v>0.2</v>
      </c>
      <c r="AC18" s="1">
        <v>0.2</v>
      </c>
      <c r="AD18" s="1">
        <v>0.2</v>
      </c>
      <c r="AE18" s="1">
        <v>0.2</v>
      </c>
      <c r="AF18" s="1">
        <v>0.2</v>
      </c>
      <c r="AG18" s="1">
        <v>0.2</v>
      </c>
      <c r="AH18" s="1">
        <v>0.2</v>
      </c>
      <c r="AI18" s="1">
        <v>0.2</v>
      </c>
      <c r="AK18" s="43">
        <v>70</v>
      </c>
      <c r="AL18" s="1">
        <v>0.25</v>
      </c>
      <c r="AM18" s="1">
        <v>0.25</v>
      </c>
      <c r="AN18" s="1">
        <v>0.25</v>
      </c>
      <c r="AO18" s="1">
        <v>0.25</v>
      </c>
      <c r="AP18" s="1">
        <v>0.25</v>
      </c>
      <c r="AQ18" s="1">
        <v>0.25</v>
      </c>
      <c r="AR18" s="1">
        <v>0.25</v>
      </c>
      <c r="AS18" s="1">
        <v>0.25</v>
      </c>
      <c r="AT18" s="1">
        <v>0.25</v>
      </c>
      <c r="AU18" s="1">
        <v>0.25</v>
      </c>
      <c r="AV18" s="1">
        <v>0.25</v>
      </c>
      <c r="AW18" s="1">
        <v>0.25</v>
      </c>
      <c r="AX18" s="1">
        <v>0.25</v>
      </c>
      <c r="AY18" s="1">
        <v>0.25</v>
      </c>
      <c r="AZ18" s="1">
        <v>0.25</v>
      </c>
      <c r="BA18" s="1">
        <v>0.25</v>
      </c>
    </row>
    <row r="19" spans="1:53">
      <c r="A19" s="43">
        <v>75</v>
      </c>
      <c r="B19" s="44">
        <v>0.2</v>
      </c>
      <c r="C19" s="44">
        <v>0.2</v>
      </c>
      <c r="D19" s="44">
        <v>0.2</v>
      </c>
      <c r="E19" s="44">
        <v>0.2</v>
      </c>
      <c r="F19" s="44">
        <v>0.2</v>
      </c>
      <c r="G19" s="44">
        <v>0.2</v>
      </c>
      <c r="H19" s="44">
        <v>0.2</v>
      </c>
      <c r="I19" s="44">
        <v>0.2</v>
      </c>
      <c r="J19" s="44">
        <v>0.2</v>
      </c>
      <c r="K19" s="44">
        <v>0.2</v>
      </c>
      <c r="L19" s="44">
        <v>0.2</v>
      </c>
      <c r="M19" s="44">
        <v>0.2</v>
      </c>
      <c r="N19" s="44">
        <v>0.2</v>
      </c>
      <c r="O19" s="44">
        <v>0.2</v>
      </c>
      <c r="P19" s="44">
        <v>0.2</v>
      </c>
      <c r="Q19" s="44">
        <v>0.2</v>
      </c>
      <c r="R19" s="1"/>
      <c r="S19" s="43">
        <v>75</v>
      </c>
      <c r="T19" s="1">
        <v>0.2</v>
      </c>
      <c r="U19" s="1">
        <v>0.2</v>
      </c>
      <c r="V19" s="1">
        <v>0.2</v>
      </c>
      <c r="W19" s="1">
        <v>0.2</v>
      </c>
      <c r="X19" s="1">
        <v>0.2</v>
      </c>
      <c r="Y19" s="1">
        <v>0.2</v>
      </c>
      <c r="Z19" s="1">
        <v>0.2</v>
      </c>
      <c r="AA19" s="1">
        <v>0.2</v>
      </c>
      <c r="AB19" s="1">
        <v>0.2</v>
      </c>
      <c r="AC19" s="1">
        <v>0.2</v>
      </c>
      <c r="AD19" s="1">
        <v>0.2</v>
      </c>
      <c r="AE19" s="1">
        <v>0.2</v>
      </c>
      <c r="AF19" s="1">
        <v>0.2</v>
      </c>
      <c r="AG19" s="1">
        <v>0.2</v>
      </c>
      <c r="AH19" s="1">
        <v>0.2</v>
      </c>
      <c r="AI19" s="1">
        <v>0.2</v>
      </c>
      <c r="AK19" s="43">
        <v>75</v>
      </c>
      <c r="AL19" s="1">
        <v>0.25</v>
      </c>
      <c r="AM19" s="1">
        <v>0.25</v>
      </c>
      <c r="AN19" s="1">
        <v>0.25</v>
      </c>
      <c r="AO19" s="1">
        <v>0.25</v>
      </c>
      <c r="AP19" s="1">
        <v>0.25</v>
      </c>
      <c r="AQ19" s="1">
        <v>0.25</v>
      </c>
      <c r="AR19" s="1">
        <v>0.25</v>
      </c>
      <c r="AS19" s="1">
        <v>0.25</v>
      </c>
      <c r="AT19" s="1">
        <v>0.25</v>
      </c>
      <c r="AU19" s="1">
        <v>0.25</v>
      </c>
      <c r="AV19" s="1">
        <v>0.25</v>
      </c>
      <c r="AW19" s="1">
        <v>0.25</v>
      </c>
      <c r="AX19" s="1">
        <v>0.25</v>
      </c>
      <c r="AY19" s="1">
        <v>0.25</v>
      </c>
      <c r="AZ19" s="1">
        <v>0.25</v>
      </c>
      <c r="BA19" s="1">
        <v>0.25</v>
      </c>
    </row>
    <row r="21" spans="2:38">
      <c r="B21" s="25" t="s">
        <v>86</v>
      </c>
      <c r="T21" s="25" t="s">
        <v>87</v>
      </c>
      <c r="AL21" s="25" t="s">
        <v>88</v>
      </c>
    </row>
    <row r="22" spans="2:53">
      <c r="B22" s="42">
        <v>0</v>
      </c>
      <c r="C22" s="42">
        <v>5</v>
      </c>
      <c r="D22" s="42">
        <v>10</v>
      </c>
      <c r="E22" s="42">
        <v>15</v>
      </c>
      <c r="F22" s="42">
        <v>20</v>
      </c>
      <c r="G22" s="42">
        <v>25</v>
      </c>
      <c r="H22" s="42">
        <v>30</v>
      </c>
      <c r="I22" s="42">
        <v>35</v>
      </c>
      <c r="J22" s="42">
        <v>40</v>
      </c>
      <c r="K22" s="42">
        <v>45</v>
      </c>
      <c r="L22" s="42">
        <v>50</v>
      </c>
      <c r="M22" s="42">
        <v>55</v>
      </c>
      <c r="N22" s="42">
        <v>60</v>
      </c>
      <c r="O22" s="42">
        <v>65</v>
      </c>
      <c r="P22" s="42">
        <v>70</v>
      </c>
      <c r="Q22" s="42">
        <v>75</v>
      </c>
      <c r="T22" s="42">
        <v>0</v>
      </c>
      <c r="U22" s="42">
        <v>5</v>
      </c>
      <c r="V22" s="42">
        <v>10</v>
      </c>
      <c r="W22" s="42">
        <v>15</v>
      </c>
      <c r="X22" s="42">
        <v>20</v>
      </c>
      <c r="Y22" s="42">
        <v>25</v>
      </c>
      <c r="Z22" s="42">
        <v>30</v>
      </c>
      <c r="AA22" s="42">
        <v>35</v>
      </c>
      <c r="AB22" s="42">
        <v>40</v>
      </c>
      <c r="AC22" s="42">
        <v>45</v>
      </c>
      <c r="AD22" s="42">
        <v>50</v>
      </c>
      <c r="AE22" s="42">
        <v>55</v>
      </c>
      <c r="AF22" s="42">
        <v>60</v>
      </c>
      <c r="AG22" s="42">
        <v>65</v>
      </c>
      <c r="AH22" s="42">
        <v>70</v>
      </c>
      <c r="AI22" s="42">
        <v>75</v>
      </c>
      <c r="AL22" s="42">
        <v>0</v>
      </c>
      <c r="AM22" s="42">
        <v>5</v>
      </c>
      <c r="AN22" s="42">
        <v>10</v>
      </c>
      <c r="AO22" s="42">
        <v>15</v>
      </c>
      <c r="AP22" s="42">
        <v>20</v>
      </c>
      <c r="AQ22" s="42">
        <v>25</v>
      </c>
      <c r="AR22" s="42">
        <v>30</v>
      </c>
      <c r="AS22" s="42">
        <v>35</v>
      </c>
      <c r="AT22" s="42">
        <v>40</v>
      </c>
      <c r="AU22" s="42">
        <v>45</v>
      </c>
      <c r="AV22" s="42">
        <v>50</v>
      </c>
      <c r="AW22" s="42">
        <v>55</v>
      </c>
      <c r="AX22" s="42">
        <v>60</v>
      </c>
      <c r="AY22" s="42">
        <v>65</v>
      </c>
      <c r="AZ22" s="42">
        <v>70</v>
      </c>
      <c r="BA22" s="42">
        <v>75</v>
      </c>
    </row>
    <row r="23" spans="1:53">
      <c r="A23" s="43">
        <v>0</v>
      </c>
      <c r="B23" s="44">
        <v>0.05</v>
      </c>
      <c r="C23" s="44">
        <v>0.05</v>
      </c>
      <c r="D23" s="44">
        <v>0.05</v>
      </c>
      <c r="E23" s="44">
        <v>0.05</v>
      </c>
      <c r="F23" s="44">
        <v>0.05</v>
      </c>
      <c r="G23" s="44">
        <v>0.05</v>
      </c>
      <c r="H23" s="44">
        <v>0.05</v>
      </c>
      <c r="I23" s="44">
        <v>0.05</v>
      </c>
      <c r="J23" s="44">
        <v>0.05</v>
      </c>
      <c r="K23" s="44">
        <v>0.05</v>
      </c>
      <c r="L23" s="44">
        <v>0.05</v>
      </c>
      <c r="M23" s="44">
        <v>0.05</v>
      </c>
      <c r="N23" s="44">
        <v>0.05</v>
      </c>
      <c r="O23" s="44">
        <v>0.05</v>
      </c>
      <c r="P23" s="44">
        <v>0.05</v>
      </c>
      <c r="Q23" s="44">
        <v>0.05</v>
      </c>
      <c r="S23" s="43">
        <v>0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K23" s="43">
        <v>0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1">
        <v>0.4</v>
      </c>
      <c r="AY23" s="1">
        <v>0.25</v>
      </c>
      <c r="AZ23" s="1">
        <v>0.25</v>
      </c>
      <c r="BA23" s="1">
        <v>0.25</v>
      </c>
    </row>
    <row r="24" spans="1:53">
      <c r="A24" s="43">
        <v>5</v>
      </c>
      <c r="B24" s="44">
        <v>0.05</v>
      </c>
      <c r="C24" s="44">
        <v>0.05</v>
      </c>
      <c r="D24" s="44">
        <v>0.05</v>
      </c>
      <c r="E24" s="44">
        <v>0.05</v>
      </c>
      <c r="F24" s="44">
        <v>0.05</v>
      </c>
      <c r="G24" s="44">
        <v>0.05</v>
      </c>
      <c r="H24" s="44">
        <v>0.05</v>
      </c>
      <c r="I24" s="44">
        <v>0.05</v>
      </c>
      <c r="J24" s="44">
        <v>0.05</v>
      </c>
      <c r="K24" s="44">
        <v>0.05</v>
      </c>
      <c r="L24" s="44">
        <v>0.05</v>
      </c>
      <c r="M24" s="44">
        <v>0.05</v>
      </c>
      <c r="N24" s="44">
        <v>0.05</v>
      </c>
      <c r="O24" s="44">
        <v>0.05</v>
      </c>
      <c r="P24" s="44">
        <v>0.05</v>
      </c>
      <c r="Q24" s="44">
        <v>0.05</v>
      </c>
      <c r="S24" s="43">
        <v>5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K24" s="43">
        <v>5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1">
        <v>0.4</v>
      </c>
      <c r="AY24" s="1">
        <v>0.25</v>
      </c>
      <c r="AZ24" s="1">
        <v>0.25</v>
      </c>
      <c r="BA24" s="1">
        <v>0.25</v>
      </c>
    </row>
    <row r="25" spans="1:53">
      <c r="A25" s="43">
        <v>10</v>
      </c>
      <c r="B25" s="44">
        <v>0.05</v>
      </c>
      <c r="C25" s="44">
        <v>0.05</v>
      </c>
      <c r="D25" s="44">
        <v>0.05</v>
      </c>
      <c r="E25" s="44">
        <v>0.05</v>
      </c>
      <c r="F25" s="44">
        <v>0.05</v>
      </c>
      <c r="G25" s="44">
        <v>0.05</v>
      </c>
      <c r="H25" s="44">
        <v>0.05</v>
      </c>
      <c r="I25" s="44">
        <v>0.05</v>
      </c>
      <c r="J25" s="44">
        <v>0.05</v>
      </c>
      <c r="K25" s="44">
        <v>0.05</v>
      </c>
      <c r="L25" s="44">
        <v>0.05</v>
      </c>
      <c r="M25" s="44">
        <v>0.05</v>
      </c>
      <c r="N25" s="44">
        <v>0.05</v>
      </c>
      <c r="O25" s="44">
        <v>0.05</v>
      </c>
      <c r="P25" s="44">
        <v>0.05</v>
      </c>
      <c r="Q25" s="44">
        <v>0.05</v>
      </c>
      <c r="S25" s="43">
        <v>10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K25" s="43">
        <v>10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1">
        <v>0.4</v>
      </c>
      <c r="AY25" s="1">
        <v>0.25</v>
      </c>
      <c r="AZ25" s="1">
        <v>0.25</v>
      </c>
      <c r="BA25" s="1">
        <v>0.25</v>
      </c>
    </row>
    <row r="26" spans="1:53">
      <c r="A26" s="43">
        <v>15</v>
      </c>
      <c r="B26" s="44">
        <v>0.05</v>
      </c>
      <c r="C26" s="44">
        <v>0.05</v>
      </c>
      <c r="D26" s="44">
        <v>0.05</v>
      </c>
      <c r="E26" s="44">
        <v>0.05</v>
      </c>
      <c r="F26" s="44">
        <v>0.05</v>
      </c>
      <c r="G26" s="44">
        <v>0.05</v>
      </c>
      <c r="H26" s="44">
        <v>0.05</v>
      </c>
      <c r="I26" s="44">
        <v>0.05</v>
      </c>
      <c r="J26" s="44">
        <v>0.05</v>
      </c>
      <c r="K26" s="44">
        <v>0.05</v>
      </c>
      <c r="L26" s="44">
        <v>0.05</v>
      </c>
      <c r="M26" s="44">
        <v>0.05</v>
      </c>
      <c r="N26" s="44">
        <v>0.05</v>
      </c>
      <c r="O26" s="44">
        <v>0.05</v>
      </c>
      <c r="P26" s="44">
        <v>0.05</v>
      </c>
      <c r="Q26" s="44">
        <v>0.05</v>
      </c>
      <c r="S26" s="43">
        <v>15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K26" s="43">
        <v>15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1">
        <v>0.4</v>
      </c>
      <c r="AY26" s="1">
        <v>0.25</v>
      </c>
      <c r="AZ26" s="1">
        <v>0.25</v>
      </c>
      <c r="BA26" s="1">
        <v>0.25</v>
      </c>
    </row>
    <row r="27" spans="1:53">
      <c r="A27" s="43">
        <v>20</v>
      </c>
      <c r="B27" s="44">
        <v>0.05</v>
      </c>
      <c r="C27" s="44">
        <v>0.05</v>
      </c>
      <c r="D27" s="44">
        <v>0.05</v>
      </c>
      <c r="E27" s="44">
        <v>0.05</v>
      </c>
      <c r="F27" s="44">
        <v>0.05</v>
      </c>
      <c r="G27" s="44">
        <v>0.05</v>
      </c>
      <c r="H27" s="44">
        <v>0.05</v>
      </c>
      <c r="I27" s="44">
        <v>0.05</v>
      </c>
      <c r="J27" s="44">
        <v>0.05</v>
      </c>
      <c r="K27" s="44">
        <v>0.05</v>
      </c>
      <c r="L27" s="44">
        <v>0.05</v>
      </c>
      <c r="M27" s="44">
        <v>0.05</v>
      </c>
      <c r="N27" s="44">
        <v>0.05</v>
      </c>
      <c r="O27" s="44">
        <v>0.05</v>
      </c>
      <c r="P27" s="44">
        <v>0.05</v>
      </c>
      <c r="Q27" s="44">
        <v>0.05</v>
      </c>
      <c r="S27" s="43">
        <v>20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K27" s="43">
        <v>20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1">
        <v>0.4</v>
      </c>
      <c r="AY27" s="1">
        <v>0.25</v>
      </c>
      <c r="AZ27" s="1">
        <v>0.25</v>
      </c>
      <c r="BA27" s="1">
        <v>0.25</v>
      </c>
    </row>
    <row r="28" spans="1:53">
      <c r="A28" s="43">
        <v>25</v>
      </c>
      <c r="B28" s="44">
        <v>0.05</v>
      </c>
      <c r="C28" s="44">
        <v>0.05</v>
      </c>
      <c r="D28" s="44">
        <v>0.05</v>
      </c>
      <c r="E28" s="44">
        <v>0.05</v>
      </c>
      <c r="F28" s="44">
        <v>0.05</v>
      </c>
      <c r="G28" s="44">
        <v>0.05</v>
      </c>
      <c r="H28" s="44">
        <v>0.05</v>
      </c>
      <c r="I28" s="44">
        <v>0.05</v>
      </c>
      <c r="J28" s="44">
        <v>0.05</v>
      </c>
      <c r="K28" s="44">
        <v>0.05</v>
      </c>
      <c r="L28" s="44">
        <v>0.05</v>
      </c>
      <c r="M28" s="44">
        <v>0.05</v>
      </c>
      <c r="N28" s="44">
        <v>0.05</v>
      </c>
      <c r="O28" s="44">
        <v>0.05</v>
      </c>
      <c r="P28" s="44">
        <v>0.05</v>
      </c>
      <c r="Q28" s="44">
        <v>0.05</v>
      </c>
      <c r="S28" s="43">
        <v>25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0.33</v>
      </c>
      <c r="Z28" s="1">
        <v>0.33</v>
      </c>
      <c r="AA28" s="1">
        <v>0.33</v>
      </c>
      <c r="AB28" s="1">
        <v>0.33</v>
      </c>
      <c r="AC28" s="1">
        <v>0.33</v>
      </c>
      <c r="AD28" s="1">
        <v>0.33</v>
      </c>
      <c r="AE28" s="1">
        <v>0.33</v>
      </c>
      <c r="AF28" s="1">
        <v>0.33</v>
      </c>
      <c r="AG28" s="1">
        <v>0.2</v>
      </c>
      <c r="AH28" s="1">
        <v>0.2</v>
      </c>
      <c r="AI28" s="1">
        <v>0.2</v>
      </c>
      <c r="AK28" s="43">
        <v>25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1">
        <v>0.4</v>
      </c>
      <c r="AY28" s="1">
        <v>0.25</v>
      </c>
      <c r="AZ28" s="1">
        <v>0.25</v>
      </c>
      <c r="BA28" s="1">
        <v>0.25</v>
      </c>
    </row>
    <row r="29" spans="1:53">
      <c r="A29" s="43">
        <v>30</v>
      </c>
      <c r="B29" s="44">
        <v>0.05</v>
      </c>
      <c r="C29" s="44">
        <v>0.05</v>
      </c>
      <c r="D29" s="44">
        <v>0.05</v>
      </c>
      <c r="E29" s="44">
        <v>0.05</v>
      </c>
      <c r="F29" s="44">
        <v>0.05</v>
      </c>
      <c r="G29" s="44">
        <v>0.05</v>
      </c>
      <c r="H29" s="44">
        <v>0.05</v>
      </c>
      <c r="I29" s="44">
        <v>0.05</v>
      </c>
      <c r="J29" s="44">
        <v>0.05</v>
      </c>
      <c r="K29" s="44">
        <v>0.05</v>
      </c>
      <c r="L29" s="44">
        <v>0.05</v>
      </c>
      <c r="M29" s="44">
        <v>0.05</v>
      </c>
      <c r="N29" s="44">
        <v>0.05</v>
      </c>
      <c r="O29" s="44">
        <v>0.05</v>
      </c>
      <c r="P29" s="44">
        <v>0.05</v>
      </c>
      <c r="Q29" s="44">
        <v>0.05</v>
      </c>
      <c r="S29" s="43">
        <v>30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0.33</v>
      </c>
      <c r="Z29" s="1">
        <v>0.33</v>
      </c>
      <c r="AA29" s="1">
        <v>0.33</v>
      </c>
      <c r="AB29" s="1">
        <v>0.33</v>
      </c>
      <c r="AC29" s="1">
        <v>0.33</v>
      </c>
      <c r="AD29" s="1">
        <v>0.33</v>
      </c>
      <c r="AE29" s="1">
        <v>0.33</v>
      </c>
      <c r="AF29" s="1">
        <v>0.33</v>
      </c>
      <c r="AG29" s="1">
        <v>0.2</v>
      </c>
      <c r="AH29" s="1">
        <v>0.2</v>
      </c>
      <c r="AI29" s="1">
        <v>0.2</v>
      </c>
      <c r="AK29" s="43">
        <v>30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1">
        <v>0.4</v>
      </c>
      <c r="AY29" s="1">
        <v>0.25</v>
      </c>
      <c r="AZ29" s="1">
        <v>0.25</v>
      </c>
      <c r="BA29" s="1">
        <v>0.25</v>
      </c>
    </row>
    <row r="30" spans="1:53">
      <c r="A30" s="43">
        <v>35</v>
      </c>
      <c r="B30" s="44">
        <v>0.05</v>
      </c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4">
        <v>0.05</v>
      </c>
      <c r="I30" s="44">
        <v>0.05</v>
      </c>
      <c r="J30" s="44">
        <v>0.05</v>
      </c>
      <c r="K30" s="44">
        <v>0.05</v>
      </c>
      <c r="L30" s="44">
        <v>0.05</v>
      </c>
      <c r="M30" s="44">
        <v>0.05</v>
      </c>
      <c r="N30" s="44">
        <v>0.05</v>
      </c>
      <c r="O30" s="44">
        <v>0.05</v>
      </c>
      <c r="P30" s="44">
        <v>0.05</v>
      </c>
      <c r="Q30" s="44">
        <v>0.05</v>
      </c>
      <c r="S30" s="43">
        <v>35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0.33</v>
      </c>
      <c r="Z30" s="1">
        <v>0.33</v>
      </c>
      <c r="AA30" s="1">
        <v>0.33</v>
      </c>
      <c r="AB30" s="1">
        <v>0.33</v>
      </c>
      <c r="AC30" s="1">
        <v>0.33</v>
      </c>
      <c r="AD30" s="1">
        <v>0.33</v>
      </c>
      <c r="AE30" s="1">
        <v>0.33</v>
      </c>
      <c r="AF30" s="1">
        <v>0.33</v>
      </c>
      <c r="AG30" s="1">
        <v>0.2</v>
      </c>
      <c r="AH30" s="1">
        <v>0.2</v>
      </c>
      <c r="AI30" s="1">
        <v>0.2</v>
      </c>
      <c r="AK30" s="43">
        <v>35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1">
        <v>0.4</v>
      </c>
      <c r="AY30" s="1">
        <v>0.25</v>
      </c>
      <c r="AZ30" s="1">
        <v>0.25</v>
      </c>
      <c r="BA30" s="1">
        <v>0.25</v>
      </c>
    </row>
    <row r="31" spans="1:53">
      <c r="A31" s="43">
        <v>40</v>
      </c>
      <c r="B31" s="44">
        <v>0.05</v>
      </c>
      <c r="C31" s="44">
        <v>0.05</v>
      </c>
      <c r="D31" s="44">
        <v>0.05</v>
      </c>
      <c r="E31" s="44">
        <v>0.05</v>
      </c>
      <c r="F31" s="44">
        <v>0.05</v>
      </c>
      <c r="G31" s="44">
        <v>0.05</v>
      </c>
      <c r="H31" s="44">
        <v>0.05</v>
      </c>
      <c r="I31" s="44">
        <v>0.05</v>
      </c>
      <c r="J31" s="44">
        <v>0.05</v>
      </c>
      <c r="K31" s="44">
        <v>0.05</v>
      </c>
      <c r="L31" s="44">
        <v>0.05</v>
      </c>
      <c r="M31" s="44">
        <v>0.05</v>
      </c>
      <c r="N31" s="44">
        <v>0.05</v>
      </c>
      <c r="O31" s="44">
        <v>0.05</v>
      </c>
      <c r="P31" s="44">
        <v>0.05</v>
      </c>
      <c r="Q31" s="44">
        <v>0.05</v>
      </c>
      <c r="S31" s="43">
        <v>40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0.33</v>
      </c>
      <c r="Z31" s="1">
        <v>0.33</v>
      </c>
      <c r="AA31" s="1">
        <v>0.33</v>
      </c>
      <c r="AB31" s="1">
        <v>0.33</v>
      </c>
      <c r="AC31" s="1">
        <v>0.33</v>
      </c>
      <c r="AD31" s="1">
        <v>0.33</v>
      </c>
      <c r="AE31" s="1">
        <v>0.33</v>
      </c>
      <c r="AF31" s="1">
        <v>0.33</v>
      </c>
      <c r="AG31" s="1">
        <v>0.2</v>
      </c>
      <c r="AH31" s="1">
        <v>0.2</v>
      </c>
      <c r="AI31" s="1">
        <v>0.2</v>
      </c>
      <c r="AK31" s="43">
        <v>40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1">
        <v>0.4</v>
      </c>
      <c r="AY31" s="1">
        <v>0.25</v>
      </c>
      <c r="AZ31" s="1">
        <v>0.25</v>
      </c>
      <c r="BA31" s="1">
        <v>0.25</v>
      </c>
    </row>
    <row r="32" spans="1:53">
      <c r="A32" s="43">
        <v>45</v>
      </c>
      <c r="B32" s="44">
        <v>0.05</v>
      </c>
      <c r="C32" s="44">
        <v>0.05</v>
      </c>
      <c r="D32" s="44">
        <v>0.05</v>
      </c>
      <c r="E32" s="44">
        <v>0.05</v>
      </c>
      <c r="F32" s="44">
        <v>0.05</v>
      </c>
      <c r="G32" s="44">
        <v>0.05</v>
      </c>
      <c r="H32" s="44">
        <v>0.05</v>
      </c>
      <c r="I32" s="44">
        <v>0.05</v>
      </c>
      <c r="J32" s="44">
        <v>0.05</v>
      </c>
      <c r="K32" s="44">
        <v>0.05</v>
      </c>
      <c r="L32" s="44">
        <v>0.05</v>
      </c>
      <c r="M32" s="44">
        <v>0.05</v>
      </c>
      <c r="N32" s="44">
        <v>0.05</v>
      </c>
      <c r="O32" s="44">
        <v>0.05</v>
      </c>
      <c r="P32" s="44">
        <v>0.05</v>
      </c>
      <c r="Q32" s="44">
        <v>0.05</v>
      </c>
      <c r="S32" s="43">
        <v>45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0.33</v>
      </c>
      <c r="Z32" s="1">
        <v>0.33</v>
      </c>
      <c r="AA32" s="1">
        <v>0.33</v>
      </c>
      <c r="AB32" s="1">
        <v>0.33</v>
      </c>
      <c r="AC32" s="1">
        <v>0.33</v>
      </c>
      <c r="AD32" s="1">
        <v>0.33</v>
      </c>
      <c r="AE32" s="1">
        <v>0.33</v>
      </c>
      <c r="AF32" s="1">
        <v>0.33</v>
      </c>
      <c r="AG32" s="1">
        <v>0.2</v>
      </c>
      <c r="AH32" s="1">
        <v>0.2</v>
      </c>
      <c r="AI32" s="1">
        <v>0.2</v>
      </c>
      <c r="AK32" s="43">
        <v>45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1">
        <v>0.4</v>
      </c>
      <c r="AY32" s="1">
        <v>0.25</v>
      </c>
      <c r="AZ32" s="1">
        <v>0.25</v>
      </c>
      <c r="BA32" s="1">
        <v>0.25</v>
      </c>
    </row>
    <row r="33" spans="1:53">
      <c r="A33" s="43">
        <v>50</v>
      </c>
      <c r="B33" s="44">
        <v>0.05</v>
      </c>
      <c r="C33" s="44">
        <v>0.05</v>
      </c>
      <c r="D33" s="44">
        <v>0.05</v>
      </c>
      <c r="E33" s="44">
        <v>0.05</v>
      </c>
      <c r="F33" s="44">
        <v>0.05</v>
      </c>
      <c r="G33" s="44">
        <v>0.05</v>
      </c>
      <c r="H33" s="44">
        <v>0.05</v>
      </c>
      <c r="I33" s="44">
        <v>0.05</v>
      </c>
      <c r="J33" s="44">
        <v>0.05</v>
      </c>
      <c r="K33" s="44">
        <v>0.05</v>
      </c>
      <c r="L33" s="44">
        <v>0.05</v>
      </c>
      <c r="M33" s="44">
        <v>0.05</v>
      </c>
      <c r="N33" s="44">
        <v>0.05</v>
      </c>
      <c r="O33" s="44">
        <v>0.05</v>
      </c>
      <c r="P33" s="44">
        <v>0.05</v>
      </c>
      <c r="Q33" s="44">
        <v>0.05</v>
      </c>
      <c r="S33" s="43">
        <v>50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0.33</v>
      </c>
      <c r="Z33" s="1">
        <v>0.33</v>
      </c>
      <c r="AA33" s="1">
        <v>0.33</v>
      </c>
      <c r="AB33" s="1">
        <v>0.33</v>
      </c>
      <c r="AC33" s="1">
        <v>0.33</v>
      </c>
      <c r="AD33" s="1">
        <v>0.33</v>
      </c>
      <c r="AE33" s="1">
        <v>0.33</v>
      </c>
      <c r="AF33" s="1">
        <v>0.33</v>
      </c>
      <c r="AG33" s="1">
        <v>0.2</v>
      </c>
      <c r="AH33" s="1">
        <v>0.2</v>
      </c>
      <c r="AI33" s="1">
        <v>0.2</v>
      </c>
      <c r="AK33" s="43">
        <v>50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1">
        <v>0.4</v>
      </c>
      <c r="AY33" s="1">
        <v>0.25</v>
      </c>
      <c r="AZ33" s="1">
        <v>0.25</v>
      </c>
      <c r="BA33" s="1">
        <v>0.25</v>
      </c>
    </row>
    <row r="34" spans="1:53">
      <c r="A34" s="43">
        <v>55</v>
      </c>
      <c r="B34" s="44">
        <v>0.05</v>
      </c>
      <c r="C34" s="44">
        <v>0.05</v>
      </c>
      <c r="D34" s="44">
        <v>0.05</v>
      </c>
      <c r="E34" s="44">
        <v>0.05</v>
      </c>
      <c r="F34" s="44">
        <v>0.05</v>
      </c>
      <c r="G34" s="44">
        <v>0.05</v>
      </c>
      <c r="H34" s="44">
        <v>0.05</v>
      </c>
      <c r="I34" s="44">
        <v>0.05</v>
      </c>
      <c r="J34" s="44">
        <v>0.05</v>
      </c>
      <c r="K34" s="44">
        <v>0.05</v>
      </c>
      <c r="L34" s="44">
        <v>0.05</v>
      </c>
      <c r="M34" s="44">
        <v>0.05</v>
      </c>
      <c r="N34" s="44">
        <v>0.05</v>
      </c>
      <c r="O34" s="44">
        <v>0.05</v>
      </c>
      <c r="P34" s="44">
        <v>0.05</v>
      </c>
      <c r="Q34" s="44">
        <v>0.05</v>
      </c>
      <c r="S34" s="43">
        <v>55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0.33</v>
      </c>
      <c r="Z34" s="1">
        <v>0.33</v>
      </c>
      <c r="AA34" s="1">
        <v>0.33</v>
      </c>
      <c r="AB34" s="1">
        <v>0.33</v>
      </c>
      <c r="AC34" s="1">
        <v>0.33</v>
      </c>
      <c r="AD34" s="1">
        <v>0.33</v>
      </c>
      <c r="AE34" s="1">
        <v>0.33</v>
      </c>
      <c r="AF34" s="1">
        <v>0.33</v>
      </c>
      <c r="AG34" s="1">
        <v>0.2</v>
      </c>
      <c r="AH34" s="1">
        <v>0.2</v>
      </c>
      <c r="AI34" s="1">
        <v>0.2</v>
      </c>
      <c r="AK34" s="43">
        <v>55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1">
        <v>0.4</v>
      </c>
      <c r="AY34" s="1">
        <v>0.25</v>
      </c>
      <c r="AZ34" s="1">
        <v>0.25</v>
      </c>
      <c r="BA34" s="1">
        <v>0.25</v>
      </c>
    </row>
    <row r="35" spans="1:53">
      <c r="A35" s="43">
        <v>60</v>
      </c>
      <c r="B35" s="44">
        <v>0.05</v>
      </c>
      <c r="C35" s="44">
        <v>0.05</v>
      </c>
      <c r="D35" s="44">
        <v>0.05</v>
      </c>
      <c r="E35" s="44">
        <v>0.05</v>
      </c>
      <c r="F35" s="44">
        <v>0.05</v>
      </c>
      <c r="G35" s="44">
        <v>0.05</v>
      </c>
      <c r="H35" s="44">
        <v>0.05</v>
      </c>
      <c r="I35" s="44">
        <v>0.05</v>
      </c>
      <c r="J35" s="44">
        <v>0.05</v>
      </c>
      <c r="K35" s="44">
        <v>0.05</v>
      </c>
      <c r="L35" s="44">
        <v>0.05</v>
      </c>
      <c r="M35" s="44">
        <v>0.05</v>
      </c>
      <c r="N35" s="44">
        <v>0.05</v>
      </c>
      <c r="O35" s="44">
        <v>0.05</v>
      </c>
      <c r="P35" s="44">
        <v>0.05</v>
      </c>
      <c r="Q35" s="44">
        <v>0.05</v>
      </c>
      <c r="S35" s="43">
        <v>60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0.33</v>
      </c>
      <c r="Z35" s="1">
        <v>0.33</v>
      </c>
      <c r="AA35" s="1">
        <v>0.33</v>
      </c>
      <c r="AB35" s="1">
        <v>0.33</v>
      </c>
      <c r="AC35" s="1">
        <v>0.33</v>
      </c>
      <c r="AD35" s="1">
        <v>0.33</v>
      </c>
      <c r="AE35" s="1">
        <v>0.33</v>
      </c>
      <c r="AF35" s="1">
        <v>0.33</v>
      </c>
      <c r="AG35" s="1">
        <v>0.2</v>
      </c>
      <c r="AH35" s="1">
        <v>0.2</v>
      </c>
      <c r="AI35" s="1">
        <v>0.2</v>
      </c>
      <c r="AK35" s="43">
        <v>60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1">
        <v>0.4</v>
      </c>
      <c r="AY35" s="1">
        <v>0.25</v>
      </c>
      <c r="AZ35" s="1">
        <v>0.25</v>
      </c>
      <c r="BA35" s="1">
        <v>0.25</v>
      </c>
    </row>
    <row r="36" spans="1:53">
      <c r="A36" s="43">
        <v>65</v>
      </c>
      <c r="B36" s="44">
        <v>0.05</v>
      </c>
      <c r="C36" s="44">
        <v>0.05</v>
      </c>
      <c r="D36" s="44">
        <v>0.05</v>
      </c>
      <c r="E36" s="44">
        <v>0.05</v>
      </c>
      <c r="F36" s="44">
        <v>0.05</v>
      </c>
      <c r="G36" s="44">
        <v>0.05</v>
      </c>
      <c r="H36" s="44">
        <v>0.05</v>
      </c>
      <c r="I36" s="44">
        <v>0.05</v>
      </c>
      <c r="J36" s="44">
        <v>0.05</v>
      </c>
      <c r="K36" s="44">
        <v>0.05</v>
      </c>
      <c r="L36" s="44">
        <v>0.05</v>
      </c>
      <c r="M36" s="44">
        <v>0.05</v>
      </c>
      <c r="N36" s="44">
        <v>0.05</v>
      </c>
      <c r="O36" s="44">
        <v>0.05</v>
      </c>
      <c r="P36" s="44">
        <v>0.05</v>
      </c>
      <c r="Q36" s="44">
        <v>0.05</v>
      </c>
      <c r="S36" s="43">
        <v>65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0.2</v>
      </c>
      <c r="Z36" s="1">
        <v>0.2</v>
      </c>
      <c r="AA36" s="1">
        <v>0.2</v>
      </c>
      <c r="AB36" s="1">
        <v>0.2</v>
      </c>
      <c r="AC36" s="1">
        <v>0.2</v>
      </c>
      <c r="AD36" s="1">
        <v>0.2</v>
      </c>
      <c r="AE36" s="1">
        <v>0.2</v>
      </c>
      <c r="AF36" s="1">
        <v>0.2</v>
      </c>
      <c r="AG36" s="1">
        <v>0.2</v>
      </c>
      <c r="AH36" s="1">
        <v>0.2</v>
      </c>
      <c r="AI36" s="1">
        <v>0.2</v>
      </c>
      <c r="AK36" s="43">
        <v>65</v>
      </c>
      <c r="AL36" s="1">
        <v>0.25</v>
      </c>
      <c r="AM36" s="1">
        <v>0.25</v>
      </c>
      <c r="AN36" s="1">
        <v>0.25</v>
      </c>
      <c r="AO36" s="1">
        <v>0.25</v>
      </c>
      <c r="AP36" s="1">
        <v>0.25</v>
      </c>
      <c r="AQ36" s="1">
        <v>0.25</v>
      </c>
      <c r="AR36" s="1">
        <v>0.25</v>
      </c>
      <c r="AS36" s="1">
        <v>0.25</v>
      </c>
      <c r="AT36" s="1">
        <v>0.25</v>
      </c>
      <c r="AU36" s="1">
        <v>0.25</v>
      </c>
      <c r="AV36" s="1">
        <v>0.25</v>
      </c>
      <c r="AW36" s="1">
        <v>0.25</v>
      </c>
      <c r="AX36" s="1">
        <v>0.25</v>
      </c>
      <c r="AY36" s="1">
        <v>0.25</v>
      </c>
      <c r="AZ36" s="1">
        <v>0.25</v>
      </c>
      <c r="BA36" s="1">
        <v>0.25</v>
      </c>
    </row>
    <row r="37" spans="1:53">
      <c r="A37" s="43">
        <v>70</v>
      </c>
      <c r="B37" s="44">
        <v>0.05</v>
      </c>
      <c r="C37" s="44">
        <v>0.05</v>
      </c>
      <c r="D37" s="44">
        <v>0.05</v>
      </c>
      <c r="E37" s="44">
        <v>0.05</v>
      </c>
      <c r="F37" s="44">
        <v>0.05</v>
      </c>
      <c r="G37" s="44">
        <v>0.05</v>
      </c>
      <c r="H37" s="44">
        <v>0.05</v>
      </c>
      <c r="I37" s="44">
        <v>0.05</v>
      </c>
      <c r="J37" s="44">
        <v>0.05</v>
      </c>
      <c r="K37" s="44">
        <v>0.05</v>
      </c>
      <c r="L37" s="44">
        <v>0.05</v>
      </c>
      <c r="M37" s="44">
        <v>0.05</v>
      </c>
      <c r="N37" s="44">
        <v>0.05</v>
      </c>
      <c r="O37" s="44">
        <v>0.05</v>
      </c>
      <c r="P37" s="44">
        <v>0.05</v>
      </c>
      <c r="Q37" s="44">
        <v>0.05</v>
      </c>
      <c r="S37" s="43">
        <v>70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0.2</v>
      </c>
      <c r="Z37" s="1">
        <v>0.2</v>
      </c>
      <c r="AA37" s="1">
        <v>0.2</v>
      </c>
      <c r="AB37" s="1">
        <v>0.2</v>
      </c>
      <c r="AC37" s="1">
        <v>0.2</v>
      </c>
      <c r="AD37" s="1">
        <v>0.2</v>
      </c>
      <c r="AE37" s="1">
        <v>0.2</v>
      </c>
      <c r="AF37" s="1">
        <v>0.2</v>
      </c>
      <c r="AG37" s="1">
        <v>0.2</v>
      </c>
      <c r="AH37" s="1">
        <v>0.2</v>
      </c>
      <c r="AI37" s="1">
        <v>0.2</v>
      </c>
      <c r="AK37" s="43">
        <v>70</v>
      </c>
      <c r="AL37" s="1">
        <v>0.25</v>
      </c>
      <c r="AM37" s="1">
        <v>0.25</v>
      </c>
      <c r="AN37" s="1">
        <v>0.25</v>
      </c>
      <c r="AO37" s="1">
        <v>0.25</v>
      </c>
      <c r="AP37" s="1">
        <v>0.25</v>
      </c>
      <c r="AQ37" s="1">
        <v>0.25</v>
      </c>
      <c r="AR37" s="1">
        <v>0.25</v>
      </c>
      <c r="AS37" s="1">
        <v>0.25</v>
      </c>
      <c r="AT37" s="1">
        <v>0.25</v>
      </c>
      <c r="AU37" s="1">
        <v>0.25</v>
      </c>
      <c r="AV37" s="1">
        <v>0.25</v>
      </c>
      <c r="AW37" s="1">
        <v>0.25</v>
      </c>
      <c r="AX37" s="1">
        <v>0.25</v>
      </c>
      <c r="AY37" s="1">
        <v>0.25</v>
      </c>
      <c r="AZ37" s="1">
        <v>0.25</v>
      </c>
      <c r="BA37" s="1">
        <v>0.25</v>
      </c>
    </row>
    <row r="38" spans="1:53">
      <c r="A38" s="43">
        <v>75</v>
      </c>
      <c r="B38" s="44">
        <v>0.05</v>
      </c>
      <c r="C38" s="44">
        <v>0.05</v>
      </c>
      <c r="D38" s="44">
        <v>0.05</v>
      </c>
      <c r="E38" s="44">
        <v>0.05</v>
      </c>
      <c r="F38" s="44">
        <v>0.05</v>
      </c>
      <c r="G38" s="44">
        <v>0.05</v>
      </c>
      <c r="H38" s="44">
        <v>0.05</v>
      </c>
      <c r="I38" s="44">
        <v>0.05</v>
      </c>
      <c r="J38" s="44">
        <v>0.05</v>
      </c>
      <c r="K38" s="44">
        <v>0.05</v>
      </c>
      <c r="L38" s="44">
        <v>0.05</v>
      </c>
      <c r="M38" s="44">
        <v>0.05</v>
      </c>
      <c r="N38" s="44">
        <v>0.05</v>
      </c>
      <c r="O38" s="44">
        <v>0.05</v>
      </c>
      <c r="P38" s="44">
        <v>0.05</v>
      </c>
      <c r="Q38" s="44">
        <v>0.05</v>
      </c>
      <c r="S38" s="43">
        <v>75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0.2</v>
      </c>
      <c r="Z38" s="1">
        <v>0.2</v>
      </c>
      <c r="AA38" s="1">
        <v>0.2</v>
      </c>
      <c r="AB38" s="1">
        <v>0.2</v>
      </c>
      <c r="AC38" s="1">
        <v>0.2</v>
      </c>
      <c r="AD38" s="1">
        <v>0.2</v>
      </c>
      <c r="AE38" s="1">
        <v>0.2</v>
      </c>
      <c r="AF38" s="1">
        <v>0.2</v>
      </c>
      <c r="AG38" s="1">
        <v>0.2</v>
      </c>
      <c r="AH38" s="1">
        <v>0.2</v>
      </c>
      <c r="AI38" s="1">
        <v>0.2</v>
      </c>
      <c r="AK38" s="43">
        <v>75</v>
      </c>
      <c r="AL38" s="1">
        <v>0.25</v>
      </c>
      <c r="AM38" s="1">
        <v>0.25</v>
      </c>
      <c r="AN38" s="1">
        <v>0.25</v>
      </c>
      <c r="AO38" s="1">
        <v>0.25</v>
      </c>
      <c r="AP38" s="1">
        <v>0.25</v>
      </c>
      <c r="AQ38" s="1">
        <v>0.25</v>
      </c>
      <c r="AR38" s="1">
        <v>0.25</v>
      </c>
      <c r="AS38" s="1">
        <v>0.25</v>
      </c>
      <c r="AT38" s="1">
        <v>0.25</v>
      </c>
      <c r="AU38" s="1">
        <v>0.25</v>
      </c>
      <c r="AV38" s="1">
        <v>0.25</v>
      </c>
      <c r="AW38" s="1">
        <v>0.25</v>
      </c>
      <c r="AX38" s="1">
        <v>0.25</v>
      </c>
      <c r="AY38" s="1">
        <v>0.25</v>
      </c>
      <c r="AZ38" s="1">
        <v>0.25</v>
      </c>
      <c r="BA38" s="1">
        <v>0.25</v>
      </c>
    </row>
    <row r="40" spans="2:54">
      <c r="B40" s="25" t="s">
        <v>89</v>
      </c>
      <c r="T40" s="25"/>
      <c r="AL40" s="25" t="s">
        <v>90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 s="46"/>
    </row>
    <row r="41" spans="2:54">
      <c r="B41" s="42">
        <v>0</v>
      </c>
      <c r="C41" s="42">
        <v>5</v>
      </c>
      <c r="D41" s="42">
        <v>10</v>
      </c>
      <c r="E41" s="42">
        <v>15</v>
      </c>
      <c r="F41" s="42">
        <v>20</v>
      </c>
      <c r="G41" s="42">
        <v>25</v>
      </c>
      <c r="H41" s="42">
        <v>30</v>
      </c>
      <c r="I41" s="42">
        <v>35</v>
      </c>
      <c r="J41" s="42">
        <v>40</v>
      </c>
      <c r="K41" s="42">
        <v>45</v>
      </c>
      <c r="L41" s="42">
        <v>50</v>
      </c>
      <c r="M41" s="42">
        <v>55</v>
      </c>
      <c r="N41" s="42">
        <v>60</v>
      </c>
      <c r="O41" s="42">
        <v>65</v>
      </c>
      <c r="P41" s="42">
        <v>70</v>
      </c>
      <c r="Q41" s="42">
        <v>75</v>
      </c>
      <c r="S41" s="46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6"/>
      <c r="AK41"/>
      <c r="AL41" s="42">
        <v>0</v>
      </c>
      <c r="AM41" s="42">
        <v>5</v>
      </c>
      <c r="AN41" s="42">
        <v>10</v>
      </c>
      <c r="AO41" s="42">
        <v>15</v>
      </c>
      <c r="AP41" s="42">
        <v>20</v>
      </c>
      <c r="AQ41" s="42">
        <v>25</v>
      </c>
      <c r="AR41" s="42">
        <v>30</v>
      </c>
      <c r="AS41" s="42">
        <v>35</v>
      </c>
      <c r="AT41" s="42">
        <v>40</v>
      </c>
      <c r="AU41" s="42">
        <v>45</v>
      </c>
      <c r="AV41" s="42">
        <v>50</v>
      </c>
      <c r="AW41" s="42">
        <v>55</v>
      </c>
      <c r="AX41" s="42">
        <v>60</v>
      </c>
      <c r="AY41" s="42">
        <v>65</v>
      </c>
      <c r="AZ41" s="42">
        <v>70</v>
      </c>
      <c r="BA41" s="42">
        <v>75</v>
      </c>
      <c r="BB41" s="46"/>
    </row>
    <row r="42" spans="1:54">
      <c r="A42" s="43">
        <v>0</v>
      </c>
      <c r="B42" s="44">
        <v>0.0375</v>
      </c>
      <c r="C42" s="44">
        <v>0.0375</v>
      </c>
      <c r="D42" s="44">
        <v>0.0375</v>
      </c>
      <c r="E42" s="44">
        <v>0.0375</v>
      </c>
      <c r="F42" s="44">
        <v>0.0375</v>
      </c>
      <c r="G42" s="44">
        <v>0.0375</v>
      </c>
      <c r="H42" s="44">
        <v>0.0375</v>
      </c>
      <c r="I42" s="44">
        <v>0.0375</v>
      </c>
      <c r="J42" s="44">
        <v>0.0375</v>
      </c>
      <c r="K42" s="44">
        <v>0.0375</v>
      </c>
      <c r="L42" s="44">
        <v>0.0375</v>
      </c>
      <c r="M42" s="44">
        <v>0.0375</v>
      </c>
      <c r="N42" s="44">
        <v>0.0375</v>
      </c>
      <c r="O42" s="44">
        <v>0.0375</v>
      </c>
      <c r="P42" s="44">
        <v>0.0375</v>
      </c>
      <c r="Q42" s="44">
        <v>0.0375</v>
      </c>
      <c r="S42" s="45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6"/>
      <c r="AK42" s="43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0.25</v>
      </c>
      <c r="AZ42" s="1">
        <v>0.25</v>
      </c>
      <c r="BA42" s="1">
        <v>0.25</v>
      </c>
      <c r="BB42" s="46"/>
    </row>
    <row r="43" spans="1:54">
      <c r="A43" s="43">
        <v>5</v>
      </c>
      <c r="B43" s="44">
        <v>0.0375</v>
      </c>
      <c r="C43" s="44">
        <v>0.0375</v>
      </c>
      <c r="D43" s="44">
        <v>0.0375</v>
      </c>
      <c r="E43" s="44">
        <v>0.0375</v>
      </c>
      <c r="F43" s="44">
        <v>0.0375</v>
      </c>
      <c r="G43" s="44">
        <v>0.0375</v>
      </c>
      <c r="H43" s="44">
        <v>0.0375</v>
      </c>
      <c r="I43" s="44">
        <v>0.0375</v>
      </c>
      <c r="J43" s="44">
        <v>0.0375</v>
      </c>
      <c r="K43" s="44">
        <v>0.0375</v>
      </c>
      <c r="L43" s="44">
        <v>0.0375</v>
      </c>
      <c r="M43" s="44">
        <v>0.0375</v>
      </c>
      <c r="N43" s="44">
        <v>0.0375</v>
      </c>
      <c r="O43" s="44">
        <v>0.0375</v>
      </c>
      <c r="P43" s="44">
        <v>0.0375</v>
      </c>
      <c r="Q43" s="44">
        <v>0.0375</v>
      </c>
      <c r="S43" s="45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6"/>
      <c r="AK43" s="43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0.25</v>
      </c>
      <c r="AZ43" s="1">
        <v>0.25</v>
      </c>
      <c r="BA43" s="1">
        <v>0.25</v>
      </c>
      <c r="BB43" s="46"/>
    </row>
    <row r="44" spans="1:54">
      <c r="A44" s="43">
        <v>10</v>
      </c>
      <c r="B44" s="44">
        <v>0.0375</v>
      </c>
      <c r="C44" s="44">
        <v>0.0375</v>
      </c>
      <c r="D44" s="44">
        <v>0.0375</v>
      </c>
      <c r="E44" s="44">
        <v>0.0375</v>
      </c>
      <c r="F44" s="44">
        <v>0.0375</v>
      </c>
      <c r="G44" s="44">
        <v>0.0375</v>
      </c>
      <c r="H44" s="44">
        <v>0.0375</v>
      </c>
      <c r="I44" s="44">
        <v>0.0375</v>
      </c>
      <c r="J44" s="44">
        <v>0.0375</v>
      </c>
      <c r="K44" s="44">
        <v>0.0375</v>
      </c>
      <c r="L44" s="44">
        <v>0.0375</v>
      </c>
      <c r="M44" s="44">
        <v>0.0375</v>
      </c>
      <c r="N44" s="44">
        <v>0.0375</v>
      </c>
      <c r="O44" s="44">
        <v>0.0375</v>
      </c>
      <c r="P44" s="44">
        <v>0.0375</v>
      </c>
      <c r="Q44" s="44">
        <v>0.0375</v>
      </c>
      <c r="S44" s="45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6"/>
      <c r="AK44" s="43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0.25</v>
      </c>
      <c r="AZ44" s="1">
        <v>0.25</v>
      </c>
      <c r="BA44" s="1">
        <v>0.25</v>
      </c>
      <c r="BB44" s="46"/>
    </row>
    <row r="45" spans="1:54">
      <c r="A45" s="43">
        <v>15</v>
      </c>
      <c r="B45" s="44">
        <v>0.0375</v>
      </c>
      <c r="C45" s="44">
        <v>0.0375</v>
      </c>
      <c r="D45" s="44">
        <v>0.0375</v>
      </c>
      <c r="E45" s="44">
        <v>0.0375</v>
      </c>
      <c r="F45" s="44">
        <v>0.0375</v>
      </c>
      <c r="G45" s="44">
        <v>0.0375</v>
      </c>
      <c r="H45" s="44">
        <v>0.0375</v>
      </c>
      <c r="I45" s="44">
        <v>0.0375</v>
      </c>
      <c r="J45" s="44">
        <v>0.0375</v>
      </c>
      <c r="K45" s="44">
        <v>0.0375</v>
      </c>
      <c r="L45" s="44">
        <v>0.0375</v>
      </c>
      <c r="M45" s="44">
        <v>0.0375</v>
      </c>
      <c r="N45" s="44">
        <v>0.0375</v>
      </c>
      <c r="O45" s="44">
        <v>0.0375</v>
      </c>
      <c r="P45" s="44">
        <v>0.0375</v>
      </c>
      <c r="Q45" s="44">
        <v>0.0375</v>
      </c>
      <c r="S45" s="45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6"/>
      <c r="AK45" s="43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0.25</v>
      </c>
      <c r="AZ45" s="1">
        <v>0.25</v>
      </c>
      <c r="BA45" s="1">
        <v>0.25</v>
      </c>
      <c r="BB45" s="46"/>
    </row>
    <row r="46" spans="1:54">
      <c r="A46" s="43">
        <v>20</v>
      </c>
      <c r="B46" s="44">
        <v>0.0375</v>
      </c>
      <c r="C46" s="44">
        <v>0.0375</v>
      </c>
      <c r="D46" s="44">
        <v>0.0375</v>
      </c>
      <c r="E46" s="44">
        <v>0.0375</v>
      </c>
      <c r="F46" s="44">
        <v>0.0375</v>
      </c>
      <c r="G46" s="44">
        <v>0.0375</v>
      </c>
      <c r="H46" s="44">
        <v>0.0375</v>
      </c>
      <c r="I46" s="44">
        <v>0.0375</v>
      </c>
      <c r="J46" s="44">
        <v>0.0375</v>
      </c>
      <c r="K46" s="44">
        <v>0.0375</v>
      </c>
      <c r="L46" s="44">
        <v>0.0375</v>
      </c>
      <c r="M46" s="44">
        <v>0.0375</v>
      </c>
      <c r="N46" s="44">
        <v>0.0375</v>
      </c>
      <c r="O46" s="44">
        <v>0.0375</v>
      </c>
      <c r="P46" s="44">
        <v>0.0375</v>
      </c>
      <c r="Q46" s="44">
        <v>0.0375</v>
      </c>
      <c r="S46" s="45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6"/>
      <c r="AK46" s="43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0.25</v>
      </c>
      <c r="AZ46" s="1">
        <v>0.25</v>
      </c>
      <c r="BA46" s="1">
        <v>0.25</v>
      </c>
      <c r="BB46" s="46"/>
    </row>
    <row r="47" spans="1:54">
      <c r="A47" s="43">
        <v>25</v>
      </c>
      <c r="B47" s="44">
        <v>0.0375</v>
      </c>
      <c r="C47" s="44">
        <v>0.0375</v>
      </c>
      <c r="D47" s="44">
        <v>0.0375</v>
      </c>
      <c r="E47" s="44">
        <v>0.0375</v>
      </c>
      <c r="F47" s="44">
        <v>0.0375</v>
      </c>
      <c r="G47" s="44">
        <v>0.0375</v>
      </c>
      <c r="H47" s="44">
        <v>0.0375</v>
      </c>
      <c r="I47" s="44">
        <v>0.0375</v>
      </c>
      <c r="J47" s="44">
        <v>0.0375</v>
      </c>
      <c r="K47" s="44">
        <v>0.0375</v>
      </c>
      <c r="L47" s="44">
        <v>0.0375</v>
      </c>
      <c r="M47" s="44">
        <v>0.0375</v>
      </c>
      <c r="N47" s="44">
        <v>0.0375</v>
      </c>
      <c r="O47" s="44">
        <v>0.0375</v>
      </c>
      <c r="P47" s="44">
        <v>0.0375</v>
      </c>
      <c r="Q47" s="44">
        <v>0.0375</v>
      </c>
      <c r="S47" s="45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6"/>
      <c r="AK47" s="43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0.25</v>
      </c>
      <c r="AZ47" s="1">
        <v>0.25</v>
      </c>
      <c r="BA47" s="1">
        <v>0.25</v>
      </c>
      <c r="BB47" s="46"/>
    </row>
    <row r="48" spans="1:54">
      <c r="A48" s="43">
        <v>30</v>
      </c>
      <c r="B48" s="44">
        <v>0.0375</v>
      </c>
      <c r="C48" s="44">
        <v>0.0375</v>
      </c>
      <c r="D48" s="44">
        <v>0.0375</v>
      </c>
      <c r="E48" s="44">
        <v>0.0375</v>
      </c>
      <c r="F48" s="44">
        <v>0.0375</v>
      </c>
      <c r="G48" s="44">
        <v>0.0375</v>
      </c>
      <c r="H48" s="44">
        <v>0.0375</v>
      </c>
      <c r="I48" s="44">
        <v>0.0375</v>
      </c>
      <c r="J48" s="44">
        <v>0.0375</v>
      </c>
      <c r="K48" s="44">
        <v>0.0375</v>
      </c>
      <c r="L48" s="44">
        <v>0.0375</v>
      </c>
      <c r="M48" s="44">
        <v>0.0375</v>
      </c>
      <c r="N48" s="44">
        <v>0.0375</v>
      </c>
      <c r="O48" s="44">
        <v>0.0375</v>
      </c>
      <c r="P48" s="44">
        <v>0.0375</v>
      </c>
      <c r="Q48" s="44">
        <v>0.0375</v>
      </c>
      <c r="S48" s="45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6"/>
      <c r="AK48" s="43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0.25</v>
      </c>
      <c r="AZ48" s="1">
        <v>0.25</v>
      </c>
      <c r="BA48" s="1">
        <v>0.25</v>
      </c>
      <c r="BB48" s="46"/>
    </row>
    <row r="49" spans="1:54">
      <c r="A49" s="43">
        <v>35</v>
      </c>
      <c r="B49" s="44">
        <v>0.0375</v>
      </c>
      <c r="C49" s="44">
        <v>0.0375</v>
      </c>
      <c r="D49" s="44">
        <v>0.0375</v>
      </c>
      <c r="E49" s="44">
        <v>0.0375</v>
      </c>
      <c r="F49" s="44">
        <v>0.0375</v>
      </c>
      <c r="G49" s="44">
        <v>0.0375</v>
      </c>
      <c r="H49" s="44">
        <v>0.0375</v>
      </c>
      <c r="I49" s="44">
        <v>0.0375</v>
      </c>
      <c r="J49" s="44">
        <v>0.0375</v>
      </c>
      <c r="K49" s="44">
        <v>0.0375</v>
      </c>
      <c r="L49" s="44">
        <v>0.0375</v>
      </c>
      <c r="M49" s="44">
        <v>0.0375</v>
      </c>
      <c r="N49" s="44">
        <v>0.0375</v>
      </c>
      <c r="O49" s="44">
        <v>0.0375</v>
      </c>
      <c r="P49" s="44">
        <v>0.0375</v>
      </c>
      <c r="Q49" s="44">
        <v>0.0375</v>
      </c>
      <c r="S49" s="45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6"/>
      <c r="AK49" s="43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0.25</v>
      </c>
      <c r="AZ49" s="1">
        <v>0.25</v>
      </c>
      <c r="BA49" s="1">
        <v>0.25</v>
      </c>
      <c r="BB49" s="46"/>
    </row>
    <row r="50" spans="1:54">
      <c r="A50" s="43">
        <v>40</v>
      </c>
      <c r="B50" s="44">
        <v>0.0375</v>
      </c>
      <c r="C50" s="44">
        <v>0.0375</v>
      </c>
      <c r="D50" s="44">
        <v>0.0375</v>
      </c>
      <c r="E50" s="44">
        <v>0.0375</v>
      </c>
      <c r="F50" s="44">
        <v>0.0375</v>
      </c>
      <c r="G50" s="44">
        <v>0.0375</v>
      </c>
      <c r="H50" s="44">
        <v>0.0375</v>
      </c>
      <c r="I50" s="44">
        <v>0.0375</v>
      </c>
      <c r="J50" s="44">
        <v>0.0375</v>
      </c>
      <c r="K50" s="44">
        <v>0.0375</v>
      </c>
      <c r="L50" s="44">
        <v>0.0375</v>
      </c>
      <c r="M50" s="44">
        <v>0.0375</v>
      </c>
      <c r="N50" s="44">
        <v>0.0375</v>
      </c>
      <c r="O50" s="44">
        <v>0.0375</v>
      </c>
      <c r="P50" s="44">
        <v>0.0375</v>
      </c>
      <c r="Q50" s="44">
        <v>0.0375</v>
      </c>
      <c r="S50" s="45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6"/>
      <c r="AK50" s="43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0.25</v>
      </c>
      <c r="AZ50" s="1">
        <v>0.25</v>
      </c>
      <c r="BA50" s="1">
        <v>0.25</v>
      </c>
      <c r="BB50" s="46"/>
    </row>
    <row r="51" spans="1:54">
      <c r="A51" s="43">
        <v>45</v>
      </c>
      <c r="B51" s="44">
        <v>0.0375</v>
      </c>
      <c r="C51" s="44">
        <v>0.0375</v>
      </c>
      <c r="D51" s="44">
        <v>0.0375</v>
      </c>
      <c r="E51" s="44">
        <v>0.0375</v>
      </c>
      <c r="F51" s="44">
        <v>0.0375</v>
      </c>
      <c r="G51" s="44">
        <v>0.0375</v>
      </c>
      <c r="H51" s="44">
        <v>0.0375</v>
      </c>
      <c r="I51" s="44">
        <v>0.0375</v>
      </c>
      <c r="J51" s="44">
        <v>0.0375</v>
      </c>
      <c r="K51" s="44">
        <v>0.0375</v>
      </c>
      <c r="L51" s="44">
        <v>0.0375</v>
      </c>
      <c r="M51" s="44">
        <v>0.0375</v>
      </c>
      <c r="N51" s="44">
        <v>0.0375</v>
      </c>
      <c r="O51" s="44">
        <v>0.0375</v>
      </c>
      <c r="P51" s="44">
        <v>0.0375</v>
      </c>
      <c r="Q51" s="44">
        <v>0.0375</v>
      </c>
      <c r="S51" s="45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6"/>
      <c r="AK51" s="43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0.25</v>
      </c>
      <c r="AZ51" s="1">
        <v>0.25</v>
      </c>
      <c r="BA51" s="1">
        <v>0.25</v>
      </c>
      <c r="BB51" s="46"/>
    </row>
    <row r="52" spans="1:54">
      <c r="A52" s="43">
        <v>50</v>
      </c>
      <c r="B52" s="44">
        <v>0.0375</v>
      </c>
      <c r="C52" s="44">
        <v>0.0375</v>
      </c>
      <c r="D52" s="44">
        <v>0.0375</v>
      </c>
      <c r="E52" s="44">
        <v>0.0375</v>
      </c>
      <c r="F52" s="44">
        <v>0.0375</v>
      </c>
      <c r="G52" s="44">
        <v>0.0375</v>
      </c>
      <c r="H52" s="44">
        <v>0.0375</v>
      </c>
      <c r="I52" s="44">
        <v>0.0375</v>
      </c>
      <c r="J52" s="44">
        <v>0.0375</v>
      </c>
      <c r="K52" s="44">
        <v>0.0375</v>
      </c>
      <c r="L52" s="44">
        <v>0.0375</v>
      </c>
      <c r="M52" s="44">
        <v>0.0375</v>
      </c>
      <c r="N52" s="44">
        <v>0.0375</v>
      </c>
      <c r="O52" s="44">
        <v>0.0375</v>
      </c>
      <c r="P52" s="44">
        <v>0.0375</v>
      </c>
      <c r="Q52" s="44">
        <v>0.0375</v>
      </c>
      <c r="S52" s="45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6"/>
      <c r="AK52" s="43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0.25</v>
      </c>
      <c r="AZ52" s="1">
        <v>0.25</v>
      </c>
      <c r="BA52" s="1">
        <v>0.25</v>
      </c>
      <c r="BB52" s="46"/>
    </row>
    <row r="53" spans="1:54">
      <c r="A53" s="43">
        <v>55</v>
      </c>
      <c r="B53" s="44">
        <v>0.0375</v>
      </c>
      <c r="C53" s="44">
        <v>0.0375</v>
      </c>
      <c r="D53" s="44">
        <v>0.0375</v>
      </c>
      <c r="E53" s="44">
        <v>0.0375</v>
      </c>
      <c r="F53" s="44">
        <v>0.0375</v>
      </c>
      <c r="G53" s="44">
        <v>0.0375</v>
      </c>
      <c r="H53" s="44">
        <v>0.0375</v>
      </c>
      <c r="I53" s="44">
        <v>0.0375</v>
      </c>
      <c r="J53" s="44">
        <v>0.0375</v>
      </c>
      <c r="K53" s="44">
        <v>0.0375</v>
      </c>
      <c r="L53" s="44">
        <v>0.0375</v>
      </c>
      <c r="M53" s="44">
        <v>0.0375</v>
      </c>
      <c r="N53" s="44">
        <v>0.0375</v>
      </c>
      <c r="O53" s="44">
        <v>0.0375</v>
      </c>
      <c r="P53" s="44">
        <v>0.0375</v>
      </c>
      <c r="Q53" s="44">
        <v>0.0375</v>
      </c>
      <c r="S53" s="45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6"/>
      <c r="AK53" s="43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0.25</v>
      </c>
      <c r="AZ53" s="1">
        <v>0.25</v>
      </c>
      <c r="BA53" s="1">
        <v>0.25</v>
      </c>
      <c r="BB53" s="46"/>
    </row>
    <row r="54" spans="1:54">
      <c r="A54" s="43">
        <v>60</v>
      </c>
      <c r="B54" s="44">
        <v>0.0375</v>
      </c>
      <c r="C54" s="44">
        <v>0.0375</v>
      </c>
      <c r="D54" s="44">
        <v>0.0375</v>
      </c>
      <c r="E54" s="44">
        <v>0.0375</v>
      </c>
      <c r="F54" s="44">
        <v>0.0375</v>
      </c>
      <c r="G54" s="44">
        <v>0.0375</v>
      </c>
      <c r="H54" s="44">
        <v>0.0375</v>
      </c>
      <c r="I54" s="44">
        <v>0.0375</v>
      </c>
      <c r="J54" s="44">
        <v>0.0375</v>
      </c>
      <c r="K54" s="44">
        <v>0.0375</v>
      </c>
      <c r="L54" s="44">
        <v>0.0375</v>
      </c>
      <c r="M54" s="44">
        <v>0.0375</v>
      </c>
      <c r="N54" s="44">
        <v>0.0375</v>
      </c>
      <c r="O54" s="44">
        <v>0.0375</v>
      </c>
      <c r="P54" s="44">
        <v>0.0375</v>
      </c>
      <c r="Q54" s="44">
        <v>0.0375</v>
      </c>
      <c r="S54" s="45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6"/>
      <c r="AK54" s="43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0.25</v>
      </c>
      <c r="AZ54" s="1">
        <v>0.25</v>
      </c>
      <c r="BA54" s="1">
        <v>0.25</v>
      </c>
      <c r="BB54" s="46"/>
    </row>
    <row r="55" spans="1:54">
      <c r="A55" s="43">
        <v>65</v>
      </c>
      <c r="B55" s="44">
        <v>0.0375</v>
      </c>
      <c r="C55" s="44">
        <v>0.0375</v>
      </c>
      <c r="D55" s="44">
        <v>0.0375</v>
      </c>
      <c r="E55" s="44">
        <v>0.0375</v>
      </c>
      <c r="F55" s="44">
        <v>0.0375</v>
      </c>
      <c r="G55" s="44">
        <v>0.0375</v>
      </c>
      <c r="H55" s="44">
        <v>0.0375</v>
      </c>
      <c r="I55" s="44">
        <v>0.0375</v>
      </c>
      <c r="J55" s="44">
        <v>0.0375</v>
      </c>
      <c r="K55" s="44">
        <v>0.0375</v>
      </c>
      <c r="L55" s="44">
        <v>0.0375</v>
      </c>
      <c r="M55" s="44">
        <v>0.0375</v>
      </c>
      <c r="N55" s="44">
        <v>0.0375</v>
      </c>
      <c r="O55" s="44">
        <v>0.0375</v>
      </c>
      <c r="P55" s="44">
        <v>0.0375</v>
      </c>
      <c r="Q55" s="44">
        <v>0.0375</v>
      </c>
      <c r="S55" s="45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6"/>
      <c r="AK55" s="43">
        <v>65</v>
      </c>
      <c r="AL55" s="1">
        <v>0.25</v>
      </c>
      <c r="AM55" s="1">
        <v>0.25</v>
      </c>
      <c r="AN55" s="1">
        <v>0.25</v>
      </c>
      <c r="AO55" s="1">
        <v>0.25</v>
      </c>
      <c r="AP55" s="1">
        <v>0.25</v>
      </c>
      <c r="AQ55" s="1">
        <v>0.25</v>
      </c>
      <c r="AR55" s="1">
        <v>0.25</v>
      </c>
      <c r="AS55" s="1">
        <v>0.25</v>
      </c>
      <c r="AT55" s="1">
        <v>0.25</v>
      </c>
      <c r="AU55" s="1">
        <v>0.25</v>
      </c>
      <c r="AV55" s="1">
        <v>0.25</v>
      </c>
      <c r="AW55" s="1">
        <v>0.25</v>
      </c>
      <c r="AX55" s="1">
        <v>0.25</v>
      </c>
      <c r="AY55" s="1">
        <v>0.25</v>
      </c>
      <c r="AZ55" s="1">
        <v>0.25</v>
      </c>
      <c r="BA55" s="1">
        <v>0.25</v>
      </c>
      <c r="BB55" s="46"/>
    </row>
    <row r="56" spans="1:54">
      <c r="A56" s="43">
        <v>70</v>
      </c>
      <c r="B56" s="44">
        <v>0.0375</v>
      </c>
      <c r="C56" s="44">
        <v>0.0375</v>
      </c>
      <c r="D56" s="44">
        <v>0.0375</v>
      </c>
      <c r="E56" s="44">
        <v>0.0375</v>
      </c>
      <c r="F56" s="44">
        <v>0.0375</v>
      </c>
      <c r="G56" s="44">
        <v>0.0375</v>
      </c>
      <c r="H56" s="44">
        <v>0.0375</v>
      </c>
      <c r="I56" s="44">
        <v>0.0375</v>
      </c>
      <c r="J56" s="44">
        <v>0.0375</v>
      </c>
      <c r="K56" s="44">
        <v>0.0375</v>
      </c>
      <c r="L56" s="44">
        <v>0.0375</v>
      </c>
      <c r="M56" s="44">
        <v>0.0375</v>
      </c>
      <c r="N56" s="44">
        <v>0.0375</v>
      </c>
      <c r="O56" s="44">
        <v>0.0375</v>
      </c>
      <c r="P56" s="44">
        <v>0.0375</v>
      </c>
      <c r="Q56" s="44">
        <v>0.0375</v>
      </c>
      <c r="S56" s="45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6"/>
      <c r="AK56" s="43">
        <v>70</v>
      </c>
      <c r="AL56" s="1">
        <v>0.25</v>
      </c>
      <c r="AM56" s="1">
        <v>0.25</v>
      </c>
      <c r="AN56" s="1">
        <v>0.25</v>
      </c>
      <c r="AO56" s="1">
        <v>0.25</v>
      </c>
      <c r="AP56" s="1">
        <v>0.25</v>
      </c>
      <c r="AQ56" s="1">
        <v>0.25</v>
      </c>
      <c r="AR56" s="1">
        <v>0.25</v>
      </c>
      <c r="AS56" s="1">
        <v>0.25</v>
      </c>
      <c r="AT56" s="1">
        <v>0.25</v>
      </c>
      <c r="AU56" s="1">
        <v>0.25</v>
      </c>
      <c r="AV56" s="1">
        <v>0.25</v>
      </c>
      <c r="AW56" s="1">
        <v>0.25</v>
      </c>
      <c r="AX56" s="1">
        <v>0.25</v>
      </c>
      <c r="AY56" s="1">
        <v>0.25</v>
      </c>
      <c r="AZ56" s="1">
        <v>0.25</v>
      </c>
      <c r="BA56" s="1">
        <v>0.25</v>
      </c>
      <c r="BB56" s="46"/>
    </row>
    <row r="57" spans="1:54">
      <c r="A57" s="43">
        <v>75</v>
      </c>
      <c r="B57" s="44">
        <v>0.0375</v>
      </c>
      <c r="C57" s="44">
        <v>0.0375</v>
      </c>
      <c r="D57" s="44">
        <v>0.0375</v>
      </c>
      <c r="E57" s="44">
        <v>0.0375</v>
      </c>
      <c r="F57" s="44">
        <v>0.0375</v>
      </c>
      <c r="G57" s="44">
        <v>0.0375</v>
      </c>
      <c r="H57" s="44">
        <v>0.0375</v>
      </c>
      <c r="I57" s="44">
        <v>0.0375</v>
      </c>
      <c r="J57" s="44">
        <v>0.0375</v>
      </c>
      <c r="K57" s="44">
        <v>0.0375</v>
      </c>
      <c r="L57" s="44">
        <v>0.0375</v>
      </c>
      <c r="M57" s="44">
        <v>0.0375</v>
      </c>
      <c r="N57" s="44">
        <v>0.0375</v>
      </c>
      <c r="O57" s="44">
        <v>0.0375</v>
      </c>
      <c r="P57" s="44">
        <v>0.0375</v>
      </c>
      <c r="Q57" s="44">
        <v>0.0375</v>
      </c>
      <c r="S57" s="45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6"/>
      <c r="AK57" s="43">
        <v>75</v>
      </c>
      <c r="AL57" s="1">
        <v>0.25</v>
      </c>
      <c r="AM57" s="1">
        <v>0.25</v>
      </c>
      <c r="AN57" s="1">
        <v>0.25</v>
      </c>
      <c r="AO57" s="1">
        <v>0.25</v>
      </c>
      <c r="AP57" s="1">
        <v>0.25</v>
      </c>
      <c r="AQ57" s="1">
        <v>0.25</v>
      </c>
      <c r="AR57" s="1">
        <v>0.25</v>
      </c>
      <c r="AS57" s="1">
        <v>0.25</v>
      </c>
      <c r="AT57" s="1">
        <v>0.25</v>
      </c>
      <c r="AU57" s="1">
        <v>0.25</v>
      </c>
      <c r="AV57" s="1">
        <v>0.25</v>
      </c>
      <c r="AW57" s="1">
        <v>0.25</v>
      </c>
      <c r="AX57" s="1">
        <v>0.25</v>
      </c>
      <c r="AY57" s="1">
        <v>0.25</v>
      </c>
      <c r="AZ57" s="1">
        <v>0.25</v>
      </c>
      <c r="BA57" s="1">
        <v>0.25</v>
      </c>
      <c r="BB57" s="46"/>
    </row>
    <row r="58" spans="19:54"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</row>
    <row r="59" spans="2:54">
      <c r="B59" s="25" t="s">
        <v>91</v>
      </c>
      <c r="S59" s="46"/>
      <c r="T59" s="45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</row>
    <row r="60" spans="2:54">
      <c r="B60" s="42">
        <v>0</v>
      </c>
      <c r="C60" s="42">
        <v>5</v>
      </c>
      <c r="D60" s="42">
        <v>10</v>
      </c>
      <c r="E60" s="42">
        <v>15</v>
      </c>
      <c r="F60" s="42">
        <v>20</v>
      </c>
      <c r="G60" s="42">
        <v>25</v>
      </c>
      <c r="H60" s="42">
        <v>30</v>
      </c>
      <c r="I60" s="42">
        <v>35</v>
      </c>
      <c r="J60" s="42">
        <v>40</v>
      </c>
      <c r="K60" s="42">
        <v>45</v>
      </c>
      <c r="L60" s="42">
        <v>50</v>
      </c>
      <c r="M60" s="42">
        <v>55</v>
      </c>
      <c r="N60" s="42">
        <v>60</v>
      </c>
      <c r="O60" s="42">
        <v>65</v>
      </c>
      <c r="P60" s="42">
        <v>70</v>
      </c>
      <c r="Q60" s="42">
        <v>75</v>
      </c>
      <c r="S60" s="46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6"/>
      <c r="AK60" s="46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6"/>
    </row>
    <row r="61" spans="1:54">
      <c r="A61" s="43">
        <v>0</v>
      </c>
      <c r="B61" s="44">
        <v>0.0235</v>
      </c>
      <c r="C61" s="44">
        <v>0.0235</v>
      </c>
      <c r="D61" s="44">
        <v>0.0235</v>
      </c>
      <c r="E61" s="44">
        <v>0.0235</v>
      </c>
      <c r="F61" s="44">
        <v>0.0235</v>
      </c>
      <c r="G61" s="44">
        <v>0.0235</v>
      </c>
      <c r="H61" s="44">
        <v>0.0235</v>
      </c>
      <c r="I61" s="44">
        <v>0.0235</v>
      </c>
      <c r="J61" s="44">
        <v>0.0235</v>
      </c>
      <c r="K61" s="44">
        <v>0.0235</v>
      </c>
      <c r="L61" s="44">
        <v>0.0235</v>
      </c>
      <c r="M61" s="44">
        <v>0.0235</v>
      </c>
      <c r="N61" s="44">
        <v>0.0235</v>
      </c>
      <c r="O61" s="44">
        <v>0.0235</v>
      </c>
      <c r="P61" s="44">
        <v>0.0235</v>
      </c>
      <c r="Q61" s="44">
        <v>0.0235</v>
      </c>
      <c r="S61" s="45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6"/>
      <c r="AK61" s="45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6"/>
    </row>
    <row r="62" spans="1:54">
      <c r="A62" s="43">
        <v>5</v>
      </c>
      <c r="B62" s="44">
        <v>0.0235</v>
      </c>
      <c r="C62" s="44">
        <v>0.0235</v>
      </c>
      <c r="D62" s="44">
        <v>0.0235</v>
      </c>
      <c r="E62" s="44">
        <v>0.0235</v>
      </c>
      <c r="F62" s="44">
        <v>0.0235</v>
      </c>
      <c r="G62" s="44">
        <v>0.0235</v>
      </c>
      <c r="H62" s="44">
        <v>0.0235</v>
      </c>
      <c r="I62" s="44">
        <v>0.0235</v>
      </c>
      <c r="J62" s="44">
        <v>0.0235</v>
      </c>
      <c r="K62" s="44">
        <v>0.0235</v>
      </c>
      <c r="L62" s="44">
        <v>0.0235</v>
      </c>
      <c r="M62" s="44">
        <v>0.0235</v>
      </c>
      <c r="N62" s="44">
        <v>0.0235</v>
      </c>
      <c r="O62" s="44">
        <v>0.0235</v>
      </c>
      <c r="P62" s="44">
        <v>0.0235</v>
      </c>
      <c r="Q62" s="44">
        <v>0.0235</v>
      </c>
      <c r="S62" s="45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6"/>
      <c r="AK62" s="45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6"/>
    </row>
    <row r="63" spans="1:54">
      <c r="A63" s="43">
        <v>10</v>
      </c>
      <c r="B63" s="44">
        <v>0.0235</v>
      </c>
      <c r="C63" s="44">
        <v>0.0235</v>
      </c>
      <c r="D63" s="44">
        <v>0.0235</v>
      </c>
      <c r="E63" s="44">
        <v>0.0235</v>
      </c>
      <c r="F63" s="44">
        <v>0.0235</v>
      </c>
      <c r="G63" s="44">
        <v>0.0235</v>
      </c>
      <c r="H63" s="44">
        <v>0.0235</v>
      </c>
      <c r="I63" s="44">
        <v>0.0235</v>
      </c>
      <c r="J63" s="44">
        <v>0.0235</v>
      </c>
      <c r="K63" s="44">
        <v>0.0235</v>
      </c>
      <c r="L63" s="44">
        <v>0.0235</v>
      </c>
      <c r="M63" s="44">
        <v>0.0235</v>
      </c>
      <c r="N63" s="44">
        <v>0.0235</v>
      </c>
      <c r="O63" s="44">
        <v>0.0235</v>
      </c>
      <c r="P63" s="44">
        <v>0.0235</v>
      </c>
      <c r="Q63" s="44">
        <v>0.0235</v>
      </c>
      <c r="S63" s="45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6"/>
      <c r="AK63" s="45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6"/>
    </row>
    <row r="64" spans="1:54">
      <c r="A64" s="43">
        <v>15</v>
      </c>
      <c r="B64" s="44">
        <v>0.0235</v>
      </c>
      <c r="C64" s="44">
        <v>0.0235</v>
      </c>
      <c r="D64" s="44">
        <v>0.0235</v>
      </c>
      <c r="E64" s="44">
        <v>0.0235</v>
      </c>
      <c r="F64" s="44">
        <v>0.0235</v>
      </c>
      <c r="G64" s="44">
        <v>0.0235</v>
      </c>
      <c r="H64" s="44">
        <v>0.0235</v>
      </c>
      <c r="I64" s="44">
        <v>0.0235</v>
      </c>
      <c r="J64" s="44">
        <v>0.0235</v>
      </c>
      <c r="K64" s="44">
        <v>0.0235</v>
      </c>
      <c r="L64" s="44">
        <v>0.0235</v>
      </c>
      <c r="M64" s="44">
        <v>0.0235</v>
      </c>
      <c r="N64" s="44">
        <v>0.0235</v>
      </c>
      <c r="O64" s="44">
        <v>0.0235</v>
      </c>
      <c r="P64" s="44">
        <v>0.0235</v>
      </c>
      <c r="Q64" s="44">
        <v>0.0235</v>
      </c>
      <c r="S64" s="45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6"/>
      <c r="AK64" s="45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6"/>
    </row>
    <row r="65" spans="1:54">
      <c r="A65" s="43">
        <v>20</v>
      </c>
      <c r="B65" s="44">
        <v>0.0235</v>
      </c>
      <c r="C65" s="44">
        <v>0.0235</v>
      </c>
      <c r="D65" s="44">
        <v>0.0235</v>
      </c>
      <c r="E65" s="44">
        <v>0.0235</v>
      </c>
      <c r="F65" s="44">
        <v>0.0235</v>
      </c>
      <c r="G65" s="44">
        <v>0.0235</v>
      </c>
      <c r="H65" s="44">
        <v>0.0235</v>
      </c>
      <c r="I65" s="44">
        <v>0.0235</v>
      </c>
      <c r="J65" s="44">
        <v>0.0235</v>
      </c>
      <c r="K65" s="44">
        <v>0.0235</v>
      </c>
      <c r="L65" s="44">
        <v>0.0235</v>
      </c>
      <c r="M65" s="44">
        <v>0.0235</v>
      </c>
      <c r="N65" s="44">
        <v>0.0235</v>
      </c>
      <c r="O65" s="44">
        <v>0.0235</v>
      </c>
      <c r="P65" s="44">
        <v>0.0235</v>
      </c>
      <c r="Q65" s="44">
        <v>0.0235</v>
      </c>
      <c r="S65" s="45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6"/>
      <c r="AK65" s="45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6"/>
    </row>
    <row r="66" spans="1:54">
      <c r="A66" s="43">
        <v>25</v>
      </c>
      <c r="B66" s="44">
        <v>0.0235</v>
      </c>
      <c r="C66" s="44">
        <v>0.0235</v>
      </c>
      <c r="D66" s="44">
        <v>0.0235</v>
      </c>
      <c r="E66" s="44">
        <v>0.0235</v>
      </c>
      <c r="F66" s="44">
        <v>0.0235</v>
      </c>
      <c r="G66" s="44">
        <v>0.0235</v>
      </c>
      <c r="H66" s="44">
        <v>0.0235</v>
      </c>
      <c r="I66" s="44">
        <v>0.0235</v>
      </c>
      <c r="J66" s="44">
        <v>0.0235</v>
      </c>
      <c r="K66" s="44">
        <v>0.0235</v>
      </c>
      <c r="L66" s="44">
        <v>0.0235</v>
      </c>
      <c r="M66" s="44">
        <v>0.0235</v>
      </c>
      <c r="N66" s="44">
        <v>0.0235</v>
      </c>
      <c r="O66" s="44">
        <v>0.0235</v>
      </c>
      <c r="P66" s="44">
        <v>0.0235</v>
      </c>
      <c r="Q66" s="44">
        <v>0.0235</v>
      </c>
      <c r="S66" s="45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6"/>
      <c r="AK66" s="45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6"/>
    </row>
    <row r="67" spans="1:54">
      <c r="A67" s="43">
        <v>30</v>
      </c>
      <c r="B67" s="44">
        <v>0.0235</v>
      </c>
      <c r="C67" s="44">
        <v>0.0235</v>
      </c>
      <c r="D67" s="44">
        <v>0.0235</v>
      </c>
      <c r="E67" s="44">
        <v>0.0235</v>
      </c>
      <c r="F67" s="44">
        <v>0.0235</v>
      </c>
      <c r="G67" s="44">
        <v>0.0235</v>
      </c>
      <c r="H67" s="44">
        <v>0.0235</v>
      </c>
      <c r="I67" s="44">
        <v>0.0235</v>
      </c>
      <c r="J67" s="44">
        <v>0.0235</v>
      </c>
      <c r="K67" s="44">
        <v>0.0235</v>
      </c>
      <c r="L67" s="44">
        <v>0.0235</v>
      </c>
      <c r="M67" s="44">
        <v>0.0235</v>
      </c>
      <c r="N67" s="44">
        <v>0.0235</v>
      </c>
      <c r="O67" s="44">
        <v>0.0235</v>
      </c>
      <c r="P67" s="44">
        <v>0.0235</v>
      </c>
      <c r="Q67" s="44">
        <v>0.0235</v>
      </c>
      <c r="S67" s="45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6"/>
      <c r="AK67" s="45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6"/>
    </row>
    <row r="68" spans="1:54">
      <c r="A68" s="43">
        <v>35</v>
      </c>
      <c r="B68" s="44">
        <v>0.0235</v>
      </c>
      <c r="C68" s="44">
        <v>0.0235</v>
      </c>
      <c r="D68" s="44">
        <v>0.0235</v>
      </c>
      <c r="E68" s="44">
        <v>0.0235</v>
      </c>
      <c r="F68" s="44">
        <v>0.0235</v>
      </c>
      <c r="G68" s="44">
        <v>0.0235</v>
      </c>
      <c r="H68" s="44">
        <v>0.0235</v>
      </c>
      <c r="I68" s="44">
        <v>0.0235</v>
      </c>
      <c r="J68" s="44">
        <v>0.0235</v>
      </c>
      <c r="K68" s="44">
        <v>0.0235</v>
      </c>
      <c r="L68" s="44">
        <v>0.0235</v>
      </c>
      <c r="M68" s="44">
        <v>0.0235</v>
      </c>
      <c r="N68" s="44">
        <v>0.0235</v>
      </c>
      <c r="O68" s="44">
        <v>0.0235</v>
      </c>
      <c r="P68" s="44">
        <v>0.0235</v>
      </c>
      <c r="Q68" s="44">
        <v>0.0235</v>
      </c>
      <c r="S68" s="45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6"/>
      <c r="AK68" s="45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6"/>
    </row>
    <row r="69" spans="1:54">
      <c r="A69" s="43">
        <v>40</v>
      </c>
      <c r="B69" s="44">
        <v>0.0235</v>
      </c>
      <c r="C69" s="44">
        <v>0.0235</v>
      </c>
      <c r="D69" s="44">
        <v>0.0235</v>
      </c>
      <c r="E69" s="44">
        <v>0.0235</v>
      </c>
      <c r="F69" s="44">
        <v>0.0235</v>
      </c>
      <c r="G69" s="44">
        <v>0.0235</v>
      </c>
      <c r="H69" s="44">
        <v>0.0235</v>
      </c>
      <c r="I69" s="44">
        <v>0.0235</v>
      </c>
      <c r="J69" s="44">
        <v>0.0235</v>
      </c>
      <c r="K69" s="44">
        <v>0.0235</v>
      </c>
      <c r="L69" s="44">
        <v>0.0235</v>
      </c>
      <c r="M69" s="44">
        <v>0.0235</v>
      </c>
      <c r="N69" s="44">
        <v>0.0235</v>
      </c>
      <c r="O69" s="44">
        <v>0.0235</v>
      </c>
      <c r="P69" s="44">
        <v>0.0235</v>
      </c>
      <c r="Q69" s="44">
        <v>0.0235</v>
      </c>
      <c r="S69" s="45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6"/>
      <c r="AK69" s="45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6"/>
    </row>
    <row r="70" spans="1:54">
      <c r="A70" s="43">
        <v>45</v>
      </c>
      <c r="B70" s="44">
        <v>0.0235</v>
      </c>
      <c r="C70" s="44">
        <v>0.0235</v>
      </c>
      <c r="D70" s="44">
        <v>0.0235</v>
      </c>
      <c r="E70" s="44">
        <v>0.0235</v>
      </c>
      <c r="F70" s="44">
        <v>0.0235</v>
      </c>
      <c r="G70" s="44">
        <v>0.0235</v>
      </c>
      <c r="H70" s="44">
        <v>0.0235</v>
      </c>
      <c r="I70" s="44">
        <v>0.0235</v>
      </c>
      <c r="J70" s="44">
        <v>0.0235</v>
      </c>
      <c r="K70" s="44">
        <v>0.0235</v>
      </c>
      <c r="L70" s="44">
        <v>0.0235</v>
      </c>
      <c r="M70" s="44">
        <v>0.0235</v>
      </c>
      <c r="N70" s="44">
        <v>0.0235</v>
      </c>
      <c r="O70" s="44">
        <v>0.0235</v>
      </c>
      <c r="P70" s="44">
        <v>0.0235</v>
      </c>
      <c r="Q70" s="44">
        <v>0.0235</v>
      </c>
      <c r="S70" s="45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6"/>
      <c r="AK70" s="45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6"/>
    </row>
    <row r="71" spans="1:54">
      <c r="A71" s="43">
        <v>50</v>
      </c>
      <c r="B71" s="44">
        <v>0.0235</v>
      </c>
      <c r="C71" s="44">
        <v>0.0235</v>
      </c>
      <c r="D71" s="44">
        <v>0.0235</v>
      </c>
      <c r="E71" s="44">
        <v>0.0235</v>
      </c>
      <c r="F71" s="44">
        <v>0.0235</v>
      </c>
      <c r="G71" s="44">
        <v>0.0235</v>
      </c>
      <c r="H71" s="44">
        <v>0.0235</v>
      </c>
      <c r="I71" s="44">
        <v>0.0235</v>
      </c>
      <c r="J71" s="44">
        <v>0.0235</v>
      </c>
      <c r="K71" s="44">
        <v>0.0235</v>
      </c>
      <c r="L71" s="44">
        <v>0.0235</v>
      </c>
      <c r="M71" s="44">
        <v>0.0235</v>
      </c>
      <c r="N71" s="44">
        <v>0.0235</v>
      </c>
      <c r="O71" s="44">
        <v>0.0235</v>
      </c>
      <c r="P71" s="44">
        <v>0.0235</v>
      </c>
      <c r="Q71" s="44">
        <v>0.0235</v>
      </c>
      <c r="S71" s="45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6"/>
      <c r="AK71" s="45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6"/>
    </row>
    <row r="72" spans="1:54">
      <c r="A72" s="43">
        <v>55</v>
      </c>
      <c r="B72" s="44">
        <v>0.0235</v>
      </c>
      <c r="C72" s="44">
        <v>0.0235</v>
      </c>
      <c r="D72" s="44">
        <v>0.0235</v>
      </c>
      <c r="E72" s="44">
        <v>0.0235</v>
      </c>
      <c r="F72" s="44">
        <v>0.0235</v>
      </c>
      <c r="G72" s="44">
        <v>0.0235</v>
      </c>
      <c r="H72" s="44">
        <v>0.0235</v>
      </c>
      <c r="I72" s="44">
        <v>0.0235</v>
      </c>
      <c r="J72" s="44">
        <v>0.0235</v>
      </c>
      <c r="K72" s="44">
        <v>0.0235</v>
      </c>
      <c r="L72" s="44">
        <v>0.0235</v>
      </c>
      <c r="M72" s="44">
        <v>0.0235</v>
      </c>
      <c r="N72" s="44">
        <v>0.0235</v>
      </c>
      <c r="O72" s="44">
        <v>0.0235</v>
      </c>
      <c r="P72" s="44">
        <v>0.0235</v>
      </c>
      <c r="Q72" s="44">
        <v>0.0235</v>
      </c>
      <c r="S72" s="45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6"/>
      <c r="AK72" s="45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6"/>
    </row>
    <row r="73" spans="1:54">
      <c r="A73" s="43">
        <v>60</v>
      </c>
      <c r="B73" s="44">
        <v>0.0235</v>
      </c>
      <c r="C73" s="44">
        <v>0.0235</v>
      </c>
      <c r="D73" s="44">
        <v>0.0235</v>
      </c>
      <c r="E73" s="44">
        <v>0.0235</v>
      </c>
      <c r="F73" s="44">
        <v>0.0235</v>
      </c>
      <c r="G73" s="44">
        <v>0.0235</v>
      </c>
      <c r="H73" s="44">
        <v>0.0235</v>
      </c>
      <c r="I73" s="44">
        <v>0.0235</v>
      </c>
      <c r="J73" s="44">
        <v>0.0235</v>
      </c>
      <c r="K73" s="44">
        <v>0.0235</v>
      </c>
      <c r="L73" s="44">
        <v>0.0235</v>
      </c>
      <c r="M73" s="44">
        <v>0.0235</v>
      </c>
      <c r="N73" s="44">
        <v>0.0235</v>
      </c>
      <c r="O73" s="44">
        <v>0.0235</v>
      </c>
      <c r="P73" s="44">
        <v>0.0235</v>
      </c>
      <c r="Q73" s="44">
        <v>0.0235</v>
      </c>
      <c r="S73" s="45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6"/>
      <c r="AK73" s="45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6"/>
    </row>
    <row r="74" spans="1:54">
      <c r="A74" s="43">
        <v>65</v>
      </c>
      <c r="B74" s="44">
        <v>0.0235</v>
      </c>
      <c r="C74" s="44">
        <v>0.0235</v>
      </c>
      <c r="D74" s="44">
        <v>0.0235</v>
      </c>
      <c r="E74" s="44">
        <v>0.0235</v>
      </c>
      <c r="F74" s="44">
        <v>0.0235</v>
      </c>
      <c r="G74" s="44">
        <v>0.0235</v>
      </c>
      <c r="H74" s="44">
        <v>0.0235</v>
      </c>
      <c r="I74" s="44">
        <v>0.0235</v>
      </c>
      <c r="J74" s="44">
        <v>0.0235</v>
      </c>
      <c r="K74" s="44">
        <v>0.0235</v>
      </c>
      <c r="L74" s="44">
        <v>0.0235</v>
      </c>
      <c r="M74" s="44">
        <v>0.0235</v>
      </c>
      <c r="N74" s="44">
        <v>0.0235</v>
      </c>
      <c r="O74" s="44">
        <v>0.0235</v>
      </c>
      <c r="P74" s="44">
        <v>0.0235</v>
      </c>
      <c r="Q74" s="44">
        <v>0.0235</v>
      </c>
      <c r="S74" s="45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6"/>
      <c r="AK74" s="45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6"/>
    </row>
    <row r="75" spans="1:54">
      <c r="A75" s="43">
        <v>70</v>
      </c>
      <c r="B75" s="44">
        <v>0.0235</v>
      </c>
      <c r="C75" s="44">
        <v>0.0235</v>
      </c>
      <c r="D75" s="44">
        <v>0.0235</v>
      </c>
      <c r="E75" s="44">
        <v>0.0235</v>
      </c>
      <c r="F75" s="44">
        <v>0.0235</v>
      </c>
      <c r="G75" s="44">
        <v>0.0235</v>
      </c>
      <c r="H75" s="44">
        <v>0.0235</v>
      </c>
      <c r="I75" s="44">
        <v>0.0235</v>
      </c>
      <c r="J75" s="44">
        <v>0.0235</v>
      </c>
      <c r="K75" s="44">
        <v>0.0235</v>
      </c>
      <c r="L75" s="44">
        <v>0.0235</v>
      </c>
      <c r="M75" s="44">
        <v>0.0235</v>
      </c>
      <c r="N75" s="44">
        <v>0.0235</v>
      </c>
      <c r="O75" s="44">
        <v>0.0235</v>
      </c>
      <c r="P75" s="44">
        <v>0.0235</v>
      </c>
      <c r="Q75" s="44">
        <v>0.0235</v>
      </c>
      <c r="S75" s="45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6"/>
      <c r="AK75" s="45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6"/>
    </row>
    <row r="76" spans="1:54">
      <c r="A76" s="43">
        <v>75</v>
      </c>
      <c r="B76" s="44">
        <v>0.0235</v>
      </c>
      <c r="C76" s="44">
        <v>0.0235</v>
      </c>
      <c r="D76" s="44">
        <v>0.0235</v>
      </c>
      <c r="E76" s="44">
        <v>0.0235</v>
      </c>
      <c r="F76" s="44">
        <v>0.0235</v>
      </c>
      <c r="G76" s="44">
        <v>0.0235</v>
      </c>
      <c r="H76" s="44">
        <v>0.0235</v>
      </c>
      <c r="I76" s="44">
        <v>0.0235</v>
      </c>
      <c r="J76" s="44">
        <v>0.0235</v>
      </c>
      <c r="K76" s="44">
        <v>0.0235</v>
      </c>
      <c r="L76" s="44">
        <v>0.0235</v>
      </c>
      <c r="M76" s="44">
        <v>0.0235</v>
      </c>
      <c r="N76" s="44">
        <v>0.0235</v>
      </c>
      <c r="O76" s="44">
        <v>0.0235</v>
      </c>
      <c r="P76" s="44">
        <v>0.0235</v>
      </c>
      <c r="Q76" s="44">
        <v>0.0235</v>
      </c>
      <c r="S76" s="45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6"/>
      <c r="AK76" s="45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6"/>
    </row>
    <row r="77" spans="19:54"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</row>
    <row r="78" spans="2:54">
      <c r="B78" s="25" t="s">
        <v>92</v>
      </c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</row>
    <row r="79" spans="2:54">
      <c r="B79" s="42">
        <v>0</v>
      </c>
      <c r="C79" s="42">
        <v>5</v>
      </c>
      <c r="D79" s="42">
        <v>10</v>
      </c>
      <c r="E79" s="42">
        <v>15</v>
      </c>
      <c r="F79" s="42">
        <v>20</v>
      </c>
      <c r="G79" s="42">
        <v>25</v>
      </c>
      <c r="H79" s="42">
        <v>30</v>
      </c>
      <c r="I79" s="42">
        <v>35</v>
      </c>
      <c r="J79" s="42">
        <v>40</v>
      </c>
      <c r="K79" s="42">
        <v>45</v>
      </c>
      <c r="L79" s="42">
        <v>50</v>
      </c>
      <c r="M79" s="42">
        <v>55</v>
      </c>
      <c r="N79" s="42">
        <v>60</v>
      </c>
      <c r="O79" s="42">
        <v>65</v>
      </c>
      <c r="P79" s="42">
        <v>70</v>
      </c>
      <c r="Q79" s="42">
        <v>75</v>
      </c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</row>
    <row r="80" spans="1:54">
      <c r="A80" s="43">
        <v>0</v>
      </c>
      <c r="B80" s="44">
        <v>0.0145</v>
      </c>
      <c r="C80" s="44">
        <v>0.0145</v>
      </c>
      <c r="D80" s="44">
        <v>0.0145</v>
      </c>
      <c r="E80" s="44">
        <v>0.0145</v>
      </c>
      <c r="F80" s="44">
        <v>0.0145</v>
      </c>
      <c r="G80" s="44">
        <v>0.0145</v>
      </c>
      <c r="H80" s="44">
        <v>0.0145</v>
      </c>
      <c r="I80" s="44">
        <v>0.0145</v>
      </c>
      <c r="J80" s="44">
        <v>0.0145</v>
      </c>
      <c r="K80" s="44">
        <v>0.0145</v>
      </c>
      <c r="L80" s="44">
        <v>0.0145</v>
      </c>
      <c r="M80" s="44">
        <v>0.0145</v>
      </c>
      <c r="N80" s="44">
        <v>0.0145</v>
      </c>
      <c r="O80" s="44">
        <v>0.0145</v>
      </c>
      <c r="P80" s="44">
        <v>0.0145</v>
      </c>
      <c r="Q80" s="44">
        <v>0.0145</v>
      </c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</row>
    <row r="81" spans="1:54">
      <c r="A81" s="43">
        <v>5</v>
      </c>
      <c r="B81" s="44">
        <v>0.0145</v>
      </c>
      <c r="C81" s="44">
        <v>0.0145</v>
      </c>
      <c r="D81" s="44">
        <v>0.0145</v>
      </c>
      <c r="E81" s="44">
        <v>0.0145</v>
      </c>
      <c r="F81" s="44">
        <v>0.0145</v>
      </c>
      <c r="G81" s="44">
        <v>0.0145</v>
      </c>
      <c r="H81" s="44">
        <v>0.0145</v>
      </c>
      <c r="I81" s="44">
        <v>0.0145</v>
      </c>
      <c r="J81" s="44">
        <v>0.0145</v>
      </c>
      <c r="K81" s="44">
        <v>0.0145</v>
      </c>
      <c r="L81" s="44">
        <v>0.0145</v>
      </c>
      <c r="M81" s="44">
        <v>0.0145</v>
      </c>
      <c r="N81" s="44">
        <v>0.0145</v>
      </c>
      <c r="O81" s="44">
        <v>0.0145</v>
      </c>
      <c r="P81" s="44">
        <v>0.0145</v>
      </c>
      <c r="Q81" s="44">
        <v>0.0145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</row>
    <row r="82" spans="1:54">
      <c r="A82" s="43">
        <v>10</v>
      </c>
      <c r="B82" s="44">
        <v>0.0145</v>
      </c>
      <c r="C82" s="44">
        <v>0.0145</v>
      </c>
      <c r="D82" s="44">
        <v>0.0145</v>
      </c>
      <c r="E82" s="44">
        <v>0.0145</v>
      </c>
      <c r="F82" s="44">
        <v>0.0145</v>
      </c>
      <c r="G82" s="44">
        <v>0.0145</v>
      </c>
      <c r="H82" s="44">
        <v>0.0145</v>
      </c>
      <c r="I82" s="44">
        <v>0.0145</v>
      </c>
      <c r="J82" s="44">
        <v>0.0145</v>
      </c>
      <c r="K82" s="44">
        <v>0.0145</v>
      </c>
      <c r="L82" s="44">
        <v>0.0145</v>
      </c>
      <c r="M82" s="44">
        <v>0.0145</v>
      </c>
      <c r="N82" s="44">
        <v>0.0145</v>
      </c>
      <c r="O82" s="44">
        <v>0.0145</v>
      </c>
      <c r="P82" s="44">
        <v>0.0145</v>
      </c>
      <c r="Q82" s="44">
        <v>0.0145</v>
      </c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</row>
    <row r="83" spans="1:54">
      <c r="A83" s="43">
        <v>15</v>
      </c>
      <c r="B83" s="44">
        <v>0.0145</v>
      </c>
      <c r="C83" s="44">
        <v>0.0145</v>
      </c>
      <c r="D83" s="44">
        <v>0.0145</v>
      </c>
      <c r="E83" s="44">
        <v>0.0145</v>
      </c>
      <c r="F83" s="44">
        <v>0.0145</v>
      </c>
      <c r="G83" s="44">
        <v>0.0145</v>
      </c>
      <c r="H83" s="44">
        <v>0.0145</v>
      </c>
      <c r="I83" s="44">
        <v>0.0145</v>
      </c>
      <c r="J83" s="44">
        <v>0.0145</v>
      </c>
      <c r="K83" s="44">
        <v>0.0145</v>
      </c>
      <c r="L83" s="44">
        <v>0.0145</v>
      </c>
      <c r="M83" s="44">
        <v>0.0145</v>
      </c>
      <c r="N83" s="44">
        <v>0.0145</v>
      </c>
      <c r="O83" s="44">
        <v>0.0145</v>
      </c>
      <c r="P83" s="44">
        <v>0.0145</v>
      </c>
      <c r="Q83" s="44">
        <v>0.0145</v>
      </c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</row>
    <row r="84" spans="1:54">
      <c r="A84" s="43">
        <v>20</v>
      </c>
      <c r="B84" s="44">
        <v>0.0145</v>
      </c>
      <c r="C84" s="44">
        <v>0.0145</v>
      </c>
      <c r="D84" s="44">
        <v>0.0145</v>
      </c>
      <c r="E84" s="44">
        <v>0.0145</v>
      </c>
      <c r="F84" s="44">
        <v>0.0145</v>
      </c>
      <c r="G84" s="44">
        <v>0.0145</v>
      </c>
      <c r="H84" s="44">
        <v>0.0145</v>
      </c>
      <c r="I84" s="44">
        <v>0.0145</v>
      </c>
      <c r="J84" s="44">
        <v>0.0145</v>
      </c>
      <c r="K84" s="44">
        <v>0.0145</v>
      </c>
      <c r="L84" s="44">
        <v>0.0145</v>
      </c>
      <c r="M84" s="44">
        <v>0.0145</v>
      </c>
      <c r="N84" s="44">
        <v>0.0145</v>
      </c>
      <c r="O84" s="44">
        <v>0.0145</v>
      </c>
      <c r="P84" s="44">
        <v>0.0145</v>
      </c>
      <c r="Q84" s="44">
        <v>0.0145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</row>
    <row r="85" spans="1:54">
      <c r="A85" s="43">
        <v>25</v>
      </c>
      <c r="B85" s="44">
        <v>0.0145</v>
      </c>
      <c r="C85" s="44">
        <v>0.0145</v>
      </c>
      <c r="D85" s="44">
        <v>0.0145</v>
      </c>
      <c r="E85" s="44">
        <v>0.0145</v>
      </c>
      <c r="F85" s="44">
        <v>0.0145</v>
      </c>
      <c r="G85" s="44">
        <v>0.0145</v>
      </c>
      <c r="H85" s="44">
        <v>0.0145</v>
      </c>
      <c r="I85" s="44">
        <v>0.0145</v>
      </c>
      <c r="J85" s="44">
        <v>0.0145</v>
      </c>
      <c r="K85" s="44">
        <v>0.0145</v>
      </c>
      <c r="L85" s="44">
        <v>0.0145</v>
      </c>
      <c r="M85" s="44">
        <v>0.0145</v>
      </c>
      <c r="N85" s="44">
        <v>0.0145</v>
      </c>
      <c r="O85" s="44">
        <v>0.0145</v>
      </c>
      <c r="P85" s="44">
        <v>0.0145</v>
      </c>
      <c r="Q85" s="44">
        <v>0.0145</v>
      </c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</row>
    <row r="86" spans="1:54">
      <c r="A86" s="43">
        <v>30</v>
      </c>
      <c r="B86" s="44">
        <v>0.0145</v>
      </c>
      <c r="C86" s="44">
        <v>0.0145</v>
      </c>
      <c r="D86" s="44">
        <v>0.0145</v>
      </c>
      <c r="E86" s="44">
        <v>0.0145</v>
      </c>
      <c r="F86" s="44">
        <v>0.0145</v>
      </c>
      <c r="G86" s="44">
        <v>0.0145</v>
      </c>
      <c r="H86" s="44">
        <v>0.0145</v>
      </c>
      <c r="I86" s="44">
        <v>0.0145</v>
      </c>
      <c r="J86" s="44">
        <v>0.0145</v>
      </c>
      <c r="K86" s="44">
        <v>0.0145</v>
      </c>
      <c r="L86" s="44">
        <v>0.0145</v>
      </c>
      <c r="M86" s="44">
        <v>0.0145</v>
      </c>
      <c r="N86" s="44">
        <v>0.0145</v>
      </c>
      <c r="O86" s="44">
        <v>0.0145</v>
      </c>
      <c r="P86" s="44">
        <v>0.0145</v>
      </c>
      <c r="Q86" s="44">
        <v>0.0145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</row>
    <row r="87" spans="1:54">
      <c r="A87" s="43">
        <v>35</v>
      </c>
      <c r="B87" s="44">
        <v>0.0145</v>
      </c>
      <c r="C87" s="44">
        <v>0.0145</v>
      </c>
      <c r="D87" s="44">
        <v>0.0145</v>
      </c>
      <c r="E87" s="44">
        <v>0.0145</v>
      </c>
      <c r="F87" s="44">
        <v>0.0145</v>
      </c>
      <c r="G87" s="44">
        <v>0.0145</v>
      </c>
      <c r="H87" s="44">
        <v>0.0145</v>
      </c>
      <c r="I87" s="44">
        <v>0.0145</v>
      </c>
      <c r="J87" s="44">
        <v>0.0145</v>
      </c>
      <c r="K87" s="44">
        <v>0.0145</v>
      </c>
      <c r="L87" s="44">
        <v>0.0145</v>
      </c>
      <c r="M87" s="44">
        <v>0.0145</v>
      </c>
      <c r="N87" s="44">
        <v>0.0145</v>
      </c>
      <c r="O87" s="44">
        <v>0.0145</v>
      </c>
      <c r="P87" s="44">
        <v>0.0145</v>
      </c>
      <c r="Q87" s="44">
        <v>0.0145</v>
      </c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</row>
    <row r="88" spans="1:54">
      <c r="A88" s="43">
        <v>40</v>
      </c>
      <c r="B88" s="44">
        <v>0.0145</v>
      </c>
      <c r="C88" s="44">
        <v>0.0145</v>
      </c>
      <c r="D88" s="44">
        <v>0.0145</v>
      </c>
      <c r="E88" s="44">
        <v>0.0145</v>
      </c>
      <c r="F88" s="44">
        <v>0.0145</v>
      </c>
      <c r="G88" s="44">
        <v>0.0145</v>
      </c>
      <c r="H88" s="44">
        <v>0.0145</v>
      </c>
      <c r="I88" s="44">
        <v>0.0145</v>
      </c>
      <c r="J88" s="44">
        <v>0.0145</v>
      </c>
      <c r="K88" s="44">
        <v>0.0145</v>
      </c>
      <c r="L88" s="44">
        <v>0.0145</v>
      </c>
      <c r="M88" s="44">
        <v>0.0145</v>
      </c>
      <c r="N88" s="44">
        <v>0.0145</v>
      </c>
      <c r="O88" s="44">
        <v>0.0145</v>
      </c>
      <c r="P88" s="44">
        <v>0.0145</v>
      </c>
      <c r="Q88" s="44">
        <v>0.0145</v>
      </c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</row>
    <row r="89" spans="1:54">
      <c r="A89" s="43">
        <v>45</v>
      </c>
      <c r="B89" s="44">
        <v>0.0145</v>
      </c>
      <c r="C89" s="44">
        <v>0.0145</v>
      </c>
      <c r="D89" s="44">
        <v>0.0145</v>
      </c>
      <c r="E89" s="44">
        <v>0.0145</v>
      </c>
      <c r="F89" s="44">
        <v>0.0145</v>
      </c>
      <c r="G89" s="44">
        <v>0.0145</v>
      </c>
      <c r="H89" s="44">
        <v>0.0145</v>
      </c>
      <c r="I89" s="44">
        <v>0.0145</v>
      </c>
      <c r="J89" s="44">
        <v>0.0145</v>
      </c>
      <c r="K89" s="44">
        <v>0.0145</v>
      </c>
      <c r="L89" s="44">
        <v>0.0145</v>
      </c>
      <c r="M89" s="44">
        <v>0.0145</v>
      </c>
      <c r="N89" s="44">
        <v>0.0145</v>
      </c>
      <c r="O89" s="44">
        <v>0.0145</v>
      </c>
      <c r="P89" s="44">
        <v>0.0145</v>
      </c>
      <c r="Q89" s="44">
        <v>0.0145</v>
      </c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</row>
    <row r="90" spans="1:54">
      <c r="A90" s="43">
        <v>50</v>
      </c>
      <c r="B90" s="44">
        <v>0.0145</v>
      </c>
      <c r="C90" s="44">
        <v>0.0145</v>
      </c>
      <c r="D90" s="44">
        <v>0.0145</v>
      </c>
      <c r="E90" s="44">
        <v>0.0145</v>
      </c>
      <c r="F90" s="44">
        <v>0.0145</v>
      </c>
      <c r="G90" s="44">
        <v>0.0145</v>
      </c>
      <c r="H90" s="44">
        <v>0.0145</v>
      </c>
      <c r="I90" s="44">
        <v>0.0145</v>
      </c>
      <c r="J90" s="44">
        <v>0.0145</v>
      </c>
      <c r="K90" s="44">
        <v>0.0145</v>
      </c>
      <c r="L90" s="44">
        <v>0.0145</v>
      </c>
      <c r="M90" s="44">
        <v>0.0145</v>
      </c>
      <c r="N90" s="44">
        <v>0.0145</v>
      </c>
      <c r="O90" s="44">
        <v>0.0145</v>
      </c>
      <c r="P90" s="44">
        <v>0.0145</v>
      </c>
      <c r="Q90" s="44">
        <v>0.0145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</row>
    <row r="91" spans="1:54">
      <c r="A91" s="43">
        <v>55</v>
      </c>
      <c r="B91" s="44">
        <v>0.0145</v>
      </c>
      <c r="C91" s="44">
        <v>0.0145</v>
      </c>
      <c r="D91" s="44">
        <v>0.0145</v>
      </c>
      <c r="E91" s="44">
        <v>0.0145</v>
      </c>
      <c r="F91" s="44">
        <v>0.0145</v>
      </c>
      <c r="G91" s="44">
        <v>0.0145</v>
      </c>
      <c r="H91" s="44">
        <v>0.0145</v>
      </c>
      <c r="I91" s="44">
        <v>0.0145</v>
      </c>
      <c r="J91" s="44">
        <v>0.0145</v>
      </c>
      <c r="K91" s="44">
        <v>0.0145</v>
      </c>
      <c r="L91" s="44">
        <v>0.0145</v>
      </c>
      <c r="M91" s="44">
        <v>0.0145</v>
      </c>
      <c r="N91" s="44">
        <v>0.0145</v>
      </c>
      <c r="O91" s="44">
        <v>0.0145</v>
      </c>
      <c r="P91" s="44">
        <v>0.0145</v>
      </c>
      <c r="Q91" s="44">
        <v>0.0145</v>
      </c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</row>
    <row r="92" spans="1:54">
      <c r="A92" s="43">
        <v>60</v>
      </c>
      <c r="B92" s="44">
        <v>0.0145</v>
      </c>
      <c r="C92" s="44">
        <v>0.0145</v>
      </c>
      <c r="D92" s="44">
        <v>0.0145</v>
      </c>
      <c r="E92" s="44">
        <v>0.0145</v>
      </c>
      <c r="F92" s="44">
        <v>0.0145</v>
      </c>
      <c r="G92" s="44">
        <v>0.0145</v>
      </c>
      <c r="H92" s="44">
        <v>0.0145</v>
      </c>
      <c r="I92" s="44">
        <v>0.0145</v>
      </c>
      <c r="J92" s="44">
        <v>0.0145</v>
      </c>
      <c r="K92" s="44">
        <v>0.0145</v>
      </c>
      <c r="L92" s="44">
        <v>0.0145</v>
      </c>
      <c r="M92" s="44">
        <v>0.0145</v>
      </c>
      <c r="N92" s="44">
        <v>0.0145</v>
      </c>
      <c r="O92" s="44">
        <v>0.0145</v>
      </c>
      <c r="P92" s="44">
        <v>0.0145</v>
      </c>
      <c r="Q92" s="44">
        <v>0.0145</v>
      </c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</row>
    <row r="93" spans="1:54">
      <c r="A93" s="43">
        <v>65</v>
      </c>
      <c r="B93" s="44">
        <v>0.0145</v>
      </c>
      <c r="C93" s="44">
        <v>0.0145</v>
      </c>
      <c r="D93" s="44">
        <v>0.0145</v>
      </c>
      <c r="E93" s="44">
        <v>0.0145</v>
      </c>
      <c r="F93" s="44">
        <v>0.0145</v>
      </c>
      <c r="G93" s="44">
        <v>0.0145</v>
      </c>
      <c r="H93" s="44">
        <v>0.0145</v>
      </c>
      <c r="I93" s="44">
        <v>0.0145</v>
      </c>
      <c r="J93" s="44">
        <v>0.0145</v>
      </c>
      <c r="K93" s="44">
        <v>0.0145</v>
      </c>
      <c r="L93" s="44">
        <v>0.0145</v>
      </c>
      <c r="M93" s="44">
        <v>0.0145</v>
      </c>
      <c r="N93" s="44">
        <v>0.0145</v>
      </c>
      <c r="O93" s="44">
        <v>0.0145</v>
      </c>
      <c r="P93" s="44">
        <v>0.0145</v>
      </c>
      <c r="Q93" s="44">
        <v>0.0145</v>
      </c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</row>
    <row r="94" spans="1:54">
      <c r="A94" s="43">
        <v>70</v>
      </c>
      <c r="B94" s="44">
        <v>0.0145</v>
      </c>
      <c r="C94" s="44">
        <v>0.0145</v>
      </c>
      <c r="D94" s="44">
        <v>0.0145</v>
      </c>
      <c r="E94" s="44">
        <v>0.0145</v>
      </c>
      <c r="F94" s="44">
        <v>0.0145</v>
      </c>
      <c r="G94" s="44">
        <v>0.0145</v>
      </c>
      <c r="H94" s="44">
        <v>0.0145</v>
      </c>
      <c r="I94" s="44">
        <v>0.0145</v>
      </c>
      <c r="J94" s="44">
        <v>0.0145</v>
      </c>
      <c r="K94" s="44">
        <v>0.0145</v>
      </c>
      <c r="L94" s="44">
        <v>0.0145</v>
      </c>
      <c r="M94" s="44">
        <v>0.0145</v>
      </c>
      <c r="N94" s="44">
        <v>0.0145</v>
      </c>
      <c r="O94" s="44">
        <v>0.0145</v>
      </c>
      <c r="P94" s="44">
        <v>0.0145</v>
      </c>
      <c r="Q94" s="44">
        <v>0.0145</v>
      </c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</row>
    <row r="95" spans="1:54">
      <c r="A95" s="43">
        <v>75</v>
      </c>
      <c r="B95" s="44">
        <v>0.0145</v>
      </c>
      <c r="C95" s="44">
        <v>0.0145</v>
      </c>
      <c r="D95" s="44">
        <v>0.0145</v>
      </c>
      <c r="E95" s="44">
        <v>0.0145</v>
      </c>
      <c r="F95" s="44">
        <v>0.0145</v>
      </c>
      <c r="G95" s="44">
        <v>0.0145</v>
      </c>
      <c r="H95" s="44">
        <v>0.0145</v>
      </c>
      <c r="I95" s="44">
        <v>0.0145</v>
      </c>
      <c r="J95" s="44">
        <v>0.0145</v>
      </c>
      <c r="K95" s="44">
        <v>0.0145</v>
      </c>
      <c r="L95" s="44">
        <v>0.0145</v>
      </c>
      <c r="M95" s="44">
        <v>0.0145</v>
      </c>
      <c r="N95" s="44">
        <v>0.0145</v>
      </c>
      <c r="O95" s="44">
        <v>0.0145</v>
      </c>
      <c r="P95" s="44">
        <v>0.0145</v>
      </c>
      <c r="Q95" s="44">
        <v>0.0145</v>
      </c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</row>
    <row r="96" spans="19:54"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</row>
    <row r="97" spans="2:54">
      <c r="B97" s="25" t="s">
        <v>93</v>
      </c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</row>
    <row r="98" spans="2:38">
      <c r="B98" s="42">
        <v>0</v>
      </c>
      <c r="C98" s="42">
        <v>5</v>
      </c>
      <c r="D98" s="42">
        <v>10</v>
      </c>
      <c r="E98" s="42">
        <v>15</v>
      </c>
      <c r="F98" s="42">
        <v>20</v>
      </c>
      <c r="G98" s="42">
        <v>25</v>
      </c>
      <c r="H98" s="42">
        <v>30</v>
      </c>
      <c r="I98" s="42">
        <v>35</v>
      </c>
      <c r="J98" s="42">
        <v>40</v>
      </c>
      <c r="K98" s="42">
        <v>45</v>
      </c>
      <c r="L98" s="42">
        <v>50</v>
      </c>
      <c r="M98" s="42">
        <v>55</v>
      </c>
      <c r="N98" s="42">
        <v>60</v>
      </c>
      <c r="O98" s="42">
        <v>65</v>
      </c>
      <c r="P98" s="42">
        <v>70</v>
      </c>
      <c r="Q98" s="42">
        <v>75</v>
      </c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>
      <c r="A99" s="43">
        <v>0</v>
      </c>
      <c r="B99" s="44">
        <v>0.027</v>
      </c>
      <c r="C99" s="44">
        <v>0.027</v>
      </c>
      <c r="D99" s="44">
        <v>0.027</v>
      </c>
      <c r="E99" s="44">
        <v>0.027</v>
      </c>
      <c r="F99" s="44">
        <v>0.027</v>
      </c>
      <c r="G99" s="44">
        <v>0.027</v>
      </c>
      <c r="H99" s="44">
        <v>0.027</v>
      </c>
      <c r="I99" s="44">
        <v>0.027</v>
      </c>
      <c r="J99" s="44">
        <v>0.027</v>
      </c>
      <c r="K99" s="44">
        <v>0.027</v>
      </c>
      <c r="L99" s="44">
        <v>0.027</v>
      </c>
      <c r="M99" s="44">
        <v>0.027</v>
      </c>
      <c r="N99" s="44">
        <v>0.027</v>
      </c>
      <c r="O99" s="44">
        <v>0.027</v>
      </c>
      <c r="P99" s="44">
        <v>0.027</v>
      </c>
      <c r="Q99" s="44">
        <v>0.027</v>
      </c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>
      <c r="A100" s="43">
        <v>5</v>
      </c>
      <c r="B100" s="44">
        <v>0.027</v>
      </c>
      <c r="C100" s="44">
        <v>0.027</v>
      </c>
      <c r="D100" s="44">
        <v>0.027</v>
      </c>
      <c r="E100" s="44">
        <v>0.027</v>
      </c>
      <c r="F100" s="44">
        <v>0.027</v>
      </c>
      <c r="G100" s="44">
        <v>0.027</v>
      </c>
      <c r="H100" s="44">
        <v>0.027</v>
      </c>
      <c r="I100" s="44">
        <v>0.027</v>
      </c>
      <c r="J100" s="44">
        <v>0.027</v>
      </c>
      <c r="K100" s="44">
        <v>0.027</v>
      </c>
      <c r="L100" s="44">
        <v>0.027</v>
      </c>
      <c r="M100" s="44">
        <v>0.027</v>
      </c>
      <c r="N100" s="44">
        <v>0.027</v>
      </c>
      <c r="O100" s="44">
        <v>0.027</v>
      </c>
      <c r="P100" s="44">
        <v>0.027</v>
      </c>
      <c r="Q100" s="44">
        <v>0.027</v>
      </c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>
      <c r="A101" s="43">
        <v>10</v>
      </c>
      <c r="B101" s="44">
        <v>0.027</v>
      </c>
      <c r="C101" s="44">
        <v>0.027</v>
      </c>
      <c r="D101" s="44">
        <v>0.027</v>
      </c>
      <c r="E101" s="44">
        <v>0.027</v>
      </c>
      <c r="F101" s="44">
        <v>0.027</v>
      </c>
      <c r="G101" s="44">
        <v>0.027</v>
      </c>
      <c r="H101" s="44">
        <v>0.027</v>
      </c>
      <c r="I101" s="44">
        <v>0.027</v>
      </c>
      <c r="J101" s="44">
        <v>0.027</v>
      </c>
      <c r="K101" s="44">
        <v>0.027</v>
      </c>
      <c r="L101" s="44">
        <v>0.027</v>
      </c>
      <c r="M101" s="44">
        <v>0.027</v>
      </c>
      <c r="N101" s="44">
        <v>0.027</v>
      </c>
      <c r="O101" s="44">
        <v>0.027</v>
      </c>
      <c r="P101" s="44">
        <v>0.027</v>
      </c>
      <c r="Q101" s="44">
        <v>0.027</v>
      </c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>
      <c r="A102" s="43">
        <v>15</v>
      </c>
      <c r="B102" s="44">
        <v>0.027</v>
      </c>
      <c r="C102" s="44">
        <v>0.027</v>
      </c>
      <c r="D102" s="44">
        <v>0.027</v>
      </c>
      <c r="E102" s="44">
        <v>0.027</v>
      </c>
      <c r="F102" s="44">
        <v>0.027</v>
      </c>
      <c r="G102" s="44">
        <v>0.027</v>
      </c>
      <c r="H102" s="44">
        <v>0.027</v>
      </c>
      <c r="I102" s="44">
        <v>0.027</v>
      </c>
      <c r="J102" s="44">
        <v>0.027</v>
      </c>
      <c r="K102" s="44">
        <v>0.027</v>
      </c>
      <c r="L102" s="44">
        <v>0.027</v>
      </c>
      <c r="M102" s="44">
        <v>0.027</v>
      </c>
      <c r="N102" s="44">
        <v>0.027</v>
      </c>
      <c r="O102" s="44">
        <v>0.027</v>
      </c>
      <c r="P102" s="44">
        <v>0.027</v>
      </c>
      <c r="Q102" s="44">
        <v>0.027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>
      <c r="A103" s="43">
        <v>20</v>
      </c>
      <c r="B103" s="44">
        <v>0.027</v>
      </c>
      <c r="C103" s="44">
        <v>0.027</v>
      </c>
      <c r="D103" s="44">
        <v>0.027</v>
      </c>
      <c r="E103" s="44">
        <v>0.027</v>
      </c>
      <c r="F103" s="44">
        <v>0.027</v>
      </c>
      <c r="G103" s="44">
        <v>0.027</v>
      </c>
      <c r="H103" s="44">
        <v>0.027</v>
      </c>
      <c r="I103" s="44">
        <v>0.027</v>
      </c>
      <c r="J103" s="44">
        <v>0.027</v>
      </c>
      <c r="K103" s="44">
        <v>0.027</v>
      </c>
      <c r="L103" s="44">
        <v>0.027</v>
      </c>
      <c r="M103" s="44">
        <v>0.027</v>
      </c>
      <c r="N103" s="44">
        <v>0.027</v>
      </c>
      <c r="O103" s="44">
        <v>0.027</v>
      </c>
      <c r="P103" s="44">
        <v>0.027</v>
      </c>
      <c r="Q103" s="44">
        <v>0.027</v>
      </c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>
      <c r="A104" s="43">
        <v>25</v>
      </c>
      <c r="B104" s="44">
        <v>0.027</v>
      </c>
      <c r="C104" s="44">
        <v>0.027</v>
      </c>
      <c r="D104" s="44">
        <v>0.027</v>
      </c>
      <c r="E104" s="44">
        <v>0.027</v>
      </c>
      <c r="F104" s="44">
        <v>0.027</v>
      </c>
      <c r="G104" s="44">
        <v>0.027</v>
      </c>
      <c r="H104" s="44">
        <v>0.027</v>
      </c>
      <c r="I104" s="44">
        <v>0.027</v>
      </c>
      <c r="J104" s="44">
        <v>0.027</v>
      </c>
      <c r="K104" s="44">
        <v>0.027</v>
      </c>
      <c r="L104" s="44">
        <v>0.027</v>
      </c>
      <c r="M104" s="44">
        <v>0.027</v>
      </c>
      <c r="N104" s="44">
        <v>0.027</v>
      </c>
      <c r="O104" s="44">
        <v>0.027</v>
      </c>
      <c r="P104" s="44">
        <v>0.027</v>
      </c>
      <c r="Q104" s="44">
        <v>0.027</v>
      </c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>
      <c r="A105" s="43">
        <v>30</v>
      </c>
      <c r="B105" s="44">
        <v>0.027</v>
      </c>
      <c r="C105" s="44">
        <v>0.027</v>
      </c>
      <c r="D105" s="44">
        <v>0.027</v>
      </c>
      <c r="E105" s="44">
        <v>0.027</v>
      </c>
      <c r="F105" s="44">
        <v>0.027</v>
      </c>
      <c r="G105" s="44">
        <v>0.027</v>
      </c>
      <c r="H105" s="44">
        <v>0.027</v>
      </c>
      <c r="I105" s="44">
        <v>0.027</v>
      </c>
      <c r="J105" s="44">
        <v>0.027</v>
      </c>
      <c r="K105" s="44">
        <v>0.027</v>
      </c>
      <c r="L105" s="44">
        <v>0.027</v>
      </c>
      <c r="M105" s="44">
        <v>0.027</v>
      </c>
      <c r="N105" s="44">
        <v>0.027</v>
      </c>
      <c r="O105" s="44">
        <v>0.027</v>
      </c>
      <c r="P105" s="44">
        <v>0.027</v>
      </c>
      <c r="Q105" s="44">
        <v>0.027</v>
      </c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>
      <c r="A106" s="43">
        <v>35</v>
      </c>
      <c r="B106" s="44">
        <v>0.027</v>
      </c>
      <c r="C106" s="44">
        <v>0.027</v>
      </c>
      <c r="D106" s="44">
        <v>0.027</v>
      </c>
      <c r="E106" s="44">
        <v>0.027</v>
      </c>
      <c r="F106" s="44">
        <v>0.027</v>
      </c>
      <c r="G106" s="44">
        <v>0.027</v>
      </c>
      <c r="H106" s="44">
        <v>0.027</v>
      </c>
      <c r="I106" s="44">
        <v>0.027</v>
      </c>
      <c r="J106" s="44">
        <v>0.027</v>
      </c>
      <c r="K106" s="44">
        <v>0.027</v>
      </c>
      <c r="L106" s="44">
        <v>0.027</v>
      </c>
      <c r="M106" s="44">
        <v>0.027</v>
      </c>
      <c r="N106" s="44">
        <v>0.027</v>
      </c>
      <c r="O106" s="44">
        <v>0.027</v>
      </c>
      <c r="P106" s="44">
        <v>0.027</v>
      </c>
      <c r="Q106" s="44">
        <v>0.027</v>
      </c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>
      <c r="A107" s="43">
        <v>40</v>
      </c>
      <c r="B107" s="44">
        <v>0.027</v>
      </c>
      <c r="C107" s="44">
        <v>0.027</v>
      </c>
      <c r="D107" s="44">
        <v>0.027</v>
      </c>
      <c r="E107" s="44">
        <v>0.027</v>
      </c>
      <c r="F107" s="44">
        <v>0.027</v>
      </c>
      <c r="G107" s="44">
        <v>0.027</v>
      </c>
      <c r="H107" s="44">
        <v>0.027</v>
      </c>
      <c r="I107" s="44">
        <v>0.027</v>
      </c>
      <c r="J107" s="44">
        <v>0.027</v>
      </c>
      <c r="K107" s="44">
        <v>0.027</v>
      </c>
      <c r="L107" s="44">
        <v>0.027</v>
      </c>
      <c r="M107" s="44">
        <v>0.027</v>
      </c>
      <c r="N107" s="44">
        <v>0.027</v>
      </c>
      <c r="O107" s="44">
        <v>0.027</v>
      </c>
      <c r="P107" s="44">
        <v>0.027</v>
      </c>
      <c r="Q107" s="44">
        <v>0.027</v>
      </c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>
      <c r="A108" s="43">
        <v>45</v>
      </c>
      <c r="B108" s="44">
        <v>0.027</v>
      </c>
      <c r="C108" s="44">
        <v>0.027</v>
      </c>
      <c r="D108" s="44">
        <v>0.027</v>
      </c>
      <c r="E108" s="44">
        <v>0.027</v>
      </c>
      <c r="F108" s="44">
        <v>0.027</v>
      </c>
      <c r="G108" s="44">
        <v>0.027</v>
      </c>
      <c r="H108" s="44">
        <v>0.027</v>
      </c>
      <c r="I108" s="44">
        <v>0.027</v>
      </c>
      <c r="J108" s="44">
        <v>0.027</v>
      </c>
      <c r="K108" s="44">
        <v>0.027</v>
      </c>
      <c r="L108" s="44">
        <v>0.027</v>
      </c>
      <c r="M108" s="44">
        <v>0.027</v>
      </c>
      <c r="N108" s="44">
        <v>0.027</v>
      </c>
      <c r="O108" s="44">
        <v>0.027</v>
      </c>
      <c r="P108" s="44">
        <v>0.027</v>
      </c>
      <c r="Q108" s="44">
        <v>0.027</v>
      </c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>
      <c r="A109" s="43">
        <v>50</v>
      </c>
      <c r="B109" s="44">
        <v>0.027</v>
      </c>
      <c r="C109" s="44">
        <v>0.027</v>
      </c>
      <c r="D109" s="44">
        <v>0.027</v>
      </c>
      <c r="E109" s="44">
        <v>0.027</v>
      </c>
      <c r="F109" s="44">
        <v>0.027</v>
      </c>
      <c r="G109" s="44">
        <v>0.027</v>
      </c>
      <c r="H109" s="44">
        <v>0.027</v>
      </c>
      <c r="I109" s="44">
        <v>0.027</v>
      </c>
      <c r="J109" s="44">
        <v>0.027</v>
      </c>
      <c r="K109" s="44">
        <v>0.027</v>
      </c>
      <c r="L109" s="44">
        <v>0.027</v>
      </c>
      <c r="M109" s="44">
        <v>0.027</v>
      </c>
      <c r="N109" s="44">
        <v>0.027</v>
      </c>
      <c r="O109" s="44">
        <v>0.027</v>
      </c>
      <c r="P109" s="44">
        <v>0.027</v>
      </c>
      <c r="Q109" s="44">
        <v>0.027</v>
      </c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>
      <c r="A110" s="43">
        <v>55</v>
      </c>
      <c r="B110" s="44">
        <v>0.027</v>
      </c>
      <c r="C110" s="44">
        <v>0.027</v>
      </c>
      <c r="D110" s="44">
        <v>0.027</v>
      </c>
      <c r="E110" s="44">
        <v>0.027</v>
      </c>
      <c r="F110" s="44">
        <v>0.027</v>
      </c>
      <c r="G110" s="44">
        <v>0.027</v>
      </c>
      <c r="H110" s="44">
        <v>0.027</v>
      </c>
      <c r="I110" s="44">
        <v>0.027</v>
      </c>
      <c r="J110" s="44">
        <v>0.027</v>
      </c>
      <c r="K110" s="44">
        <v>0.027</v>
      </c>
      <c r="L110" s="44">
        <v>0.027</v>
      </c>
      <c r="M110" s="44">
        <v>0.027</v>
      </c>
      <c r="N110" s="44">
        <v>0.027</v>
      </c>
      <c r="O110" s="44">
        <v>0.027</v>
      </c>
      <c r="P110" s="44">
        <v>0.027</v>
      </c>
      <c r="Q110" s="44">
        <v>0.027</v>
      </c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>
      <c r="A111" s="43">
        <v>60</v>
      </c>
      <c r="B111" s="44">
        <v>0.027</v>
      </c>
      <c r="C111" s="44">
        <v>0.027</v>
      </c>
      <c r="D111" s="44">
        <v>0.027</v>
      </c>
      <c r="E111" s="44">
        <v>0.027</v>
      </c>
      <c r="F111" s="44">
        <v>0.027</v>
      </c>
      <c r="G111" s="44">
        <v>0.027</v>
      </c>
      <c r="H111" s="44">
        <v>0.027</v>
      </c>
      <c r="I111" s="44">
        <v>0.027</v>
      </c>
      <c r="J111" s="44">
        <v>0.027</v>
      </c>
      <c r="K111" s="44">
        <v>0.027</v>
      </c>
      <c r="L111" s="44">
        <v>0.027</v>
      </c>
      <c r="M111" s="44">
        <v>0.027</v>
      </c>
      <c r="N111" s="44">
        <v>0.027</v>
      </c>
      <c r="O111" s="44">
        <v>0.027</v>
      </c>
      <c r="P111" s="44">
        <v>0.027</v>
      </c>
      <c r="Q111" s="44">
        <v>0.027</v>
      </c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>
      <c r="A112" s="43">
        <v>65</v>
      </c>
      <c r="B112" s="44">
        <v>0.027</v>
      </c>
      <c r="C112" s="44">
        <v>0.027</v>
      </c>
      <c r="D112" s="44">
        <v>0.027</v>
      </c>
      <c r="E112" s="44">
        <v>0.027</v>
      </c>
      <c r="F112" s="44">
        <v>0.027</v>
      </c>
      <c r="G112" s="44">
        <v>0.027</v>
      </c>
      <c r="H112" s="44">
        <v>0.027</v>
      </c>
      <c r="I112" s="44">
        <v>0.027</v>
      </c>
      <c r="J112" s="44">
        <v>0.027</v>
      </c>
      <c r="K112" s="44">
        <v>0.027</v>
      </c>
      <c r="L112" s="44">
        <v>0.027</v>
      </c>
      <c r="M112" s="44">
        <v>0.027</v>
      </c>
      <c r="N112" s="44">
        <v>0.027</v>
      </c>
      <c r="O112" s="44">
        <v>0.027</v>
      </c>
      <c r="P112" s="44">
        <v>0.027</v>
      </c>
      <c r="Q112" s="44">
        <v>0.027</v>
      </c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17">
      <c r="A113" s="43">
        <v>70</v>
      </c>
      <c r="B113" s="44">
        <v>0.027</v>
      </c>
      <c r="C113" s="44">
        <v>0.027</v>
      </c>
      <c r="D113" s="44">
        <v>0.027</v>
      </c>
      <c r="E113" s="44">
        <v>0.027</v>
      </c>
      <c r="F113" s="44">
        <v>0.027</v>
      </c>
      <c r="G113" s="44">
        <v>0.027</v>
      </c>
      <c r="H113" s="44">
        <v>0.027</v>
      </c>
      <c r="I113" s="44">
        <v>0.027</v>
      </c>
      <c r="J113" s="44">
        <v>0.027</v>
      </c>
      <c r="K113" s="44">
        <v>0.027</v>
      </c>
      <c r="L113" s="44">
        <v>0.027</v>
      </c>
      <c r="M113" s="44">
        <v>0.027</v>
      </c>
      <c r="N113" s="44">
        <v>0.027</v>
      </c>
      <c r="O113" s="44">
        <v>0.027</v>
      </c>
      <c r="P113" s="44">
        <v>0.027</v>
      </c>
      <c r="Q113" s="44">
        <v>0.027</v>
      </c>
    </row>
    <row r="114" spans="1:17">
      <c r="A114" s="43">
        <v>75</v>
      </c>
      <c r="B114" s="44">
        <v>0.027</v>
      </c>
      <c r="C114" s="44">
        <v>0.027</v>
      </c>
      <c r="D114" s="44">
        <v>0.027</v>
      </c>
      <c r="E114" s="44">
        <v>0.027</v>
      </c>
      <c r="F114" s="44">
        <v>0.027</v>
      </c>
      <c r="G114" s="44">
        <v>0.027</v>
      </c>
      <c r="H114" s="44">
        <v>0.027</v>
      </c>
      <c r="I114" s="44">
        <v>0.027</v>
      </c>
      <c r="J114" s="44">
        <v>0.027</v>
      </c>
      <c r="K114" s="44">
        <v>0.027</v>
      </c>
      <c r="L114" s="44">
        <v>0.027</v>
      </c>
      <c r="M114" s="44">
        <v>0.027</v>
      </c>
      <c r="N114" s="44">
        <v>0.027</v>
      </c>
      <c r="O114" s="44">
        <v>0.027</v>
      </c>
      <c r="P114" s="44">
        <v>0.027</v>
      </c>
      <c r="Q114" s="44">
        <v>0.027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0"/>
  <sheetViews>
    <sheetView topLeftCell="A43" workbookViewId="0">
      <selection activeCell="E60" sqref="E60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60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2</v>
      </c>
      <c r="B5">
        <v>6</v>
      </c>
      <c r="C5">
        <v>2020</v>
      </c>
      <c r="D5" s="2">
        <f t="shared" si="0"/>
        <v>43984</v>
      </c>
    </row>
    <row r="6" spans="1:4">
      <c r="A6">
        <v>22</v>
      </c>
      <c r="B6">
        <v>6</v>
      </c>
      <c r="C6">
        <v>2020</v>
      </c>
      <c r="D6" s="2">
        <f t="shared" si="0"/>
        <v>44004</v>
      </c>
    </row>
    <row r="7" spans="1:4">
      <c r="A7">
        <v>4</v>
      </c>
      <c r="B7">
        <v>7</v>
      </c>
      <c r="C7">
        <v>2020</v>
      </c>
      <c r="D7" s="2">
        <f t="shared" si="0"/>
        <v>44016</v>
      </c>
    </row>
    <row r="8" spans="1:4">
      <c r="A8">
        <v>20</v>
      </c>
      <c r="B8">
        <v>7</v>
      </c>
      <c r="C8">
        <v>2020</v>
      </c>
      <c r="D8" s="2">
        <f t="shared" si="0"/>
        <v>44032</v>
      </c>
    </row>
    <row r="9" spans="1:4">
      <c r="A9">
        <v>27</v>
      </c>
      <c r="B9">
        <v>8</v>
      </c>
      <c r="C9">
        <v>2020</v>
      </c>
      <c r="D9" s="2">
        <f t="shared" si="0"/>
        <v>44070</v>
      </c>
    </row>
    <row r="10" spans="1:4">
      <c r="A10">
        <v>1</v>
      </c>
      <c r="B10">
        <v>9</v>
      </c>
      <c r="C10">
        <v>2020</v>
      </c>
      <c r="D10" s="2">
        <f t="shared" si="0"/>
        <v>44075</v>
      </c>
    </row>
    <row r="11" spans="1:4">
      <c r="A11">
        <v>17</v>
      </c>
      <c r="B11">
        <v>10</v>
      </c>
      <c r="C11">
        <v>2020</v>
      </c>
      <c r="D11" s="2">
        <f t="shared" si="0"/>
        <v>44121</v>
      </c>
    </row>
    <row r="12" spans="1:4">
      <c r="A12">
        <v>22</v>
      </c>
      <c r="B12">
        <v>10</v>
      </c>
      <c r="C12">
        <v>2020</v>
      </c>
      <c r="D12" s="2">
        <f t="shared" si="0"/>
        <v>44126</v>
      </c>
    </row>
    <row r="13" spans="1:4">
      <c r="A13">
        <v>30</v>
      </c>
      <c r="B13">
        <v>10</v>
      </c>
      <c r="C13">
        <v>2020</v>
      </c>
      <c r="D13" s="2">
        <f t="shared" si="0"/>
        <v>44134</v>
      </c>
    </row>
    <row r="14" spans="1:4">
      <c r="A14">
        <v>1</v>
      </c>
      <c r="B14">
        <v>11</v>
      </c>
      <c r="C14">
        <v>2020</v>
      </c>
      <c r="D14" s="2">
        <f t="shared" si="0"/>
        <v>44136</v>
      </c>
    </row>
    <row r="15" spans="1:4">
      <c r="A15">
        <v>15</v>
      </c>
      <c r="B15">
        <v>12</v>
      </c>
      <c r="C15">
        <v>2020</v>
      </c>
      <c r="D15" s="2">
        <f t="shared" si="0"/>
        <v>44180</v>
      </c>
    </row>
    <row r="16" spans="1:4">
      <c r="A16">
        <v>19</v>
      </c>
      <c r="B16">
        <v>12</v>
      </c>
      <c r="C16">
        <v>2020</v>
      </c>
      <c r="D16" s="2">
        <f t="shared" si="0"/>
        <v>44184</v>
      </c>
    </row>
    <row r="17" spans="1:4">
      <c r="A17">
        <v>4</v>
      </c>
      <c r="B17">
        <v>1</v>
      </c>
      <c r="C17">
        <v>2021</v>
      </c>
      <c r="D17" s="2">
        <f t="shared" si="0"/>
        <v>44200</v>
      </c>
    </row>
    <row r="18" spans="1:4">
      <c r="A18">
        <v>5</v>
      </c>
      <c r="B18">
        <v>1</v>
      </c>
      <c r="C18">
        <v>2021</v>
      </c>
      <c r="D18" s="2">
        <f t="shared" si="0"/>
        <v>44201</v>
      </c>
    </row>
    <row r="19" spans="1:4">
      <c r="A19">
        <v>12</v>
      </c>
      <c r="B19">
        <v>1</v>
      </c>
      <c r="C19">
        <v>2021</v>
      </c>
      <c r="D19" s="2">
        <f t="shared" si="0"/>
        <v>44208</v>
      </c>
    </row>
    <row r="20" spans="1:4">
      <c r="A20">
        <v>16</v>
      </c>
      <c r="B20">
        <v>1</v>
      </c>
      <c r="C20">
        <v>2021</v>
      </c>
      <c r="D20" s="2">
        <f t="shared" si="0"/>
        <v>44212</v>
      </c>
    </row>
    <row r="21" spans="1:4">
      <c r="A21">
        <v>19</v>
      </c>
      <c r="B21">
        <v>1</v>
      </c>
      <c r="C21">
        <v>2021</v>
      </c>
      <c r="D21" s="2">
        <f t="shared" si="0"/>
        <v>44215</v>
      </c>
    </row>
    <row r="22" spans="1:4">
      <c r="A22">
        <v>26</v>
      </c>
      <c r="B22">
        <v>1</v>
      </c>
      <c r="C22">
        <v>2021</v>
      </c>
      <c r="D22" s="2">
        <f t="shared" si="0"/>
        <v>44222</v>
      </c>
    </row>
    <row r="23" spans="1:4">
      <c r="A23">
        <v>2</v>
      </c>
      <c r="B23">
        <v>2</v>
      </c>
      <c r="C23">
        <v>2021</v>
      </c>
      <c r="D23" s="2">
        <f t="shared" si="0"/>
        <v>44229</v>
      </c>
    </row>
    <row r="24" spans="1:4">
      <c r="A24">
        <v>6</v>
      </c>
      <c r="B24">
        <v>2</v>
      </c>
      <c r="C24">
        <v>2021</v>
      </c>
      <c r="D24" s="2">
        <f t="shared" si="0"/>
        <v>44233</v>
      </c>
    </row>
    <row r="25" spans="1:4">
      <c r="A25">
        <v>8</v>
      </c>
      <c r="B25">
        <v>2</v>
      </c>
      <c r="C25">
        <v>2021</v>
      </c>
      <c r="D25" s="2">
        <f t="shared" si="0"/>
        <v>44235</v>
      </c>
    </row>
    <row r="26" spans="1:4">
      <c r="A26">
        <v>9</v>
      </c>
      <c r="B26">
        <v>2</v>
      </c>
      <c r="C26">
        <v>2021</v>
      </c>
      <c r="D26" s="2">
        <f t="shared" si="0"/>
        <v>44236</v>
      </c>
    </row>
    <row r="27" spans="1:4">
      <c r="A27">
        <v>13</v>
      </c>
      <c r="B27">
        <v>2</v>
      </c>
      <c r="C27">
        <v>2021</v>
      </c>
      <c r="D27" s="2">
        <f t="shared" si="0"/>
        <v>44240</v>
      </c>
    </row>
    <row r="28" spans="1:4">
      <c r="A28">
        <v>16</v>
      </c>
      <c r="B28">
        <v>2</v>
      </c>
      <c r="C28">
        <v>2021</v>
      </c>
      <c r="D28" s="2">
        <f t="shared" si="0"/>
        <v>44243</v>
      </c>
    </row>
    <row r="29" spans="1:4">
      <c r="A29">
        <v>22</v>
      </c>
      <c r="B29">
        <v>2</v>
      </c>
      <c r="C29">
        <v>2021</v>
      </c>
      <c r="D29" s="2">
        <f t="shared" si="0"/>
        <v>44249</v>
      </c>
    </row>
    <row r="30" spans="1:4">
      <c r="A30">
        <v>23</v>
      </c>
      <c r="B30">
        <v>2</v>
      </c>
      <c r="C30">
        <v>2021</v>
      </c>
      <c r="D30" s="2">
        <f t="shared" si="0"/>
        <v>44250</v>
      </c>
    </row>
    <row r="31" spans="1:4">
      <c r="A31">
        <v>1</v>
      </c>
      <c r="B31">
        <v>3</v>
      </c>
      <c r="C31">
        <v>2021</v>
      </c>
      <c r="D31" s="2">
        <f t="shared" si="0"/>
        <v>44256</v>
      </c>
    </row>
    <row r="32" spans="1:4">
      <c r="A32">
        <v>2</v>
      </c>
      <c r="B32">
        <v>3</v>
      </c>
      <c r="C32">
        <v>2021</v>
      </c>
      <c r="D32" s="2">
        <f t="shared" si="0"/>
        <v>44257</v>
      </c>
    </row>
    <row r="33" spans="1:4">
      <c r="A33">
        <v>7</v>
      </c>
      <c r="B33">
        <v>3</v>
      </c>
      <c r="C33">
        <v>2021</v>
      </c>
      <c r="D33" s="2">
        <f t="shared" si="0"/>
        <v>44262</v>
      </c>
    </row>
    <row r="34" spans="1:4">
      <c r="A34">
        <v>9</v>
      </c>
      <c r="B34">
        <v>3</v>
      </c>
      <c r="C34">
        <v>2021</v>
      </c>
      <c r="D34" s="2">
        <f t="shared" si="0"/>
        <v>44264</v>
      </c>
    </row>
    <row r="35" spans="1:4">
      <c r="A35">
        <v>16</v>
      </c>
      <c r="B35">
        <v>3</v>
      </c>
      <c r="C35">
        <v>2021</v>
      </c>
      <c r="D35" s="2">
        <f t="shared" si="0"/>
        <v>44271</v>
      </c>
    </row>
    <row r="36" spans="1:4">
      <c r="A36">
        <v>23</v>
      </c>
      <c r="B36">
        <v>3</v>
      </c>
      <c r="C36">
        <v>2021</v>
      </c>
      <c r="D36" s="2">
        <f t="shared" si="0"/>
        <v>44278</v>
      </c>
    </row>
    <row r="37" spans="1:4">
      <c r="A37">
        <v>30</v>
      </c>
      <c r="B37">
        <v>3</v>
      </c>
      <c r="C37">
        <v>2021</v>
      </c>
      <c r="D37" s="2">
        <f t="shared" si="0"/>
        <v>44285</v>
      </c>
    </row>
    <row r="38" spans="1:4">
      <c r="A38">
        <v>4</v>
      </c>
      <c r="B38">
        <v>4</v>
      </c>
      <c r="C38">
        <v>2021</v>
      </c>
      <c r="D38" s="2">
        <v>44290</v>
      </c>
    </row>
    <row r="39" spans="1:4">
      <c r="A39">
        <v>6</v>
      </c>
      <c r="B39">
        <v>4</v>
      </c>
      <c r="C39">
        <v>2021</v>
      </c>
      <c r="D39" s="2">
        <f t="shared" si="0"/>
        <v>44292</v>
      </c>
    </row>
    <row r="40" spans="1:4">
      <c r="A40">
        <v>10</v>
      </c>
      <c r="B40">
        <v>4</v>
      </c>
      <c r="C40">
        <v>2021</v>
      </c>
      <c r="D40" s="2">
        <f t="shared" si="0"/>
        <v>44296</v>
      </c>
    </row>
    <row r="41" spans="1:4">
      <c r="A41">
        <v>13</v>
      </c>
      <c r="B41">
        <v>4</v>
      </c>
      <c r="C41">
        <v>2021</v>
      </c>
      <c r="D41" s="2">
        <f t="shared" si="0"/>
        <v>44299</v>
      </c>
    </row>
    <row r="42" spans="1:4">
      <c r="A42">
        <v>17</v>
      </c>
      <c r="B42">
        <v>4</v>
      </c>
      <c r="C42">
        <v>2021</v>
      </c>
      <c r="D42" s="2">
        <f t="shared" si="0"/>
        <v>44303</v>
      </c>
    </row>
    <row r="43" spans="1:4">
      <c r="A43">
        <v>20</v>
      </c>
      <c r="B43">
        <v>4</v>
      </c>
      <c r="C43">
        <v>2021</v>
      </c>
      <c r="D43" s="2">
        <f t="shared" si="0"/>
        <v>44306</v>
      </c>
    </row>
    <row r="44" spans="1:4">
      <c r="A44">
        <v>26</v>
      </c>
      <c r="B44">
        <v>4</v>
      </c>
      <c r="C44">
        <v>2021</v>
      </c>
      <c r="D44" s="2">
        <f t="shared" si="0"/>
        <v>44312</v>
      </c>
    </row>
    <row r="45" spans="1:4">
      <c r="A45">
        <v>27</v>
      </c>
      <c r="B45">
        <v>4</v>
      </c>
      <c r="C45">
        <v>2021</v>
      </c>
      <c r="D45" s="2">
        <f t="shared" si="0"/>
        <v>44313</v>
      </c>
    </row>
    <row r="46" spans="1:4">
      <c r="A46">
        <v>3</v>
      </c>
      <c r="B46">
        <v>5</v>
      </c>
      <c r="C46">
        <v>2021</v>
      </c>
      <c r="D46" s="2">
        <f t="shared" si="0"/>
        <v>44319</v>
      </c>
    </row>
    <row r="47" spans="1:4">
      <c r="A47">
        <v>4</v>
      </c>
      <c r="B47">
        <v>5</v>
      </c>
      <c r="C47">
        <v>2021</v>
      </c>
      <c r="D47" s="2">
        <f t="shared" si="0"/>
        <v>44320</v>
      </c>
    </row>
    <row r="48" spans="1:4">
      <c r="A48">
        <v>9</v>
      </c>
      <c r="B48">
        <v>5</v>
      </c>
      <c r="C48">
        <v>2021</v>
      </c>
      <c r="D48" s="2">
        <f t="shared" si="0"/>
        <v>44325</v>
      </c>
    </row>
    <row r="49" spans="1:4">
      <c r="A49">
        <v>11</v>
      </c>
      <c r="B49">
        <v>5</v>
      </c>
      <c r="C49">
        <v>2021</v>
      </c>
      <c r="D49" s="2">
        <f t="shared" si="0"/>
        <v>44327</v>
      </c>
    </row>
    <row r="50" spans="1:4">
      <c r="A50">
        <v>12</v>
      </c>
      <c r="B50">
        <v>5</v>
      </c>
      <c r="C50">
        <v>2021</v>
      </c>
      <c r="D50" s="2">
        <f t="shared" si="0"/>
        <v>44328</v>
      </c>
    </row>
    <row r="51" spans="1:4">
      <c r="A51">
        <v>16</v>
      </c>
      <c r="B51">
        <v>5</v>
      </c>
      <c r="C51">
        <v>2021</v>
      </c>
      <c r="D51" s="2">
        <f t="shared" si="0"/>
        <v>44332</v>
      </c>
    </row>
    <row r="52" spans="1:4">
      <c r="A52">
        <v>18</v>
      </c>
      <c r="B52">
        <v>5</v>
      </c>
      <c r="C52">
        <v>2021</v>
      </c>
      <c r="D52" s="2">
        <f t="shared" si="0"/>
        <v>44334</v>
      </c>
    </row>
    <row r="53" spans="1:4">
      <c r="A53">
        <v>25</v>
      </c>
      <c r="B53">
        <v>5</v>
      </c>
      <c r="C53">
        <v>2021</v>
      </c>
      <c r="D53" s="2">
        <f t="shared" si="0"/>
        <v>44341</v>
      </c>
    </row>
    <row r="54" spans="1:4">
      <c r="A54">
        <v>1</v>
      </c>
      <c r="B54">
        <v>6</v>
      </c>
      <c r="C54">
        <v>2021</v>
      </c>
      <c r="D54" s="2">
        <f t="shared" si="0"/>
        <v>44348</v>
      </c>
    </row>
    <row r="55" spans="1:4">
      <c r="A55">
        <v>8</v>
      </c>
      <c r="B55">
        <v>6</v>
      </c>
      <c r="C55">
        <v>2021</v>
      </c>
      <c r="D55" s="2">
        <f t="shared" si="0"/>
        <v>44355</v>
      </c>
    </row>
    <row r="56" spans="1:4">
      <c r="A56">
        <v>15</v>
      </c>
      <c r="B56">
        <v>6</v>
      </c>
      <c r="C56">
        <v>2021</v>
      </c>
      <c r="D56" s="2">
        <f t="shared" si="0"/>
        <v>44362</v>
      </c>
    </row>
    <row r="57" spans="1:4">
      <c r="A57">
        <v>6</v>
      </c>
      <c r="B57">
        <v>7</v>
      </c>
      <c r="C57">
        <v>2021</v>
      </c>
      <c r="D57" s="2">
        <f t="shared" si="0"/>
        <v>44383</v>
      </c>
    </row>
    <row r="58" spans="1:4">
      <c r="A58">
        <v>15</v>
      </c>
      <c r="B58">
        <v>8</v>
      </c>
      <c r="C58">
        <v>2021</v>
      </c>
      <c r="D58" s="2">
        <f t="shared" si="0"/>
        <v>44423</v>
      </c>
    </row>
    <row r="59" spans="1:4">
      <c r="A59">
        <v>1</v>
      </c>
      <c r="B59">
        <v>9</v>
      </c>
      <c r="C59">
        <v>2021</v>
      </c>
      <c r="D59" s="2">
        <f t="shared" si="0"/>
        <v>44440</v>
      </c>
    </row>
    <row r="60" spans="1:4">
      <c r="A60">
        <v>1</v>
      </c>
      <c r="B60">
        <v>1</v>
      </c>
      <c r="C60">
        <v>2022</v>
      </c>
      <c r="D60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topLeftCell="A41" workbookViewId="0">
      <pane xSplit="1" topLeftCell="L1" activePane="topRight" state="frozen"/>
      <selection/>
      <selection pane="topRight" activeCell="W63" sqref="W63:Y63"/>
    </sheetView>
  </sheetViews>
  <sheetFormatPr defaultColWidth="8.7265625" defaultRowHeight="14"/>
  <cols>
    <col min="1" max="1" width="15.453125" customWidth="1"/>
    <col min="2" max="2" width="9.1796875" style="29"/>
    <col min="6" max="6" width="9.1796875" style="29"/>
    <col min="10" max="10" width="9.1796875" style="29"/>
    <col min="14" max="14" width="9.1796875" style="29"/>
    <col min="18" max="18" width="9.1796875" style="29"/>
    <col min="22" max="22" width="13.7265625" style="30" customWidth="1"/>
    <col min="26" max="26" width="25.1796875" style="17" customWidth="1"/>
    <col min="27" max="112" width="9.1796875" style="17"/>
  </cols>
  <sheetData>
    <row r="2" spans="2:22">
      <c r="B2" s="29" t="s">
        <v>61</v>
      </c>
      <c r="F2" s="29" t="s">
        <v>68</v>
      </c>
      <c r="J2" s="29" t="s">
        <v>70</v>
      </c>
      <c r="N2" s="29" t="s">
        <v>72</v>
      </c>
      <c r="R2" s="29" t="s">
        <v>94</v>
      </c>
      <c r="V2" s="30" t="s">
        <v>95</v>
      </c>
    </row>
    <row r="3" spans="1:25">
      <c r="A3" t="s">
        <v>96</v>
      </c>
      <c r="C3" s="25" t="s">
        <v>97</v>
      </c>
      <c r="D3" s="25" t="s">
        <v>98</v>
      </c>
      <c r="E3" s="25" t="s">
        <v>99</v>
      </c>
      <c r="G3" s="25" t="s">
        <v>97</v>
      </c>
      <c r="H3" s="25" t="s">
        <v>98</v>
      </c>
      <c r="I3" s="25" t="s">
        <v>99</v>
      </c>
      <c r="K3" s="25" t="s">
        <v>97</v>
      </c>
      <c r="L3" s="25" t="s">
        <v>98</v>
      </c>
      <c r="M3" s="25" t="s">
        <v>99</v>
      </c>
      <c r="O3" s="25" t="s">
        <v>97</v>
      </c>
      <c r="P3" s="25" t="s">
        <v>98</v>
      </c>
      <c r="Q3" s="25" t="s">
        <v>99</v>
      </c>
      <c r="S3" s="25" t="s">
        <v>97</v>
      </c>
      <c r="T3" s="25" t="s">
        <v>98</v>
      </c>
      <c r="U3" s="25" t="s">
        <v>99</v>
      </c>
      <c r="V3" s="30" t="s">
        <v>18</v>
      </c>
      <c r="W3" s="25" t="s">
        <v>97</v>
      </c>
      <c r="X3" s="25" t="s">
        <v>98</v>
      </c>
      <c r="Y3" s="25" t="s">
        <v>99</v>
      </c>
    </row>
    <row r="4" spans="1:70">
      <c r="A4" s="2">
        <v>43831</v>
      </c>
      <c r="C4" s="27">
        <v>0</v>
      </c>
      <c r="D4" s="27">
        <v>0</v>
      </c>
      <c r="E4" s="27">
        <v>0</v>
      </c>
      <c r="G4" s="27">
        <v>0</v>
      </c>
      <c r="H4" s="27">
        <v>0</v>
      </c>
      <c r="I4" s="27">
        <v>0</v>
      </c>
      <c r="K4" s="27">
        <v>0</v>
      </c>
      <c r="L4" s="27">
        <v>0</v>
      </c>
      <c r="M4" s="27">
        <v>0</v>
      </c>
      <c r="O4" s="27">
        <v>0</v>
      </c>
      <c r="P4" s="27">
        <v>0</v>
      </c>
      <c r="Q4" s="27">
        <v>0</v>
      </c>
      <c r="S4" s="27">
        <v>0</v>
      </c>
      <c r="T4" s="27">
        <v>0</v>
      </c>
      <c r="U4" s="27">
        <v>0</v>
      </c>
      <c r="W4" s="27">
        <v>0</v>
      </c>
      <c r="X4" s="27">
        <v>0</v>
      </c>
      <c r="Y4" s="27">
        <v>0</v>
      </c>
      <c r="BR4" s="18"/>
    </row>
    <row r="5" spans="1:70">
      <c r="A5" s="2">
        <v>43902</v>
      </c>
      <c r="C5" s="27">
        <v>2</v>
      </c>
      <c r="D5" s="27">
        <v>0</v>
      </c>
      <c r="E5" s="27">
        <v>0</v>
      </c>
      <c r="G5" s="27">
        <v>2</v>
      </c>
      <c r="H5" s="27">
        <v>0</v>
      </c>
      <c r="I5" s="27">
        <v>0</v>
      </c>
      <c r="K5" s="27">
        <v>2</v>
      </c>
      <c r="L5" s="27">
        <v>0</v>
      </c>
      <c r="M5" s="27">
        <v>0</v>
      </c>
      <c r="O5" s="27">
        <v>2</v>
      </c>
      <c r="P5" s="27">
        <v>0</v>
      </c>
      <c r="Q5" s="27">
        <v>0</v>
      </c>
      <c r="S5" s="27">
        <v>2</v>
      </c>
      <c r="T5" s="27">
        <v>0</v>
      </c>
      <c r="U5" s="27">
        <v>0</v>
      </c>
      <c r="W5" s="27">
        <v>2</v>
      </c>
      <c r="X5" s="27">
        <v>0</v>
      </c>
      <c r="Y5" s="27">
        <v>0</v>
      </c>
      <c r="BR5" s="18"/>
    </row>
    <row r="6" spans="1:70">
      <c r="A6" s="2">
        <v>43904</v>
      </c>
      <c r="C6" s="27">
        <v>2</v>
      </c>
      <c r="D6" s="27">
        <v>1</v>
      </c>
      <c r="E6" s="27">
        <v>0</v>
      </c>
      <c r="G6" s="27">
        <v>2</v>
      </c>
      <c r="H6" s="27">
        <v>1</v>
      </c>
      <c r="I6" s="27">
        <v>0</v>
      </c>
      <c r="K6" s="27">
        <v>2</v>
      </c>
      <c r="L6" s="27">
        <v>1</v>
      </c>
      <c r="M6" s="27">
        <v>0</v>
      </c>
      <c r="O6" s="27">
        <v>2</v>
      </c>
      <c r="P6" s="27">
        <v>1</v>
      </c>
      <c r="Q6" s="27">
        <v>0</v>
      </c>
      <c r="S6" s="27">
        <v>2</v>
      </c>
      <c r="T6" s="27">
        <v>1</v>
      </c>
      <c r="U6" s="27">
        <v>0</v>
      </c>
      <c r="W6" s="27">
        <v>2</v>
      </c>
      <c r="X6" s="27">
        <v>1</v>
      </c>
      <c r="Y6" s="27">
        <v>0</v>
      </c>
      <c r="BR6" s="18"/>
    </row>
    <row r="7" spans="1:70">
      <c r="A7" s="2">
        <v>43907</v>
      </c>
      <c r="C7" s="27">
        <v>2</v>
      </c>
      <c r="D7" s="27">
        <v>2</v>
      </c>
      <c r="E7" s="27">
        <v>2</v>
      </c>
      <c r="G7" s="27">
        <v>2</v>
      </c>
      <c r="H7" s="27">
        <v>2</v>
      </c>
      <c r="I7" s="27">
        <v>2</v>
      </c>
      <c r="K7" s="27">
        <v>2</v>
      </c>
      <c r="L7" s="27">
        <v>2</v>
      </c>
      <c r="M7" s="27">
        <v>2</v>
      </c>
      <c r="O7" s="27">
        <v>2</v>
      </c>
      <c r="P7" s="27">
        <v>2</v>
      </c>
      <c r="Q7" s="27">
        <v>2</v>
      </c>
      <c r="S7" s="27">
        <v>2</v>
      </c>
      <c r="T7" s="27">
        <v>2</v>
      </c>
      <c r="U7" s="27">
        <v>2</v>
      </c>
      <c r="W7" s="27">
        <v>2</v>
      </c>
      <c r="X7" s="27">
        <v>2</v>
      </c>
      <c r="Y7" s="27">
        <v>2</v>
      </c>
      <c r="BR7" s="18"/>
    </row>
    <row r="8" spans="1:70">
      <c r="A8" s="2">
        <v>43984</v>
      </c>
      <c r="C8" s="27">
        <v>2</v>
      </c>
      <c r="D8" s="27">
        <v>0</v>
      </c>
      <c r="E8" s="27">
        <v>0</v>
      </c>
      <c r="G8" s="27">
        <v>2</v>
      </c>
      <c r="H8" s="27">
        <v>0</v>
      </c>
      <c r="I8" s="27">
        <v>0</v>
      </c>
      <c r="K8" s="27">
        <v>2</v>
      </c>
      <c r="L8" s="27">
        <v>0</v>
      </c>
      <c r="M8" s="27">
        <v>0</v>
      </c>
      <c r="O8" s="27">
        <v>2</v>
      </c>
      <c r="P8" s="27">
        <v>0</v>
      </c>
      <c r="Q8" s="27">
        <v>0</v>
      </c>
      <c r="S8" s="27">
        <v>2</v>
      </c>
      <c r="T8" s="27">
        <v>0</v>
      </c>
      <c r="U8" s="27">
        <v>0</v>
      </c>
      <c r="W8" s="27">
        <v>2</v>
      </c>
      <c r="X8" s="27">
        <v>0</v>
      </c>
      <c r="Y8" s="27">
        <v>0</v>
      </c>
      <c r="BR8" s="18"/>
    </row>
    <row r="9" spans="1:70">
      <c r="A9" s="2">
        <v>44004</v>
      </c>
      <c r="C9" s="27">
        <v>0</v>
      </c>
      <c r="D9" s="27">
        <v>0</v>
      </c>
      <c r="E9" s="27">
        <v>0</v>
      </c>
      <c r="G9" s="27">
        <v>0</v>
      </c>
      <c r="H9" s="27">
        <v>0</v>
      </c>
      <c r="I9" s="27">
        <v>0</v>
      </c>
      <c r="K9" s="27">
        <v>0</v>
      </c>
      <c r="L9" s="27">
        <v>0</v>
      </c>
      <c r="M9" s="27">
        <v>0</v>
      </c>
      <c r="O9" s="27">
        <v>0</v>
      </c>
      <c r="P9" s="27">
        <v>0</v>
      </c>
      <c r="Q9" s="27">
        <v>0</v>
      </c>
      <c r="S9" s="27">
        <v>0</v>
      </c>
      <c r="T9" s="27">
        <v>0</v>
      </c>
      <c r="U9" s="27">
        <v>0</v>
      </c>
      <c r="W9" s="27">
        <v>0</v>
      </c>
      <c r="X9" s="27">
        <v>0</v>
      </c>
      <c r="Y9" s="27">
        <v>0</v>
      </c>
      <c r="BR9" s="18"/>
    </row>
    <row r="10" spans="1:70">
      <c r="A10" s="2">
        <v>44016</v>
      </c>
      <c r="C10" s="27">
        <v>2</v>
      </c>
      <c r="D10" s="27">
        <v>0</v>
      </c>
      <c r="E10" s="27">
        <v>0</v>
      </c>
      <c r="G10" s="27">
        <v>2</v>
      </c>
      <c r="H10" s="27">
        <v>0</v>
      </c>
      <c r="I10" s="27">
        <v>0</v>
      </c>
      <c r="K10" s="27">
        <v>2</v>
      </c>
      <c r="L10" s="27">
        <v>0</v>
      </c>
      <c r="M10" s="27">
        <v>0</v>
      </c>
      <c r="O10" s="27">
        <v>2</v>
      </c>
      <c r="P10" s="27">
        <v>0</v>
      </c>
      <c r="Q10" s="27">
        <v>0</v>
      </c>
      <c r="S10" s="27">
        <v>2</v>
      </c>
      <c r="T10" s="27">
        <v>0</v>
      </c>
      <c r="U10" s="27">
        <v>0</v>
      </c>
      <c r="W10" s="27">
        <v>2</v>
      </c>
      <c r="X10" s="27">
        <v>0</v>
      </c>
      <c r="Y10" s="27">
        <v>0</v>
      </c>
      <c r="BR10" s="18"/>
    </row>
    <row r="11" spans="1:70">
      <c r="A11" s="2">
        <v>44032</v>
      </c>
      <c r="C11" s="27">
        <v>2</v>
      </c>
      <c r="D11" s="27">
        <v>0</v>
      </c>
      <c r="E11" s="27">
        <v>0</v>
      </c>
      <c r="G11" s="27">
        <v>2</v>
      </c>
      <c r="H11" s="27">
        <v>0</v>
      </c>
      <c r="I11" s="27">
        <v>0</v>
      </c>
      <c r="K11" s="27">
        <v>2</v>
      </c>
      <c r="L11" s="27">
        <v>0</v>
      </c>
      <c r="M11" s="27">
        <v>0</v>
      </c>
      <c r="O11" s="27">
        <v>2</v>
      </c>
      <c r="P11" s="27">
        <v>0</v>
      </c>
      <c r="Q11" s="27">
        <v>0</v>
      </c>
      <c r="S11" s="27">
        <v>2</v>
      </c>
      <c r="T11" s="27">
        <v>0</v>
      </c>
      <c r="U11" s="27">
        <v>0</v>
      </c>
      <c r="W11" s="27">
        <v>2</v>
      </c>
      <c r="X11" s="27">
        <v>0</v>
      </c>
      <c r="Y11" s="27">
        <v>0</v>
      </c>
      <c r="BR11" s="18"/>
    </row>
    <row r="12" spans="1:70">
      <c r="A12" s="2">
        <v>44070</v>
      </c>
      <c r="C12" s="27">
        <v>2</v>
      </c>
      <c r="D12" s="27">
        <v>0</v>
      </c>
      <c r="E12" s="27">
        <v>0</v>
      </c>
      <c r="G12" s="27">
        <v>2</v>
      </c>
      <c r="H12" s="27">
        <v>0</v>
      </c>
      <c r="I12" s="27">
        <v>0</v>
      </c>
      <c r="K12" s="27">
        <v>2</v>
      </c>
      <c r="L12" s="27">
        <v>0</v>
      </c>
      <c r="M12" s="27">
        <v>0</v>
      </c>
      <c r="O12" s="27">
        <v>2</v>
      </c>
      <c r="P12" s="27">
        <v>0</v>
      </c>
      <c r="Q12" s="27">
        <v>0</v>
      </c>
      <c r="S12" s="27">
        <v>2</v>
      </c>
      <c r="T12" s="27">
        <v>0</v>
      </c>
      <c r="U12" s="27">
        <v>0</v>
      </c>
      <c r="W12" s="27">
        <v>2</v>
      </c>
      <c r="X12" s="27">
        <v>0</v>
      </c>
      <c r="Y12" s="27">
        <v>0</v>
      </c>
      <c r="BR12" s="18"/>
    </row>
    <row r="13" spans="1:70">
      <c r="A13" s="2">
        <v>44075</v>
      </c>
      <c r="C13" s="27">
        <v>0</v>
      </c>
      <c r="D13" s="27">
        <v>0</v>
      </c>
      <c r="E13" s="27">
        <v>0</v>
      </c>
      <c r="G13" s="27">
        <v>0</v>
      </c>
      <c r="H13" s="27">
        <v>0</v>
      </c>
      <c r="I13" s="27">
        <v>0</v>
      </c>
      <c r="K13" s="27">
        <v>0</v>
      </c>
      <c r="L13" s="27">
        <v>0</v>
      </c>
      <c r="M13" s="27">
        <v>0</v>
      </c>
      <c r="O13" s="27">
        <v>0</v>
      </c>
      <c r="P13" s="27">
        <v>0</v>
      </c>
      <c r="Q13" s="27">
        <v>0</v>
      </c>
      <c r="S13" s="27">
        <v>0</v>
      </c>
      <c r="T13" s="27">
        <v>0</v>
      </c>
      <c r="U13" s="27">
        <v>0</v>
      </c>
      <c r="W13" s="27">
        <v>0</v>
      </c>
      <c r="X13" s="27">
        <v>0</v>
      </c>
      <c r="Y13" s="27">
        <v>0</v>
      </c>
      <c r="BR13" s="18"/>
    </row>
    <row r="14" spans="1:70">
      <c r="A14" s="2">
        <v>44121</v>
      </c>
      <c r="C14" s="27">
        <v>1</v>
      </c>
      <c r="D14" s="27">
        <v>0</v>
      </c>
      <c r="E14" s="27">
        <v>0</v>
      </c>
      <c r="G14" s="27">
        <v>1</v>
      </c>
      <c r="H14" s="27">
        <v>0</v>
      </c>
      <c r="I14" s="27">
        <v>0</v>
      </c>
      <c r="K14" s="27">
        <v>1</v>
      </c>
      <c r="L14" s="27">
        <v>0</v>
      </c>
      <c r="M14" s="27">
        <v>0</v>
      </c>
      <c r="O14" s="27">
        <v>1</v>
      </c>
      <c r="P14" s="27">
        <v>0</v>
      </c>
      <c r="Q14" s="27">
        <v>0</v>
      </c>
      <c r="S14" s="27">
        <v>1</v>
      </c>
      <c r="T14" s="27">
        <v>0</v>
      </c>
      <c r="U14" s="27">
        <v>0</v>
      </c>
      <c r="W14" s="27">
        <v>1</v>
      </c>
      <c r="X14" s="27">
        <v>0</v>
      </c>
      <c r="Y14" s="27">
        <v>0</v>
      </c>
      <c r="BR14" s="18"/>
    </row>
    <row r="15" spans="1:70">
      <c r="A15" s="2">
        <v>44126</v>
      </c>
      <c r="C15" s="27">
        <v>1</v>
      </c>
      <c r="D15" s="27">
        <v>0</v>
      </c>
      <c r="E15" s="27">
        <v>0</v>
      </c>
      <c r="G15" s="27">
        <v>1</v>
      </c>
      <c r="H15" s="27">
        <v>0</v>
      </c>
      <c r="I15" s="27">
        <v>0</v>
      </c>
      <c r="K15" s="27">
        <v>1</v>
      </c>
      <c r="L15" s="27">
        <v>0</v>
      </c>
      <c r="M15" s="27">
        <v>0</v>
      </c>
      <c r="O15" s="27">
        <v>1</v>
      </c>
      <c r="P15" s="27">
        <v>0</v>
      </c>
      <c r="Q15" s="27">
        <v>0</v>
      </c>
      <c r="S15" s="27">
        <v>1</v>
      </c>
      <c r="T15" s="27">
        <v>0</v>
      </c>
      <c r="U15" s="27">
        <v>0</v>
      </c>
      <c r="W15" s="27">
        <v>1</v>
      </c>
      <c r="X15" s="27">
        <v>0</v>
      </c>
      <c r="Y15" s="27">
        <v>0</v>
      </c>
      <c r="BR15" s="18"/>
    </row>
    <row r="16" spans="1:70">
      <c r="A16" s="2">
        <v>44134</v>
      </c>
      <c r="B16" s="29" t="s">
        <v>82</v>
      </c>
      <c r="C16" s="27">
        <v>1</v>
      </c>
      <c r="D16" s="27">
        <v>1</v>
      </c>
      <c r="E16" s="27">
        <v>1</v>
      </c>
      <c r="G16" s="27">
        <v>1</v>
      </c>
      <c r="H16" s="27">
        <v>1</v>
      </c>
      <c r="I16" s="27">
        <v>1</v>
      </c>
      <c r="K16" s="27">
        <v>1</v>
      </c>
      <c r="L16" s="27">
        <v>1</v>
      </c>
      <c r="M16" s="27">
        <v>1</v>
      </c>
      <c r="O16" s="27">
        <v>1</v>
      </c>
      <c r="P16" s="27">
        <v>1</v>
      </c>
      <c r="Q16" s="27">
        <v>1</v>
      </c>
      <c r="S16" s="27">
        <v>1</v>
      </c>
      <c r="T16" s="27">
        <v>1</v>
      </c>
      <c r="U16" s="27">
        <v>1</v>
      </c>
      <c r="W16" s="27">
        <v>1</v>
      </c>
      <c r="X16" s="27">
        <v>1</v>
      </c>
      <c r="Y16" s="27">
        <v>1</v>
      </c>
      <c r="BR16" s="18"/>
    </row>
    <row r="17" spans="1:70">
      <c r="A17" s="2">
        <v>44136</v>
      </c>
      <c r="C17" s="27">
        <v>0</v>
      </c>
      <c r="D17" s="27">
        <v>1</v>
      </c>
      <c r="E17" s="27">
        <v>1</v>
      </c>
      <c r="G17" s="27">
        <v>0</v>
      </c>
      <c r="H17" s="27">
        <v>1</v>
      </c>
      <c r="I17" s="27">
        <v>1</v>
      </c>
      <c r="K17" s="27">
        <v>0</v>
      </c>
      <c r="L17" s="27">
        <v>1</v>
      </c>
      <c r="M17" s="27">
        <v>1</v>
      </c>
      <c r="O17" s="27">
        <v>0</v>
      </c>
      <c r="P17" s="27">
        <v>1</v>
      </c>
      <c r="Q17" s="27">
        <v>1</v>
      </c>
      <c r="S17" s="27">
        <v>0</v>
      </c>
      <c r="T17" s="27">
        <v>1</v>
      </c>
      <c r="U17" s="27">
        <v>1</v>
      </c>
      <c r="W17" s="27">
        <v>0</v>
      </c>
      <c r="X17" s="27">
        <v>1</v>
      </c>
      <c r="Y17" s="27">
        <v>1</v>
      </c>
      <c r="BR17" s="18"/>
    </row>
    <row r="18" spans="1:70">
      <c r="A18" s="2">
        <v>44180</v>
      </c>
      <c r="C18" s="27">
        <v>0</v>
      </c>
      <c r="D18" s="27">
        <v>1</v>
      </c>
      <c r="E18" s="27">
        <v>3</v>
      </c>
      <c r="G18" s="27">
        <v>0</v>
      </c>
      <c r="H18" s="27">
        <v>1</v>
      </c>
      <c r="I18" s="27">
        <v>3</v>
      </c>
      <c r="K18" s="27">
        <v>0</v>
      </c>
      <c r="L18" s="27">
        <v>1</v>
      </c>
      <c r="M18" s="27">
        <v>3</v>
      </c>
      <c r="O18" s="27">
        <v>0</v>
      </c>
      <c r="P18" s="27">
        <v>1</v>
      </c>
      <c r="Q18" s="27">
        <v>3</v>
      </c>
      <c r="S18" s="27">
        <v>0</v>
      </c>
      <c r="T18" s="27">
        <v>1</v>
      </c>
      <c r="U18" s="27">
        <v>3</v>
      </c>
      <c r="W18" s="27">
        <v>0</v>
      </c>
      <c r="X18" s="27">
        <v>1</v>
      </c>
      <c r="Y18" s="27">
        <v>0</v>
      </c>
      <c r="BR18" s="18"/>
    </row>
    <row r="19" spans="1:70">
      <c r="A19" s="2">
        <v>44184</v>
      </c>
      <c r="C19" s="27">
        <v>2</v>
      </c>
      <c r="D19" s="27">
        <v>1</v>
      </c>
      <c r="E19" s="27">
        <v>3</v>
      </c>
      <c r="G19" s="27">
        <v>2</v>
      </c>
      <c r="H19" s="27">
        <v>1</v>
      </c>
      <c r="I19" s="27">
        <v>3</v>
      </c>
      <c r="K19" s="27">
        <v>2</v>
      </c>
      <c r="L19" s="27">
        <v>1</v>
      </c>
      <c r="M19" s="27">
        <v>3</v>
      </c>
      <c r="O19" s="27">
        <v>2</v>
      </c>
      <c r="P19" s="27">
        <v>1</v>
      </c>
      <c r="Q19" s="27">
        <v>3</v>
      </c>
      <c r="S19" s="27">
        <v>2</v>
      </c>
      <c r="T19" s="27">
        <v>1</v>
      </c>
      <c r="U19" s="27">
        <v>3</v>
      </c>
      <c r="W19" s="27">
        <v>2</v>
      </c>
      <c r="X19" s="27">
        <v>1</v>
      </c>
      <c r="Y19" s="27">
        <v>0</v>
      </c>
      <c r="BR19" s="18"/>
    </row>
    <row r="20" spans="1:70">
      <c r="A20" s="2">
        <v>44200</v>
      </c>
      <c r="C20" s="27">
        <v>0</v>
      </c>
      <c r="D20" s="27">
        <v>1</v>
      </c>
      <c r="E20" s="27">
        <v>3</v>
      </c>
      <c r="G20" s="27">
        <v>0</v>
      </c>
      <c r="H20" s="27">
        <v>1</v>
      </c>
      <c r="I20" s="27">
        <v>3</v>
      </c>
      <c r="K20" s="27">
        <v>0</v>
      </c>
      <c r="L20" s="27">
        <v>1</v>
      </c>
      <c r="M20" s="27">
        <v>3</v>
      </c>
      <c r="O20" s="27">
        <v>0</v>
      </c>
      <c r="P20" s="27">
        <v>1</v>
      </c>
      <c r="Q20" s="27">
        <v>3</v>
      </c>
      <c r="S20" s="27">
        <v>0</v>
      </c>
      <c r="T20" s="27">
        <v>1</v>
      </c>
      <c r="U20" s="27">
        <v>3</v>
      </c>
      <c r="W20" s="27">
        <v>0</v>
      </c>
      <c r="X20" s="27">
        <v>1</v>
      </c>
      <c r="Y20" s="27">
        <v>0</v>
      </c>
      <c r="BR20" s="18"/>
    </row>
    <row r="21" spans="1:70">
      <c r="A21" s="2">
        <v>44201</v>
      </c>
      <c r="C21" s="27">
        <v>0</v>
      </c>
      <c r="D21" s="27">
        <v>1</v>
      </c>
      <c r="E21" s="27">
        <v>3</v>
      </c>
      <c r="G21" s="27">
        <v>0</v>
      </c>
      <c r="H21" s="27">
        <v>1</v>
      </c>
      <c r="I21" s="27">
        <v>3</v>
      </c>
      <c r="K21" s="27">
        <v>0</v>
      </c>
      <c r="L21" s="27">
        <v>1</v>
      </c>
      <c r="M21" s="27">
        <v>3</v>
      </c>
      <c r="O21" s="27">
        <v>0</v>
      </c>
      <c r="P21" s="27">
        <v>1</v>
      </c>
      <c r="Q21" s="27">
        <v>3</v>
      </c>
      <c r="S21" s="27">
        <v>0</v>
      </c>
      <c r="T21" s="27">
        <v>1</v>
      </c>
      <c r="U21" s="27">
        <v>3</v>
      </c>
      <c r="W21" s="27">
        <v>0</v>
      </c>
      <c r="X21" s="27">
        <v>1</v>
      </c>
      <c r="Y21" s="27">
        <v>0</v>
      </c>
      <c r="BR21" s="18"/>
    </row>
    <row r="22" spans="1:70">
      <c r="A22" s="2">
        <v>44208</v>
      </c>
      <c r="C22" s="27">
        <v>0</v>
      </c>
      <c r="D22" s="27">
        <v>1</v>
      </c>
      <c r="E22" s="27">
        <v>3</v>
      </c>
      <c r="G22" s="27">
        <v>0</v>
      </c>
      <c r="H22" s="27">
        <v>1</v>
      </c>
      <c r="I22" s="27">
        <v>3</v>
      </c>
      <c r="K22" s="27">
        <v>0</v>
      </c>
      <c r="L22" s="27">
        <v>1</v>
      </c>
      <c r="M22" s="27">
        <v>3</v>
      </c>
      <c r="O22" s="27">
        <v>0</v>
      </c>
      <c r="P22" s="27">
        <v>1</v>
      </c>
      <c r="Q22" s="27">
        <v>3</v>
      </c>
      <c r="S22" s="27">
        <v>0</v>
      </c>
      <c r="T22" s="27">
        <v>1</v>
      </c>
      <c r="U22" s="27">
        <v>3</v>
      </c>
      <c r="W22" s="27">
        <v>0</v>
      </c>
      <c r="X22" s="27">
        <v>1</v>
      </c>
      <c r="Y22" s="27">
        <v>0</v>
      </c>
      <c r="BR22" s="18"/>
    </row>
    <row r="23" spans="1:70">
      <c r="A23" s="2">
        <v>44212</v>
      </c>
      <c r="C23" s="27">
        <v>0</v>
      </c>
      <c r="D23" s="27">
        <v>1</v>
      </c>
      <c r="E23" s="27">
        <v>3</v>
      </c>
      <c r="G23" s="27">
        <v>0</v>
      </c>
      <c r="H23" s="27">
        <v>1</v>
      </c>
      <c r="I23" s="27">
        <v>3</v>
      </c>
      <c r="K23" s="27">
        <v>0</v>
      </c>
      <c r="L23" s="27">
        <v>1</v>
      </c>
      <c r="M23" s="27">
        <v>3</v>
      </c>
      <c r="O23" s="27">
        <v>0</v>
      </c>
      <c r="P23" s="27">
        <v>1</v>
      </c>
      <c r="Q23" s="27">
        <v>3</v>
      </c>
      <c r="S23" s="27">
        <v>0</v>
      </c>
      <c r="T23" s="27">
        <v>1</v>
      </c>
      <c r="U23" s="27">
        <v>3</v>
      </c>
      <c r="W23" s="27">
        <v>0</v>
      </c>
      <c r="X23" s="27">
        <v>1</v>
      </c>
      <c r="Y23" s="27">
        <v>0</v>
      </c>
      <c r="BR23" s="18"/>
    </row>
    <row r="24" spans="1:70">
      <c r="A24" s="2">
        <v>44215</v>
      </c>
      <c r="C24" s="27">
        <v>0</v>
      </c>
      <c r="D24" s="27">
        <v>1</v>
      </c>
      <c r="E24" s="27">
        <v>3</v>
      </c>
      <c r="G24" s="27">
        <v>0</v>
      </c>
      <c r="H24" s="27">
        <v>1</v>
      </c>
      <c r="I24" s="27">
        <v>3</v>
      </c>
      <c r="K24" s="27">
        <v>0</v>
      </c>
      <c r="L24" s="27">
        <v>1</v>
      </c>
      <c r="M24" s="27">
        <v>3</v>
      </c>
      <c r="O24" s="27">
        <v>0</v>
      </c>
      <c r="P24" s="27">
        <v>1</v>
      </c>
      <c r="Q24" s="27">
        <v>3</v>
      </c>
      <c r="S24" s="27">
        <v>0</v>
      </c>
      <c r="T24" s="27">
        <v>1</v>
      </c>
      <c r="U24" s="27">
        <v>3</v>
      </c>
      <c r="W24" s="27">
        <v>0</v>
      </c>
      <c r="X24" s="27">
        <v>1</v>
      </c>
      <c r="Y24" s="27">
        <v>0</v>
      </c>
      <c r="BR24" s="18"/>
    </row>
    <row r="25" spans="1:70">
      <c r="A25" s="2">
        <v>44222</v>
      </c>
      <c r="C25" s="27">
        <v>0</v>
      </c>
      <c r="D25" s="27">
        <v>1</v>
      </c>
      <c r="E25" s="27">
        <v>3</v>
      </c>
      <c r="G25" s="27">
        <v>0</v>
      </c>
      <c r="H25" s="27">
        <v>1</v>
      </c>
      <c r="I25" s="27">
        <v>3</v>
      </c>
      <c r="K25" s="27">
        <v>0</v>
      </c>
      <c r="L25" s="27">
        <v>1</v>
      </c>
      <c r="M25" s="27">
        <v>3</v>
      </c>
      <c r="O25" s="27">
        <v>0</v>
      </c>
      <c r="P25" s="27">
        <v>1</v>
      </c>
      <c r="Q25" s="27">
        <v>3</v>
      </c>
      <c r="S25" s="27">
        <v>0</v>
      </c>
      <c r="T25" s="27">
        <v>1</v>
      </c>
      <c r="U25" s="27">
        <v>3</v>
      </c>
      <c r="W25" s="27">
        <v>0</v>
      </c>
      <c r="X25" s="27">
        <v>1</v>
      </c>
      <c r="Y25" s="27">
        <v>0</v>
      </c>
      <c r="BR25" s="18"/>
    </row>
    <row r="26" spans="1:70">
      <c r="A26" s="2">
        <v>44229</v>
      </c>
      <c r="C26" s="27">
        <v>0</v>
      </c>
      <c r="D26" s="27">
        <v>1</v>
      </c>
      <c r="E26" s="27">
        <v>3</v>
      </c>
      <c r="G26" s="27">
        <v>0</v>
      </c>
      <c r="H26" s="27">
        <v>1</v>
      </c>
      <c r="I26" s="27">
        <v>3</v>
      </c>
      <c r="K26" s="27">
        <v>0</v>
      </c>
      <c r="L26" s="27">
        <v>1</v>
      </c>
      <c r="M26" s="27">
        <v>3</v>
      </c>
      <c r="O26" s="27">
        <v>0</v>
      </c>
      <c r="P26" s="27">
        <v>1</v>
      </c>
      <c r="Q26" s="27">
        <v>3</v>
      </c>
      <c r="S26" s="27">
        <v>0</v>
      </c>
      <c r="T26" s="27">
        <v>1</v>
      </c>
      <c r="U26" s="27">
        <v>3</v>
      </c>
      <c r="W26" s="27">
        <v>0</v>
      </c>
      <c r="X26" s="27">
        <v>1</v>
      </c>
      <c r="Y26" s="27">
        <v>0</v>
      </c>
      <c r="BR26" s="18"/>
    </row>
    <row r="27" spans="1:70">
      <c r="A27" s="2">
        <v>44233</v>
      </c>
      <c r="C27" s="27">
        <v>0</v>
      </c>
      <c r="D27" s="27">
        <v>1</v>
      </c>
      <c r="E27" s="27">
        <v>3</v>
      </c>
      <c r="G27" s="27">
        <v>0</v>
      </c>
      <c r="H27" s="27">
        <v>1</v>
      </c>
      <c r="I27" s="27">
        <v>3</v>
      </c>
      <c r="K27" s="27">
        <v>0</v>
      </c>
      <c r="L27" s="27">
        <v>1</v>
      </c>
      <c r="M27" s="27">
        <v>3</v>
      </c>
      <c r="O27" s="27">
        <v>0</v>
      </c>
      <c r="P27" s="27">
        <v>1</v>
      </c>
      <c r="Q27" s="27">
        <v>3</v>
      </c>
      <c r="S27" s="27">
        <v>0</v>
      </c>
      <c r="T27" s="27">
        <v>1</v>
      </c>
      <c r="U27" s="27">
        <v>3</v>
      </c>
      <c r="W27" s="27">
        <v>1</v>
      </c>
      <c r="X27" s="27">
        <v>1</v>
      </c>
      <c r="Y27" s="27">
        <v>0</v>
      </c>
      <c r="BR27" s="18"/>
    </row>
    <row r="28" spans="1:70">
      <c r="A28" s="2">
        <v>44235</v>
      </c>
      <c r="C28" s="27">
        <v>0</v>
      </c>
      <c r="D28" s="27">
        <v>1</v>
      </c>
      <c r="E28" s="27">
        <v>3</v>
      </c>
      <c r="G28" s="27">
        <v>0</v>
      </c>
      <c r="H28" s="27">
        <v>1</v>
      </c>
      <c r="I28" s="27">
        <v>3</v>
      </c>
      <c r="K28" s="27">
        <v>0</v>
      </c>
      <c r="L28" s="27">
        <v>1</v>
      </c>
      <c r="M28" s="27">
        <v>3</v>
      </c>
      <c r="O28" s="27">
        <v>0</v>
      </c>
      <c r="P28" s="27">
        <v>1</v>
      </c>
      <c r="Q28" s="27">
        <v>3</v>
      </c>
      <c r="S28" s="27">
        <v>0</v>
      </c>
      <c r="T28" s="27">
        <v>1</v>
      </c>
      <c r="U28" s="27">
        <v>3</v>
      </c>
      <c r="W28" s="27">
        <v>0</v>
      </c>
      <c r="X28" s="27">
        <v>1</v>
      </c>
      <c r="Y28" s="27">
        <v>0</v>
      </c>
      <c r="BR28" s="18"/>
    </row>
    <row r="29" spans="1:70">
      <c r="A29" s="2">
        <v>44236</v>
      </c>
      <c r="C29" s="27">
        <v>0</v>
      </c>
      <c r="D29" s="27">
        <v>1</v>
      </c>
      <c r="E29" s="27">
        <v>3</v>
      </c>
      <c r="G29" s="27">
        <v>0</v>
      </c>
      <c r="H29" s="27">
        <v>1</v>
      </c>
      <c r="I29" s="27">
        <v>3</v>
      </c>
      <c r="K29" s="27">
        <v>0</v>
      </c>
      <c r="L29" s="27">
        <v>1</v>
      </c>
      <c r="M29" s="27">
        <v>3</v>
      </c>
      <c r="O29" s="27">
        <v>0</v>
      </c>
      <c r="P29" s="27">
        <v>1</v>
      </c>
      <c r="Q29" s="27">
        <v>3</v>
      </c>
      <c r="S29" s="27">
        <v>0</v>
      </c>
      <c r="T29" s="27">
        <v>1</v>
      </c>
      <c r="U29" s="27">
        <v>3</v>
      </c>
      <c r="W29" s="27">
        <v>0</v>
      </c>
      <c r="X29" s="27">
        <v>1</v>
      </c>
      <c r="Y29" s="27">
        <v>0</v>
      </c>
      <c r="BR29" s="18"/>
    </row>
    <row r="30" spans="1:70">
      <c r="A30" s="2">
        <v>44240</v>
      </c>
      <c r="C30" s="27">
        <v>3</v>
      </c>
      <c r="D30" s="27">
        <v>1</v>
      </c>
      <c r="E30" s="27">
        <v>3</v>
      </c>
      <c r="G30" s="27">
        <v>3</v>
      </c>
      <c r="H30" s="27">
        <v>1</v>
      </c>
      <c r="I30" s="27">
        <v>3</v>
      </c>
      <c r="K30" s="27">
        <v>3</v>
      </c>
      <c r="L30" s="27">
        <v>1</v>
      </c>
      <c r="M30" s="27">
        <v>3</v>
      </c>
      <c r="O30" s="27">
        <v>3</v>
      </c>
      <c r="P30" s="27">
        <v>1</v>
      </c>
      <c r="Q30" s="27">
        <v>3</v>
      </c>
      <c r="S30" s="27">
        <v>3</v>
      </c>
      <c r="T30" s="27">
        <v>1</v>
      </c>
      <c r="U30" s="27">
        <v>3</v>
      </c>
      <c r="W30" s="27">
        <v>3</v>
      </c>
      <c r="X30" s="27">
        <v>1</v>
      </c>
      <c r="Y30" s="27">
        <v>0</v>
      </c>
      <c r="BR30" s="18"/>
    </row>
    <row r="31" s="29" customFormat="1" spans="1:112">
      <c r="A31" s="2">
        <v>44243</v>
      </c>
      <c r="C31" s="27">
        <v>3</v>
      </c>
      <c r="D31" s="27">
        <v>1</v>
      </c>
      <c r="E31" s="27">
        <v>3</v>
      </c>
      <c r="G31" s="27">
        <v>3</v>
      </c>
      <c r="H31" s="27">
        <v>1</v>
      </c>
      <c r="I31" s="27">
        <v>3</v>
      </c>
      <c r="K31" s="27">
        <v>3</v>
      </c>
      <c r="L31" s="27">
        <v>1</v>
      </c>
      <c r="M31" s="27">
        <v>3</v>
      </c>
      <c r="O31" s="27">
        <v>3</v>
      </c>
      <c r="P31" s="27">
        <v>1</v>
      </c>
      <c r="Q31" s="27">
        <v>3</v>
      </c>
      <c r="S31" s="27">
        <v>3</v>
      </c>
      <c r="T31" s="27">
        <v>1</v>
      </c>
      <c r="U31" s="27">
        <v>3</v>
      </c>
      <c r="V31" s="30"/>
      <c r="W31" s="27">
        <v>3</v>
      </c>
      <c r="X31" s="27">
        <v>1</v>
      </c>
      <c r="Y31" s="27">
        <v>0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8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70">
      <c r="A32" s="2">
        <v>44249</v>
      </c>
      <c r="C32" s="27">
        <v>4</v>
      </c>
      <c r="D32" s="27">
        <v>1</v>
      </c>
      <c r="E32" s="27">
        <v>3</v>
      </c>
      <c r="G32" s="27">
        <v>4</v>
      </c>
      <c r="H32" s="27">
        <v>1</v>
      </c>
      <c r="I32" s="27">
        <v>3</v>
      </c>
      <c r="K32" s="27">
        <v>4</v>
      </c>
      <c r="L32" s="27">
        <v>1</v>
      </c>
      <c r="M32" s="27">
        <v>3</v>
      </c>
      <c r="O32" s="27">
        <v>4</v>
      </c>
      <c r="P32" s="27">
        <v>1</v>
      </c>
      <c r="Q32" s="27">
        <v>3</v>
      </c>
      <c r="S32" s="27">
        <v>4</v>
      </c>
      <c r="T32" s="27">
        <v>1</v>
      </c>
      <c r="U32" s="27">
        <v>3</v>
      </c>
      <c r="W32" s="27">
        <v>4</v>
      </c>
      <c r="X32" s="27">
        <v>1</v>
      </c>
      <c r="Y32" s="27">
        <v>0</v>
      </c>
      <c r="BR32" s="18"/>
    </row>
    <row r="33" s="29" customFormat="1" spans="1:112">
      <c r="A33" s="2">
        <v>44250</v>
      </c>
      <c r="C33" s="27">
        <v>4</v>
      </c>
      <c r="D33" s="27">
        <v>1</v>
      </c>
      <c r="E33" s="27">
        <v>3</v>
      </c>
      <c r="G33" s="27">
        <v>4</v>
      </c>
      <c r="H33" s="27">
        <v>1</v>
      </c>
      <c r="I33" s="27">
        <v>3</v>
      </c>
      <c r="K33" s="27">
        <v>4</v>
      </c>
      <c r="L33" s="27">
        <v>1</v>
      </c>
      <c r="M33" s="27">
        <v>3</v>
      </c>
      <c r="O33" s="27">
        <v>4</v>
      </c>
      <c r="P33" s="27">
        <v>1</v>
      </c>
      <c r="Q33" s="27">
        <v>3</v>
      </c>
      <c r="S33" s="27">
        <v>4</v>
      </c>
      <c r="T33" s="27">
        <v>1</v>
      </c>
      <c r="U33" s="27">
        <v>3</v>
      </c>
      <c r="V33" s="30"/>
      <c r="W33" s="27">
        <v>4</v>
      </c>
      <c r="X33" s="27">
        <v>1</v>
      </c>
      <c r="Y33" s="27">
        <v>0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8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</row>
    <row r="34" spans="1:70">
      <c r="A34" s="2">
        <v>44256</v>
      </c>
      <c r="C34" s="27">
        <v>5</v>
      </c>
      <c r="D34" s="27">
        <v>1</v>
      </c>
      <c r="E34" s="27">
        <v>3</v>
      </c>
      <c r="G34" s="27">
        <v>5</v>
      </c>
      <c r="H34" s="27">
        <v>1</v>
      </c>
      <c r="I34" s="27">
        <v>3</v>
      </c>
      <c r="K34" s="27">
        <v>5</v>
      </c>
      <c r="L34" s="27">
        <v>1</v>
      </c>
      <c r="M34" s="27">
        <v>3</v>
      </c>
      <c r="O34" s="27">
        <v>5</v>
      </c>
      <c r="P34" s="27">
        <v>1</v>
      </c>
      <c r="Q34" s="27">
        <v>3</v>
      </c>
      <c r="S34" s="27">
        <v>5</v>
      </c>
      <c r="T34" s="27">
        <v>1</v>
      </c>
      <c r="U34" s="27">
        <v>3</v>
      </c>
      <c r="W34" s="27">
        <v>5</v>
      </c>
      <c r="X34" s="27">
        <v>1</v>
      </c>
      <c r="Y34" s="27">
        <v>0</v>
      </c>
      <c r="BR34" s="18"/>
    </row>
    <row r="35" spans="1:70">
      <c r="A35" s="2">
        <v>44257</v>
      </c>
      <c r="C35" s="27">
        <v>5</v>
      </c>
      <c r="D35" s="27">
        <v>1</v>
      </c>
      <c r="E35" s="27">
        <v>3</v>
      </c>
      <c r="G35" s="27">
        <v>5</v>
      </c>
      <c r="H35" s="27">
        <v>1</v>
      </c>
      <c r="I35" s="27">
        <v>3</v>
      </c>
      <c r="K35" s="27">
        <v>5</v>
      </c>
      <c r="L35" s="27">
        <v>1</v>
      </c>
      <c r="M35" s="27">
        <v>3</v>
      </c>
      <c r="O35" s="27">
        <v>5</v>
      </c>
      <c r="P35" s="27">
        <v>1</v>
      </c>
      <c r="Q35" s="27">
        <v>3</v>
      </c>
      <c r="S35" s="27">
        <v>5</v>
      </c>
      <c r="T35" s="27">
        <v>1</v>
      </c>
      <c r="U35" s="27">
        <v>3</v>
      </c>
      <c r="W35" s="27">
        <v>5</v>
      </c>
      <c r="X35" s="27">
        <v>1</v>
      </c>
      <c r="Y35" s="27">
        <v>0</v>
      </c>
      <c r="BR35" s="18"/>
    </row>
    <row r="36" spans="1:70">
      <c r="A36" s="2">
        <v>44262</v>
      </c>
      <c r="C36" s="27">
        <v>0</v>
      </c>
      <c r="D36" s="27">
        <v>1</v>
      </c>
      <c r="E36" s="27">
        <v>3</v>
      </c>
      <c r="G36" s="27">
        <v>0</v>
      </c>
      <c r="H36" s="27">
        <v>1</v>
      </c>
      <c r="I36" s="27">
        <v>3</v>
      </c>
      <c r="K36" s="27">
        <v>0</v>
      </c>
      <c r="L36" s="27">
        <v>1</v>
      </c>
      <c r="M36" s="27">
        <v>3</v>
      </c>
      <c r="O36" s="27">
        <v>0</v>
      </c>
      <c r="P36" s="27">
        <v>1</v>
      </c>
      <c r="Q36" s="27">
        <v>3</v>
      </c>
      <c r="S36" s="27">
        <v>0</v>
      </c>
      <c r="T36" s="27">
        <v>1</v>
      </c>
      <c r="U36" s="27">
        <v>3</v>
      </c>
      <c r="W36" s="27">
        <v>6</v>
      </c>
      <c r="X36" s="27">
        <v>1</v>
      </c>
      <c r="Y36" s="27">
        <v>0</v>
      </c>
      <c r="BR36" s="18"/>
    </row>
    <row r="37" s="29" customFormat="1" spans="1:112">
      <c r="A37" s="2">
        <v>44264</v>
      </c>
      <c r="C37" s="27">
        <v>0</v>
      </c>
      <c r="D37" s="27">
        <v>1</v>
      </c>
      <c r="E37" s="27">
        <v>3</v>
      </c>
      <c r="G37" s="27">
        <v>0</v>
      </c>
      <c r="H37" s="27">
        <v>1</v>
      </c>
      <c r="I37" s="27">
        <v>3</v>
      </c>
      <c r="K37" s="27">
        <v>0</v>
      </c>
      <c r="L37" s="27">
        <v>1</v>
      </c>
      <c r="M37" s="27">
        <v>3</v>
      </c>
      <c r="O37" s="27">
        <v>0</v>
      </c>
      <c r="P37" s="27">
        <v>1</v>
      </c>
      <c r="Q37" s="27">
        <v>3</v>
      </c>
      <c r="S37" s="27">
        <v>0</v>
      </c>
      <c r="T37" s="27">
        <v>1</v>
      </c>
      <c r="U37" s="27">
        <v>3</v>
      </c>
      <c r="V37" s="30"/>
      <c r="W37" s="27">
        <v>6</v>
      </c>
      <c r="X37" s="27">
        <v>1</v>
      </c>
      <c r="Y37" s="27">
        <v>0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8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70">
      <c r="A38" s="2">
        <v>44271</v>
      </c>
      <c r="C38" s="27">
        <v>0</v>
      </c>
      <c r="D38" s="27">
        <v>1</v>
      </c>
      <c r="E38" s="27">
        <v>3</v>
      </c>
      <c r="G38" s="27">
        <v>0</v>
      </c>
      <c r="H38" s="27">
        <v>1</v>
      </c>
      <c r="I38" s="27">
        <v>3</v>
      </c>
      <c r="K38" s="27">
        <v>0</v>
      </c>
      <c r="L38" s="27">
        <v>1</v>
      </c>
      <c r="M38" s="27">
        <v>3</v>
      </c>
      <c r="O38" s="27">
        <v>0</v>
      </c>
      <c r="P38" s="27">
        <v>1</v>
      </c>
      <c r="Q38" s="27">
        <v>3</v>
      </c>
      <c r="S38" s="27">
        <v>0</v>
      </c>
      <c r="T38" s="27">
        <v>1</v>
      </c>
      <c r="U38" s="27">
        <v>3</v>
      </c>
      <c r="W38" s="27">
        <v>6</v>
      </c>
      <c r="X38" s="27">
        <v>1</v>
      </c>
      <c r="Y38" s="27">
        <v>0</v>
      </c>
      <c r="BR38" s="18"/>
    </row>
    <row r="39" spans="1:70">
      <c r="A39" s="2">
        <v>44278</v>
      </c>
      <c r="C39" s="27">
        <v>0</v>
      </c>
      <c r="D39" s="27">
        <v>1</v>
      </c>
      <c r="E39" s="27">
        <v>3</v>
      </c>
      <c r="G39" s="27">
        <v>0</v>
      </c>
      <c r="H39" s="27">
        <v>1</v>
      </c>
      <c r="I39" s="27">
        <v>3</v>
      </c>
      <c r="K39" s="27">
        <v>0</v>
      </c>
      <c r="L39" s="27">
        <v>1</v>
      </c>
      <c r="M39" s="27">
        <v>3</v>
      </c>
      <c r="O39" s="27">
        <v>0</v>
      </c>
      <c r="P39" s="27">
        <v>1</v>
      </c>
      <c r="Q39" s="27">
        <v>3</v>
      </c>
      <c r="S39" s="27">
        <v>0</v>
      </c>
      <c r="T39" s="27">
        <v>1</v>
      </c>
      <c r="U39" s="27">
        <v>3</v>
      </c>
      <c r="W39" s="27">
        <v>6</v>
      </c>
      <c r="X39" s="27">
        <v>1</v>
      </c>
      <c r="Y39" s="27">
        <v>0</v>
      </c>
      <c r="BR39" s="18"/>
    </row>
    <row r="40" spans="1:70">
      <c r="A40" s="2">
        <v>44285</v>
      </c>
      <c r="C40" s="27">
        <v>0</v>
      </c>
      <c r="D40" s="27">
        <v>1</v>
      </c>
      <c r="E40" s="27">
        <v>3</v>
      </c>
      <c r="G40" s="27">
        <v>0</v>
      </c>
      <c r="H40" s="27">
        <v>1</v>
      </c>
      <c r="I40" s="27">
        <v>3</v>
      </c>
      <c r="K40" s="27">
        <v>0</v>
      </c>
      <c r="L40" s="27">
        <v>1</v>
      </c>
      <c r="M40" s="27">
        <v>3</v>
      </c>
      <c r="O40" s="27">
        <v>0</v>
      </c>
      <c r="P40" s="27">
        <v>1</v>
      </c>
      <c r="Q40" s="27">
        <v>3</v>
      </c>
      <c r="S40" s="27">
        <v>0</v>
      </c>
      <c r="T40" s="27">
        <v>1</v>
      </c>
      <c r="U40" s="27">
        <v>3</v>
      </c>
      <c r="W40" s="27">
        <v>6</v>
      </c>
      <c r="X40" s="27">
        <v>1</v>
      </c>
      <c r="Y40" s="27">
        <v>0</v>
      </c>
      <c r="BR40" s="18"/>
    </row>
    <row r="41" spans="1:70">
      <c r="A41" s="2">
        <v>44290</v>
      </c>
      <c r="C41" s="27">
        <v>2</v>
      </c>
      <c r="D41" s="27">
        <v>1</v>
      </c>
      <c r="E41" s="27">
        <v>1</v>
      </c>
      <c r="G41" s="27">
        <v>2</v>
      </c>
      <c r="H41" s="27">
        <v>1</v>
      </c>
      <c r="I41" s="27">
        <v>1</v>
      </c>
      <c r="K41" s="27">
        <v>2</v>
      </c>
      <c r="L41" s="27">
        <v>1</v>
      </c>
      <c r="M41" s="27">
        <v>1</v>
      </c>
      <c r="O41" s="27">
        <v>2</v>
      </c>
      <c r="P41" s="27">
        <v>1</v>
      </c>
      <c r="Q41" s="27">
        <v>1</v>
      </c>
      <c r="S41" s="27">
        <v>2</v>
      </c>
      <c r="T41" s="27">
        <v>1</v>
      </c>
      <c r="U41" s="27">
        <v>1</v>
      </c>
      <c r="W41" s="27">
        <v>2</v>
      </c>
      <c r="X41" s="27">
        <v>1</v>
      </c>
      <c r="Y41" s="27">
        <v>1</v>
      </c>
      <c r="BR41" s="18"/>
    </row>
    <row r="42" spans="1:70">
      <c r="A42" s="2">
        <v>44292</v>
      </c>
      <c r="C42" s="31">
        <v>2</v>
      </c>
      <c r="D42" s="31">
        <v>1</v>
      </c>
      <c r="E42" s="31">
        <v>1</v>
      </c>
      <c r="G42" s="31">
        <v>2</v>
      </c>
      <c r="H42" s="31">
        <v>1</v>
      </c>
      <c r="I42" s="31">
        <v>1</v>
      </c>
      <c r="K42" s="31">
        <v>2</v>
      </c>
      <c r="L42" s="31">
        <v>1</v>
      </c>
      <c r="M42" s="31">
        <v>1</v>
      </c>
      <c r="O42" s="31">
        <v>2</v>
      </c>
      <c r="P42" s="31">
        <v>1</v>
      </c>
      <c r="Q42" s="31">
        <v>1</v>
      </c>
      <c r="S42" s="31">
        <v>2</v>
      </c>
      <c r="T42" s="31">
        <v>1</v>
      </c>
      <c r="U42" s="31">
        <v>1</v>
      </c>
      <c r="W42" s="31">
        <v>2</v>
      </c>
      <c r="X42" s="31">
        <v>1</v>
      </c>
      <c r="Y42" s="31">
        <v>1</v>
      </c>
      <c r="BR42" s="18"/>
    </row>
    <row r="43" s="29" customFormat="1" spans="1:112">
      <c r="A43" s="2">
        <v>44296</v>
      </c>
      <c r="C43" s="27">
        <v>2</v>
      </c>
      <c r="D43" s="32">
        <v>1</v>
      </c>
      <c r="E43" s="32">
        <v>1</v>
      </c>
      <c r="G43" s="27">
        <v>2</v>
      </c>
      <c r="H43" s="32">
        <v>1</v>
      </c>
      <c r="I43" s="32">
        <v>1</v>
      </c>
      <c r="K43" s="27">
        <v>2</v>
      </c>
      <c r="L43" s="32">
        <v>1</v>
      </c>
      <c r="M43" s="32">
        <v>1</v>
      </c>
      <c r="O43" s="27">
        <v>2</v>
      </c>
      <c r="P43" s="32">
        <v>1</v>
      </c>
      <c r="Q43" s="32">
        <v>1</v>
      </c>
      <c r="S43" s="27">
        <v>2</v>
      </c>
      <c r="T43" s="32">
        <v>1</v>
      </c>
      <c r="U43" s="32">
        <v>1</v>
      </c>
      <c r="V43" s="30"/>
      <c r="W43" s="27">
        <v>2</v>
      </c>
      <c r="X43" s="32">
        <v>1</v>
      </c>
      <c r="Y43" s="32">
        <v>1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8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</row>
    <row r="44" spans="1:70">
      <c r="A44" s="2">
        <v>44299</v>
      </c>
      <c r="C44" s="27">
        <v>2</v>
      </c>
      <c r="D44" s="32">
        <v>1</v>
      </c>
      <c r="E44" s="32">
        <v>1</v>
      </c>
      <c r="G44" s="27">
        <v>2</v>
      </c>
      <c r="H44" s="32">
        <v>1</v>
      </c>
      <c r="I44" s="32">
        <v>1</v>
      </c>
      <c r="K44" s="27">
        <v>2</v>
      </c>
      <c r="L44" s="32">
        <v>1</v>
      </c>
      <c r="M44" s="32">
        <v>1</v>
      </c>
      <c r="O44" s="27">
        <v>2</v>
      </c>
      <c r="P44" s="32">
        <v>1</v>
      </c>
      <c r="Q44" s="32">
        <v>1</v>
      </c>
      <c r="S44" s="27">
        <v>2</v>
      </c>
      <c r="T44" s="32">
        <v>1</v>
      </c>
      <c r="U44" s="32">
        <v>1</v>
      </c>
      <c r="W44" s="27">
        <v>2</v>
      </c>
      <c r="X44" s="32">
        <v>1</v>
      </c>
      <c r="Y44" s="32">
        <v>1</v>
      </c>
      <c r="BR44" s="18"/>
    </row>
    <row r="45" spans="1:70">
      <c r="A45" s="2">
        <v>44303</v>
      </c>
      <c r="C45" s="27">
        <v>2</v>
      </c>
      <c r="D45" s="32">
        <v>1</v>
      </c>
      <c r="E45" s="32">
        <v>1</v>
      </c>
      <c r="G45" s="27">
        <v>2</v>
      </c>
      <c r="H45" s="32">
        <v>1</v>
      </c>
      <c r="I45" s="32">
        <v>1</v>
      </c>
      <c r="K45" s="27">
        <v>2</v>
      </c>
      <c r="L45" s="32">
        <v>1</v>
      </c>
      <c r="M45" s="32">
        <v>1</v>
      </c>
      <c r="O45" s="27">
        <v>2</v>
      </c>
      <c r="P45" s="32">
        <v>1</v>
      </c>
      <c r="Q45" s="32">
        <v>1</v>
      </c>
      <c r="S45" s="27">
        <v>2</v>
      </c>
      <c r="T45" s="32">
        <v>1</v>
      </c>
      <c r="U45" s="32">
        <v>1</v>
      </c>
      <c r="W45" s="27">
        <v>2</v>
      </c>
      <c r="X45" s="32">
        <v>1</v>
      </c>
      <c r="Y45" s="32">
        <v>1</v>
      </c>
      <c r="BR45" s="18"/>
    </row>
    <row r="46" spans="1:70">
      <c r="A46" s="2">
        <v>44306</v>
      </c>
      <c r="C46" s="27">
        <v>2</v>
      </c>
      <c r="D46" s="32">
        <v>1</v>
      </c>
      <c r="E46" s="32">
        <v>1</v>
      </c>
      <c r="G46" s="27">
        <v>2</v>
      </c>
      <c r="H46" s="32">
        <v>1</v>
      </c>
      <c r="I46" s="32">
        <v>1</v>
      </c>
      <c r="K46" s="27">
        <v>2</v>
      </c>
      <c r="L46" s="32">
        <v>1</v>
      </c>
      <c r="M46" s="32">
        <v>1</v>
      </c>
      <c r="O46" s="27">
        <v>2</v>
      </c>
      <c r="P46" s="32">
        <v>1</v>
      </c>
      <c r="Q46" s="32">
        <v>1</v>
      </c>
      <c r="S46" s="27">
        <v>2</v>
      </c>
      <c r="T46" s="32">
        <v>1</v>
      </c>
      <c r="U46" s="32">
        <v>1</v>
      </c>
      <c r="W46" s="27">
        <v>2</v>
      </c>
      <c r="X46" s="32">
        <v>1</v>
      </c>
      <c r="Y46" s="32">
        <v>1</v>
      </c>
      <c r="BR46" s="18"/>
    </row>
    <row r="47" spans="1:70">
      <c r="A47" s="2">
        <v>44312</v>
      </c>
      <c r="C47" s="27">
        <v>0</v>
      </c>
      <c r="D47" s="32">
        <v>1</v>
      </c>
      <c r="E47" s="32">
        <v>1</v>
      </c>
      <c r="G47" s="27">
        <v>0</v>
      </c>
      <c r="H47" s="32">
        <v>1</v>
      </c>
      <c r="I47" s="32">
        <v>1</v>
      </c>
      <c r="K47" s="27">
        <v>0</v>
      </c>
      <c r="L47" s="32">
        <v>1</v>
      </c>
      <c r="M47" s="32">
        <v>1</v>
      </c>
      <c r="O47" s="27">
        <v>0</v>
      </c>
      <c r="P47" s="32">
        <v>1</v>
      </c>
      <c r="Q47" s="32">
        <v>1</v>
      </c>
      <c r="S47" s="27">
        <v>0</v>
      </c>
      <c r="T47" s="32">
        <v>1</v>
      </c>
      <c r="U47" s="32">
        <v>1</v>
      </c>
      <c r="W47" s="27">
        <v>0</v>
      </c>
      <c r="X47" s="32">
        <v>1</v>
      </c>
      <c r="Y47" s="32">
        <v>1</v>
      </c>
      <c r="BR47" s="18"/>
    </row>
    <row r="48" s="29" customFormat="1" spans="1:112">
      <c r="A48" s="2">
        <v>44313</v>
      </c>
      <c r="C48" s="27">
        <v>0</v>
      </c>
      <c r="D48" s="32">
        <v>1</v>
      </c>
      <c r="E48" s="32">
        <v>1</v>
      </c>
      <c r="G48" s="27">
        <v>0</v>
      </c>
      <c r="H48" s="32">
        <v>1</v>
      </c>
      <c r="I48" s="32">
        <v>1</v>
      </c>
      <c r="K48" s="27">
        <v>0</v>
      </c>
      <c r="L48" s="32">
        <v>1</v>
      </c>
      <c r="M48" s="32">
        <v>1</v>
      </c>
      <c r="O48" s="27">
        <v>0</v>
      </c>
      <c r="P48" s="32">
        <v>1</v>
      </c>
      <c r="Q48" s="32">
        <v>1</v>
      </c>
      <c r="S48" s="27">
        <v>0</v>
      </c>
      <c r="T48" s="32">
        <v>1</v>
      </c>
      <c r="U48" s="32">
        <v>1</v>
      </c>
      <c r="V48" s="30"/>
      <c r="W48" s="27">
        <v>0</v>
      </c>
      <c r="X48" s="32">
        <v>1</v>
      </c>
      <c r="Y48" s="32">
        <v>1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8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70">
      <c r="A49" s="2">
        <v>44319</v>
      </c>
      <c r="C49" s="31">
        <v>0</v>
      </c>
      <c r="D49" s="31">
        <v>1</v>
      </c>
      <c r="E49" s="31">
        <v>3</v>
      </c>
      <c r="G49" s="31">
        <v>0</v>
      </c>
      <c r="H49" s="31">
        <v>1</v>
      </c>
      <c r="I49" s="31">
        <v>3</v>
      </c>
      <c r="K49" s="31">
        <v>0</v>
      </c>
      <c r="L49" s="31">
        <v>1</v>
      </c>
      <c r="M49" s="31">
        <v>3</v>
      </c>
      <c r="O49" s="31">
        <v>0</v>
      </c>
      <c r="P49" s="31">
        <v>1</v>
      </c>
      <c r="Q49" s="31">
        <v>3</v>
      </c>
      <c r="S49" s="31">
        <v>0</v>
      </c>
      <c r="T49" s="31">
        <v>1</v>
      </c>
      <c r="U49" s="31">
        <v>3</v>
      </c>
      <c r="W49" s="31">
        <v>0</v>
      </c>
      <c r="X49" s="31">
        <v>1</v>
      </c>
      <c r="Y49" s="31">
        <v>3</v>
      </c>
      <c r="BR49" s="18"/>
    </row>
    <row r="50" spans="1:70">
      <c r="A50" s="2">
        <v>44320</v>
      </c>
      <c r="C50" s="33">
        <v>0</v>
      </c>
      <c r="D50" s="33">
        <v>0</v>
      </c>
      <c r="E50" s="33">
        <v>0</v>
      </c>
      <c r="G50" s="32">
        <v>0</v>
      </c>
      <c r="H50" s="32">
        <v>1</v>
      </c>
      <c r="I50" s="27">
        <v>3</v>
      </c>
      <c r="K50" s="32">
        <v>0</v>
      </c>
      <c r="L50" s="32">
        <v>1</v>
      </c>
      <c r="M50" s="27">
        <v>3</v>
      </c>
      <c r="O50" s="32">
        <v>0</v>
      </c>
      <c r="P50" s="32">
        <v>1</v>
      </c>
      <c r="Q50" s="27">
        <v>3</v>
      </c>
      <c r="S50" s="32">
        <v>0</v>
      </c>
      <c r="T50" s="32">
        <v>1</v>
      </c>
      <c r="U50" s="27">
        <v>3</v>
      </c>
      <c r="W50" s="32">
        <v>0</v>
      </c>
      <c r="X50" s="32">
        <v>1</v>
      </c>
      <c r="Y50" s="27">
        <v>3</v>
      </c>
      <c r="BR50" s="18"/>
    </row>
    <row r="51" spans="1:70">
      <c r="A51" s="2">
        <v>44325</v>
      </c>
      <c r="C51" s="32">
        <v>0</v>
      </c>
      <c r="D51" s="32">
        <v>0</v>
      </c>
      <c r="E51" s="32">
        <v>0</v>
      </c>
      <c r="G51" s="32">
        <v>0</v>
      </c>
      <c r="H51" s="32">
        <v>1</v>
      </c>
      <c r="I51" s="27">
        <v>3</v>
      </c>
      <c r="K51" s="32">
        <v>0</v>
      </c>
      <c r="L51" s="32">
        <v>1</v>
      </c>
      <c r="M51" s="27">
        <v>3</v>
      </c>
      <c r="O51" s="32">
        <v>0</v>
      </c>
      <c r="P51" s="32">
        <v>1</v>
      </c>
      <c r="Q51" s="27">
        <v>3</v>
      </c>
      <c r="S51" s="32">
        <v>0</v>
      </c>
      <c r="T51" s="32">
        <v>1</v>
      </c>
      <c r="U51" s="27">
        <v>3</v>
      </c>
      <c r="W51" s="32">
        <v>0</v>
      </c>
      <c r="X51" s="32">
        <v>1</v>
      </c>
      <c r="Y51" s="27">
        <v>3</v>
      </c>
      <c r="BR51" s="18"/>
    </row>
    <row r="52" spans="1:70">
      <c r="A52" s="2">
        <v>44327</v>
      </c>
      <c r="C52" s="32">
        <v>0</v>
      </c>
      <c r="D52" s="32">
        <v>0</v>
      </c>
      <c r="E52" s="32">
        <v>0</v>
      </c>
      <c r="G52" s="32">
        <v>0</v>
      </c>
      <c r="H52" s="32">
        <v>1</v>
      </c>
      <c r="I52" s="27">
        <v>3</v>
      </c>
      <c r="K52" s="32">
        <v>0</v>
      </c>
      <c r="L52" s="32">
        <v>1</v>
      </c>
      <c r="M52" s="27">
        <v>3</v>
      </c>
      <c r="O52" s="32">
        <v>0</v>
      </c>
      <c r="P52" s="32">
        <v>1</v>
      </c>
      <c r="Q52" s="27">
        <v>3</v>
      </c>
      <c r="S52" s="32">
        <v>0</v>
      </c>
      <c r="T52" s="32">
        <v>1</v>
      </c>
      <c r="U52" s="27">
        <v>3</v>
      </c>
      <c r="W52" s="32">
        <v>0</v>
      </c>
      <c r="X52" s="32">
        <v>1</v>
      </c>
      <c r="Y52" s="27">
        <v>3</v>
      </c>
      <c r="BR52" s="18"/>
    </row>
    <row r="53" spans="1:70">
      <c r="A53" s="2">
        <v>44328</v>
      </c>
      <c r="C53" s="32">
        <v>0</v>
      </c>
      <c r="D53" s="32">
        <v>0</v>
      </c>
      <c r="E53" s="32">
        <v>0</v>
      </c>
      <c r="G53" s="27">
        <v>0</v>
      </c>
      <c r="H53" s="32">
        <v>1</v>
      </c>
      <c r="I53" s="27">
        <v>3</v>
      </c>
      <c r="K53" s="27">
        <v>0</v>
      </c>
      <c r="L53" s="32">
        <v>1</v>
      </c>
      <c r="M53" s="27">
        <v>3</v>
      </c>
      <c r="O53" s="27">
        <v>0</v>
      </c>
      <c r="P53" s="32">
        <v>1</v>
      </c>
      <c r="Q53" s="27">
        <v>3</v>
      </c>
      <c r="S53" s="27">
        <v>0</v>
      </c>
      <c r="T53" s="32">
        <v>1</v>
      </c>
      <c r="U53" s="27">
        <v>3</v>
      </c>
      <c r="W53" s="27">
        <v>0</v>
      </c>
      <c r="X53" s="32">
        <v>1</v>
      </c>
      <c r="Y53" s="27">
        <v>3</v>
      </c>
      <c r="BR53" s="18"/>
    </row>
    <row r="54" spans="1:70">
      <c r="A54" s="2">
        <v>44332</v>
      </c>
      <c r="C54" s="32">
        <v>0</v>
      </c>
      <c r="D54" s="32">
        <v>0</v>
      </c>
      <c r="E54" s="32">
        <v>0</v>
      </c>
      <c r="G54" s="27">
        <v>0</v>
      </c>
      <c r="H54" s="32">
        <v>1</v>
      </c>
      <c r="I54" s="27">
        <v>3</v>
      </c>
      <c r="K54" s="27">
        <v>0</v>
      </c>
      <c r="L54" s="32">
        <v>1</v>
      </c>
      <c r="M54" s="27">
        <v>3</v>
      </c>
      <c r="O54" s="27">
        <v>0</v>
      </c>
      <c r="P54" s="32">
        <v>1</v>
      </c>
      <c r="Q54" s="27">
        <v>3</v>
      </c>
      <c r="S54" s="27">
        <v>0</v>
      </c>
      <c r="T54" s="32">
        <v>1</v>
      </c>
      <c r="U54" s="27">
        <v>3</v>
      </c>
      <c r="V54" s="37"/>
      <c r="W54" s="27">
        <v>0</v>
      </c>
      <c r="X54" s="32">
        <v>1</v>
      </c>
      <c r="Y54" s="27">
        <v>3</v>
      </c>
      <c r="BR54" s="18"/>
    </row>
    <row r="55" s="9" customFormat="1" spans="1:112">
      <c r="A55" s="2">
        <v>44334</v>
      </c>
      <c r="B55" s="34"/>
      <c r="C55" s="32">
        <v>0</v>
      </c>
      <c r="D55" s="32">
        <v>0</v>
      </c>
      <c r="E55" s="32">
        <v>0</v>
      </c>
      <c r="F55" s="34"/>
      <c r="G55" s="27">
        <v>0</v>
      </c>
      <c r="H55" s="32">
        <v>1</v>
      </c>
      <c r="I55" s="27">
        <v>3</v>
      </c>
      <c r="J55" s="34"/>
      <c r="K55" s="27">
        <v>0</v>
      </c>
      <c r="L55" s="32">
        <v>1</v>
      </c>
      <c r="M55" s="27">
        <v>3</v>
      </c>
      <c r="N55" s="34"/>
      <c r="O55" s="27">
        <v>0</v>
      </c>
      <c r="P55" s="32">
        <v>1</v>
      </c>
      <c r="Q55" s="27">
        <v>3</v>
      </c>
      <c r="R55" s="34"/>
      <c r="S55" s="27">
        <v>0</v>
      </c>
      <c r="T55" s="32">
        <v>1</v>
      </c>
      <c r="U55" s="27">
        <v>3</v>
      </c>
      <c r="V55" s="38"/>
      <c r="W55" s="27">
        <v>0</v>
      </c>
      <c r="X55" s="32">
        <v>1</v>
      </c>
      <c r="Y55" s="27">
        <v>3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39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25">
      <c r="A56" s="2">
        <v>44341</v>
      </c>
      <c r="C56" s="32">
        <v>0</v>
      </c>
      <c r="D56" s="32">
        <v>0</v>
      </c>
      <c r="E56" s="32">
        <v>0</v>
      </c>
      <c r="G56" s="35">
        <v>0</v>
      </c>
      <c r="H56" s="32">
        <v>1</v>
      </c>
      <c r="I56" s="27">
        <v>3</v>
      </c>
      <c r="K56" s="27">
        <v>0</v>
      </c>
      <c r="L56" s="32">
        <v>1</v>
      </c>
      <c r="M56" s="27">
        <v>3</v>
      </c>
      <c r="O56" s="27">
        <v>0</v>
      </c>
      <c r="P56" s="32">
        <v>1</v>
      </c>
      <c r="Q56" s="27">
        <v>3</v>
      </c>
      <c r="S56" s="27">
        <v>0</v>
      </c>
      <c r="T56" s="32">
        <v>1</v>
      </c>
      <c r="U56" s="27">
        <v>3</v>
      </c>
      <c r="V56" s="37"/>
      <c r="W56" s="27">
        <v>0</v>
      </c>
      <c r="X56" s="32">
        <v>1</v>
      </c>
      <c r="Y56" s="27">
        <v>3</v>
      </c>
    </row>
    <row r="57" spans="1:25">
      <c r="A57" s="2">
        <v>44348</v>
      </c>
      <c r="C57" s="32">
        <v>0</v>
      </c>
      <c r="D57" s="32">
        <v>0</v>
      </c>
      <c r="E57" s="32">
        <v>0</v>
      </c>
      <c r="G57" s="35">
        <v>0</v>
      </c>
      <c r="H57" s="32">
        <v>1</v>
      </c>
      <c r="I57" s="27">
        <v>3</v>
      </c>
      <c r="K57" s="32">
        <v>0</v>
      </c>
      <c r="L57" s="32">
        <v>1</v>
      </c>
      <c r="M57" s="27">
        <v>3</v>
      </c>
      <c r="O57" s="32">
        <v>0</v>
      </c>
      <c r="P57" s="32">
        <v>1</v>
      </c>
      <c r="Q57" s="27">
        <v>3</v>
      </c>
      <c r="S57" s="27">
        <v>0</v>
      </c>
      <c r="T57" s="32">
        <v>1</v>
      </c>
      <c r="U57" s="27">
        <v>3</v>
      </c>
      <c r="V57" s="37"/>
      <c r="W57" s="27">
        <v>0</v>
      </c>
      <c r="X57" s="32">
        <v>1</v>
      </c>
      <c r="Y57" s="27">
        <v>3</v>
      </c>
    </row>
    <row r="58" spans="1:25">
      <c r="A58" s="2">
        <v>44355</v>
      </c>
      <c r="C58" s="32">
        <v>0</v>
      </c>
      <c r="D58" s="32">
        <v>0</v>
      </c>
      <c r="E58" s="32">
        <v>0</v>
      </c>
      <c r="G58" s="35">
        <v>0</v>
      </c>
      <c r="H58" s="32">
        <v>1</v>
      </c>
      <c r="I58" s="27">
        <v>3</v>
      </c>
      <c r="K58" s="27">
        <v>0</v>
      </c>
      <c r="L58" s="32">
        <v>1</v>
      </c>
      <c r="M58" s="27">
        <v>3</v>
      </c>
      <c r="O58" s="27">
        <v>0</v>
      </c>
      <c r="P58" s="32">
        <v>1</v>
      </c>
      <c r="Q58" s="27">
        <v>3</v>
      </c>
      <c r="S58" s="27">
        <v>0</v>
      </c>
      <c r="T58" s="32">
        <v>1</v>
      </c>
      <c r="U58" s="27">
        <v>3</v>
      </c>
      <c r="V58" s="37"/>
      <c r="W58" s="27">
        <v>0</v>
      </c>
      <c r="X58" s="32">
        <v>1</v>
      </c>
      <c r="Y58" s="27">
        <v>3</v>
      </c>
    </row>
    <row r="59" spans="1:25">
      <c r="A59" s="2">
        <v>44362</v>
      </c>
      <c r="C59" s="32">
        <v>0</v>
      </c>
      <c r="D59" s="32">
        <v>0</v>
      </c>
      <c r="E59" s="32">
        <v>0</v>
      </c>
      <c r="G59" s="35">
        <v>0</v>
      </c>
      <c r="H59" s="32">
        <v>1</v>
      </c>
      <c r="I59" s="27">
        <v>3</v>
      </c>
      <c r="K59" s="27">
        <v>0</v>
      </c>
      <c r="L59" s="32">
        <v>1</v>
      </c>
      <c r="M59" s="27">
        <v>3</v>
      </c>
      <c r="O59" s="27">
        <v>0</v>
      </c>
      <c r="P59" s="32">
        <v>1</v>
      </c>
      <c r="Q59" s="27">
        <v>3</v>
      </c>
      <c r="S59" s="27">
        <v>0</v>
      </c>
      <c r="T59" s="32">
        <v>1</v>
      </c>
      <c r="U59" s="27">
        <v>3</v>
      </c>
      <c r="V59" s="37"/>
      <c r="W59" s="27">
        <v>0</v>
      </c>
      <c r="X59" s="32">
        <v>1</v>
      </c>
      <c r="Y59" s="27">
        <v>3</v>
      </c>
    </row>
    <row r="60" spans="1:25">
      <c r="A60" s="2">
        <v>44383</v>
      </c>
      <c r="C60" s="32">
        <v>2</v>
      </c>
      <c r="D60" s="32">
        <v>0</v>
      </c>
      <c r="E60" s="32">
        <v>0</v>
      </c>
      <c r="G60" s="36">
        <v>2</v>
      </c>
      <c r="H60" s="36">
        <v>0</v>
      </c>
      <c r="I60" s="36">
        <v>0</v>
      </c>
      <c r="K60" s="27">
        <v>2</v>
      </c>
      <c r="L60" s="32">
        <v>1</v>
      </c>
      <c r="M60" s="27">
        <v>3</v>
      </c>
      <c r="O60" s="27">
        <v>2</v>
      </c>
      <c r="P60" s="32">
        <v>1</v>
      </c>
      <c r="Q60" s="27">
        <v>3</v>
      </c>
      <c r="S60" s="32">
        <v>2</v>
      </c>
      <c r="T60" s="32">
        <v>1</v>
      </c>
      <c r="U60" s="27">
        <v>3</v>
      </c>
      <c r="V60" s="37"/>
      <c r="W60" s="32">
        <v>2</v>
      </c>
      <c r="X60" s="32">
        <v>1</v>
      </c>
      <c r="Y60" s="27">
        <v>3</v>
      </c>
    </row>
    <row r="61" spans="1:25">
      <c r="A61" s="2">
        <v>44423</v>
      </c>
      <c r="C61" s="32">
        <v>2</v>
      </c>
      <c r="D61" s="32">
        <v>0</v>
      </c>
      <c r="E61" s="32">
        <v>0</v>
      </c>
      <c r="G61" s="35">
        <v>2</v>
      </c>
      <c r="H61" s="35">
        <v>0</v>
      </c>
      <c r="I61" s="35">
        <v>0</v>
      </c>
      <c r="K61" s="33">
        <v>2</v>
      </c>
      <c r="L61" s="33">
        <v>0</v>
      </c>
      <c r="M61" s="33">
        <v>0</v>
      </c>
      <c r="O61" s="27">
        <v>2</v>
      </c>
      <c r="P61" s="32">
        <v>1</v>
      </c>
      <c r="Q61" s="27">
        <v>3</v>
      </c>
      <c r="S61" s="32">
        <v>2</v>
      </c>
      <c r="T61" s="32">
        <v>1</v>
      </c>
      <c r="U61" s="27">
        <v>3</v>
      </c>
      <c r="V61" s="37"/>
      <c r="W61" s="32">
        <v>2</v>
      </c>
      <c r="X61" s="32">
        <v>1</v>
      </c>
      <c r="Y61" s="27">
        <v>3</v>
      </c>
    </row>
    <row r="62" spans="1:25">
      <c r="A62" s="2">
        <v>44440</v>
      </c>
      <c r="C62" s="32">
        <v>0</v>
      </c>
      <c r="D62" s="32">
        <v>0</v>
      </c>
      <c r="E62" s="32">
        <v>0</v>
      </c>
      <c r="G62" s="35">
        <v>0</v>
      </c>
      <c r="H62" s="35">
        <v>0</v>
      </c>
      <c r="I62" s="35">
        <v>0</v>
      </c>
      <c r="K62" s="27">
        <v>0</v>
      </c>
      <c r="L62" s="27">
        <v>0</v>
      </c>
      <c r="M62" s="27">
        <v>0</v>
      </c>
      <c r="O62" s="33">
        <v>0</v>
      </c>
      <c r="P62" s="33">
        <v>0</v>
      </c>
      <c r="Q62" s="33">
        <v>0</v>
      </c>
      <c r="S62" s="27">
        <v>0</v>
      </c>
      <c r="T62" s="32">
        <v>1</v>
      </c>
      <c r="U62" s="32">
        <v>3</v>
      </c>
      <c r="V62" s="37"/>
      <c r="W62" s="27">
        <v>0</v>
      </c>
      <c r="X62" s="32">
        <v>1</v>
      </c>
      <c r="Y62" s="32">
        <v>3</v>
      </c>
    </row>
    <row r="63" spans="1:25">
      <c r="A63" s="2">
        <v>44423</v>
      </c>
      <c r="C63" s="32">
        <v>0</v>
      </c>
      <c r="D63" s="32">
        <v>0</v>
      </c>
      <c r="E63" s="32">
        <v>0</v>
      </c>
      <c r="G63" s="35">
        <v>0</v>
      </c>
      <c r="H63" s="35">
        <v>0</v>
      </c>
      <c r="I63" s="35">
        <v>0</v>
      </c>
      <c r="K63" s="27">
        <v>0</v>
      </c>
      <c r="L63" s="27">
        <v>0</v>
      </c>
      <c r="M63" s="27">
        <v>0</v>
      </c>
      <c r="O63" s="32">
        <v>0</v>
      </c>
      <c r="P63" s="32">
        <v>0</v>
      </c>
      <c r="Q63" s="32">
        <v>0</v>
      </c>
      <c r="S63" s="27">
        <v>0</v>
      </c>
      <c r="T63" s="32">
        <v>1</v>
      </c>
      <c r="U63" s="32">
        <v>3</v>
      </c>
      <c r="V63" s="37"/>
      <c r="W63" s="27">
        <v>0</v>
      </c>
      <c r="X63" s="32">
        <v>1</v>
      </c>
      <c r="Y63" s="32">
        <v>3</v>
      </c>
    </row>
    <row r="64" spans="1:25">
      <c r="A64" s="2">
        <v>44562</v>
      </c>
      <c r="C64" s="32">
        <v>0</v>
      </c>
      <c r="D64" s="32">
        <v>0</v>
      </c>
      <c r="E64" s="32">
        <v>0</v>
      </c>
      <c r="G64" s="35">
        <v>0</v>
      </c>
      <c r="H64" s="35">
        <v>0</v>
      </c>
      <c r="I64" s="35">
        <v>0</v>
      </c>
      <c r="K64" s="27">
        <v>0</v>
      </c>
      <c r="L64" s="27">
        <v>0</v>
      </c>
      <c r="M64" s="27">
        <v>0</v>
      </c>
      <c r="O64" s="27">
        <v>0</v>
      </c>
      <c r="P64" s="27">
        <v>0</v>
      </c>
      <c r="Q64" s="27">
        <v>0</v>
      </c>
      <c r="S64" s="27">
        <v>0</v>
      </c>
      <c r="T64" s="32">
        <v>1</v>
      </c>
      <c r="U64" s="27">
        <v>3</v>
      </c>
      <c r="V64" s="37"/>
      <c r="W64" s="27">
        <v>0</v>
      </c>
      <c r="X64" s="32">
        <v>1</v>
      </c>
      <c r="Y64" s="27">
        <v>3</v>
      </c>
    </row>
    <row r="65" spans="1: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41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41"/>
      <c r="W67" s="17"/>
      <c r="X67" s="17"/>
      <c r="Y67" s="17"/>
    </row>
    <row r="68" spans="1:25">
      <c r="A68" s="40" t="s">
        <v>100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41"/>
      <c r="W68" s="17"/>
      <c r="X68" s="17"/>
      <c r="Y68" s="17"/>
    </row>
    <row r="69" spans="1:25">
      <c r="A69" s="17" t="s">
        <v>101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41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41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41"/>
      <c r="W71" s="17"/>
      <c r="X71" s="17"/>
      <c r="Y71" s="17"/>
    </row>
    <row r="72" spans="1: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41"/>
      <c r="W72" s="17"/>
      <c r="X72" s="17"/>
      <c r="Y72" s="17"/>
    </row>
    <row r="73" spans="1: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41"/>
      <c r="W73" s="17"/>
      <c r="X73" s="17"/>
      <c r="Y73" s="17"/>
    </row>
    <row r="74" spans="1: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41"/>
      <c r="W74" s="17"/>
      <c r="X74" s="17"/>
      <c r="Y74" s="17"/>
    </row>
    <row r="75" spans="1: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41"/>
      <c r="W75" s="17"/>
      <c r="X75" s="17"/>
      <c r="Y75" s="17"/>
    </row>
    <row r="76" spans="1: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41"/>
      <c r="W76" s="17"/>
      <c r="X76" s="17"/>
      <c r="Y76" s="17"/>
    </row>
    <row r="77" spans="1: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41"/>
      <c r="W77" s="17"/>
      <c r="X77" s="17"/>
      <c r="Y77" s="17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3"/>
  <sheetViews>
    <sheetView topLeftCell="A9" workbookViewId="0">
      <selection activeCell="B20" sqref="B20:D20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0" customWidth="1"/>
    <col min="18" max="18" width="11.7265625" style="20" customWidth="1"/>
  </cols>
  <sheetData>
    <row r="1" spans="2:7">
      <c r="B1" t="s">
        <v>102</v>
      </c>
      <c r="C1" t="s">
        <v>103</v>
      </c>
      <c r="D1" t="s">
        <v>104</v>
      </c>
      <c r="G1" s="23"/>
    </row>
    <row r="2" spans="1:25">
      <c r="A2" s="2">
        <v>43831</v>
      </c>
      <c r="B2" s="22">
        <v>1</v>
      </c>
      <c r="C2" s="22">
        <v>1</v>
      </c>
      <c r="D2" s="22">
        <v>1</v>
      </c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</row>
    <row r="3" spans="1:25">
      <c r="A3" s="2">
        <v>43902</v>
      </c>
      <c r="B3" s="22">
        <v>0.98302723</v>
      </c>
      <c r="C3" s="22">
        <v>0.98302723</v>
      </c>
      <c r="D3" s="22">
        <v>0.98302723</v>
      </c>
      <c r="E3" s="22"/>
      <c r="F3" s="22"/>
      <c r="I3" s="22"/>
      <c r="J3" s="24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</row>
    <row r="4" spans="1:25">
      <c r="A4" s="2">
        <v>43904</v>
      </c>
      <c r="B4" s="22">
        <v>0.8814022</v>
      </c>
      <c r="C4" s="22">
        <v>0.8814022</v>
      </c>
      <c r="D4" s="22">
        <v>0.8814022</v>
      </c>
      <c r="E4" s="22"/>
      <c r="F4" s="22"/>
      <c r="I4" s="22"/>
      <c r="J4" s="24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</row>
    <row r="5" spans="1:25">
      <c r="A5" s="2">
        <v>43907</v>
      </c>
      <c r="B5" s="22">
        <v>0.33031472</v>
      </c>
      <c r="C5" s="22">
        <v>0.33031472</v>
      </c>
      <c r="D5" s="22">
        <v>0.33031472</v>
      </c>
      <c r="E5" s="22"/>
      <c r="F5" s="22"/>
      <c r="I5" s="22"/>
      <c r="J5" s="24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</row>
    <row r="6" spans="1:25">
      <c r="A6" s="2">
        <v>43984</v>
      </c>
      <c r="B6" s="22">
        <v>0.29000432</v>
      </c>
      <c r="C6" s="22">
        <v>0.29000432</v>
      </c>
      <c r="D6" s="22">
        <v>0.29000432</v>
      </c>
      <c r="E6" s="22"/>
      <c r="F6" s="22"/>
      <c r="I6" s="22"/>
      <c r="J6" s="24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</row>
    <row r="7" spans="1:25">
      <c r="A7" s="2">
        <v>44004</v>
      </c>
      <c r="B7" s="22">
        <v>0.30916942</v>
      </c>
      <c r="C7" s="22">
        <v>0.30916942</v>
      </c>
      <c r="D7" s="22">
        <v>0.30916942</v>
      </c>
      <c r="E7" s="22"/>
      <c r="F7" s="22"/>
      <c r="I7" s="22"/>
      <c r="J7" s="24"/>
      <c r="K7" s="22"/>
      <c r="L7" s="22"/>
      <c r="M7" s="22"/>
      <c r="N7" s="22"/>
      <c r="O7" s="22"/>
      <c r="P7" s="22"/>
      <c r="Q7" s="22"/>
      <c r="R7" s="24"/>
      <c r="S7" s="22"/>
      <c r="T7" s="22"/>
      <c r="U7" s="22"/>
      <c r="V7" s="22"/>
      <c r="W7" s="22"/>
      <c r="X7" s="22"/>
      <c r="Y7" s="22"/>
    </row>
    <row r="8" spans="1:25">
      <c r="A8" s="2">
        <v>44016</v>
      </c>
      <c r="B8" s="22">
        <v>0.36406004</v>
      </c>
      <c r="C8" s="22">
        <v>0.36406004</v>
      </c>
      <c r="D8" s="22">
        <v>0.36406004</v>
      </c>
      <c r="E8" s="22"/>
      <c r="F8" s="22"/>
      <c r="I8" s="22"/>
      <c r="J8" s="24"/>
      <c r="K8" s="22"/>
      <c r="L8" s="22"/>
      <c r="M8" s="22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2"/>
    </row>
    <row r="9" spans="1:25">
      <c r="A9" s="2">
        <v>44032</v>
      </c>
      <c r="B9" s="22">
        <v>0.37873479</v>
      </c>
      <c r="C9" s="22">
        <v>0.37873479</v>
      </c>
      <c r="D9" s="22">
        <v>0.37873479</v>
      </c>
      <c r="E9" s="22"/>
      <c r="F9" s="22"/>
      <c r="I9" s="22"/>
      <c r="J9" s="24"/>
      <c r="K9" s="22"/>
      <c r="L9" s="22"/>
      <c r="M9" s="22"/>
      <c r="N9" s="22"/>
      <c r="O9" s="22"/>
      <c r="P9" s="22"/>
      <c r="Q9" s="22"/>
      <c r="R9" s="24"/>
      <c r="S9" s="22"/>
      <c r="T9" s="22"/>
      <c r="U9" s="22"/>
      <c r="V9" s="22"/>
      <c r="W9" s="22"/>
      <c r="X9" s="22"/>
      <c r="Y9" s="22"/>
    </row>
    <row r="10" spans="1:25">
      <c r="A10" s="2">
        <v>44070</v>
      </c>
      <c r="B10" s="22">
        <v>0.50837893</v>
      </c>
      <c r="C10" s="22">
        <v>0.50837893</v>
      </c>
      <c r="D10" s="22">
        <v>0.50837893</v>
      </c>
      <c r="E10" s="22"/>
      <c r="F10" s="22"/>
      <c r="I10" s="22"/>
      <c r="J10" s="24"/>
      <c r="K10" s="22"/>
      <c r="L10" s="22"/>
      <c r="M10" s="22"/>
      <c r="N10" s="22"/>
      <c r="O10" s="22"/>
      <c r="P10" s="22"/>
      <c r="Q10" s="22"/>
      <c r="R10" s="24"/>
      <c r="S10" s="22"/>
      <c r="T10" s="22"/>
      <c r="U10" s="22"/>
      <c r="V10" s="22"/>
      <c r="W10" s="22"/>
      <c r="X10" s="22"/>
      <c r="Y10" s="22"/>
    </row>
    <row r="11" spans="1:25">
      <c r="A11" s="2">
        <v>44075</v>
      </c>
      <c r="B11" s="22">
        <v>0.52187878</v>
      </c>
      <c r="C11" s="22">
        <v>0.52187878</v>
      </c>
      <c r="D11" s="22">
        <v>0.52187878</v>
      </c>
      <c r="E11" s="22"/>
      <c r="F11" s="22"/>
      <c r="I11" s="22"/>
      <c r="J11" s="24"/>
      <c r="K11" s="22"/>
      <c r="L11" s="22"/>
      <c r="M11" s="22"/>
      <c r="N11" s="22"/>
      <c r="O11" s="22"/>
      <c r="P11" s="22"/>
      <c r="Q11" s="22"/>
      <c r="R11" s="24"/>
      <c r="S11" s="22"/>
      <c r="T11" s="22"/>
      <c r="U11" s="22"/>
      <c r="V11" s="22"/>
      <c r="W11" s="22"/>
      <c r="X11" s="22"/>
      <c r="Y11" s="22"/>
    </row>
    <row r="12" spans="1:25">
      <c r="A12" s="2">
        <v>44121</v>
      </c>
      <c r="B12" s="22">
        <v>0.55276735</v>
      </c>
      <c r="C12" s="22">
        <v>0.55276735</v>
      </c>
      <c r="D12" s="22">
        <v>0.55276735</v>
      </c>
      <c r="E12" s="22"/>
      <c r="F12" s="22"/>
      <c r="I12" s="22"/>
      <c r="J12" s="24"/>
      <c r="K12" s="22"/>
      <c r="L12" s="22"/>
      <c r="M12" s="22"/>
      <c r="N12" s="22"/>
      <c r="O12" s="22"/>
      <c r="P12" s="22"/>
      <c r="Q12" s="22"/>
      <c r="R12" s="24"/>
      <c r="S12" s="22"/>
      <c r="T12" s="22"/>
      <c r="U12" s="22"/>
      <c r="V12" s="22"/>
      <c r="W12" s="22"/>
      <c r="X12" s="22"/>
      <c r="Y12" s="22"/>
    </row>
    <row r="13" spans="1:25">
      <c r="A13" s="2">
        <v>44126</v>
      </c>
      <c r="B13" s="22">
        <v>0.46460301</v>
      </c>
      <c r="C13" s="22">
        <v>0.46460301</v>
      </c>
      <c r="D13" s="22">
        <v>0.46460301</v>
      </c>
      <c r="E13" s="22"/>
      <c r="F13" s="22"/>
      <c r="I13" s="22"/>
      <c r="J13" s="24"/>
      <c r="K13" s="22"/>
      <c r="L13" s="22"/>
      <c r="M13" s="22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2"/>
      <c r="Y13" s="22"/>
    </row>
    <row r="14" spans="1:25">
      <c r="A14" s="2">
        <v>44134</v>
      </c>
      <c r="B14" s="22">
        <v>0.5692341</v>
      </c>
      <c r="C14" s="22">
        <v>0.5692341</v>
      </c>
      <c r="D14" s="22">
        <v>0.5692341</v>
      </c>
      <c r="E14" s="22"/>
      <c r="F14" s="22"/>
      <c r="I14" s="22"/>
      <c r="J14" s="24"/>
      <c r="K14" s="22"/>
      <c r="L14" s="22"/>
      <c r="M14" s="22"/>
      <c r="N14" s="22"/>
      <c r="O14" s="22"/>
      <c r="P14" s="22"/>
      <c r="Q14" s="22"/>
      <c r="R14" s="24"/>
      <c r="S14" s="22"/>
      <c r="T14" s="22"/>
      <c r="U14" s="22"/>
      <c r="V14" s="22"/>
      <c r="W14" s="22"/>
      <c r="X14" s="22"/>
      <c r="Y14" s="22"/>
    </row>
    <row r="15" spans="1:25">
      <c r="A15" s="2">
        <v>44136</v>
      </c>
      <c r="B15" s="22">
        <v>0.37988693</v>
      </c>
      <c r="C15" s="22">
        <v>0.37988693</v>
      </c>
      <c r="D15" s="22">
        <v>0.37988693</v>
      </c>
      <c r="E15" s="22"/>
      <c r="F15" s="22"/>
      <c r="I15" s="22"/>
      <c r="J15" s="24"/>
      <c r="K15" s="22"/>
      <c r="L15" s="22"/>
      <c r="M15" s="22"/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</row>
    <row r="16" spans="1:25">
      <c r="A16" s="2">
        <v>44180</v>
      </c>
      <c r="B16" s="22">
        <v>0.44</v>
      </c>
      <c r="C16" s="22">
        <v>0.44</v>
      </c>
      <c r="D16" s="22">
        <v>0.44</v>
      </c>
      <c r="E16" s="22"/>
      <c r="F16" s="22"/>
      <c r="I16" s="22"/>
      <c r="J16" s="24"/>
      <c r="K16" s="22"/>
      <c r="L16" s="22"/>
      <c r="M16" s="22"/>
      <c r="N16" s="22"/>
      <c r="O16" s="22"/>
      <c r="P16" s="22"/>
      <c r="Q16" s="22"/>
      <c r="R16" s="24"/>
      <c r="S16" s="22"/>
      <c r="T16" s="22"/>
      <c r="U16" s="22"/>
      <c r="V16" s="22"/>
      <c r="W16" s="22"/>
      <c r="X16" s="22"/>
      <c r="Y16" s="22"/>
    </row>
    <row r="17" spans="1:25">
      <c r="A17" s="2">
        <v>44184</v>
      </c>
      <c r="B17" s="22">
        <v>0.44</v>
      </c>
      <c r="C17" s="22">
        <v>0.44</v>
      </c>
      <c r="D17" s="22">
        <v>0.44</v>
      </c>
      <c r="E17" s="22"/>
      <c r="F17" s="22"/>
      <c r="I17" s="22"/>
      <c r="J17" s="24"/>
      <c r="K17" s="22"/>
      <c r="L17" s="22"/>
      <c r="M17" s="22"/>
      <c r="N17" s="22"/>
      <c r="O17" s="22"/>
      <c r="P17" s="22"/>
      <c r="Q17" s="22"/>
      <c r="R17" s="24"/>
      <c r="S17" s="22"/>
      <c r="T17" s="22"/>
      <c r="U17" s="22"/>
      <c r="V17" s="22"/>
      <c r="W17" s="22"/>
      <c r="X17" s="22"/>
      <c r="Y17" s="22"/>
    </row>
    <row r="18" spans="1:25">
      <c r="A18" s="2">
        <v>44200</v>
      </c>
      <c r="B18" s="22">
        <v>0.44</v>
      </c>
      <c r="C18" s="22">
        <v>0.44</v>
      </c>
      <c r="D18" s="22">
        <v>0.44</v>
      </c>
      <c r="E18" s="22"/>
      <c r="F18" s="22"/>
      <c r="I18" s="22"/>
      <c r="J18" s="24"/>
      <c r="K18" s="22"/>
      <c r="L18" s="22"/>
      <c r="M18" s="22"/>
      <c r="N18" s="22"/>
      <c r="O18" s="22"/>
      <c r="P18" s="22"/>
      <c r="Q18" s="22"/>
      <c r="R18" s="24"/>
      <c r="S18" s="22"/>
      <c r="T18" s="22"/>
      <c r="U18" s="22"/>
      <c r="V18" s="22"/>
      <c r="W18" s="22"/>
      <c r="X18" s="22"/>
      <c r="Y18" s="22"/>
    </row>
    <row r="19" spans="1:25">
      <c r="A19" s="2">
        <v>44201</v>
      </c>
      <c r="B19" s="22">
        <v>0.43</v>
      </c>
      <c r="C19" s="22">
        <v>0.43</v>
      </c>
      <c r="D19" s="22">
        <v>0.43</v>
      </c>
      <c r="E19" s="22"/>
      <c r="F19" s="22"/>
      <c r="I19" s="22"/>
      <c r="J19" s="24"/>
      <c r="K19" s="22"/>
      <c r="L19" s="22"/>
      <c r="M19" s="22"/>
      <c r="N19" s="22"/>
      <c r="O19" s="22"/>
      <c r="P19" s="22"/>
      <c r="Q19" s="22"/>
      <c r="R19" s="24"/>
      <c r="S19" s="22"/>
      <c r="T19" s="22"/>
      <c r="U19" s="22"/>
      <c r="V19" s="22"/>
      <c r="W19" s="22"/>
      <c r="X19" s="22"/>
      <c r="Y19" s="22"/>
    </row>
    <row r="20" spans="1:25">
      <c r="A20" s="2">
        <v>44208</v>
      </c>
      <c r="B20" s="22">
        <v>0.4</v>
      </c>
      <c r="C20" s="22">
        <v>0.4</v>
      </c>
      <c r="D20" s="22">
        <v>0.4</v>
      </c>
      <c r="E20" s="22"/>
      <c r="F20" s="22"/>
      <c r="I20" s="22"/>
      <c r="J20" s="24"/>
      <c r="K20" s="22"/>
      <c r="L20" s="22"/>
      <c r="M20" s="22"/>
      <c r="N20" s="22"/>
      <c r="O20" s="22"/>
      <c r="P20" s="22"/>
      <c r="Q20" s="22"/>
      <c r="R20" s="24"/>
      <c r="S20" s="22"/>
      <c r="T20" s="22"/>
      <c r="U20" s="22"/>
      <c r="V20" s="22"/>
      <c r="W20" s="22"/>
      <c r="X20" s="22"/>
      <c r="Y20" s="22"/>
    </row>
    <row r="21" spans="1:25">
      <c r="A21" s="2">
        <v>44212</v>
      </c>
      <c r="B21" s="22">
        <v>0.42</v>
      </c>
      <c r="C21" s="22">
        <v>0.42</v>
      </c>
      <c r="D21" s="22">
        <v>0.42</v>
      </c>
      <c r="E21" s="22"/>
      <c r="F21" s="22"/>
      <c r="I21" s="22"/>
      <c r="J21" s="24"/>
      <c r="K21" s="22"/>
      <c r="L21" s="22"/>
      <c r="M21" s="22"/>
      <c r="N21" s="22"/>
      <c r="O21" s="22"/>
      <c r="P21" s="22"/>
      <c r="Q21" s="22"/>
      <c r="R21" s="24"/>
      <c r="S21" s="22"/>
      <c r="T21" s="22"/>
      <c r="U21" s="22"/>
      <c r="V21" s="22"/>
      <c r="W21" s="22"/>
      <c r="X21" s="22"/>
      <c r="Y21" s="22"/>
    </row>
    <row r="22" spans="1:25">
      <c r="A22" s="2">
        <v>44215</v>
      </c>
      <c r="B22" s="22">
        <v>0.42</v>
      </c>
      <c r="C22" s="22">
        <v>0.42</v>
      </c>
      <c r="D22" s="22">
        <v>0.42</v>
      </c>
      <c r="E22" s="22"/>
      <c r="F22" s="22"/>
      <c r="I22" s="22"/>
      <c r="J22" s="24"/>
      <c r="K22" s="22"/>
      <c r="L22" s="22"/>
      <c r="M22" s="22"/>
      <c r="N22" s="22"/>
      <c r="O22" s="22"/>
      <c r="P22" s="22"/>
      <c r="Q22" s="22"/>
      <c r="R22" s="24"/>
      <c r="S22" s="22"/>
      <c r="T22" s="22"/>
      <c r="U22" s="22"/>
      <c r="V22" s="22"/>
      <c r="W22" s="22"/>
      <c r="X22" s="22"/>
      <c r="Y22" s="22"/>
    </row>
    <row r="23" spans="1:25">
      <c r="A23" s="2">
        <v>44222</v>
      </c>
      <c r="B23" s="22">
        <v>0.4</v>
      </c>
      <c r="C23" s="22">
        <v>0.4</v>
      </c>
      <c r="D23" s="22">
        <v>0.4</v>
      </c>
      <c r="E23" s="22"/>
      <c r="F23" s="22"/>
      <c r="I23" s="22"/>
      <c r="J23" s="24"/>
      <c r="K23" s="22"/>
      <c r="L23" s="22"/>
      <c r="M23" s="22"/>
      <c r="N23" s="22"/>
      <c r="O23" s="22"/>
      <c r="P23" s="22"/>
      <c r="Q23" s="22"/>
      <c r="R23" s="24"/>
      <c r="S23" s="22"/>
      <c r="T23" s="22"/>
      <c r="U23" s="22"/>
      <c r="V23" s="22"/>
      <c r="W23" s="22"/>
      <c r="X23" s="22"/>
      <c r="Y23" s="22"/>
    </row>
    <row r="24" spans="1:25">
      <c r="A24" s="2">
        <v>44229</v>
      </c>
      <c r="B24" s="22">
        <v>0.38</v>
      </c>
      <c r="C24" s="22">
        <v>0.38</v>
      </c>
      <c r="D24" s="22">
        <v>0.38</v>
      </c>
      <c r="E24" s="22"/>
      <c r="F24" s="22"/>
      <c r="I24" s="22"/>
      <c r="J24" s="24"/>
      <c r="K24" s="22"/>
      <c r="L24" s="22"/>
      <c r="M24" s="22"/>
      <c r="N24" s="22"/>
      <c r="O24" s="22"/>
      <c r="P24" s="22"/>
      <c r="Q24" s="22"/>
      <c r="R24" s="24"/>
      <c r="S24" s="22"/>
      <c r="T24" s="22"/>
      <c r="U24" s="22"/>
      <c r="V24" s="22"/>
      <c r="W24" s="22"/>
      <c r="X24" s="22"/>
      <c r="Y24" s="22"/>
    </row>
    <row r="25" spans="1:25">
      <c r="A25" s="2">
        <v>44233</v>
      </c>
      <c r="B25" s="22">
        <v>0.37</v>
      </c>
      <c r="C25" s="22">
        <v>0.37</v>
      </c>
      <c r="D25" s="22">
        <v>0.37</v>
      </c>
      <c r="E25" s="22"/>
      <c r="F25" s="22"/>
      <c r="I25" s="22"/>
      <c r="J25" s="24"/>
      <c r="K25" s="22"/>
      <c r="L25" s="22"/>
      <c r="M25" s="22"/>
      <c r="N25" s="22"/>
      <c r="O25" s="22"/>
      <c r="P25" s="22"/>
      <c r="Q25" s="22"/>
      <c r="R25" s="24"/>
      <c r="S25" s="22"/>
      <c r="T25" s="22"/>
      <c r="U25" s="22"/>
      <c r="V25" s="22"/>
      <c r="W25" s="22"/>
      <c r="X25" s="22"/>
      <c r="Y25" s="22"/>
    </row>
    <row r="26" spans="1:25">
      <c r="A26" s="2">
        <v>44235</v>
      </c>
      <c r="B26" s="22">
        <v>0.37</v>
      </c>
      <c r="C26" s="22">
        <v>0.37</v>
      </c>
      <c r="D26" s="22">
        <v>0.37</v>
      </c>
      <c r="E26" s="22"/>
      <c r="F26" s="22"/>
      <c r="I26" s="22"/>
      <c r="J26" s="24"/>
      <c r="K26" s="22"/>
      <c r="L26" s="22"/>
      <c r="M26" s="22"/>
      <c r="N26" s="22"/>
      <c r="O26" s="22"/>
      <c r="P26" s="22"/>
      <c r="Q26" s="22"/>
      <c r="R26" s="24"/>
      <c r="S26" s="22"/>
      <c r="T26" s="22"/>
      <c r="U26" s="22"/>
      <c r="V26" s="22"/>
      <c r="W26" s="22"/>
      <c r="X26" s="22"/>
      <c r="Y26" s="22"/>
    </row>
    <row r="27" spans="1:25">
      <c r="A27" s="2">
        <v>44236</v>
      </c>
      <c r="B27" s="22">
        <v>0.38</v>
      </c>
      <c r="C27" s="22">
        <v>0.38</v>
      </c>
      <c r="D27" s="22">
        <v>0.38</v>
      </c>
      <c r="E27" s="22"/>
      <c r="F27" s="22"/>
      <c r="I27" s="22"/>
      <c r="J27" s="24"/>
      <c r="K27" s="22"/>
      <c r="L27" s="22"/>
      <c r="M27" s="22"/>
      <c r="N27" s="22"/>
      <c r="O27" s="22"/>
      <c r="P27" s="22"/>
      <c r="Q27" s="22"/>
      <c r="R27" s="24"/>
      <c r="S27" s="22"/>
      <c r="T27" s="22"/>
      <c r="U27" s="22"/>
      <c r="V27" s="22"/>
      <c r="W27" s="22"/>
      <c r="X27" s="22"/>
      <c r="Y27" s="22"/>
    </row>
    <row r="28" spans="1:25">
      <c r="A28" s="2">
        <v>44240</v>
      </c>
      <c r="B28" s="22">
        <v>0.46</v>
      </c>
      <c r="C28" s="22">
        <v>0.46</v>
      </c>
      <c r="D28" s="22">
        <v>0.46</v>
      </c>
      <c r="E28" s="22"/>
      <c r="F28" s="22"/>
      <c r="I28" s="22"/>
      <c r="J28" s="24"/>
      <c r="K28" s="22"/>
      <c r="L28" s="22"/>
      <c r="M28" s="22"/>
      <c r="N28" s="22"/>
      <c r="O28" s="22"/>
      <c r="P28" s="22"/>
      <c r="Q28" s="22"/>
      <c r="R28" s="24"/>
      <c r="S28" s="26"/>
      <c r="T28" s="26"/>
      <c r="U28" s="26"/>
      <c r="V28" s="26"/>
      <c r="W28" s="26"/>
      <c r="X28" s="26"/>
      <c r="Y28" s="26"/>
    </row>
    <row r="29" spans="1:25">
      <c r="A29" s="2">
        <v>44243</v>
      </c>
      <c r="B29" s="22">
        <v>0.48</v>
      </c>
      <c r="C29" s="22">
        <v>0.48</v>
      </c>
      <c r="D29" s="22">
        <v>0.48</v>
      </c>
      <c r="E29" s="22"/>
      <c r="F29" s="22"/>
      <c r="I29" s="22"/>
      <c r="J29" s="24"/>
      <c r="K29" s="22"/>
      <c r="L29" s="22"/>
      <c r="M29" s="22"/>
      <c r="N29" s="22"/>
      <c r="O29" s="22"/>
      <c r="P29" s="22"/>
      <c r="Q29" s="22"/>
      <c r="R29" s="24"/>
      <c r="S29" s="26"/>
      <c r="T29" s="26"/>
      <c r="U29" s="26"/>
      <c r="V29" s="26"/>
      <c r="W29" s="26"/>
      <c r="X29" s="26"/>
      <c r="Y29" s="26"/>
    </row>
    <row r="30" spans="1:25">
      <c r="A30" s="2">
        <v>44249</v>
      </c>
      <c r="B30" s="22">
        <v>0.42</v>
      </c>
      <c r="C30" s="22">
        <v>0.42</v>
      </c>
      <c r="D30" s="22">
        <v>0.42</v>
      </c>
      <c r="E30" s="22"/>
      <c r="F30" s="22"/>
      <c r="I30" s="22"/>
      <c r="J30" s="24"/>
      <c r="K30" s="22"/>
      <c r="L30" s="22"/>
      <c r="M30" s="22"/>
      <c r="N30" s="22"/>
      <c r="O30" s="22"/>
      <c r="P30" s="22"/>
      <c r="Q30" s="22"/>
      <c r="R30" s="24"/>
      <c r="S30" s="26"/>
      <c r="T30" s="26"/>
      <c r="U30" s="26"/>
      <c r="V30" s="26"/>
      <c r="W30" s="26"/>
      <c r="X30" s="26"/>
      <c r="Y30" s="26"/>
    </row>
    <row r="31" spans="1:25">
      <c r="A31" s="2">
        <v>44250</v>
      </c>
      <c r="B31" s="22">
        <v>0.43</v>
      </c>
      <c r="C31" s="22">
        <v>0.43</v>
      </c>
      <c r="D31" s="22">
        <v>0.43</v>
      </c>
      <c r="E31" s="22"/>
      <c r="F31" s="22"/>
      <c r="I31" s="22"/>
      <c r="J31" s="24"/>
      <c r="K31" s="22"/>
      <c r="L31" s="22"/>
      <c r="M31" s="22"/>
      <c r="N31" s="22"/>
      <c r="O31" s="22"/>
      <c r="P31" s="22"/>
      <c r="Q31" s="22"/>
      <c r="R31" s="24"/>
      <c r="S31" s="26"/>
      <c r="T31" s="26"/>
      <c r="U31" s="26"/>
      <c r="V31" s="26"/>
      <c r="W31" s="26"/>
      <c r="X31" s="26"/>
      <c r="Y31" s="26"/>
    </row>
    <row r="32" spans="1:25">
      <c r="A32" s="2">
        <v>44256</v>
      </c>
      <c r="B32" s="22">
        <v>0.45</v>
      </c>
      <c r="C32" s="22">
        <v>0.45</v>
      </c>
      <c r="D32" s="22">
        <v>0.45</v>
      </c>
      <c r="E32" s="22"/>
      <c r="F32" s="22"/>
      <c r="I32" s="22"/>
      <c r="J32" s="24"/>
      <c r="K32" s="22"/>
      <c r="L32" s="22"/>
      <c r="M32" s="22"/>
      <c r="N32" s="22"/>
      <c r="O32" s="22"/>
      <c r="P32" s="22"/>
      <c r="Q32" s="22"/>
      <c r="R32" s="24"/>
      <c r="S32" s="26"/>
      <c r="T32" s="26"/>
      <c r="U32" s="26"/>
      <c r="V32" s="26"/>
      <c r="W32" s="26"/>
      <c r="X32" s="26"/>
      <c r="Y32" s="26"/>
    </row>
    <row r="33" spans="1:25">
      <c r="A33" s="2">
        <v>44257</v>
      </c>
      <c r="B33" s="22">
        <v>0.51</v>
      </c>
      <c r="C33" s="22">
        <v>0.51</v>
      </c>
      <c r="D33" s="22">
        <v>0.51</v>
      </c>
      <c r="E33" s="22"/>
      <c r="F33" s="22"/>
      <c r="I33" s="22"/>
      <c r="J33" s="24"/>
      <c r="K33" s="22"/>
      <c r="L33" s="22"/>
      <c r="M33" s="22"/>
      <c r="N33" s="22"/>
      <c r="O33" s="22"/>
      <c r="P33" s="22"/>
      <c r="Q33" s="22"/>
      <c r="R33" s="24"/>
      <c r="S33" s="26"/>
      <c r="T33" s="26"/>
      <c r="U33" s="26"/>
      <c r="V33" s="26"/>
      <c r="W33" s="26"/>
      <c r="X33" s="26"/>
      <c r="Y33" s="26"/>
    </row>
    <row r="34" spans="1:25">
      <c r="A34" s="2">
        <v>44262</v>
      </c>
      <c r="B34" s="22">
        <v>0.6</v>
      </c>
      <c r="C34" s="22">
        <v>0.6</v>
      </c>
      <c r="D34" s="22">
        <v>0.6</v>
      </c>
      <c r="E34" s="22"/>
      <c r="F34" s="22"/>
      <c r="I34" s="22"/>
      <c r="J34" s="24"/>
      <c r="K34" s="22"/>
      <c r="L34" s="22"/>
      <c r="M34" s="22"/>
      <c r="N34" s="22"/>
      <c r="O34" s="22"/>
      <c r="P34" s="22"/>
      <c r="Q34" s="22"/>
      <c r="R34" s="24"/>
      <c r="S34" s="26"/>
      <c r="T34" s="26"/>
      <c r="U34" s="26"/>
      <c r="V34" s="26"/>
      <c r="W34" s="26"/>
      <c r="X34" s="26"/>
      <c r="Y34" s="26"/>
    </row>
    <row r="35" spans="1:25">
      <c r="A35" s="2">
        <v>44264</v>
      </c>
      <c r="B35" s="22">
        <v>0.6</v>
      </c>
      <c r="C35" s="22">
        <v>0.6</v>
      </c>
      <c r="D35" s="22">
        <v>0.6</v>
      </c>
      <c r="E35" s="22"/>
      <c r="F35" s="22"/>
      <c r="I35" s="22"/>
      <c r="J35" s="24"/>
      <c r="K35" s="22"/>
      <c r="L35" s="22"/>
      <c r="M35" s="22"/>
      <c r="N35" s="22"/>
      <c r="O35" s="22"/>
      <c r="P35" s="22"/>
      <c r="Q35" s="22"/>
      <c r="R35" s="24"/>
      <c r="S35" s="26"/>
      <c r="T35" s="26"/>
      <c r="U35" s="26"/>
      <c r="V35" s="26"/>
      <c r="W35" s="26"/>
      <c r="X35" s="26"/>
      <c r="Y35" s="26"/>
    </row>
    <row r="36" spans="1:25">
      <c r="A36" s="2">
        <v>44271</v>
      </c>
      <c r="B36" s="22">
        <v>0.6</v>
      </c>
      <c r="C36" s="22">
        <v>0.6</v>
      </c>
      <c r="D36" s="22">
        <v>0.6</v>
      </c>
      <c r="E36" s="22"/>
      <c r="F36" s="22"/>
      <c r="I36" s="22"/>
      <c r="J36" s="24"/>
      <c r="K36" s="22"/>
      <c r="L36" s="22"/>
      <c r="M36" s="22"/>
      <c r="N36" s="22"/>
      <c r="O36" s="22"/>
      <c r="P36" s="22"/>
      <c r="Q36" s="22"/>
      <c r="R36" s="24"/>
      <c r="S36" s="26"/>
      <c r="T36" s="26"/>
      <c r="U36" s="26"/>
      <c r="V36" s="26"/>
      <c r="W36" s="26"/>
      <c r="X36" s="26"/>
      <c r="Y36" s="26"/>
    </row>
    <row r="37" spans="1:25">
      <c r="A37" s="2">
        <v>44278</v>
      </c>
      <c r="B37" s="22">
        <v>0.6</v>
      </c>
      <c r="C37" s="22">
        <v>0.6</v>
      </c>
      <c r="D37" s="22">
        <v>0.6</v>
      </c>
      <c r="E37" s="22"/>
      <c r="F37" s="22"/>
      <c r="I37" s="22"/>
      <c r="J37" s="24"/>
      <c r="K37" s="22"/>
      <c r="L37" s="22"/>
      <c r="M37" s="22"/>
      <c r="N37" s="22"/>
      <c r="O37" s="22"/>
      <c r="P37" s="22"/>
      <c r="Q37" s="22"/>
      <c r="R37" s="24"/>
      <c r="S37" s="26"/>
      <c r="T37" s="26"/>
      <c r="U37" s="26"/>
      <c r="V37" s="26"/>
      <c r="W37" s="26"/>
      <c r="X37" s="26"/>
      <c r="Y37" s="26"/>
    </row>
    <row r="38" spans="1:25">
      <c r="A38" s="2">
        <v>44285</v>
      </c>
      <c r="B38" s="22">
        <v>0.6</v>
      </c>
      <c r="C38" s="22">
        <v>0.6</v>
      </c>
      <c r="D38" s="22">
        <v>0.6</v>
      </c>
      <c r="E38" s="22"/>
      <c r="F38" s="22"/>
      <c r="I38" s="22"/>
      <c r="J38" s="24"/>
      <c r="K38" s="22"/>
      <c r="L38" s="22"/>
      <c r="M38" s="22"/>
      <c r="N38" s="22"/>
      <c r="O38" s="22"/>
      <c r="P38" s="22"/>
      <c r="Q38" s="22"/>
      <c r="R38" s="24"/>
      <c r="S38" s="26"/>
      <c r="T38" s="26"/>
      <c r="U38" s="26"/>
      <c r="V38" s="26"/>
      <c r="W38" s="26"/>
      <c r="X38" s="26"/>
      <c r="Y38" s="26"/>
    </row>
    <row r="39" spans="1:25">
      <c r="A39" s="2">
        <v>44290</v>
      </c>
      <c r="B39" s="22">
        <v>0.6</v>
      </c>
      <c r="C39" s="22">
        <v>0.6</v>
      </c>
      <c r="D39" s="22">
        <v>0.6</v>
      </c>
      <c r="E39" s="22"/>
      <c r="F39" s="22"/>
      <c r="I39" s="22"/>
      <c r="J39" s="24"/>
      <c r="K39" s="22"/>
      <c r="L39" s="22"/>
      <c r="M39" s="22"/>
      <c r="N39" s="22"/>
      <c r="O39" s="22"/>
      <c r="P39" s="22"/>
      <c r="Q39" s="22"/>
      <c r="R39" s="24"/>
      <c r="S39" s="26"/>
      <c r="T39" s="26"/>
      <c r="U39" s="26"/>
      <c r="V39" s="26"/>
      <c r="W39" s="26"/>
      <c r="X39" s="26"/>
      <c r="Y39" s="26"/>
    </row>
    <row r="40" spans="1:25">
      <c r="A40" s="2">
        <v>44292</v>
      </c>
      <c r="B40" s="22">
        <f t="shared" ref="B40:B60" si="0">L66</f>
        <v>0.612614318968586</v>
      </c>
      <c r="C40" s="22">
        <v>0.5</v>
      </c>
      <c r="D40" s="22">
        <v>0.6</v>
      </c>
      <c r="E40" s="22"/>
      <c r="F40" s="22"/>
      <c r="I40" s="22"/>
      <c r="J40" s="24"/>
      <c r="K40" s="22"/>
      <c r="L40" s="22"/>
      <c r="M40" s="22"/>
      <c r="N40" s="22"/>
      <c r="O40" s="22"/>
      <c r="P40" s="22"/>
      <c r="Q40" s="22"/>
      <c r="R40" s="24"/>
      <c r="S40" s="26"/>
      <c r="T40" s="26"/>
      <c r="U40" s="26"/>
      <c r="V40" s="26"/>
      <c r="W40" s="26"/>
      <c r="X40" s="26"/>
      <c r="Y40" s="26"/>
    </row>
    <row r="41" spans="1:25">
      <c r="A41" s="2">
        <v>44296</v>
      </c>
      <c r="B41" s="22">
        <f t="shared" si="0"/>
        <v>0.618921478452879</v>
      </c>
      <c r="C41" s="22">
        <v>0.5</v>
      </c>
      <c r="D41" s="22">
        <v>0.6</v>
      </c>
      <c r="E41" s="22"/>
      <c r="F41" s="22"/>
      <c r="I41" s="22"/>
      <c r="J41" s="24"/>
      <c r="K41" s="22"/>
      <c r="L41" s="22"/>
      <c r="M41" s="22"/>
      <c r="N41" s="22"/>
      <c r="O41" s="22"/>
      <c r="P41" s="22"/>
      <c r="Q41" s="22"/>
      <c r="R41" s="24"/>
      <c r="S41" s="26"/>
      <c r="T41" s="26"/>
      <c r="U41" s="26"/>
      <c r="V41" s="26"/>
      <c r="W41" s="26"/>
      <c r="X41" s="26"/>
      <c r="Y41" s="26"/>
    </row>
    <row r="42" spans="1:25">
      <c r="A42" s="2">
        <v>44299</v>
      </c>
      <c r="B42" s="22">
        <f t="shared" si="0"/>
        <v>0.625228637937172</v>
      </c>
      <c r="C42" s="22">
        <v>0.5</v>
      </c>
      <c r="D42" s="22">
        <v>0.6</v>
      </c>
      <c r="E42" s="22"/>
      <c r="F42" s="22"/>
      <c r="I42" s="22"/>
      <c r="J42" s="24"/>
      <c r="K42" s="22"/>
      <c r="L42" s="22"/>
      <c r="M42" s="22"/>
      <c r="N42" s="22"/>
      <c r="O42" s="22"/>
      <c r="P42" s="22"/>
      <c r="Q42" s="22"/>
      <c r="R42" s="24"/>
      <c r="S42" s="26"/>
      <c r="T42" s="26"/>
      <c r="U42" s="26"/>
      <c r="V42" s="26"/>
      <c r="W42" s="26"/>
      <c r="X42" s="26"/>
      <c r="Y42" s="26"/>
    </row>
    <row r="43" spans="1:25">
      <c r="A43" s="2">
        <v>44303</v>
      </c>
      <c r="B43" s="22">
        <f t="shared" si="0"/>
        <v>0.631535797421465</v>
      </c>
      <c r="C43" s="22">
        <v>0.5</v>
      </c>
      <c r="D43" s="22">
        <v>0.6</v>
      </c>
      <c r="E43" s="22"/>
      <c r="F43" s="22"/>
      <c r="I43" s="22"/>
      <c r="J43" s="24"/>
      <c r="K43" s="22"/>
      <c r="L43" s="22"/>
      <c r="M43" s="22"/>
      <c r="N43" s="22"/>
      <c r="O43" s="22"/>
      <c r="P43" s="22"/>
      <c r="Q43" s="22"/>
      <c r="R43" s="24"/>
      <c r="S43" s="26"/>
      <c r="T43" s="26"/>
      <c r="U43" s="26"/>
      <c r="V43" s="26"/>
      <c r="W43" s="26"/>
      <c r="X43" s="26"/>
      <c r="Y43" s="26"/>
    </row>
    <row r="44" spans="1:25">
      <c r="A44" s="2">
        <v>44306</v>
      </c>
      <c r="B44" s="22">
        <f t="shared" si="0"/>
        <v>0.637842956905758</v>
      </c>
      <c r="C44" s="22">
        <v>0.5</v>
      </c>
      <c r="D44" s="22">
        <v>0.6</v>
      </c>
      <c r="E44" s="22"/>
      <c r="F44" s="22"/>
      <c r="I44" s="22"/>
      <c r="J44" s="24"/>
      <c r="K44" s="22"/>
      <c r="L44" s="22"/>
      <c r="M44" s="22"/>
      <c r="N44" s="22"/>
      <c r="O44" s="22"/>
      <c r="P44" s="22"/>
      <c r="Q44" s="22"/>
      <c r="R44" s="24"/>
      <c r="S44" s="26"/>
      <c r="T44" s="26"/>
      <c r="U44" s="26"/>
      <c r="V44" s="26"/>
      <c r="W44" s="26"/>
      <c r="X44" s="26"/>
      <c r="Y44" s="26"/>
    </row>
    <row r="45" spans="1:25">
      <c r="A45" s="2">
        <v>44312</v>
      </c>
      <c r="B45" s="22">
        <f t="shared" si="0"/>
        <v>0.64415011639005</v>
      </c>
      <c r="C45" s="22">
        <v>0.5</v>
      </c>
      <c r="D45" s="22">
        <v>0.6</v>
      </c>
      <c r="E45" s="22"/>
      <c r="F45" s="22"/>
      <c r="I45" s="22"/>
      <c r="J45" s="24"/>
      <c r="K45" s="22"/>
      <c r="L45" s="22"/>
      <c r="M45" s="22"/>
      <c r="N45" s="22"/>
      <c r="O45" s="22"/>
      <c r="P45" s="22"/>
      <c r="Q45" s="22"/>
      <c r="R45" s="24"/>
      <c r="S45" s="26"/>
      <c r="T45" s="26"/>
      <c r="U45" s="26"/>
      <c r="V45" s="26"/>
      <c r="W45" s="26"/>
      <c r="X45" s="26"/>
      <c r="Y45" s="26"/>
    </row>
    <row r="46" spans="1:25">
      <c r="A46" s="2">
        <v>44313</v>
      </c>
      <c r="B46" s="22">
        <f t="shared" si="0"/>
        <v>0.650457275874343</v>
      </c>
      <c r="C46" s="22">
        <v>0.5</v>
      </c>
      <c r="D46" s="22">
        <v>0.6</v>
      </c>
      <c r="E46" s="22"/>
      <c r="F46" s="22"/>
      <c r="I46" s="22"/>
      <c r="J46" s="24"/>
      <c r="K46" s="22"/>
      <c r="L46" s="22"/>
      <c r="M46" s="22"/>
      <c r="N46" s="22"/>
      <c r="O46" s="22"/>
      <c r="P46" s="22"/>
      <c r="Q46" s="22"/>
      <c r="R46" s="24"/>
      <c r="S46" s="26"/>
      <c r="T46" s="26"/>
      <c r="U46" s="26"/>
      <c r="V46" s="26"/>
      <c r="W46" s="26"/>
      <c r="X46" s="26"/>
      <c r="Y46" s="26"/>
    </row>
    <row r="47" spans="1:25">
      <c r="A47" s="2">
        <v>44319</v>
      </c>
      <c r="B47" s="22">
        <f t="shared" si="0"/>
        <v>0.656764435358636</v>
      </c>
      <c r="C47" s="22">
        <v>0.5</v>
      </c>
      <c r="D47" s="22">
        <v>0.6</v>
      </c>
      <c r="E47" s="22"/>
      <c r="F47" s="22"/>
      <c r="I47" s="22"/>
      <c r="J47" s="24"/>
      <c r="K47" s="22"/>
      <c r="L47" s="22"/>
      <c r="M47" s="22"/>
      <c r="N47" s="22"/>
      <c r="O47" s="22"/>
      <c r="P47" s="22"/>
      <c r="Q47" s="22"/>
      <c r="R47" s="24"/>
      <c r="S47" s="26"/>
      <c r="T47" s="26"/>
      <c r="U47" s="26"/>
      <c r="V47" s="26"/>
      <c r="W47" s="26"/>
      <c r="X47" s="26"/>
      <c r="Y47" s="26"/>
    </row>
    <row r="48" spans="1:25">
      <c r="A48" s="2">
        <v>44320</v>
      </c>
      <c r="B48" s="22">
        <f t="shared" si="0"/>
        <v>0.663071594842929</v>
      </c>
      <c r="C48" s="22">
        <v>0.5</v>
      </c>
      <c r="D48" s="22">
        <v>0.6</v>
      </c>
      <c r="E48" s="22"/>
      <c r="F48" s="22"/>
      <c r="I48" s="22"/>
      <c r="J48" s="24"/>
      <c r="K48" s="22"/>
      <c r="L48" s="22"/>
      <c r="M48" s="22"/>
      <c r="N48" s="22"/>
      <c r="O48" s="22"/>
      <c r="P48" s="22"/>
      <c r="Q48" s="22"/>
      <c r="R48" s="24"/>
      <c r="S48" s="26"/>
      <c r="T48" s="26"/>
      <c r="U48" s="26"/>
      <c r="V48" s="26"/>
      <c r="W48" s="26"/>
      <c r="X48" s="26"/>
      <c r="Y48" s="26"/>
    </row>
    <row r="49" spans="1:25">
      <c r="A49" s="2">
        <v>44325</v>
      </c>
      <c r="B49" s="22">
        <f t="shared" si="0"/>
        <v>0.669378754327222</v>
      </c>
      <c r="C49" s="22">
        <v>0.5</v>
      </c>
      <c r="D49" s="22">
        <v>0.6</v>
      </c>
      <c r="E49" s="22"/>
      <c r="F49" s="22"/>
      <c r="I49" s="22"/>
      <c r="J49" s="24"/>
      <c r="K49" s="22"/>
      <c r="L49" s="22"/>
      <c r="M49" s="22"/>
      <c r="N49" s="22"/>
      <c r="O49" s="22"/>
      <c r="P49" s="22"/>
      <c r="Q49" s="22"/>
      <c r="R49" s="24"/>
      <c r="S49" s="26"/>
      <c r="T49" s="26"/>
      <c r="U49" s="26"/>
      <c r="V49" s="26"/>
      <c r="W49" s="26"/>
      <c r="X49" s="26"/>
      <c r="Y49" s="26"/>
    </row>
    <row r="50" spans="1:25">
      <c r="A50" s="2">
        <v>44327</v>
      </c>
      <c r="B50" s="22">
        <f t="shared" si="0"/>
        <v>0.675685913811515</v>
      </c>
      <c r="C50" s="22">
        <v>0.5</v>
      </c>
      <c r="D50" s="22">
        <v>0.6</v>
      </c>
      <c r="E50" s="22"/>
      <c r="F50" s="22"/>
      <c r="I50" s="22"/>
      <c r="J50" s="24"/>
      <c r="K50" s="22"/>
      <c r="L50" s="22"/>
      <c r="M50" s="22"/>
      <c r="N50" s="22"/>
      <c r="O50" s="22"/>
      <c r="P50" s="22"/>
      <c r="Q50" s="22"/>
      <c r="R50" s="24"/>
      <c r="S50" s="26"/>
      <c r="T50" s="26"/>
      <c r="U50" s="26"/>
      <c r="V50" s="26"/>
      <c r="W50" s="26"/>
      <c r="X50" s="26"/>
      <c r="Y50" s="26"/>
    </row>
    <row r="51" spans="1:25">
      <c r="A51" s="2">
        <v>44328</v>
      </c>
      <c r="B51" s="22">
        <f t="shared" si="0"/>
        <v>0.681993073295808</v>
      </c>
      <c r="C51" s="22">
        <v>0.5</v>
      </c>
      <c r="D51" s="22">
        <v>0.6</v>
      </c>
      <c r="E51" s="22"/>
      <c r="F51" s="22"/>
      <c r="I51" s="22"/>
      <c r="J51" s="24"/>
      <c r="K51" s="22"/>
      <c r="L51" s="22"/>
      <c r="M51" s="22"/>
      <c r="N51" s="22"/>
      <c r="O51" s="22"/>
      <c r="P51" s="22"/>
      <c r="Q51" s="22"/>
      <c r="R51" s="24"/>
      <c r="S51" s="26"/>
      <c r="T51" s="26"/>
      <c r="U51" s="26"/>
      <c r="V51" s="26"/>
      <c r="W51" s="26"/>
      <c r="X51" s="26"/>
      <c r="Y51" s="26"/>
    </row>
    <row r="52" spans="1:25">
      <c r="A52" s="2">
        <v>44332</v>
      </c>
      <c r="B52" s="22">
        <f t="shared" si="0"/>
        <v>0.688300232780101</v>
      </c>
      <c r="C52" s="22">
        <v>0.5</v>
      </c>
      <c r="D52" s="22">
        <v>0.6</v>
      </c>
      <c r="E52" s="22"/>
      <c r="F52" s="22"/>
      <c r="I52" s="22"/>
      <c r="J52" s="24"/>
      <c r="K52" s="22"/>
      <c r="L52" s="22"/>
      <c r="M52" s="22"/>
      <c r="N52" s="22"/>
      <c r="O52" s="22"/>
      <c r="P52" s="22"/>
      <c r="Q52" s="22"/>
      <c r="R52" s="24"/>
      <c r="S52" s="26"/>
      <c r="T52" s="26"/>
      <c r="U52" s="26"/>
      <c r="V52" s="26"/>
      <c r="W52" s="26"/>
      <c r="X52" s="26"/>
      <c r="Y52" s="26"/>
    </row>
    <row r="53" spans="1:25">
      <c r="A53" s="2">
        <v>44334</v>
      </c>
      <c r="B53" s="22">
        <f t="shared" si="0"/>
        <v>0.694607392264394</v>
      </c>
      <c r="C53" s="22">
        <v>0.5</v>
      </c>
      <c r="D53" s="22">
        <v>0.6</v>
      </c>
      <c r="E53" s="22"/>
      <c r="F53" s="22"/>
      <c r="I53" s="22"/>
      <c r="J53" s="24"/>
      <c r="K53" s="22"/>
      <c r="L53" s="22"/>
      <c r="M53" s="22"/>
      <c r="N53" s="22"/>
      <c r="O53" s="22"/>
      <c r="P53" s="22"/>
      <c r="Q53" s="22"/>
      <c r="R53" s="24"/>
      <c r="S53" s="26"/>
      <c r="T53" s="26"/>
      <c r="U53" s="26"/>
      <c r="V53" s="26"/>
      <c r="W53" s="26"/>
      <c r="X53" s="26"/>
      <c r="Y53" s="26"/>
    </row>
    <row r="54" spans="1:25">
      <c r="A54" s="2">
        <v>44341</v>
      </c>
      <c r="B54" s="22">
        <f t="shared" si="0"/>
        <v>0.700914551748687</v>
      </c>
      <c r="C54" s="22">
        <v>0.5</v>
      </c>
      <c r="D54" s="22">
        <v>0.6</v>
      </c>
      <c r="E54" s="22"/>
      <c r="F54" s="22"/>
      <c r="G54" s="22"/>
      <c r="H54" s="22"/>
      <c r="I54" s="22"/>
      <c r="J54" s="24"/>
      <c r="K54" s="22"/>
      <c r="L54" s="22"/>
      <c r="M54" s="22"/>
      <c r="N54" s="22"/>
      <c r="O54" s="22"/>
      <c r="P54" s="22"/>
      <c r="Q54" s="22"/>
      <c r="R54" s="24"/>
      <c r="S54" s="26"/>
      <c r="T54" s="26"/>
      <c r="U54" s="26"/>
      <c r="V54" s="26"/>
      <c r="W54" s="26"/>
      <c r="X54" s="26"/>
      <c r="Y54" s="26"/>
    </row>
    <row r="55" spans="1:25">
      <c r="A55" s="2">
        <v>44348</v>
      </c>
      <c r="B55" s="22">
        <f t="shared" si="0"/>
        <v>0.70722171123298</v>
      </c>
      <c r="C55" s="22">
        <v>0.5</v>
      </c>
      <c r="D55" s="22">
        <v>0.6</v>
      </c>
      <c r="E55" s="22"/>
      <c r="F55" s="22"/>
      <c r="G55" s="22"/>
      <c r="H55" s="22"/>
      <c r="I55" s="22"/>
      <c r="J55" s="24"/>
      <c r="K55" s="22"/>
      <c r="L55" s="22"/>
      <c r="M55" s="22"/>
      <c r="N55" s="22"/>
      <c r="O55" s="22"/>
      <c r="P55" s="22"/>
      <c r="Q55" s="22"/>
      <c r="R55" s="24"/>
      <c r="S55" s="26"/>
      <c r="T55" s="26"/>
      <c r="U55" s="26"/>
      <c r="V55" s="26"/>
      <c r="W55" s="26"/>
      <c r="X55" s="26"/>
      <c r="Y55" s="26"/>
    </row>
    <row r="56" spans="1:25">
      <c r="A56" s="2">
        <v>44355</v>
      </c>
      <c r="B56" s="22">
        <f t="shared" si="0"/>
        <v>0.713528870717273</v>
      </c>
      <c r="C56" s="22">
        <v>0.5</v>
      </c>
      <c r="D56" s="22">
        <v>0.6</v>
      </c>
      <c r="E56" s="22"/>
      <c r="F56" s="22"/>
      <c r="G56" s="22"/>
      <c r="H56" s="22"/>
      <c r="I56" s="22"/>
      <c r="J56" s="24"/>
      <c r="K56" s="22"/>
      <c r="L56" s="22"/>
      <c r="M56" s="22"/>
      <c r="N56" s="22"/>
      <c r="O56" s="22"/>
      <c r="P56" s="22"/>
      <c r="Q56" s="22"/>
      <c r="R56" s="24"/>
      <c r="S56" s="26"/>
      <c r="T56" s="26"/>
      <c r="U56" s="26"/>
      <c r="V56" s="26"/>
      <c r="W56" s="26"/>
      <c r="X56" s="26"/>
      <c r="Y56" s="26"/>
    </row>
    <row r="57" spans="1:25">
      <c r="A57" s="2">
        <v>44362</v>
      </c>
      <c r="B57" s="22">
        <f t="shared" si="0"/>
        <v>0.719836030201566</v>
      </c>
      <c r="C57" s="22">
        <v>0.5</v>
      </c>
      <c r="D57" s="22">
        <v>0.6</v>
      </c>
      <c r="E57" s="22"/>
      <c r="F57" s="22"/>
      <c r="G57" s="22"/>
      <c r="H57" s="22"/>
      <c r="I57" s="22"/>
      <c r="J57" s="24"/>
      <c r="K57" s="22"/>
      <c r="L57" s="22"/>
      <c r="M57" s="22"/>
      <c r="N57" s="22"/>
      <c r="O57" s="22"/>
      <c r="P57" s="22"/>
      <c r="Q57" s="22"/>
      <c r="R57" s="24"/>
      <c r="S57" s="26"/>
      <c r="T57" s="26"/>
      <c r="U57" s="26"/>
      <c r="V57" s="26"/>
      <c r="W57" s="26"/>
      <c r="X57" s="26"/>
      <c r="Y57" s="26"/>
    </row>
    <row r="58" spans="1:25">
      <c r="A58" s="2">
        <v>44383</v>
      </c>
      <c r="B58" s="22">
        <f t="shared" si="0"/>
        <v>0.726143189685859</v>
      </c>
      <c r="C58" s="22">
        <v>0.5</v>
      </c>
      <c r="D58" s="22">
        <v>0.6</v>
      </c>
      <c r="E58" s="22"/>
      <c r="F58" s="22"/>
      <c r="G58" s="22"/>
      <c r="H58" s="22"/>
      <c r="I58" s="22"/>
      <c r="J58" s="24"/>
      <c r="K58" s="22"/>
      <c r="L58" s="22"/>
      <c r="M58" s="22"/>
      <c r="N58" s="22"/>
      <c r="O58" s="22"/>
      <c r="P58" s="22"/>
      <c r="Q58" s="22"/>
      <c r="R58" s="24"/>
      <c r="S58" s="26"/>
      <c r="T58" s="26"/>
      <c r="U58" s="26"/>
      <c r="V58" s="26"/>
      <c r="W58" s="26"/>
      <c r="X58" s="26"/>
      <c r="Y58" s="26"/>
    </row>
    <row r="59" spans="1:25">
      <c r="A59" s="2">
        <v>44440</v>
      </c>
      <c r="B59" s="22">
        <f t="shared" si="0"/>
        <v>0.732450349170152</v>
      </c>
      <c r="C59" s="22">
        <v>0.5</v>
      </c>
      <c r="D59" s="22">
        <v>0.6</v>
      </c>
      <c r="E59" s="22"/>
      <c r="F59" s="22"/>
      <c r="G59" s="22"/>
      <c r="H59" s="22"/>
      <c r="I59" s="22"/>
      <c r="J59" s="24"/>
      <c r="K59" s="22"/>
      <c r="L59" s="22"/>
      <c r="M59" s="22"/>
      <c r="N59" s="22"/>
      <c r="O59" s="22"/>
      <c r="P59" s="22"/>
      <c r="Q59" s="22"/>
      <c r="R59" s="24"/>
      <c r="S59" s="26"/>
      <c r="T59" s="26"/>
      <c r="U59" s="26"/>
      <c r="V59" s="26"/>
      <c r="W59" s="26"/>
      <c r="X59" s="26"/>
      <c r="Y59" s="26"/>
    </row>
    <row r="60" spans="1:25">
      <c r="A60" s="2">
        <v>44562</v>
      </c>
      <c r="B60" s="22">
        <f t="shared" si="0"/>
        <v>0.738757508654445</v>
      </c>
      <c r="C60" s="22">
        <v>0.5</v>
      </c>
      <c r="D60" s="22">
        <v>0.6</v>
      </c>
      <c r="E60" s="22"/>
      <c r="F60" s="22"/>
      <c r="G60" s="22"/>
      <c r="H60" s="22"/>
      <c r="I60" s="22"/>
      <c r="J60" s="24"/>
      <c r="K60" s="22"/>
      <c r="L60" s="22"/>
      <c r="M60" s="22"/>
      <c r="N60" s="22"/>
      <c r="O60" s="22"/>
      <c r="P60" s="22"/>
      <c r="Q60" s="22"/>
      <c r="R60" s="24"/>
      <c r="S60" s="26"/>
      <c r="T60" s="26"/>
      <c r="U60" s="26"/>
      <c r="V60" s="26"/>
      <c r="W60" s="26"/>
      <c r="X60" s="26"/>
      <c r="Y60" s="26"/>
    </row>
    <row r="61" spans="1:25">
      <c r="A61" s="2"/>
      <c r="B61" s="22"/>
      <c r="C61" s="22"/>
      <c r="D61" s="22"/>
      <c r="E61" s="22"/>
      <c r="F61" s="22"/>
      <c r="G61" s="22"/>
      <c r="H61" s="22"/>
      <c r="I61" s="22"/>
      <c r="J61" s="24"/>
      <c r="K61" s="22"/>
      <c r="L61" s="22"/>
      <c r="M61" s="22"/>
      <c r="N61" s="22"/>
      <c r="O61" s="22"/>
      <c r="P61" s="22"/>
      <c r="Q61" s="22"/>
      <c r="R61" s="24"/>
      <c r="S61" s="26"/>
      <c r="T61" s="26"/>
      <c r="U61" s="26"/>
      <c r="V61" s="26"/>
      <c r="W61" s="26"/>
      <c r="X61" s="26"/>
      <c r="Y61" s="26"/>
    </row>
    <row r="62" spans="2:20">
      <c r="B62" s="2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>
      <c r="B63" s="22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0:20">
      <c r="J64" s="25" t="s">
        <v>105</v>
      </c>
      <c r="O64" s="17"/>
      <c r="P64" s="17"/>
      <c r="Q64" s="17"/>
      <c r="R64" s="17"/>
      <c r="S64" s="17"/>
      <c r="T64" s="17"/>
    </row>
    <row r="65" spans="1:20">
      <c r="A65" s="2"/>
      <c r="J65" s="27">
        <v>1</v>
      </c>
      <c r="K65" s="28">
        <f>0</f>
        <v>0</v>
      </c>
      <c r="L65" s="28">
        <f>$D$38+K65</f>
        <v>0.6</v>
      </c>
      <c r="M65" s="28"/>
      <c r="N65" s="22"/>
      <c r="O65" s="17"/>
      <c r="P65" s="17"/>
      <c r="Q65" s="17"/>
      <c r="R65" s="17"/>
      <c r="S65" s="17"/>
      <c r="T65" s="17"/>
    </row>
    <row r="66" spans="10:20">
      <c r="J66" s="27">
        <v>2</v>
      </c>
      <c r="K66" s="28">
        <f t="shared" ref="K66:K94" si="1">($K$95-$K$65)/($J$95-$B$6+1)*J66+$K$65</f>
        <v>0.0126143189685859</v>
      </c>
      <c r="L66" s="28">
        <f t="shared" ref="L66:L95" si="2">$D$38+K66</f>
        <v>0.612614318968586</v>
      </c>
      <c r="M66" s="28"/>
      <c r="N66" s="22"/>
      <c r="O66" s="17"/>
      <c r="P66" s="17"/>
      <c r="Q66" s="17"/>
      <c r="R66" s="17"/>
      <c r="S66" s="17"/>
      <c r="T66" s="17"/>
    </row>
    <row r="67" spans="10:20">
      <c r="J67" s="27">
        <v>3</v>
      </c>
      <c r="K67" s="28">
        <f t="shared" si="1"/>
        <v>0.0189214784528788</v>
      </c>
      <c r="L67" s="28">
        <f t="shared" si="2"/>
        <v>0.618921478452879</v>
      </c>
      <c r="M67" s="28"/>
      <c r="N67" s="22"/>
      <c r="O67" s="17"/>
      <c r="P67" s="17"/>
      <c r="Q67" s="17"/>
      <c r="R67" s="17"/>
      <c r="S67" s="17"/>
      <c r="T67" s="17"/>
    </row>
    <row r="68" spans="10:20">
      <c r="J68" s="27">
        <v>4</v>
      </c>
      <c r="K68" s="28">
        <f t="shared" si="1"/>
        <v>0.0252286379371717</v>
      </c>
      <c r="L68" s="28">
        <f t="shared" si="2"/>
        <v>0.625228637937172</v>
      </c>
      <c r="M68" s="28"/>
      <c r="N68" s="22"/>
      <c r="O68" s="17"/>
      <c r="P68" s="17"/>
      <c r="Q68" s="17"/>
      <c r="R68" s="17"/>
      <c r="S68" s="17"/>
      <c r="T68" s="17"/>
    </row>
    <row r="69" spans="10:20">
      <c r="J69" s="27">
        <v>5</v>
      </c>
      <c r="K69" s="28">
        <f t="shared" si="1"/>
        <v>0.0315357974214647</v>
      </c>
      <c r="L69" s="28">
        <f t="shared" si="2"/>
        <v>0.631535797421465</v>
      </c>
      <c r="M69" s="28"/>
      <c r="N69" s="22"/>
      <c r="O69" s="17"/>
      <c r="P69" s="17"/>
      <c r="Q69" s="17"/>
      <c r="R69" s="17"/>
      <c r="S69" s="17"/>
      <c r="T69" s="17"/>
    </row>
    <row r="70" spans="10:20">
      <c r="J70" s="27">
        <v>6</v>
      </c>
      <c r="K70" s="28">
        <f t="shared" si="1"/>
        <v>0.0378429569057576</v>
      </c>
      <c r="L70" s="28">
        <f t="shared" si="2"/>
        <v>0.637842956905758</v>
      </c>
      <c r="M70" s="28"/>
      <c r="N70" s="22"/>
      <c r="O70" s="17"/>
      <c r="P70" s="17"/>
      <c r="Q70" s="17"/>
      <c r="R70" s="17"/>
      <c r="S70" s="17"/>
      <c r="T70" s="17"/>
    </row>
    <row r="71" spans="10:20">
      <c r="J71" s="27">
        <v>7</v>
      </c>
      <c r="K71" s="28">
        <f t="shared" si="1"/>
        <v>0.0441501163900506</v>
      </c>
      <c r="L71" s="28">
        <f t="shared" si="2"/>
        <v>0.64415011639005</v>
      </c>
      <c r="M71" s="28"/>
      <c r="N71" s="22"/>
      <c r="O71" s="17"/>
      <c r="P71" s="17"/>
      <c r="Q71" s="17"/>
      <c r="R71" s="17"/>
      <c r="S71" s="17"/>
      <c r="T71" s="17"/>
    </row>
    <row r="72" spans="10:20">
      <c r="J72" s="27">
        <v>8</v>
      </c>
      <c r="K72" s="28">
        <f t="shared" si="1"/>
        <v>0.0504572758743435</v>
      </c>
      <c r="L72" s="28">
        <f t="shared" si="2"/>
        <v>0.650457275874343</v>
      </c>
      <c r="M72" s="28"/>
      <c r="N72" s="22"/>
      <c r="O72" s="17"/>
      <c r="P72" s="17"/>
      <c r="Q72" s="17"/>
      <c r="R72" s="17"/>
      <c r="S72" s="17"/>
      <c r="T72" s="17"/>
    </row>
    <row r="73" spans="10:20">
      <c r="J73" s="27">
        <v>9</v>
      </c>
      <c r="K73" s="28">
        <f t="shared" si="1"/>
        <v>0.0567644353586364</v>
      </c>
      <c r="L73" s="28">
        <f t="shared" si="2"/>
        <v>0.656764435358636</v>
      </c>
      <c r="M73" s="28"/>
      <c r="N73" s="22"/>
      <c r="O73" s="17"/>
      <c r="P73" s="17"/>
      <c r="Q73" s="17"/>
      <c r="R73" s="17"/>
      <c r="S73" s="17"/>
      <c r="T73" s="17"/>
    </row>
    <row r="74" spans="10:20">
      <c r="J74" s="27">
        <v>10</v>
      </c>
      <c r="K74" s="28">
        <f t="shared" si="1"/>
        <v>0.0630715948429293</v>
      </c>
      <c r="L74" s="28">
        <f t="shared" si="2"/>
        <v>0.663071594842929</v>
      </c>
      <c r="M74" s="28"/>
      <c r="N74" s="22"/>
      <c r="O74" s="17"/>
      <c r="P74" s="17"/>
      <c r="Q74" s="17"/>
      <c r="R74" s="17"/>
      <c r="S74" s="17"/>
      <c r="T74" s="17"/>
    </row>
    <row r="75" spans="10:20">
      <c r="J75" s="27">
        <v>11</v>
      </c>
      <c r="K75" s="28">
        <f t="shared" si="1"/>
        <v>0.0693787543272223</v>
      </c>
      <c r="L75" s="28">
        <f t="shared" si="2"/>
        <v>0.669378754327222</v>
      </c>
      <c r="M75" s="28"/>
      <c r="N75" s="22"/>
      <c r="O75" s="17"/>
      <c r="P75" s="17"/>
      <c r="Q75" s="17"/>
      <c r="R75" s="17"/>
      <c r="S75" s="17"/>
      <c r="T75" s="17"/>
    </row>
    <row r="76" spans="10:20">
      <c r="J76" s="27">
        <v>12</v>
      </c>
      <c r="K76" s="28">
        <f t="shared" si="1"/>
        <v>0.0756859138115152</v>
      </c>
      <c r="L76" s="28">
        <f t="shared" si="2"/>
        <v>0.675685913811515</v>
      </c>
      <c r="M76" s="28"/>
      <c r="N76" s="22"/>
      <c r="O76" s="17"/>
      <c r="P76" s="17"/>
      <c r="Q76" s="17"/>
      <c r="R76" s="17"/>
      <c r="S76" s="17"/>
      <c r="T76" s="17"/>
    </row>
    <row r="77" spans="10:20">
      <c r="J77" s="27">
        <v>13</v>
      </c>
      <c r="K77" s="28">
        <f t="shared" si="1"/>
        <v>0.0819930732958082</v>
      </c>
      <c r="L77" s="28">
        <f t="shared" si="2"/>
        <v>0.681993073295808</v>
      </c>
      <c r="M77" s="28"/>
      <c r="N77" s="22"/>
      <c r="O77" s="17"/>
      <c r="P77" s="17"/>
      <c r="Q77" s="17"/>
      <c r="R77" s="17"/>
      <c r="S77" s="17"/>
      <c r="T77" s="17"/>
    </row>
    <row r="78" spans="10:20">
      <c r="J78" s="27">
        <v>14</v>
      </c>
      <c r="K78" s="28">
        <f t="shared" si="1"/>
        <v>0.0883002327801011</v>
      </c>
      <c r="L78" s="28">
        <f t="shared" si="2"/>
        <v>0.688300232780101</v>
      </c>
      <c r="M78" s="28"/>
      <c r="N78" s="22"/>
      <c r="O78" s="17"/>
      <c r="P78" s="17"/>
      <c r="Q78" s="17"/>
      <c r="R78" s="17"/>
      <c r="S78" s="17"/>
      <c r="T78" s="17"/>
    </row>
    <row r="79" spans="10:20">
      <c r="J79" s="27">
        <v>15</v>
      </c>
      <c r="K79" s="28">
        <f t="shared" si="1"/>
        <v>0.094607392264394</v>
      </c>
      <c r="L79" s="28">
        <f t="shared" si="2"/>
        <v>0.694607392264394</v>
      </c>
      <c r="M79" s="28"/>
      <c r="N79" s="22"/>
      <c r="O79" s="17"/>
      <c r="P79" s="17"/>
      <c r="Q79" s="17"/>
      <c r="R79" s="17"/>
      <c r="S79" s="17"/>
      <c r="T79" s="17"/>
    </row>
    <row r="80" spans="10:20">
      <c r="J80" s="27">
        <v>16</v>
      </c>
      <c r="K80" s="28">
        <f t="shared" si="1"/>
        <v>0.100914551748687</v>
      </c>
      <c r="L80" s="28">
        <f t="shared" si="2"/>
        <v>0.700914551748687</v>
      </c>
      <c r="M80" s="28"/>
      <c r="N80" s="22"/>
      <c r="O80" s="17"/>
      <c r="P80" s="17"/>
      <c r="Q80" s="17"/>
      <c r="R80" s="17"/>
      <c r="S80" s="17"/>
      <c r="T80" s="17"/>
    </row>
    <row r="81" spans="10:20">
      <c r="J81" s="27">
        <v>17</v>
      </c>
      <c r="K81" s="28">
        <f t="shared" si="1"/>
        <v>0.10722171123298</v>
      </c>
      <c r="L81" s="28">
        <f t="shared" si="2"/>
        <v>0.70722171123298</v>
      </c>
      <c r="M81" s="28"/>
      <c r="N81" s="22"/>
      <c r="O81" s="17"/>
      <c r="P81" s="17"/>
      <c r="Q81" s="17"/>
      <c r="R81" s="17"/>
      <c r="S81" s="17"/>
      <c r="T81" s="17"/>
    </row>
    <row r="82" spans="10:20">
      <c r="J82" s="27">
        <v>18</v>
      </c>
      <c r="K82" s="28">
        <f t="shared" si="1"/>
        <v>0.113528870717273</v>
      </c>
      <c r="L82" s="28">
        <f t="shared" si="2"/>
        <v>0.713528870717273</v>
      </c>
      <c r="M82" s="28"/>
      <c r="N82" s="22"/>
      <c r="O82" s="17"/>
      <c r="P82" s="17"/>
      <c r="Q82" s="17"/>
      <c r="R82" s="17"/>
      <c r="S82" s="17"/>
      <c r="T82" s="17"/>
    </row>
    <row r="83" spans="10:20">
      <c r="J83" s="27">
        <v>19</v>
      </c>
      <c r="K83" s="28">
        <f t="shared" si="1"/>
        <v>0.119836030201566</v>
      </c>
      <c r="L83" s="28">
        <f t="shared" si="2"/>
        <v>0.719836030201566</v>
      </c>
      <c r="M83" s="28"/>
      <c r="N83" s="22"/>
      <c r="O83" s="17"/>
      <c r="P83" s="17"/>
      <c r="Q83" s="17"/>
      <c r="R83" s="17"/>
      <c r="S83" s="17"/>
      <c r="T83" s="17"/>
    </row>
    <row r="84" spans="10:20">
      <c r="J84" s="27">
        <v>20</v>
      </c>
      <c r="K84" s="28">
        <f t="shared" si="1"/>
        <v>0.126143189685859</v>
      </c>
      <c r="L84" s="28">
        <f t="shared" si="2"/>
        <v>0.726143189685859</v>
      </c>
      <c r="M84" s="28"/>
      <c r="N84" s="22"/>
      <c r="O84" s="17"/>
      <c r="P84" s="17"/>
      <c r="Q84" s="17"/>
      <c r="R84" s="17"/>
      <c r="S84" s="17"/>
      <c r="T84" s="17"/>
    </row>
    <row r="85" spans="10:20">
      <c r="J85" s="27">
        <v>21</v>
      </c>
      <c r="K85" s="28">
        <f t="shared" si="1"/>
        <v>0.132450349170152</v>
      </c>
      <c r="L85" s="28">
        <f t="shared" si="2"/>
        <v>0.732450349170152</v>
      </c>
      <c r="M85" s="28"/>
      <c r="N85" s="22"/>
      <c r="O85" s="17"/>
      <c r="P85" s="17"/>
      <c r="Q85" s="17"/>
      <c r="R85" s="17"/>
      <c r="S85" s="17"/>
      <c r="T85" s="17"/>
    </row>
    <row r="86" spans="10:20">
      <c r="J86" s="27">
        <v>22</v>
      </c>
      <c r="K86" s="28">
        <f t="shared" si="1"/>
        <v>0.138757508654445</v>
      </c>
      <c r="L86" s="28">
        <f t="shared" si="2"/>
        <v>0.738757508654445</v>
      </c>
      <c r="M86" s="28"/>
      <c r="N86" s="22"/>
      <c r="O86" s="17"/>
      <c r="P86" s="17"/>
      <c r="Q86" s="17"/>
      <c r="R86" s="17"/>
      <c r="S86" s="17"/>
      <c r="T86" s="17"/>
    </row>
    <row r="87" spans="10:20">
      <c r="J87" s="27">
        <v>23</v>
      </c>
      <c r="K87" s="28">
        <f t="shared" si="1"/>
        <v>0.145064668138738</v>
      </c>
      <c r="L87" s="28">
        <f t="shared" si="2"/>
        <v>0.745064668138738</v>
      </c>
      <c r="M87" s="28"/>
      <c r="N87" s="22"/>
      <c r="O87" s="17"/>
      <c r="P87" s="17"/>
      <c r="Q87" s="17"/>
      <c r="R87" s="17"/>
      <c r="S87" s="17"/>
      <c r="T87" s="17"/>
    </row>
    <row r="88" spans="10:20">
      <c r="J88" s="27">
        <v>24</v>
      </c>
      <c r="K88" s="28">
        <f t="shared" si="1"/>
        <v>0.15137182762303</v>
      </c>
      <c r="L88" s="28">
        <f t="shared" si="2"/>
        <v>0.75137182762303</v>
      </c>
      <c r="M88" s="28"/>
      <c r="N88" s="22"/>
      <c r="O88" s="17"/>
      <c r="P88" s="17"/>
      <c r="Q88" s="17"/>
      <c r="R88" s="17"/>
      <c r="S88" s="17"/>
      <c r="T88" s="17"/>
    </row>
    <row r="89" spans="10:20">
      <c r="J89" s="27">
        <v>25</v>
      </c>
      <c r="K89" s="28">
        <f t="shared" si="1"/>
        <v>0.157678987107323</v>
      </c>
      <c r="L89" s="28">
        <f t="shared" si="2"/>
        <v>0.757678987107323</v>
      </c>
      <c r="M89" s="28"/>
      <c r="N89" s="22"/>
      <c r="O89" s="17"/>
      <c r="P89" s="17"/>
      <c r="Q89" s="17"/>
      <c r="R89" s="17"/>
      <c r="S89" s="17"/>
      <c r="T89" s="17"/>
    </row>
    <row r="90" spans="10:20">
      <c r="J90" s="27">
        <v>26</v>
      </c>
      <c r="K90" s="28">
        <f t="shared" si="1"/>
        <v>0.163986146591616</v>
      </c>
      <c r="L90" s="28">
        <f t="shared" si="2"/>
        <v>0.763986146591616</v>
      </c>
      <c r="M90" s="28"/>
      <c r="N90" s="22"/>
      <c r="O90" s="17"/>
      <c r="P90" s="17"/>
      <c r="Q90" s="17"/>
      <c r="R90" s="17"/>
      <c r="S90" s="17"/>
      <c r="T90" s="17"/>
    </row>
    <row r="91" spans="10:20">
      <c r="J91" s="27">
        <v>27</v>
      </c>
      <c r="K91" s="28">
        <f t="shared" si="1"/>
        <v>0.170293306075909</v>
      </c>
      <c r="L91" s="28">
        <f t="shared" si="2"/>
        <v>0.770293306075909</v>
      </c>
      <c r="M91" s="28"/>
      <c r="N91" s="22"/>
      <c r="O91" s="17"/>
      <c r="P91" s="17"/>
      <c r="Q91" s="17"/>
      <c r="R91" s="17"/>
      <c r="S91" s="17"/>
      <c r="T91" s="17"/>
    </row>
    <row r="92" spans="10:20">
      <c r="J92" s="27">
        <v>28</v>
      </c>
      <c r="K92" s="28">
        <f t="shared" si="1"/>
        <v>0.176600465560202</v>
      </c>
      <c r="L92" s="28">
        <f t="shared" si="2"/>
        <v>0.776600465560202</v>
      </c>
      <c r="M92" s="28"/>
      <c r="N92" s="22"/>
      <c r="O92" s="17"/>
      <c r="P92" s="17"/>
      <c r="Q92" s="17"/>
      <c r="R92" s="17"/>
      <c r="S92" s="17"/>
      <c r="T92" s="17"/>
    </row>
    <row r="93" spans="10:20">
      <c r="J93" s="27">
        <v>29</v>
      </c>
      <c r="K93" s="28">
        <f t="shared" si="1"/>
        <v>0.182907625044495</v>
      </c>
      <c r="L93" s="28">
        <f t="shared" si="2"/>
        <v>0.782907625044495</v>
      </c>
      <c r="M93" s="28"/>
      <c r="N93" s="22"/>
      <c r="O93" s="17"/>
      <c r="P93" s="17"/>
      <c r="Q93" s="17"/>
      <c r="R93" s="17"/>
      <c r="S93" s="17"/>
      <c r="T93" s="17"/>
    </row>
    <row r="94" spans="10:20">
      <c r="J94" s="27">
        <v>30</v>
      </c>
      <c r="K94" s="28">
        <f t="shared" si="1"/>
        <v>0.189214784528788</v>
      </c>
      <c r="L94" s="28">
        <f t="shared" si="2"/>
        <v>0.789214784528788</v>
      </c>
      <c r="M94" s="28"/>
      <c r="N94" s="22"/>
      <c r="O94" s="17"/>
      <c r="P94" s="17"/>
      <c r="Q94" s="17"/>
      <c r="R94" s="17"/>
      <c r="S94" s="17"/>
      <c r="T94" s="17"/>
    </row>
    <row r="95" spans="10:20">
      <c r="J95" s="27">
        <v>31</v>
      </c>
      <c r="K95" s="28">
        <v>0.2</v>
      </c>
      <c r="L95" s="28">
        <f t="shared" si="2"/>
        <v>0.8</v>
      </c>
      <c r="M95" s="28"/>
      <c r="N95" s="22"/>
      <c r="O95" s="17"/>
      <c r="P95" s="17"/>
      <c r="Q95" s="17"/>
      <c r="R95" s="17"/>
      <c r="S95" s="17"/>
      <c r="T95" s="17"/>
    </row>
    <row r="96" spans="3:20">
      <c r="C96" s="1"/>
      <c r="D96" s="1"/>
      <c r="E96" s="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0:20"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0:20"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0:20"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0:20"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0:20"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0:20"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0:20"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workbookViewId="0">
      <selection activeCell="B1" sqref="B1:B17"/>
    </sheetView>
  </sheetViews>
  <sheetFormatPr defaultColWidth="8.7265625" defaultRowHeight="14" outlineLevelCol="5"/>
  <cols>
    <col min="1" max="1" width="17" style="2" customWidth="1"/>
    <col min="2" max="2" width="19.2734375" customWidth="1"/>
    <col min="3" max="3" width="16" customWidth="1"/>
    <col min="4" max="4" width="15.1796875" customWidth="1"/>
  </cols>
  <sheetData>
    <row r="1" spans="1:4">
      <c r="A1" s="2">
        <v>43831</v>
      </c>
      <c r="B1">
        <v>0</v>
      </c>
      <c r="C1" t="s">
        <v>106</v>
      </c>
      <c r="D1" t="s">
        <v>107</v>
      </c>
    </row>
    <row r="2" spans="1:4">
      <c r="A2" s="2">
        <v>43902</v>
      </c>
      <c r="B2">
        <v>0</v>
      </c>
      <c r="C2" s="21">
        <v>43831</v>
      </c>
      <c r="D2">
        <v>0.024202928370955</v>
      </c>
    </row>
    <row r="3" spans="1:4">
      <c r="A3" s="2">
        <v>43904</v>
      </c>
      <c r="B3">
        <v>0</v>
      </c>
      <c r="C3" s="21">
        <v>44228</v>
      </c>
      <c r="D3">
        <v>0.0453823583228024</v>
      </c>
    </row>
    <row r="4" spans="1:6">
      <c r="A4" s="2">
        <v>43907</v>
      </c>
      <c r="B4">
        <v>0</v>
      </c>
      <c r="C4" s="21">
        <v>44256</v>
      </c>
      <c r="D4">
        <v>0.119363495332192</v>
      </c>
      <c r="F4" t="s">
        <v>108</v>
      </c>
    </row>
    <row r="5" spans="1:4">
      <c r="A5" s="2">
        <v>43984</v>
      </c>
      <c r="B5">
        <v>0</v>
      </c>
      <c r="C5" s="21">
        <v>44287</v>
      </c>
      <c r="D5">
        <v>0.282413021541623</v>
      </c>
    </row>
    <row r="6" spans="1:4">
      <c r="A6" s="2">
        <v>44004</v>
      </c>
      <c r="B6">
        <v>0</v>
      </c>
      <c r="C6" s="21">
        <v>44317</v>
      </c>
      <c r="D6">
        <v>0.405860644783545</v>
      </c>
    </row>
    <row r="7" spans="1:4">
      <c r="A7" s="2">
        <v>44016</v>
      </c>
      <c r="B7">
        <v>0</v>
      </c>
      <c r="C7" s="21">
        <v>44348</v>
      </c>
      <c r="D7">
        <v>0.462505925769212</v>
      </c>
    </row>
    <row r="8" spans="1:4">
      <c r="A8" s="2">
        <v>44032</v>
      </c>
      <c r="B8">
        <v>0</v>
      </c>
      <c r="C8" s="21">
        <v>44378</v>
      </c>
      <c r="D8">
        <v>0.548853100993619</v>
      </c>
    </row>
    <row r="9" spans="1:4">
      <c r="A9" s="2">
        <v>44070</v>
      </c>
      <c r="B9">
        <v>0</v>
      </c>
      <c r="C9" s="21">
        <v>44409</v>
      </c>
      <c r="D9">
        <v>0.68530282068977</v>
      </c>
    </row>
    <row r="10" spans="1:4">
      <c r="A10" s="2">
        <v>44075</v>
      </c>
      <c r="B10">
        <v>0</v>
      </c>
      <c r="C10" s="2">
        <v>44440</v>
      </c>
      <c r="D10">
        <v>0.68530282068977</v>
      </c>
    </row>
    <row r="11" spans="1:4">
      <c r="A11" s="2">
        <v>44121</v>
      </c>
      <c r="B11">
        <v>0</v>
      </c>
      <c r="C11" s="2">
        <v>44470</v>
      </c>
      <c r="D11">
        <v>0.68530282068977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80724</v>
      </c>
      <c r="B17">
        <v>0</v>
      </c>
    </row>
    <row r="18" spans="1:2">
      <c r="A18" s="2">
        <v>44201</v>
      </c>
      <c r="B18">
        <v>0.024202928370955</v>
      </c>
    </row>
    <row r="19" spans="1:2">
      <c r="A19" s="2">
        <v>44208</v>
      </c>
      <c r="B19">
        <v>0.024202928370955</v>
      </c>
    </row>
    <row r="20" spans="1:2">
      <c r="A20" s="2">
        <v>44212</v>
      </c>
      <c r="B20">
        <v>0.024202928370955</v>
      </c>
    </row>
    <row r="21" spans="1:2">
      <c r="A21" s="2">
        <v>44215</v>
      </c>
      <c r="B21">
        <v>0.024202928370955</v>
      </c>
    </row>
    <row r="22" spans="1:2">
      <c r="A22" s="2">
        <v>44222</v>
      </c>
      <c r="B22">
        <v>0.024202928370955</v>
      </c>
    </row>
    <row r="23" spans="1:2">
      <c r="A23" s="2">
        <v>44229</v>
      </c>
      <c r="B23">
        <v>0.0453823583228024</v>
      </c>
    </row>
    <row r="24" spans="1:2">
      <c r="A24" s="2">
        <v>44233</v>
      </c>
      <c r="B24">
        <v>0.0453823583228024</v>
      </c>
    </row>
    <row r="25" spans="1:2">
      <c r="A25" s="2">
        <v>44235</v>
      </c>
      <c r="B25">
        <v>0.0453823583228024</v>
      </c>
    </row>
    <row r="26" spans="1:2">
      <c r="A26" s="2">
        <v>44236</v>
      </c>
      <c r="B26">
        <v>0.0453823583228024</v>
      </c>
    </row>
    <row r="27" spans="1:2">
      <c r="A27" s="2">
        <v>44240</v>
      </c>
      <c r="B27">
        <v>0.0453823583228024</v>
      </c>
    </row>
    <row r="28" spans="1:2">
      <c r="A28" s="2">
        <v>44243</v>
      </c>
      <c r="B28">
        <v>0.0453823583228024</v>
      </c>
    </row>
    <row r="29" spans="1:2">
      <c r="A29" s="2">
        <v>44249</v>
      </c>
      <c r="B29">
        <v>0.0453823583228024</v>
      </c>
    </row>
    <row r="30" spans="1:2">
      <c r="A30" s="2">
        <v>44250</v>
      </c>
      <c r="B30">
        <v>0.0453823583228024</v>
      </c>
    </row>
    <row r="31" spans="1:2">
      <c r="A31" s="2">
        <v>44256</v>
      </c>
      <c r="B31">
        <v>0.119363495332192</v>
      </c>
    </row>
    <row r="32" spans="1:2">
      <c r="A32" s="2">
        <v>44257</v>
      </c>
      <c r="B32">
        <v>0.119363495332192</v>
      </c>
    </row>
    <row r="33" spans="1:2">
      <c r="A33" s="2">
        <v>44262</v>
      </c>
      <c r="B33">
        <v>0.119363495332192</v>
      </c>
    </row>
    <row r="34" spans="1:2">
      <c r="A34" s="2">
        <v>44264</v>
      </c>
      <c r="B34">
        <v>0.119363495332192</v>
      </c>
    </row>
    <row r="35" spans="1:2">
      <c r="A35" s="2">
        <v>44271</v>
      </c>
      <c r="B35">
        <v>0.119363495332192</v>
      </c>
    </row>
    <row r="36" spans="1:2">
      <c r="A36" s="2">
        <v>44278</v>
      </c>
      <c r="B36">
        <v>0.119363495332192</v>
      </c>
    </row>
    <row r="37" spans="1:2">
      <c r="A37" s="2">
        <v>44285</v>
      </c>
      <c r="B37">
        <v>0.119363495332192</v>
      </c>
    </row>
    <row r="38" spans="1:2">
      <c r="A38" s="2">
        <v>44290</v>
      </c>
      <c r="B38">
        <v>0.282413021541623</v>
      </c>
    </row>
    <row r="39" spans="1:2">
      <c r="A39" s="2">
        <v>44292</v>
      </c>
      <c r="B39">
        <v>0.282413021541623</v>
      </c>
    </row>
    <row r="40" spans="1:2">
      <c r="A40" s="2">
        <v>44296</v>
      </c>
      <c r="B40">
        <v>0.282413021541623</v>
      </c>
    </row>
    <row r="41" spans="1:2">
      <c r="A41" s="2">
        <v>44299</v>
      </c>
      <c r="B41">
        <v>0.282413021541623</v>
      </c>
    </row>
    <row r="42" spans="1:2">
      <c r="A42" s="2">
        <v>44303</v>
      </c>
      <c r="B42">
        <v>0.282413021541623</v>
      </c>
    </row>
    <row r="43" spans="1:2">
      <c r="A43" s="2">
        <v>44306</v>
      </c>
      <c r="B43">
        <v>0.282413021541623</v>
      </c>
    </row>
    <row r="44" spans="1:2">
      <c r="A44" s="2">
        <v>44312</v>
      </c>
      <c r="B44">
        <v>0.282413021541623</v>
      </c>
    </row>
    <row r="45" spans="1:2">
      <c r="A45" s="2">
        <v>44313</v>
      </c>
      <c r="B45">
        <v>0.282413021541623</v>
      </c>
    </row>
    <row r="46" spans="1:2">
      <c r="A46" s="2">
        <v>44319</v>
      </c>
      <c r="B46">
        <v>0.405860644783545</v>
      </c>
    </row>
    <row r="47" spans="1:2">
      <c r="A47" s="2">
        <v>44320</v>
      </c>
      <c r="B47">
        <v>0.405860644783545</v>
      </c>
    </row>
    <row r="48" spans="1:2">
      <c r="A48" s="2">
        <v>44325</v>
      </c>
      <c r="B48">
        <v>0.405860644783545</v>
      </c>
    </row>
    <row r="49" spans="1:2">
      <c r="A49" s="2">
        <v>44327</v>
      </c>
      <c r="B49">
        <v>0.405860644783545</v>
      </c>
    </row>
    <row r="50" spans="1:2">
      <c r="A50" s="2">
        <v>44328</v>
      </c>
      <c r="B50">
        <v>0.405860644783545</v>
      </c>
    </row>
    <row r="51" spans="1:2">
      <c r="A51" s="2">
        <v>44332</v>
      </c>
      <c r="B51">
        <v>0.405860644783545</v>
      </c>
    </row>
    <row r="52" spans="1:2">
      <c r="A52" s="2">
        <v>44334</v>
      </c>
      <c r="B52">
        <v>0.405860644783545</v>
      </c>
    </row>
    <row r="53" spans="1:2">
      <c r="A53" s="2">
        <v>44341</v>
      </c>
      <c r="B53">
        <v>0.405860644783545</v>
      </c>
    </row>
    <row r="54" spans="1:2">
      <c r="A54" s="2">
        <v>44348</v>
      </c>
      <c r="B54">
        <v>0.462505925769212</v>
      </c>
    </row>
    <row r="55" spans="1:2">
      <c r="A55" s="2">
        <v>44355</v>
      </c>
      <c r="B55">
        <v>0.462505925769212</v>
      </c>
    </row>
    <row r="56" spans="1:2">
      <c r="A56" s="2">
        <v>44362</v>
      </c>
      <c r="B56">
        <v>0.462505925769212</v>
      </c>
    </row>
    <row r="57" spans="1:2">
      <c r="A57" s="2">
        <v>44383</v>
      </c>
      <c r="B57">
        <v>0.548853100993619</v>
      </c>
    </row>
    <row r="58" spans="1:2">
      <c r="A58" s="2">
        <v>44423</v>
      </c>
      <c r="B58">
        <v>0.68530282068977</v>
      </c>
    </row>
    <row r="59" spans="1:2">
      <c r="A59" s="2">
        <v>44440</v>
      </c>
      <c r="B59">
        <v>0.68530282068977</v>
      </c>
    </row>
    <row r="60" spans="1:2">
      <c r="A60" s="2">
        <v>44562</v>
      </c>
      <c r="B60">
        <v>0.68530282068977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2021-03-10T05:32:00Z</dcterms:created>
  <dcterms:modified xsi:type="dcterms:W3CDTF">2021-04-22T18:50:15Z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