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orkU\Waning Immunity\WaningImmunity\France\data\"/>
    </mc:Choice>
  </mc:AlternateContent>
  <xr:revisionPtr revIDLastSave="0" documentId="13_ncr:1_{C9B9CFF0-3E47-4156-B765-714F7B50FF93}" xr6:coauthVersionLast="46" xr6:coauthVersionMax="46" xr10:uidLastSave="{00000000-0000-0000-0000-000000000000}"/>
  <bookViews>
    <workbookView xWindow="-28920" yWindow="0" windowWidth="29040" windowHeight="15840" activeTab="7" xr2:uid="{37525C34-66B4-442F-97BD-FE52321D8C60}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" sheetId="20" r:id="rId16"/>
    <sheet name="omegaNA" sheetId="6" r:id="rId17"/>
    <sheet name="betaNA" sheetId="7" r:id="rId18"/>
    <sheet name="doseOld" sheetId="5" r:id="rId19"/>
  </sheets>
  <definedNames>
    <definedName name="ExternalData_1" localSheetId="2" hidden="1">'vacsi-fra-2021-03-31-10h03'!$A$1:$H$94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2" i="15" l="1"/>
  <c r="K62" i="15"/>
  <c r="K81" i="15" s="1"/>
  <c r="L81" i="15" s="1"/>
  <c r="B55" i="15" s="1"/>
  <c r="K63" i="15"/>
  <c r="L63" i="15" s="1"/>
  <c r="B37" i="15" s="1"/>
  <c r="K64" i="15"/>
  <c r="L64" i="15" s="1"/>
  <c r="B38" i="15" s="1"/>
  <c r="K65" i="15"/>
  <c r="L65" i="15" s="1"/>
  <c r="B39" i="15" s="1"/>
  <c r="K66" i="15"/>
  <c r="L66" i="15" s="1"/>
  <c r="B40" i="15" s="1"/>
  <c r="K67" i="15"/>
  <c r="L67" i="15" s="1"/>
  <c r="B41" i="15" s="1"/>
  <c r="K68" i="15"/>
  <c r="L68" i="15" s="1"/>
  <c r="B42" i="15" s="1"/>
  <c r="K69" i="15"/>
  <c r="L69" i="15" s="1"/>
  <c r="B43" i="15" s="1"/>
  <c r="K70" i="15"/>
  <c r="L70" i="15" s="1"/>
  <c r="B44" i="15" s="1"/>
  <c r="K71" i="15"/>
  <c r="L71" i="15" s="1"/>
  <c r="B45" i="15" s="1"/>
  <c r="K72" i="15"/>
  <c r="L72" i="15" s="1"/>
  <c r="B46" i="15" s="1"/>
  <c r="K73" i="15"/>
  <c r="L73" i="15" s="1"/>
  <c r="B47" i="15" s="1"/>
  <c r="K74" i="15"/>
  <c r="L74" i="15" s="1"/>
  <c r="B48" i="15" s="1"/>
  <c r="K75" i="15"/>
  <c r="L75" i="15" s="1"/>
  <c r="B49" i="15" s="1"/>
  <c r="K76" i="15"/>
  <c r="L76" i="15" s="1"/>
  <c r="B50" i="15" s="1"/>
  <c r="K77" i="15"/>
  <c r="L77" i="15" s="1"/>
  <c r="B51" i="15" s="1"/>
  <c r="K78" i="15"/>
  <c r="L78" i="15" s="1"/>
  <c r="B52" i="15" s="1"/>
  <c r="K79" i="15"/>
  <c r="L79" i="15" s="1"/>
  <c r="B53" i="15" s="1"/>
  <c r="K80" i="15"/>
  <c r="L80" i="15" s="1"/>
  <c r="B54" i="15" s="1"/>
  <c r="K82" i="15"/>
  <c r="L82" i="15" s="1"/>
  <c r="B56" i="15" s="1"/>
  <c r="K85" i="15"/>
  <c r="L85" i="15" s="1"/>
  <c r="K88" i="15"/>
  <c r="L88" i="15" s="1"/>
  <c r="K89" i="15"/>
  <c r="L89" i="15" s="1"/>
  <c r="K90" i="15"/>
  <c r="L90" i="15" s="1"/>
  <c r="K91" i="15"/>
  <c r="L91" i="15" s="1"/>
  <c r="D39" i="22"/>
  <c r="C39" i="22"/>
  <c r="G3" i="22"/>
  <c r="G4" i="22"/>
  <c r="G5" i="22"/>
  <c r="F13" i="22"/>
  <c r="D5" i="22"/>
  <c r="D4" i="22"/>
  <c r="D3" i="22"/>
  <c r="E3" i="22" s="1"/>
  <c r="F3" i="22" s="1"/>
  <c r="K86" i="15" l="1"/>
  <c r="L86" i="15" s="1"/>
  <c r="K84" i="15"/>
  <c r="L84" i="15" s="1"/>
  <c r="K83" i="15"/>
  <c r="L83" i="15" s="1"/>
  <c r="B57" i="15" s="1"/>
  <c r="K87" i="15"/>
  <c r="L87" i="15" s="1"/>
  <c r="L62" i="15"/>
  <c r="J3" i="22"/>
  <c r="J4" i="22"/>
  <c r="J5" i="22"/>
  <c r="E5" i="22"/>
  <c r="F5" i="22" s="1"/>
  <c r="E4" i="22"/>
  <c r="F4" i="22" s="1"/>
  <c r="H3" i="22"/>
  <c r="H5" i="22"/>
  <c r="H4" i="22"/>
  <c r="D6" i="22"/>
  <c r="I3" i="22"/>
  <c r="K3" i="22" l="1"/>
  <c r="M3" i="22"/>
  <c r="E6" i="22"/>
  <c r="F6" i="22" s="1"/>
  <c r="G6" i="22" s="1"/>
  <c r="D7" i="22"/>
  <c r="H6" i="22"/>
  <c r="G7" i="22" s="1"/>
  <c r="H8" i="22" s="1"/>
  <c r="G9" i="22" s="1"/>
  <c r="H10" i="22" s="1"/>
  <c r="G11" i="22" s="1"/>
  <c r="H12" i="22" s="1"/>
  <c r="I4" i="22"/>
  <c r="K4" i="22" l="1"/>
  <c r="M4" i="22"/>
  <c r="J7" i="22"/>
  <c r="J6" i="22"/>
  <c r="H13" i="22"/>
  <c r="H7" i="22"/>
  <c r="G8" i="22" s="1"/>
  <c r="H9" i="22" s="1"/>
  <c r="G10" i="22" s="1"/>
  <c r="H11" i="22" s="1"/>
  <c r="D8" i="22"/>
  <c r="E7" i="22"/>
  <c r="I7" i="22"/>
  <c r="I9" i="22"/>
  <c r="I10" i="22"/>
  <c r="I8" i="22"/>
  <c r="I6" i="22"/>
  <c r="I5" i="22"/>
  <c r="K6" i="22" l="1"/>
  <c r="M6" i="22"/>
  <c r="K10" i="22"/>
  <c r="M10" i="22"/>
  <c r="K9" i="22"/>
  <c r="M9" i="22"/>
  <c r="K5" i="22"/>
  <c r="M5" i="22"/>
  <c r="J13" i="22"/>
  <c r="J9" i="22"/>
  <c r="K8" i="22"/>
  <c r="M8" i="22"/>
  <c r="K7" i="22"/>
  <c r="M7" i="22"/>
  <c r="J11" i="22"/>
  <c r="J10" i="22"/>
  <c r="J8" i="22"/>
  <c r="J12" i="22"/>
  <c r="G14" i="22"/>
  <c r="D9" i="22"/>
  <c r="E8" i="22"/>
  <c r="D10" i="22" l="1"/>
  <c r="E9" i="22"/>
  <c r="D11" i="22" l="1"/>
  <c r="E10" i="22"/>
  <c r="I12" i="22"/>
  <c r="I13" i="22"/>
  <c r="I11" i="22"/>
  <c r="H14" i="22"/>
  <c r="K11" i="22" l="1"/>
  <c r="M11" i="22"/>
  <c r="M13" i="22"/>
  <c r="K13" i="22"/>
  <c r="K12" i="22"/>
  <c r="M12" i="22"/>
  <c r="D12" i="22"/>
  <c r="D13" i="22" s="1"/>
  <c r="E11" i="22"/>
  <c r="F14" i="22" s="1"/>
  <c r="D50" i="12" l="1"/>
  <c r="D51" i="12"/>
  <c r="D52" i="12"/>
  <c r="D53" i="12"/>
  <c r="D54" i="12"/>
  <c r="D55" i="12"/>
  <c r="D56" i="12"/>
  <c r="B18" i="20"/>
  <c r="C18" i="20" s="1"/>
  <c r="B19" i="20"/>
  <c r="C19" i="20" s="1"/>
  <c r="B20" i="20"/>
  <c r="C20" i="20" s="1"/>
  <c r="B21" i="20"/>
  <c r="C21" i="20" s="1"/>
  <c r="C11" i="20"/>
  <c r="C12" i="20"/>
  <c r="C13" i="20"/>
  <c r="C14" i="20"/>
  <c r="C15" i="20"/>
  <c r="C16" i="20"/>
  <c r="C17" i="20"/>
  <c r="C10" i="20"/>
  <c r="B11" i="20"/>
  <c r="B12" i="20"/>
  <c r="B13" i="20"/>
  <c r="B14" i="20"/>
  <c r="B15" i="20"/>
  <c r="B16" i="20"/>
  <c r="B17" i="20"/>
  <c r="B10" i="20"/>
  <c r="D1" i="12" l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0FE80-8D35-4A3E-93D3-6F12A1F14A6A}" keepAlive="1" name="Query - vacsi-fra-2021-03-31-10h03" description="Connection to the 'vacsi-fra-2021-03-31-10h03' query in the workbook." type="5" refreshedVersion="6" background="1" saveData="1">
    <dbPr connection="Provider=Microsoft.Mashup.OleDb.1;Data Source=$Workbook$;Location=vacsi-fra-2021-03-31-10h03;Extended Properties=&quot;&quot;" command="SELECT * FROM [vacsi-fra-2021-03-31-10h03]"/>
  </connection>
</connections>
</file>

<file path=xl/sharedStrings.xml><?xml version="1.0" encoding="utf-8"?>
<sst xmlns="http://schemas.openxmlformats.org/spreadsheetml/2006/main" count="263" uniqueCount="122">
  <si>
    <t>May</t>
  </si>
  <si>
    <t>beta</t>
  </si>
  <si>
    <t>Contact Modifiers</t>
  </si>
  <si>
    <t>Mitagation Window</t>
  </si>
  <si>
    <t>school</t>
  </si>
  <si>
    <t>work</t>
  </si>
  <si>
    <t>other</t>
  </si>
  <si>
    <t>Window Start</t>
  </si>
  <si>
    <t>phase</t>
  </si>
  <si>
    <t>Efficacy (rho)</t>
  </si>
  <si>
    <t xml:space="preserve"> </t>
  </si>
  <si>
    <t>Dose schedule (days between doses)</t>
  </si>
  <si>
    <t>Waning rate (omega)</t>
  </si>
  <si>
    <t>E1</t>
  </si>
  <si>
    <t>E2</t>
  </si>
  <si>
    <t>E3</t>
  </si>
  <si>
    <t>E4</t>
  </si>
  <si>
    <t>E5</t>
  </si>
  <si>
    <t>Base</t>
  </si>
  <si>
    <t>Vaccine</t>
  </si>
  <si>
    <t>First Dose Efficacy (epsilon)</t>
  </si>
  <si>
    <t>First dose protection from severe disease (nu)</t>
  </si>
  <si>
    <t>coverage</t>
  </si>
  <si>
    <t>no-delay</t>
  </si>
  <si>
    <t>Description</t>
  </si>
  <si>
    <t>Other 1</t>
  </si>
  <si>
    <t>Description (% reduction in contacts)</t>
  </si>
  <si>
    <t>90%  under 65, 95% over 65</t>
  </si>
  <si>
    <t>School 1</t>
  </si>
  <si>
    <t>Work 1</t>
  </si>
  <si>
    <t>75% under 65, 95% over</t>
  </si>
  <si>
    <t>Other 2</t>
  </si>
  <si>
    <t>70% under 65, 95% over</t>
  </si>
  <si>
    <t>Work 2</t>
  </si>
  <si>
    <t>School 2</t>
  </si>
  <si>
    <t>15% under 20, 25% over</t>
  </si>
  <si>
    <t>35% under 65, 95% over</t>
  </si>
  <si>
    <t>School 3</t>
  </si>
  <si>
    <t>5% under, 25% over</t>
  </si>
  <si>
    <t>*date is for the time window starting on the shown date</t>
  </si>
  <si>
    <t>date*</t>
  </si>
  <si>
    <t>Number</t>
  </si>
  <si>
    <t>range</t>
  </si>
  <si>
    <t>ageRange</t>
  </si>
  <si>
    <t>semmilog</t>
  </si>
  <si>
    <t>title</t>
  </si>
  <si>
    <t>fileName</t>
  </si>
  <si>
    <t>Linear incress caculation</t>
  </si>
  <si>
    <t>Population</t>
  </si>
  <si>
    <t>S</t>
  </si>
  <si>
    <t>O</t>
  </si>
  <si>
    <t>W</t>
  </si>
  <si>
    <t>School 4</t>
  </si>
  <si>
    <t>School 6</t>
  </si>
  <si>
    <t>School 5</t>
  </si>
  <si>
    <t>Month</t>
  </si>
  <si>
    <t>Ages (A)</t>
  </si>
  <si>
    <t>Classes (A)***</t>
  </si>
  <si>
    <t>Avalible Doses</t>
  </si>
  <si>
    <t>Doses Given**</t>
  </si>
  <si>
    <t>First Doses</t>
  </si>
  <si>
    <t>Second Doses</t>
  </si>
  <si>
    <t>Cumulative First Doses</t>
  </si>
  <si>
    <t>Avalible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</si>
  <si>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</si>
  <si>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</si>
  <si>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</si>
  <si>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</si>
  <si>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</si>
  <si>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</si>
  <si>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</si>
  <si>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</si>
  <si>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65+</t>
  </si>
  <si>
    <t>14:16</t>
  </si>
  <si>
    <t>April</t>
  </si>
  <si>
    <t>June</t>
  </si>
  <si>
    <t>20+</t>
  </si>
  <si>
    <t>5:16</t>
  </si>
  <si>
    <t>July</t>
  </si>
  <si>
    <t>August</t>
  </si>
  <si>
    <t>September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</si>
  <si>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</si>
  <si>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</si>
  <si>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</si>
  <si>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</si>
  <si>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</si>
  <si>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</si>
  <si>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Target populations no-delay second dose rollout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</si>
  <si>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</si>
  <si>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</si>
  <si>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</si>
  <si>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</si>
  <si>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</si>
  <si>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</si>
  <si>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</si>
  <si>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</si>
  <si>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</si>
  <si>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Cumulative Doses**</t>
  </si>
  <si>
    <t>**projection</t>
  </si>
  <si>
    <t>E2,E3</t>
  </si>
  <si>
    <t>50+</t>
  </si>
  <si>
    <t>11:16</t>
  </si>
  <si>
    <t>40+</t>
  </si>
  <si>
    <t>9:16</t>
  </si>
  <si>
    <t>dose</t>
  </si>
  <si>
    <t>*dose 2 protection is not implemented yet</t>
  </si>
  <si>
    <t>Incress</t>
  </si>
  <si>
    <t>Low</t>
  </si>
  <si>
    <t>Held</t>
  </si>
  <si>
    <t>date</t>
  </si>
  <si>
    <t>target set no-delay</t>
  </si>
  <si>
    <t>*sigma is implemented in rate/month</t>
  </si>
  <si>
    <t>relaxation to phase 0, linear incressing k-value to k+0 to k+.2, all age classes</t>
  </si>
  <si>
    <t>relaxation to phase 0, linear incressing k-value to k+0 to k+.2, ages 70+</t>
  </si>
  <si>
    <t>*filler for `resultsPlotsPHACII`</t>
  </si>
  <si>
    <t>FranceOne-kvalueR-relax0-all</t>
  </si>
  <si>
    <t>FranceOne-kvalueR-relax0-70</t>
  </si>
  <si>
    <t>FranceOne-kvalueR-relax0-log-all</t>
  </si>
  <si>
    <t>FranceOne-kvalueR-relax0-log-70</t>
  </si>
  <si>
    <t>delayed vaccination rollout regime - 0R</t>
  </si>
  <si>
    <t>delayed vaccination rollout regime - ages 70+ - 0R</t>
  </si>
  <si>
    <t>Results Plots (resultsPlotsPHACII)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</si>
</sst>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 applyAlignment="1">
      <alignment vertical="center" wrapText="1"/>
    </xf>
    <xf numFmtId="0" fontId="0" fillId="0" borderId="0" xfId="0" applyFill="1" applyBorder="1"/>
    <xf numFmtId="0" fontId="0" fillId="4" borderId="0" xfId="0" applyFill="1"/>
    <xf numFmtId="0" fontId="2" fillId="0" borderId="0" xfId="0" applyFont="1"/>
    <xf numFmtId="0" fontId="1" fillId="3" borderId="0" xfId="0" applyFont="1" applyFill="1"/>
    <xf numFmtId="11" fontId="0" fillId="0" borderId="0" xfId="0" applyNumberFormat="1" applyFill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10" fontId="0" fillId="0" borderId="0" xfId="0" applyNumberFormat="1" applyBorder="1" applyAlignment="1">
      <alignment horizontal="center"/>
    </xf>
    <xf numFmtId="0" fontId="3" fillId="0" borderId="3" xfId="0" applyFont="1" applyBorder="1"/>
    <xf numFmtId="0" fontId="3" fillId="0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9" fontId="0" fillId="3" borderId="0" xfId="0" applyNumberFormat="1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7" borderId="0" xfId="0" applyFont="1" applyFill="1" applyBorder="1"/>
    <xf numFmtId="0" fontId="0" fillId="7" borderId="0" xfId="0" applyFill="1" applyBorder="1"/>
    <xf numFmtId="9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49" fontId="0" fillId="0" borderId="0" xfId="0" applyNumberFormat="1" applyFill="1"/>
    <xf numFmtId="0" fontId="2" fillId="2" borderId="0" xfId="0" applyFont="1" applyFill="1"/>
    <xf numFmtId="1" fontId="0" fillId="0" borderId="0" xfId="0" applyNumberFormat="1"/>
    <xf numFmtId="0" fontId="0" fillId="0" borderId="0" xfId="0" quotePrefix="1"/>
    <xf numFmtId="0" fontId="0" fillId="6" borderId="0" xfId="0" applyFill="1"/>
    <xf numFmtId="164" fontId="0" fillId="0" borderId="0" xfId="0" applyNumberFormat="1"/>
    <xf numFmtId="11" fontId="0" fillId="6" borderId="0" xfId="0" applyNumberFormat="1" applyFill="1"/>
    <xf numFmtId="1" fontId="0" fillId="0" borderId="0" xfId="0" applyNumberFormat="1" applyFill="1"/>
    <xf numFmtId="0" fontId="0" fillId="0" borderId="0" xfId="0" quotePrefix="1" applyFill="1"/>
    <xf numFmtId="1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0" fontId="0" fillId="2" borderId="0" xfId="0" applyNumberFormat="1" applyFill="1"/>
    <xf numFmtId="0" fontId="3" fillId="2" borderId="0" xfId="0" applyNumberFormat="1" applyFont="1" applyFill="1"/>
    <xf numFmtId="0" fontId="5" fillId="2" borderId="0" xfId="0" applyNumberFormat="1" applyFont="1" applyFill="1"/>
    <xf numFmtId="0" fontId="0" fillId="0" borderId="0" xfId="0" applyNumberFormat="1" applyFill="1"/>
    <xf numFmtId="165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0" fontId="0" fillId="0" borderId="0" xfId="1" applyNumberFormat="1" applyFont="1"/>
    <xf numFmtId="0" fontId="3" fillId="8" borderId="0" xfId="0" applyFont="1" applyFill="1"/>
    <xf numFmtId="10" fontId="0" fillId="8" borderId="0" xfId="1" applyNumberFormat="1" applyFont="1" applyFill="1"/>
    <xf numFmtId="0" fontId="0" fillId="8" borderId="0" xfId="0" applyFill="1"/>
    <xf numFmtId="0" fontId="0" fillId="9" borderId="0" xfId="0" applyFill="1"/>
    <xf numFmtId="49" fontId="3" fillId="0" borderId="0" xfId="0" applyNumberFormat="1" applyFont="1"/>
    <xf numFmtId="0" fontId="3" fillId="9" borderId="0" xfId="0" applyFont="1" applyFill="1"/>
    <xf numFmtId="164" fontId="0" fillId="8" borderId="0" xfId="0" applyNumberFormat="1" applyFill="1"/>
    <xf numFmtId="10" fontId="0" fillId="9" borderId="0" xfId="1" applyNumberFormat="1" applyFont="1" applyFill="1"/>
    <xf numFmtId="20" fontId="0" fillId="0" borderId="0" xfId="0" applyNumberFormat="1"/>
    <xf numFmtId="166" fontId="0" fillId="8" borderId="0" xfId="0" applyNumberFormat="1" applyFill="1"/>
    <xf numFmtId="10" fontId="2" fillId="8" borderId="0" xfId="1" applyNumberFormat="1" applyFont="1" applyFill="1"/>
    <xf numFmtId="10" fontId="2" fillId="9" borderId="0" xfId="1" applyNumberFormat="1" applyFont="1" applyFill="1"/>
    <xf numFmtId="164" fontId="3" fillId="0" borderId="0" xfId="0" applyNumberFormat="1" applyFont="1"/>
    <xf numFmtId="0" fontId="2" fillId="0" borderId="0" xfId="2"/>
    <xf numFmtId="0" fontId="0" fillId="0" borderId="0" xfId="0" applyNumberFormat="1"/>
    <xf numFmtId="0" fontId="6" fillId="0" borderId="0" xfId="0" applyFont="1"/>
    <xf numFmtId="1" fontId="0" fillId="2" borderId="0" xfId="0" applyNumberFormat="1" applyFill="1"/>
    <xf numFmtId="1" fontId="0" fillId="0" borderId="0" xfId="0" applyNumberFormat="1" applyFill="1" applyBorder="1"/>
    <xf numFmtId="1" fontId="0" fillId="5" borderId="0" xfId="0" applyNumberFormat="1" applyFill="1"/>
    <xf numFmtId="1" fontId="0" fillId="5" borderId="0" xfId="0" applyNumberFormat="1" applyFill="1" applyBorder="1"/>
    <xf numFmtId="14" fontId="0" fillId="6" borderId="0" xfId="0" applyNumberFormat="1" applyFill="1"/>
  </cellXfs>
  <cellStyles count="3">
    <cellStyle name="Normal" xfId="0" builtinId="0"/>
    <cellStyle name="Percent" xfId="1" builtinId="5"/>
    <cellStyle name="Warning Text" xfId="2" builtinId="11"/>
  </cellStyles>
  <dxfs count="2">
    <dxf>
      <numFmt numFmtId="19" formatCode="yyyy/mm/dd"/>
    </dxf>
    <dxf>
      <numFmt numFmtId="0" formatCode="General"/>
    </dxf>
  </dxfs>
  <tableStyles count="0" defaultTableStyle="TableStyleMedium2" defaultPivotStyle="PivotStyleLight16"/>
  <colors>
    <mruColors>
      <color rgb="FFFFE7E7"/>
      <color rgb="FFE97B7B"/>
      <color rgb="FFE8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50359388404684E-2"/>
          <c:y val="9.7444981710563941E-2"/>
          <c:w val="0.90403920839661334"/>
          <c:h val="0.71195431137097742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8-4F90-9954-B5910A32546C}"/>
            </c:ext>
          </c:extLst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8-4F90-9954-B5910A32546C}"/>
            </c:ext>
          </c:extLst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8-4F90-9954-B5910A32546C}"/>
            </c:ext>
          </c:extLst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4.5999999999999996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8.1999999999999993</c:v>
                </c:pt>
                <c:pt idx="80">
                  <c:v>8.4</c:v>
                </c:pt>
                <c:pt idx="81">
                  <c:v>8.6999999999999993</c:v>
                </c:pt>
                <c:pt idx="82">
                  <c:v>9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8-4F90-9954-B5910A32546C}"/>
            </c:ext>
          </c:extLst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8-4F90-9954-B5910A32546C}"/>
            </c:ext>
          </c:extLst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8-4F90-9954-B5910A32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24016"/>
        <c:crosses val="autoZero"/>
        <c:auto val="1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9A552-DDFC-4B1B-8AF4-53ED77D57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989423-463D-47B0-A33B-6C02B004934D}" autoFormatId="16" applyNumberFormats="0" applyBorderFormats="0" applyFontFormats="0" applyPatternFormats="0" applyAlignmentFormats="0" applyWidthHeightFormats="0">
  <queryTableRefresh nextId="9">
    <queryTableFields count="8">
      <queryTableField id="1" name="fra" tableColumnId="1"/>
      <queryTableField id="2" name="jour" tableColumnId="2"/>
      <queryTableField id="3" name="n_dose1" tableColumnId="3"/>
      <queryTableField id="4" name="n_dose2" tableColumnId="4"/>
      <queryTableField id="5" name="n_cum_dose1" tableColumnId="5"/>
      <queryTableField id="6" name="couv_dose1" tableColumnId="6"/>
      <queryTableField id="7" name="n_cum_dose2" tableColumnId="7"/>
      <queryTableField id="8" name="couv_dose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7695F-980E-4C02-B34D-F32BAA7179D0}" name="vacsi_fra_2021_03_31_10h03" displayName="vacsi_fra_2021_03_31_10h03" ref="A1:H94" tableType="queryTable" totalsRowShown="0">
  <autoFilter ref="A1:H94" xr:uid="{825D2F36-DBAB-4910-AB2C-AD68FB692293}"/>
  <tableColumns count="8">
    <tableColumn id="1" xr3:uid="{8A1A008D-AD5C-4BBE-9942-9E16752907D3}" uniqueName="1" name="fra" queryTableFieldId="1" dataDxfId="1"/>
    <tableColumn id="2" xr3:uid="{8C8135B8-1807-4F67-ACD3-90C4FA5E798A}" uniqueName="2" name="jour" queryTableFieldId="2" dataDxfId="0"/>
    <tableColumn id="3" xr3:uid="{FC7B8D7C-8BA0-4CD1-B74B-F14E87BBEEBE}" uniqueName="3" name="n_dose1" queryTableFieldId="3"/>
    <tableColumn id="4" xr3:uid="{8345F987-15D4-43DF-8B90-4408EC99E8C0}" uniqueName="4" name="n_dose2" queryTableFieldId="4"/>
    <tableColumn id="5" xr3:uid="{54057504-83B1-417B-8E5E-8B7A76F7528D}" uniqueName="5" name="n_cum_dose1" queryTableFieldId="5"/>
    <tableColumn id="6" xr3:uid="{58A87192-78E6-4643-BF6D-E98C2536C601}" uniqueName="6" name="couv_dose1" queryTableFieldId="6"/>
    <tableColumn id="7" xr3:uid="{87AA0C1C-D8CE-4E33-B6A5-17837A5B129F}" uniqueName="7" name="n_cum_dose2" queryTableFieldId="7"/>
    <tableColumn id="8" xr3:uid="{24FC89CA-2054-4C36-91E1-00DF41B1C7AB}" uniqueName="8" name="couv_dose2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30ED-6F7B-4D10-A5EA-E9786F99B224}">
  <dimension ref="A1:I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5.5703125" customWidth="1"/>
    <col min="3" max="3" width="5.7109375" customWidth="1"/>
    <col min="4" max="4" width="5.42578125" customWidth="1"/>
    <col min="5" max="5" width="6.28515625" customWidth="1"/>
    <col min="6" max="6" width="10.28515625" customWidth="1"/>
    <col min="7" max="7" width="51.7109375" customWidth="1"/>
    <col min="8" max="8" width="45.85546875" customWidth="1"/>
    <col min="9" max="9" width="102.140625" customWidth="1"/>
  </cols>
  <sheetData>
    <row r="1" spans="1:9" x14ac:dyDescent="0.25">
      <c r="A1" s="13" t="s">
        <v>121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 t="s">
        <v>41</v>
      </c>
      <c r="B2" s="13" t="s">
        <v>42</v>
      </c>
      <c r="C2" s="13"/>
      <c r="D2" s="13" t="s">
        <v>43</v>
      </c>
      <c r="E2" s="13"/>
      <c r="F2" s="13" t="s">
        <v>44</v>
      </c>
      <c r="G2" s="13" t="s">
        <v>45</v>
      </c>
      <c r="H2" s="13" t="s">
        <v>46</v>
      </c>
      <c r="I2" s="13" t="s">
        <v>24</v>
      </c>
    </row>
    <row r="3" spans="1:9" x14ac:dyDescent="0.25">
      <c r="A3">
        <v>1</v>
      </c>
      <c r="B3" s="38">
        <v>1</v>
      </c>
      <c r="C3" s="38">
        <v>30</v>
      </c>
      <c r="D3">
        <v>1</v>
      </c>
      <c r="E3">
        <v>16</v>
      </c>
      <c r="F3">
        <v>0</v>
      </c>
      <c r="G3" s="39" t="s">
        <v>119</v>
      </c>
      <c r="H3" t="s">
        <v>115</v>
      </c>
      <c r="I3" s="39" t="s">
        <v>112</v>
      </c>
    </row>
    <row r="4" spans="1:9" x14ac:dyDescent="0.25">
      <c r="A4">
        <v>2</v>
      </c>
      <c r="B4" s="38">
        <v>1</v>
      </c>
      <c r="C4" s="38">
        <v>30</v>
      </c>
      <c r="D4">
        <v>14</v>
      </c>
      <c r="E4">
        <v>16</v>
      </c>
      <c r="F4">
        <v>0</v>
      </c>
      <c r="G4" s="39" t="s">
        <v>120</v>
      </c>
      <c r="H4" t="s">
        <v>116</v>
      </c>
      <c r="I4" s="39" t="s">
        <v>113</v>
      </c>
    </row>
    <row r="5" spans="1:9" x14ac:dyDescent="0.25">
      <c r="A5">
        <v>3</v>
      </c>
      <c r="B5" s="38">
        <v>1</v>
      </c>
      <c r="C5" s="38">
        <v>30</v>
      </c>
      <c r="D5">
        <v>1</v>
      </c>
      <c r="E5">
        <v>16</v>
      </c>
      <c r="F5">
        <v>1</v>
      </c>
      <c r="G5" s="39" t="s">
        <v>119</v>
      </c>
      <c r="H5" t="s">
        <v>117</v>
      </c>
      <c r="I5" s="39" t="s">
        <v>112</v>
      </c>
    </row>
    <row r="6" spans="1:9" x14ac:dyDescent="0.25">
      <c r="A6">
        <v>4</v>
      </c>
      <c r="B6" s="38">
        <v>1</v>
      </c>
      <c r="C6" s="38">
        <v>30</v>
      </c>
      <c r="D6">
        <v>14</v>
      </c>
      <c r="E6">
        <v>16</v>
      </c>
      <c r="F6">
        <v>1</v>
      </c>
      <c r="G6" s="39" t="s">
        <v>120</v>
      </c>
      <c r="H6" t="s">
        <v>118</v>
      </c>
      <c r="I6" s="39" t="s">
        <v>113</v>
      </c>
    </row>
    <row r="7" spans="1:9" x14ac:dyDescent="0.25">
      <c r="B7" s="38"/>
      <c r="C7" s="38"/>
      <c r="I7" s="39"/>
    </row>
    <row r="8" spans="1:9" x14ac:dyDescent="0.25">
      <c r="B8" s="38"/>
      <c r="C8" s="38"/>
      <c r="I8" s="39"/>
    </row>
    <row r="9" spans="1:9" x14ac:dyDescent="0.25">
      <c r="B9" s="38"/>
      <c r="C9" s="38"/>
      <c r="I9" s="39"/>
    </row>
    <row r="10" spans="1:9" x14ac:dyDescent="0.25">
      <c r="B10" s="38"/>
      <c r="C10" s="38"/>
      <c r="I10" s="39"/>
    </row>
    <row r="11" spans="1:9" x14ac:dyDescent="0.25">
      <c r="B11" s="38"/>
      <c r="C11" s="38"/>
      <c r="G11" s="39"/>
      <c r="I11" s="39"/>
    </row>
    <row r="12" spans="1:9" x14ac:dyDescent="0.25">
      <c r="B12" s="38"/>
      <c r="C12" s="38"/>
      <c r="G12" s="39"/>
      <c r="I12" s="39"/>
    </row>
    <row r="13" spans="1:9" x14ac:dyDescent="0.25">
      <c r="B13" s="38"/>
      <c r="C13" s="38"/>
      <c r="G13" s="39"/>
      <c r="I13" s="39"/>
    </row>
    <row r="14" spans="1:9" x14ac:dyDescent="0.25">
      <c r="B14" s="38"/>
      <c r="C14" s="38"/>
      <c r="G14" s="39"/>
      <c r="I14" s="39"/>
    </row>
    <row r="15" spans="1:9" x14ac:dyDescent="0.25">
      <c r="B15" s="38"/>
      <c r="C15" s="38"/>
      <c r="I15" s="39"/>
    </row>
    <row r="16" spans="1:9" x14ac:dyDescent="0.25">
      <c r="A16" s="4"/>
      <c r="B16" s="43"/>
      <c r="C16" s="43"/>
      <c r="D16" s="4"/>
      <c r="E16" s="4"/>
      <c r="F16" s="4"/>
      <c r="G16" s="4"/>
      <c r="H16" s="4"/>
      <c r="I16" s="44"/>
    </row>
    <row r="17" spans="1:9" x14ac:dyDescent="0.25">
      <c r="A17" s="4"/>
      <c r="B17" s="43"/>
      <c r="C17" s="43"/>
      <c r="D17" s="4"/>
      <c r="E17" s="4"/>
      <c r="F17" s="4"/>
      <c r="G17" s="4"/>
      <c r="H17" s="4"/>
      <c r="I17" s="44"/>
    </row>
    <row r="18" spans="1:9" x14ac:dyDescent="0.25">
      <c r="A18" s="4"/>
      <c r="B18" s="43"/>
      <c r="C18" s="43"/>
      <c r="D18" s="4"/>
      <c r="E18" s="4"/>
      <c r="F18" s="4"/>
      <c r="G18" s="4"/>
      <c r="H18" s="4"/>
      <c r="I18" s="44"/>
    </row>
    <row r="19" spans="1:9" x14ac:dyDescent="0.25">
      <c r="A19" s="4"/>
      <c r="B19" s="43"/>
      <c r="C19" s="43"/>
      <c r="D19" s="4"/>
      <c r="E19" s="4"/>
      <c r="F19" s="4"/>
      <c r="G19" s="44"/>
      <c r="H19" s="4"/>
      <c r="I19" s="44"/>
    </row>
    <row r="20" spans="1:9" x14ac:dyDescent="0.25">
      <c r="A20" s="4"/>
      <c r="B20" s="43"/>
      <c r="C20" s="43"/>
      <c r="D20" s="4"/>
      <c r="E20" s="4"/>
      <c r="F20" s="4"/>
      <c r="G20" s="44"/>
      <c r="H20" s="4"/>
      <c r="I20" s="44"/>
    </row>
    <row r="21" spans="1:9" x14ac:dyDescent="0.25">
      <c r="A21" s="4"/>
      <c r="B21" s="43"/>
      <c r="C21" s="43"/>
      <c r="D21" s="4"/>
      <c r="E21" s="4"/>
      <c r="F21" s="4"/>
      <c r="G21" s="44"/>
      <c r="H21" s="4"/>
      <c r="I21" s="44"/>
    </row>
    <row r="22" spans="1:9" x14ac:dyDescent="0.25">
      <c r="A22" s="4"/>
      <c r="B22" s="43"/>
      <c r="C22" s="43"/>
      <c r="D22" s="4"/>
      <c r="E22" s="4"/>
      <c r="F22" s="4"/>
      <c r="G22" s="44"/>
      <c r="H22" s="4"/>
      <c r="I22" s="44"/>
    </row>
    <row r="23" spans="1:9" x14ac:dyDescent="0.25">
      <c r="A23" s="4"/>
      <c r="B23" s="43"/>
      <c r="C23" s="43"/>
      <c r="D23" s="4"/>
      <c r="E23" s="4"/>
      <c r="F23" s="4"/>
      <c r="G23" s="4"/>
      <c r="H23" s="4"/>
      <c r="I23" s="44"/>
    </row>
    <row r="24" spans="1:9" x14ac:dyDescent="0.25">
      <c r="A24" s="4"/>
      <c r="B24" s="43"/>
      <c r="C24" s="43"/>
      <c r="D24" s="4"/>
      <c r="E24" s="4"/>
      <c r="F24" s="4"/>
      <c r="G24" s="4"/>
      <c r="H24" s="4"/>
      <c r="I24" s="44"/>
    </row>
    <row r="25" spans="1:9" x14ac:dyDescent="0.25">
      <c r="A25" s="4"/>
      <c r="B25" s="43"/>
      <c r="C25" s="43"/>
      <c r="D25" s="4"/>
      <c r="E25" s="4"/>
      <c r="F25" s="4"/>
      <c r="G25" s="4"/>
      <c r="H25" s="4"/>
      <c r="I25" s="44"/>
    </row>
    <row r="26" spans="1:9" x14ac:dyDescent="0.25">
      <c r="A26" s="4"/>
      <c r="B26" s="43"/>
      <c r="C26" s="43"/>
      <c r="D26" s="4"/>
      <c r="E26" s="4"/>
      <c r="F26" s="4"/>
      <c r="G26" s="4"/>
      <c r="H26" s="4"/>
      <c r="I26" s="44"/>
    </row>
    <row r="27" spans="1:9" x14ac:dyDescent="0.25">
      <c r="A27" s="4"/>
      <c r="B27" s="43"/>
      <c r="C27" s="43"/>
      <c r="D27" s="4"/>
      <c r="E27" s="4"/>
      <c r="F27" s="4"/>
      <c r="G27" s="44"/>
      <c r="H27" s="4"/>
      <c r="I27" s="44"/>
    </row>
    <row r="28" spans="1:9" x14ac:dyDescent="0.25">
      <c r="A28" s="4"/>
      <c r="B28" s="43"/>
      <c r="C28" s="43"/>
      <c r="D28" s="4"/>
      <c r="E28" s="4"/>
      <c r="F28" s="4"/>
      <c r="G28" s="44"/>
      <c r="H28" s="4"/>
      <c r="I28" s="44"/>
    </row>
    <row r="29" spans="1:9" x14ac:dyDescent="0.25">
      <c r="A29" s="4"/>
      <c r="B29" s="43"/>
      <c r="C29" s="43"/>
      <c r="D29" s="4"/>
      <c r="E29" s="4"/>
      <c r="F29" s="4"/>
      <c r="G29" s="44"/>
      <c r="H29" s="4"/>
      <c r="I29" s="44"/>
    </row>
    <row r="30" spans="1:9" x14ac:dyDescent="0.25">
      <c r="A30" s="4"/>
      <c r="B30" s="43"/>
      <c r="C30" s="43"/>
      <c r="D30" s="4"/>
      <c r="E30" s="4"/>
      <c r="F30" s="4"/>
      <c r="G30" s="44"/>
      <c r="H30" s="4"/>
      <c r="I30" s="44"/>
    </row>
    <row r="31" spans="1:9" x14ac:dyDescent="0.25">
      <c r="A31" s="4"/>
      <c r="B31" s="43"/>
      <c r="C31" s="43"/>
      <c r="D31" s="4"/>
      <c r="E31" s="4"/>
      <c r="F31" s="4"/>
      <c r="G31" s="4"/>
      <c r="H31" s="4"/>
      <c r="I31" s="44"/>
    </row>
    <row r="32" spans="1:9" x14ac:dyDescent="0.25">
      <c r="A32" s="4"/>
      <c r="B32" s="43"/>
      <c r="C32" s="43"/>
      <c r="D32" s="4"/>
      <c r="E32" s="4"/>
      <c r="F32" s="4"/>
      <c r="G32" s="4"/>
      <c r="H32" s="4"/>
      <c r="I32" s="44"/>
    </row>
    <row r="33" spans="1:9" x14ac:dyDescent="0.25">
      <c r="A33" s="4"/>
      <c r="B33" s="43"/>
      <c r="C33" s="43"/>
      <c r="D33" s="4"/>
      <c r="E33" s="4"/>
      <c r="F33" s="4"/>
      <c r="G33" s="4"/>
      <c r="H33" s="4"/>
      <c r="I33" s="44"/>
    </row>
    <row r="34" spans="1:9" x14ac:dyDescent="0.25">
      <c r="A34" s="4"/>
      <c r="B34" s="43"/>
      <c r="C34" s="43"/>
      <c r="D34" s="4"/>
      <c r="E34" s="4"/>
      <c r="F34" s="4"/>
      <c r="G34" s="4"/>
      <c r="H34" s="4"/>
      <c r="I34" s="44"/>
    </row>
    <row r="35" spans="1:9" x14ac:dyDescent="0.25">
      <c r="A35" s="4"/>
      <c r="B35" s="43"/>
      <c r="C35" s="43"/>
      <c r="D35" s="4"/>
      <c r="E35" s="4"/>
      <c r="F35" s="4"/>
      <c r="G35" s="44"/>
      <c r="H35" s="4"/>
      <c r="I35" s="44"/>
    </row>
    <row r="36" spans="1:9" x14ac:dyDescent="0.25">
      <c r="A36" s="4"/>
      <c r="B36" s="43"/>
      <c r="C36" s="43"/>
      <c r="D36" s="4"/>
      <c r="E36" s="4"/>
      <c r="F36" s="4"/>
      <c r="G36" s="44"/>
      <c r="H36" s="4"/>
      <c r="I36" s="44"/>
    </row>
    <row r="37" spans="1:9" x14ac:dyDescent="0.25">
      <c r="A37" s="4"/>
      <c r="B37" s="43"/>
      <c r="C37" s="43"/>
      <c r="D37" s="4"/>
      <c r="E37" s="4"/>
      <c r="F37" s="4"/>
      <c r="G37" s="44"/>
      <c r="H37" s="4"/>
      <c r="I37" s="39"/>
    </row>
    <row r="38" spans="1:9" x14ac:dyDescent="0.25">
      <c r="A38" s="4"/>
      <c r="B38" s="43"/>
      <c r="C38" s="43"/>
      <c r="D38" s="4"/>
      <c r="E38" s="4"/>
      <c r="F38" s="4"/>
      <c r="G38" s="44"/>
      <c r="H38" s="4"/>
      <c r="I38" s="39"/>
    </row>
    <row r="39" spans="1:9" x14ac:dyDescent="0.25">
      <c r="A39" s="4"/>
      <c r="B39" s="43"/>
      <c r="C39" s="43"/>
      <c r="D39" s="4"/>
      <c r="E39" s="4"/>
      <c r="F39" s="4"/>
      <c r="G39" s="4"/>
      <c r="H39" s="4"/>
      <c r="I39" s="39"/>
    </row>
    <row r="40" spans="1:9" x14ac:dyDescent="0.25">
      <c r="A40" s="4"/>
      <c r="B40" s="43"/>
      <c r="C40" s="43"/>
      <c r="D40" s="4"/>
      <c r="E40" s="4"/>
      <c r="F40" s="4"/>
      <c r="G40" s="4"/>
      <c r="H40" s="4"/>
      <c r="I40" s="39"/>
    </row>
    <row r="41" spans="1:9" x14ac:dyDescent="0.25">
      <c r="A41" s="4"/>
      <c r="B41" s="43"/>
      <c r="C41" s="43"/>
      <c r="D41" s="4"/>
      <c r="E41" s="4"/>
      <c r="F41" s="4"/>
      <c r="G41" s="4"/>
      <c r="H41" s="4"/>
      <c r="I41" s="39"/>
    </row>
    <row r="42" spans="1:9" x14ac:dyDescent="0.25">
      <c r="A42" s="4"/>
      <c r="B42" s="43"/>
      <c r="C42" s="43"/>
      <c r="D42" s="4"/>
      <c r="E42" s="4"/>
      <c r="F42" s="4"/>
      <c r="G42" s="4"/>
      <c r="H42" s="4"/>
      <c r="I42" s="39"/>
    </row>
    <row r="43" spans="1:9" x14ac:dyDescent="0.25">
      <c r="A43" s="4"/>
      <c r="B43" s="43"/>
      <c r="C43" s="43"/>
      <c r="D43" s="4"/>
      <c r="E43" s="4"/>
      <c r="F43" s="4"/>
      <c r="G43" s="44"/>
      <c r="H43" s="4"/>
      <c r="I43" s="39"/>
    </row>
    <row r="44" spans="1:9" x14ac:dyDescent="0.25">
      <c r="A44" s="4"/>
      <c r="B44" s="43"/>
      <c r="C44" s="43"/>
      <c r="D44" s="4"/>
      <c r="E44" s="4"/>
      <c r="F44" s="4"/>
      <c r="G44" s="44"/>
      <c r="H44" s="4"/>
      <c r="I44" s="39"/>
    </row>
    <row r="45" spans="1:9" x14ac:dyDescent="0.25">
      <c r="A45" s="4"/>
      <c r="B45" s="43"/>
      <c r="C45" s="43"/>
      <c r="D45" s="4"/>
      <c r="E45" s="4"/>
      <c r="F45" s="4"/>
      <c r="G45" s="44"/>
      <c r="H45" s="4"/>
      <c r="I45" s="39"/>
    </row>
    <row r="46" spans="1:9" x14ac:dyDescent="0.25">
      <c r="A46" s="4"/>
      <c r="B46" s="43"/>
      <c r="C46" s="43"/>
      <c r="D46" s="4"/>
      <c r="E46" s="4"/>
      <c r="F46" s="4"/>
      <c r="G46" s="44"/>
      <c r="H46" s="4"/>
      <c r="I46" s="39"/>
    </row>
    <row r="47" spans="1:9" x14ac:dyDescent="0.25">
      <c r="A47" s="4"/>
      <c r="B47" s="43"/>
      <c r="C47" s="43"/>
      <c r="D47" s="4"/>
      <c r="E47" s="4"/>
      <c r="F47" s="4"/>
      <c r="G47" s="4"/>
      <c r="H47" s="4"/>
      <c r="I47" s="39"/>
    </row>
    <row r="48" spans="1:9" x14ac:dyDescent="0.25">
      <c r="A48" s="4"/>
      <c r="B48" s="43"/>
      <c r="C48" s="43"/>
      <c r="D48" s="4"/>
      <c r="E48" s="4"/>
      <c r="F48" s="4"/>
      <c r="G48" s="4"/>
      <c r="H48" s="4"/>
      <c r="I48" s="39"/>
    </row>
    <row r="49" spans="1:9" x14ac:dyDescent="0.25">
      <c r="A49" s="4"/>
      <c r="B49" s="43"/>
      <c r="C49" s="43"/>
      <c r="D49" s="4"/>
      <c r="E49" s="4"/>
      <c r="F49" s="4"/>
      <c r="G49" s="4"/>
      <c r="H49" s="4"/>
      <c r="I49" s="39"/>
    </row>
    <row r="50" spans="1:9" x14ac:dyDescent="0.25">
      <c r="A50" s="4"/>
      <c r="B50" s="43"/>
      <c r="C50" s="43"/>
      <c r="D50" s="4"/>
      <c r="E50" s="4"/>
      <c r="F50" s="4"/>
      <c r="G50" s="4"/>
      <c r="H50" s="4"/>
      <c r="I50" s="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258D-846D-4045-9B04-57662A46D7CE}">
  <dimension ref="A1:B56"/>
  <sheetViews>
    <sheetView workbookViewId="0">
      <selection activeCell="C15" sqref="C15"/>
    </sheetView>
  </sheetViews>
  <sheetFormatPr defaultRowHeight="15" x14ac:dyDescent="0.25"/>
  <cols>
    <col min="1" max="1" width="13.7109375" customWidth="1"/>
  </cols>
  <sheetData>
    <row r="1" spans="1:2" x14ac:dyDescent="0.25">
      <c r="A1" s="5">
        <v>43831</v>
      </c>
      <c r="B1">
        <v>0</v>
      </c>
    </row>
    <row r="2" spans="1:2" x14ac:dyDescent="0.25">
      <c r="A2" s="5">
        <v>43902</v>
      </c>
      <c r="B2">
        <v>0</v>
      </c>
    </row>
    <row r="3" spans="1:2" x14ac:dyDescent="0.25">
      <c r="A3" s="5">
        <v>43904</v>
      </c>
      <c r="B3">
        <v>0</v>
      </c>
    </row>
    <row r="4" spans="1:2" x14ac:dyDescent="0.25">
      <c r="A4" s="5">
        <v>43907</v>
      </c>
      <c r="B4">
        <v>0</v>
      </c>
    </row>
    <row r="5" spans="1:2" x14ac:dyDescent="0.25">
      <c r="A5" s="5">
        <v>43984</v>
      </c>
      <c r="B5">
        <v>0</v>
      </c>
    </row>
    <row r="6" spans="1:2" x14ac:dyDescent="0.25">
      <c r="A6" s="5">
        <v>44004</v>
      </c>
      <c r="B6">
        <v>0</v>
      </c>
    </row>
    <row r="7" spans="1:2" x14ac:dyDescent="0.25">
      <c r="A7" s="5">
        <v>44016</v>
      </c>
      <c r="B7">
        <v>0</v>
      </c>
    </row>
    <row r="8" spans="1:2" x14ac:dyDescent="0.25">
      <c r="A8" s="5">
        <v>44032</v>
      </c>
      <c r="B8">
        <v>0</v>
      </c>
    </row>
    <row r="9" spans="1:2" x14ac:dyDescent="0.25">
      <c r="A9" s="5">
        <v>44070</v>
      </c>
      <c r="B9">
        <v>0</v>
      </c>
    </row>
    <row r="10" spans="1:2" x14ac:dyDescent="0.25">
      <c r="A10" s="5">
        <v>44075</v>
      </c>
      <c r="B10">
        <v>0</v>
      </c>
    </row>
    <row r="11" spans="1:2" x14ac:dyDescent="0.25">
      <c r="A11" s="5">
        <v>44121</v>
      </c>
      <c r="B11">
        <v>0</v>
      </c>
    </row>
    <row r="12" spans="1:2" x14ac:dyDescent="0.25">
      <c r="A12" s="5">
        <v>44126</v>
      </c>
      <c r="B12">
        <v>0</v>
      </c>
    </row>
    <row r="13" spans="1:2" x14ac:dyDescent="0.25">
      <c r="A13" s="5">
        <v>44134</v>
      </c>
      <c r="B13">
        <v>0</v>
      </c>
    </row>
    <row r="14" spans="1:2" x14ac:dyDescent="0.25">
      <c r="A14" s="5">
        <v>44136</v>
      </c>
      <c r="B14">
        <v>0</v>
      </c>
    </row>
    <row r="15" spans="1:2" x14ac:dyDescent="0.25">
      <c r="A15" s="5">
        <v>44180</v>
      </c>
      <c r="B15">
        <v>0</v>
      </c>
    </row>
    <row r="16" spans="1:2" x14ac:dyDescent="0.25">
      <c r="A16" s="5">
        <v>44201</v>
      </c>
      <c r="B16">
        <v>1</v>
      </c>
    </row>
    <row r="17" spans="1:2" x14ac:dyDescent="0.25">
      <c r="A17" s="5">
        <v>44208</v>
      </c>
      <c r="B17">
        <v>1</v>
      </c>
    </row>
    <row r="18" spans="1:2" x14ac:dyDescent="0.25">
      <c r="A18" s="5">
        <v>44212</v>
      </c>
      <c r="B18">
        <v>1</v>
      </c>
    </row>
    <row r="19" spans="1:2" x14ac:dyDescent="0.25">
      <c r="A19" s="5">
        <v>44215</v>
      </c>
      <c r="B19">
        <v>1</v>
      </c>
    </row>
    <row r="20" spans="1:2" x14ac:dyDescent="0.25">
      <c r="A20" s="5">
        <v>44222</v>
      </c>
      <c r="B20">
        <v>1</v>
      </c>
    </row>
    <row r="21" spans="1:2" x14ac:dyDescent="0.25">
      <c r="A21" s="5">
        <v>44229</v>
      </c>
      <c r="B21">
        <v>1</v>
      </c>
    </row>
    <row r="22" spans="1:2" x14ac:dyDescent="0.25">
      <c r="A22" s="5">
        <v>44233</v>
      </c>
      <c r="B22">
        <v>1</v>
      </c>
    </row>
    <row r="23" spans="1:2" x14ac:dyDescent="0.25">
      <c r="A23" s="5">
        <v>44235</v>
      </c>
      <c r="B23">
        <v>1</v>
      </c>
    </row>
    <row r="24" spans="1:2" x14ac:dyDescent="0.25">
      <c r="A24" s="5">
        <v>44236</v>
      </c>
      <c r="B24">
        <v>1</v>
      </c>
    </row>
    <row r="25" spans="1:2" x14ac:dyDescent="0.25">
      <c r="A25" s="5">
        <v>44240</v>
      </c>
      <c r="B25">
        <v>1</v>
      </c>
    </row>
    <row r="26" spans="1:2" x14ac:dyDescent="0.25">
      <c r="A26" s="5">
        <v>44243</v>
      </c>
      <c r="B26">
        <v>1</v>
      </c>
    </row>
    <row r="27" spans="1:2" x14ac:dyDescent="0.25">
      <c r="A27" s="5">
        <v>44249</v>
      </c>
      <c r="B27">
        <v>1</v>
      </c>
    </row>
    <row r="28" spans="1:2" x14ac:dyDescent="0.25">
      <c r="A28" s="5">
        <v>44250</v>
      </c>
      <c r="B28">
        <v>1</v>
      </c>
    </row>
    <row r="29" spans="1:2" x14ac:dyDescent="0.25">
      <c r="A29" s="5">
        <v>44256</v>
      </c>
      <c r="B29">
        <v>1</v>
      </c>
    </row>
    <row r="30" spans="1:2" x14ac:dyDescent="0.25">
      <c r="A30" s="5">
        <v>44257</v>
      </c>
      <c r="B30">
        <v>1</v>
      </c>
    </row>
    <row r="31" spans="1:2" x14ac:dyDescent="0.25">
      <c r="A31" s="5">
        <v>44262</v>
      </c>
      <c r="B31">
        <v>1</v>
      </c>
    </row>
    <row r="32" spans="1:2" x14ac:dyDescent="0.25">
      <c r="A32" s="5">
        <v>44264</v>
      </c>
      <c r="B32">
        <v>1</v>
      </c>
    </row>
    <row r="33" spans="1:2" x14ac:dyDescent="0.25">
      <c r="A33" s="5">
        <v>44271</v>
      </c>
      <c r="B33">
        <v>1</v>
      </c>
    </row>
    <row r="34" spans="1:2" x14ac:dyDescent="0.25">
      <c r="A34" s="5">
        <v>44278</v>
      </c>
      <c r="B34">
        <v>1</v>
      </c>
    </row>
    <row r="35" spans="1:2" x14ac:dyDescent="0.25">
      <c r="A35" s="5">
        <v>44285</v>
      </c>
      <c r="B35">
        <v>1</v>
      </c>
    </row>
    <row r="36" spans="1:2" x14ac:dyDescent="0.25">
      <c r="A36" s="5">
        <v>44292</v>
      </c>
      <c r="B36">
        <v>1</v>
      </c>
    </row>
    <row r="37" spans="1:2" x14ac:dyDescent="0.25">
      <c r="A37" s="5">
        <v>44296</v>
      </c>
      <c r="B37">
        <v>1</v>
      </c>
    </row>
    <row r="38" spans="1:2" x14ac:dyDescent="0.25">
      <c r="A38" s="5">
        <v>44299</v>
      </c>
      <c r="B38">
        <v>1</v>
      </c>
    </row>
    <row r="39" spans="1:2" x14ac:dyDescent="0.25">
      <c r="A39" s="5">
        <v>44303</v>
      </c>
      <c r="B39">
        <v>1</v>
      </c>
    </row>
    <row r="40" spans="1:2" x14ac:dyDescent="0.25">
      <c r="A40" s="5">
        <v>44306</v>
      </c>
      <c r="B40">
        <v>1</v>
      </c>
    </row>
    <row r="41" spans="1:2" x14ac:dyDescent="0.25">
      <c r="A41" s="5">
        <v>44312</v>
      </c>
      <c r="B41">
        <v>1</v>
      </c>
    </row>
    <row r="42" spans="1:2" x14ac:dyDescent="0.25">
      <c r="A42" s="5">
        <v>44313</v>
      </c>
      <c r="B42">
        <v>1</v>
      </c>
    </row>
    <row r="43" spans="1:2" x14ac:dyDescent="0.25">
      <c r="A43" s="5">
        <v>44319</v>
      </c>
      <c r="B43">
        <v>1</v>
      </c>
    </row>
    <row r="44" spans="1:2" x14ac:dyDescent="0.25">
      <c r="A44" s="5">
        <v>44320</v>
      </c>
      <c r="B44">
        <v>1</v>
      </c>
    </row>
    <row r="45" spans="1:2" x14ac:dyDescent="0.25">
      <c r="A45" s="5">
        <v>44325</v>
      </c>
      <c r="B45">
        <v>1</v>
      </c>
    </row>
    <row r="46" spans="1:2" x14ac:dyDescent="0.25">
      <c r="A46" s="5">
        <v>44327</v>
      </c>
      <c r="B46">
        <v>1</v>
      </c>
    </row>
    <row r="47" spans="1:2" x14ac:dyDescent="0.25">
      <c r="A47" s="5">
        <v>44328</v>
      </c>
      <c r="B47">
        <v>1</v>
      </c>
    </row>
    <row r="48" spans="1:2" x14ac:dyDescent="0.25">
      <c r="A48" s="5">
        <v>44332</v>
      </c>
      <c r="B48">
        <v>1</v>
      </c>
    </row>
    <row r="49" spans="1:2" x14ac:dyDescent="0.25">
      <c r="A49" s="5">
        <v>44334</v>
      </c>
      <c r="B49">
        <v>1</v>
      </c>
    </row>
    <row r="50" spans="1:2" x14ac:dyDescent="0.25">
      <c r="A50" s="5">
        <v>44341</v>
      </c>
      <c r="B50">
        <v>1</v>
      </c>
    </row>
    <row r="51" spans="1:2" x14ac:dyDescent="0.25">
      <c r="A51" s="5">
        <v>44348</v>
      </c>
      <c r="B51">
        <v>1</v>
      </c>
    </row>
    <row r="52" spans="1:2" x14ac:dyDescent="0.25">
      <c r="A52" s="5">
        <v>44355</v>
      </c>
      <c r="B52">
        <v>1</v>
      </c>
    </row>
    <row r="53" spans="1:2" x14ac:dyDescent="0.25">
      <c r="A53" s="5">
        <v>44362</v>
      </c>
      <c r="B53">
        <v>1</v>
      </c>
    </row>
    <row r="54" spans="1:2" x14ac:dyDescent="0.25">
      <c r="A54" s="5">
        <v>44383</v>
      </c>
      <c r="B54">
        <v>0</v>
      </c>
    </row>
    <row r="55" spans="1:2" x14ac:dyDescent="0.25">
      <c r="A55" s="5">
        <v>44440</v>
      </c>
      <c r="B55">
        <v>0</v>
      </c>
    </row>
    <row r="56" spans="1:2" x14ac:dyDescent="0.25">
      <c r="A56" s="5">
        <v>44562</v>
      </c>
      <c r="B5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8788-692C-42B2-9918-7EA091FB847E}">
  <dimension ref="A1:Q57"/>
  <sheetViews>
    <sheetView topLeftCell="A31" workbookViewId="0">
      <selection activeCell="C60" sqref="C60"/>
    </sheetView>
  </sheetViews>
  <sheetFormatPr defaultRowHeight="15" x14ac:dyDescent="0.25"/>
  <cols>
    <col min="1" max="1" width="14.42578125" style="4" customWidth="1"/>
    <col min="2" max="16384" width="9.140625" style="4"/>
  </cols>
  <sheetData>
    <row r="1" spans="1:2" x14ac:dyDescent="0.25">
      <c r="A1" s="45" t="s">
        <v>109</v>
      </c>
      <c r="B1" s="4" t="s">
        <v>110</v>
      </c>
    </row>
    <row r="2" spans="1:2" x14ac:dyDescent="0.25">
      <c r="A2" s="45">
        <v>43831</v>
      </c>
    </row>
    <row r="3" spans="1:2" x14ac:dyDescent="0.25">
      <c r="A3" s="45">
        <v>43902</v>
      </c>
    </row>
    <row r="4" spans="1:2" x14ac:dyDescent="0.25">
      <c r="A4" s="45">
        <v>43904</v>
      </c>
    </row>
    <row r="5" spans="1:2" x14ac:dyDescent="0.25">
      <c r="A5" s="45">
        <v>43907</v>
      </c>
    </row>
    <row r="6" spans="1:2" x14ac:dyDescent="0.25">
      <c r="A6" s="45">
        <v>43984</v>
      </c>
    </row>
    <row r="7" spans="1:2" x14ac:dyDescent="0.25">
      <c r="A7" s="45">
        <v>44004</v>
      </c>
    </row>
    <row r="8" spans="1:2" x14ac:dyDescent="0.25">
      <c r="A8" s="45">
        <v>44016</v>
      </c>
    </row>
    <row r="9" spans="1:2" x14ac:dyDescent="0.25">
      <c r="A9" s="45">
        <v>44032</v>
      </c>
    </row>
    <row r="10" spans="1:2" x14ac:dyDescent="0.25">
      <c r="A10" s="45">
        <v>44070</v>
      </c>
    </row>
    <row r="11" spans="1:2" x14ac:dyDescent="0.25">
      <c r="A11" s="45">
        <v>44075</v>
      </c>
    </row>
    <row r="12" spans="1:2" x14ac:dyDescent="0.25">
      <c r="A12" s="45">
        <v>44121</v>
      </c>
    </row>
    <row r="13" spans="1:2" x14ac:dyDescent="0.25">
      <c r="A13" s="45">
        <v>44126</v>
      </c>
    </row>
    <row r="14" spans="1:2" x14ac:dyDescent="0.25">
      <c r="A14" s="45">
        <v>44134</v>
      </c>
    </row>
    <row r="15" spans="1:2" x14ac:dyDescent="0.25">
      <c r="A15" s="45">
        <v>44136</v>
      </c>
    </row>
    <row r="16" spans="1:2" x14ac:dyDescent="0.25">
      <c r="A16" s="45">
        <v>44180</v>
      </c>
    </row>
    <row r="17" spans="1:17" x14ac:dyDescent="0.25">
      <c r="A17" s="45">
        <v>44201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16</v>
      </c>
    </row>
    <row r="18" spans="1:17" x14ac:dyDescent="0.25">
      <c r="A18" s="45">
        <v>44208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16</v>
      </c>
    </row>
    <row r="19" spans="1:17" x14ac:dyDescent="0.25">
      <c r="A19" s="45">
        <v>44212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16</v>
      </c>
    </row>
    <row r="20" spans="1:17" x14ac:dyDescent="0.25">
      <c r="A20" s="45">
        <v>44215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16</v>
      </c>
    </row>
    <row r="21" spans="1:17" x14ac:dyDescent="0.25">
      <c r="A21" s="45">
        <v>44222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16</v>
      </c>
    </row>
    <row r="22" spans="1:17" x14ac:dyDescent="0.25">
      <c r="A22" s="45">
        <v>44229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16</v>
      </c>
    </row>
    <row r="23" spans="1:17" x14ac:dyDescent="0.25">
      <c r="A23" s="45">
        <v>44233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16</v>
      </c>
    </row>
    <row r="24" spans="1:17" x14ac:dyDescent="0.25">
      <c r="A24" s="45">
        <v>44235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16</v>
      </c>
    </row>
    <row r="25" spans="1:17" x14ac:dyDescent="0.25">
      <c r="A25" s="45">
        <v>44236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16</v>
      </c>
    </row>
    <row r="26" spans="1:17" x14ac:dyDescent="0.25">
      <c r="A26" s="45">
        <v>44240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16</v>
      </c>
    </row>
    <row r="27" spans="1:17" x14ac:dyDescent="0.25">
      <c r="A27" s="45">
        <v>44243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16</v>
      </c>
    </row>
    <row r="28" spans="1:17" x14ac:dyDescent="0.25">
      <c r="A28" s="45">
        <v>44249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16</v>
      </c>
    </row>
    <row r="29" spans="1:17" x14ac:dyDescent="0.25">
      <c r="A29" s="45">
        <v>44250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16</v>
      </c>
    </row>
    <row r="30" spans="1:17" x14ac:dyDescent="0.25">
      <c r="A30" s="76">
        <v>44256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14</v>
      </c>
      <c r="P30" s="40">
        <v>15</v>
      </c>
      <c r="Q30" s="40">
        <v>16</v>
      </c>
    </row>
    <row r="31" spans="1:17" x14ac:dyDescent="0.25">
      <c r="A31" s="45">
        <v>44257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14</v>
      </c>
      <c r="P31" s="4">
        <v>15</v>
      </c>
      <c r="Q31" s="4">
        <v>16</v>
      </c>
    </row>
    <row r="32" spans="1:17" x14ac:dyDescent="0.25">
      <c r="A32" s="45">
        <v>44262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14</v>
      </c>
      <c r="P32" s="4">
        <v>15</v>
      </c>
      <c r="Q32" s="4">
        <v>16</v>
      </c>
    </row>
    <row r="33" spans="1:17" x14ac:dyDescent="0.25">
      <c r="A33" s="45">
        <v>44264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14</v>
      </c>
      <c r="P33" s="4">
        <v>15</v>
      </c>
      <c r="Q33" s="4">
        <v>16</v>
      </c>
    </row>
    <row r="34" spans="1:17" x14ac:dyDescent="0.25">
      <c r="A34" s="45">
        <v>44271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14</v>
      </c>
      <c r="P34" s="4">
        <v>15</v>
      </c>
      <c r="Q34" s="4">
        <v>16</v>
      </c>
    </row>
    <row r="35" spans="1:17" x14ac:dyDescent="0.25">
      <c r="A35" s="45">
        <v>44278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14</v>
      </c>
      <c r="P35" s="4">
        <v>15</v>
      </c>
      <c r="Q35" s="4">
        <v>16</v>
      </c>
    </row>
    <row r="36" spans="1:17" x14ac:dyDescent="0.25">
      <c r="A36" s="45">
        <v>44285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14</v>
      </c>
      <c r="P36" s="4">
        <v>15</v>
      </c>
      <c r="Q36" s="4">
        <v>16</v>
      </c>
    </row>
    <row r="37" spans="1:17" x14ac:dyDescent="0.25">
      <c r="A37" s="76">
        <v>44292</v>
      </c>
      <c r="B37" s="40">
        <v>0</v>
      </c>
      <c r="C37" s="40">
        <v>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11</v>
      </c>
      <c r="M37" s="40">
        <v>12</v>
      </c>
      <c r="N37" s="40">
        <v>13</v>
      </c>
      <c r="O37" s="40">
        <v>14</v>
      </c>
      <c r="P37" s="40">
        <v>15</v>
      </c>
      <c r="Q37" s="40">
        <v>16</v>
      </c>
    </row>
    <row r="38" spans="1:17" x14ac:dyDescent="0.25">
      <c r="A38" s="45">
        <v>44296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11</v>
      </c>
      <c r="M38" s="4">
        <v>12</v>
      </c>
      <c r="N38" s="4">
        <v>13</v>
      </c>
      <c r="O38" s="4">
        <v>14</v>
      </c>
      <c r="P38" s="4">
        <v>15</v>
      </c>
      <c r="Q38" s="4">
        <v>16</v>
      </c>
    </row>
    <row r="39" spans="1:17" x14ac:dyDescent="0.25">
      <c r="A39" s="45">
        <v>44299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11</v>
      </c>
      <c r="M39" s="4">
        <v>12</v>
      </c>
      <c r="N39" s="4">
        <v>13</v>
      </c>
      <c r="O39" s="4">
        <v>14</v>
      </c>
      <c r="P39" s="4">
        <v>15</v>
      </c>
      <c r="Q39" s="4">
        <v>16</v>
      </c>
    </row>
    <row r="40" spans="1:17" x14ac:dyDescent="0.25">
      <c r="A40" s="45">
        <v>44303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11</v>
      </c>
      <c r="M40" s="4">
        <v>12</v>
      </c>
      <c r="N40" s="4">
        <v>13</v>
      </c>
      <c r="O40" s="4">
        <v>14</v>
      </c>
      <c r="P40" s="4">
        <v>15</v>
      </c>
      <c r="Q40" s="4">
        <v>16</v>
      </c>
    </row>
    <row r="41" spans="1:17" x14ac:dyDescent="0.25">
      <c r="A41" s="45">
        <v>44306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11</v>
      </c>
      <c r="M41" s="4">
        <v>12</v>
      </c>
      <c r="N41" s="4">
        <v>13</v>
      </c>
      <c r="O41" s="4">
        <v>14</v>
      </c>
      <c r="P41" s="4">
        <v>15</v>
      </c>
      <c r="Q41" s="4">
        <v>16</v>
      </c>
    </row>
    <row r="42" spans="1:17" x14ac:dyDescent="0.25">
      <c r="A42" s="45">
        <v>44312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11</v>
      </c>
      <c r="M42" s="4">
        <v>12</v>
      </c>
      <c r="N42" s="4">
        <v>13</v>
      </c>
      <c r="O42" s="4">
        <v>14</v>
      </c>
      <c r="P42" s="4">
        <v>15</v>
      </c>
      <c r="Q42" s="4">
        <v>16</v>
      </c>
    </row>
    <row r="43" spans="1:17" x14ac:dyDescent="0.25">
      <c r="A43" s="45">
        <v>44313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11</v>
      </c>
      <c r="M43" s="4">
        <v>12</v>
      </c>
      <c r="N43" s="4">
        <v>13</v>
      </c>
      <c r="O43" s="4">
        <v>14</v>
      </c>
      <c r="P43" s="4">
        <v>15</v>
      </c>
      <c r="Q43" s="4">
        <v>16</v>
      </c>
    </row>
    <row r="44" spans="1:17" x14ac:dyDescent="0.25">
      <c r="A44" s="76">
        <v>44319</v>
      </c>
      <c r="B44" s="40">
        <v>0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9</v>
      </c>
      <c r="K44" s="40">
        <v>10</v>
      </c>
      <c r="L44" s="40">
        <v>11</v>
      </c>
      <c r="M44" s="40">
        <v>12</v>
      </c>
      <c r="N44" s="40">
        <v>13</v>
      </c>
      <c r="O44" s="40">
        <v>14</v>
      </c>
      <c r="P44" s="40">
        <v>15</v>
      </c>
      <c r="Q44" s="40">
        <v>16</v>
      </c>
    </row>
    <row r="45" spans="1:17" x14ac:dyDescent="0.25">
      <c r="A45" s="45">
        <v>44320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>
        <v>14</v>
      </c>
      <c r="P45" s="4">
        <v>15</v>
      </c>
      <c r="Q45" s="4">
        <v>16</v>
      </c>
    </row>
    <row r="46" spans="1:17" x14ac:dyDescent="0.25">
      <c r="A46" s="45">
        <v>44325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>
        <v>14</v>
      </c>
      <c r="P46" s="4">
        <v>15</v>
      </c>
      <c r="Q46" s="4">
        <v>16</v>
      </c>
    </row>
    <row r="47" spans="1:17" x14ac:dyDescent="0.25">
      <c r="A47" s="45">
        <v>44327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>
        <v>14</v>
      </c>
      <c r="P47" s="4">
        <v>15</v>
      </c>
      <c r="Q47" s="4">
        <v>16</v>
      </c>
    </row>
    <row r="48" spans="1:17" x14ac:dyDescent="0.25">
      <c r="A48" s="45">
        <v>44328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>
        <v>14</v>
      </c>
      <c r="P48" s="4">
        <v>15</v>
      </c>
      <c r="Q48" s="4">
        <v>16</v>
      </c>
    </row>
    <row r="49" spans="1:17" x14ac:dyDescent="0.25">
      <c r="A49" s="45">
        <v>44332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</row>
    <row r="50" spans="1:17" x14ac:dyDescent="0.25">
      <c r="A50" s="45">
        <v>44334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>
        <v>14</v>
      </c>
      <c r="P50" s="4">
        <v>15</v>
      </c>
      <c r="Q50" s="4">
        <v>16</v>
      </c>
    </row>
    <row r="51" spans="1:17" x14ac:dyDescent="0.25">
      <c r="A51" s="45">
        <v>44341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>
        <v>14</v>
      </c>
      <c r="P51" s="4">
        <v>15</v>
      </c>
      <c r="Q51" s="4">
        <v>16</v>
      </c>
    </row>
    <row r="52" spans="1:17" x14ac:dyDescent="0.25">
      <c r="A52" s="76">
        <v>44348</v>
      </c>
      <c r="B52" s="40">
        <v>0</v>
      </c>
      <c r="C52" s="40">
        <v>0</v>
      </c>
      <c r="D52" s="40">
        <v>0</v>
      </c>
      <c r="E52" s="40">
        <v>0</v>
      </c>
      <c r="F52" s="40">
        <v>5</v>
      </c>
      <c r="G52" s="40">
        <v>6</v>
      </c>
      <c r="H52" s="40">
        <v>7</v>
      </c>
      <c r="I52" s="40">
        <v>8</v>
      </c>
      <c r="J52" s="40">
        <v>9</v>
      </c>
      <c r="K52" s="40">
        <v>10</v>
      </c>
      <c r="L52" s="40">
        <v>11</v>
      </c>
      <c r="M52" s="40">
        <v>12</v>
      </c>
      <c r="N52" s="40">
        <v>13</v>
      </c>
      <c r="O52" s="40">
        <v>14</v>
      </c>
      <c r="P52" s="40">
        <v>15</v>
      </c>
      <c r="Q52" s="40">
        <v>16</v>
      </c>
    </row>
    <row r="53" spans="1:17" x14ac:dyDescent="0.25">
      <c r="A53" s="45">
        <v>44355</v>
      </c>
      <c r="B53" s="4">
        <v>0</v>
      </c>
      <c r="C53" s="4">
        <v>0</v>
      </c>
      <c r="D53" s="4">
        <v>0</v>
      </c>
      <c r="E53" s="4">
        <v>0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>
        <v>14</v>
      </c>
      <c r="P53" s="4">
        <v>15</v>
      </c>
      <c r="Q53" s="4">
        <v>16</v>
      </c>
    </row>
    <row r="54" spans="1:17" x14ac:dyDescent="0.25">
      <c r="A54" s="45">
        <v>44362</v>
      </c>
      <c r="B54" s="4">
        <v>0</v>
      </c>
      <c r="C54" s="4">
        <v>0</v>
      </c>
      <c r="D54" s="4">
        <v>0</v>
      </c>
      <c r="E54" s="4">
        <v>0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>
        <v>14</v>
      </c>
      <c r="P54" s="4">
        <v>15</v>
      </c>
      <c r="Q54" s="4">
        <v>16</v>
      </c>
    </row>
    <row r="55" spans="1:17" x14ac:dyDescent="0.25">
      <c r="A55" s="45">
        <v>44383</v>
      </c>
      <c r="B55" s="4">
        <v>0</v>
      </c>
      <c r="C55" s="4">
        <v>0</v>
      </c>
      <c r="D55" s="4">
        <v>0</v>
      </c>
      <c r="E55" s="4">
        <v>0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>
        <v>14</v>
      </c>
      <c r="P55" s="4">
        <v>15</v>
      </c>
      <c r="Q55" s="4">
        <v>16</v>
      </c>
    </row>
    <row r="56" spans="1:17" x14ac:dyDescent="0.25">
      <c r="A56" s="45">
        <v>44440</v>
      </c>
      <c r="B56" s="4">
        <v>0</v>
      </c>
      <c r="C56" s="4">
        <v>0</v>
      </c>
      <c r="D56" s="4">
        <v>0</v>
      </c>
      <c r="E56" s="4">
        <v>0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>
        <v>14</v>
      </c>
      <c r="P56" s="4">
        <v>15</v>
      </c>
      <c r="Q56" s="4">
        <v>16</v>
      </c>
    </row>
    <row r="57" spans="1:17" x14ac:dyDescent="0.25">
      <c r="A57" s="45">
        <v>44562</v>
      </c>
      <c r="B57" s="4">
        <v>0</v>
      </c>
      <c r="C57" s="4">
        <v>0</v>
      </c>
      <c r="D57" s="4">
        <v>0</v>
      </c>
      <c r="E57" s="4">
        <v>0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>
        <v>14</v>
      </c>
      <c r="P57" s="4">
        <v>15</v>
      </c>
      <c r="Q57" s="4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382C-AFA0-400F-9726-C45E5D2E5534}">
  <dimension ref="A1:E6"/>
  <sheetViews>
    <sheetView workbookViewId="0">
      <selection activeCell="G10" sqref="G10"/>
    </sheetView>
  </sheetViews>
  <sheetFormatPr defaultRowHeight="15" x14ac:dyDescent="0.25"/>
  <cols>
    <col min="1" max="5" width="7.5703125" customWidth="1"/>
  </cols>
  <sheetData>
    <row r="1" spans="1:5" x14ac:dyDescent="0.25">
      <c r="A1" t="s">
        <v>9</v>
      </c>
    </row>
    <row r="2" spans="1:5" x14ac:dyDescent="0.25">
      <c r="A2" t="s">
        <v>19</v>
      </c>
    </row>
    <row r="3" spans="1:5" x14ac:dyDescent="0.25">
      <c r="A3">
        <v>1</v>
      </c>
      <c r="B3">
        <v>2</v>
      </c>
      <c r="C3" s="10">
        <v>3</v>
      </c>
      <c r="D3" s="10">
        <v>4</v>
      </c>
      <c r="E3" s="10">
        <v>5</v>
      </c>
    </row>
    <row r="4" spans="1:5" x14ac:dyDescent="0.25">
      <c r="A4">
        <v>0.8</v>
      </c>
      <c r="B4">
        <v>0.9</v>
      </c>
      <c r="C4" s="10">
        <v>0.8</v>
      </c>
      <c r="D4" s="10">
        <v>0.8</v>
      </c>
      <c r="E4" s="10">
        <v>0.8</v>
      </c>
    </row>
    <row r="6" spans="1:5" x14ac:dyDescent="0.25">
      <c r="A6" s="10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38AF-FA84-4FB1-B317-22E4EB3C2E17}">
  <dimension ref="A1:J6"/>
  <sheetViews>
    <sheetView workbookViewId="0">
      <selection activeCell="A6" sqref="A6"/>
    </sheetView>
  </sheetViews>
  <sheetFormatPr defaultRowHeight="15" x14ac:dyDescent="0.25"/>
  <cols>
    <col min="1" max="5" width="9.7109375" customWidth="1"/>
  </cols>
  <sheetData>
    <row r="1" spans="1:10" x14ac:dyDescent="0.25">
      <c r="A1" t="s">
        <v>20</v>
      </c>
    </row>
    <row r="2" spans="1:10" x14ac:dyDescent="0.25">
      <c r="A2" t="s">
        <v>19</v>
      </c>
    </row>
    <row r="3" spans="1:10" x14ac:dyDescent="0.25">
      <c r="A3">
        <v>1</v>
      </c>
      <c r="B3">
        <v>2</v>
      </c>
      <c r="C3" s="46">
        <v>3</v>
      </c>
      <c r="D3" s="46">
        <v>4</v>
      </c>
      <c r="E3" s="46">
        <v>5</v>
      </c>
    </row>
    <row r="4" spans="1:10" x14ac:dyDescent="0.25">
      <c r="A4">
        <v>0.5</v>
      </c>
      <c r="B4">
        <v>0.7</v>
      </c>
      <c r="C4" s="46">
        <v>0.5</v>
      </c>
      <c r="D4" s="46">
        <v>0.5</v>
      </c>
      <c r="E4" s="46">
        <v>0.5</v>
      </c>
      <c r="F4" s="11"/>
      <c r="G4" s="11"/>
      <c r="H4" s="11"/>
      <c r="I4" s="11"/>
      <c r="J4" s="11"/>
    </row>
    <row r="6" spans="1:10" x14ac:dyDescent="0.25">
      <c r="A6" s="10" t="s">
        <v>114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4989-CDAB-40F1-A0C8-3238793BB047}">
  <dimension ref="A1:F7"/>
  <sheetViews>
    <sheetView workbookViewId="0">
      <selection activeCell="G7" sqref="G7"/>
    </sheetView>
  </sheetViews>
  <sheetFormatPr defaultRowHeight="15" x14ac:dyDescent="0.25"/>
  <cols>
    <col min="2" max="2" width="13.85546875" customWidth="1"/>
  </cols>
  <sheetData>
    <row r="1" spans="1:6" x14ac:dyDescent="0.25">
      <c r="A1" t="s">
        <v>21</v>
      </c>
    </row>
    <row r="2" spans="1:6" x14ac:dyDescent="0.25">
      <c r="B2" t="s">
        <v>19</v>
      </c>
    </row>
    <row r="3" spans="1:6" x14ac:dyDescent="0.25">
      <c r="A3" t="s">
        <v>104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 x14ac:dyDescent="0.25">
      <c r="A5">
        <v>2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</row>
    <row r="7" spans="1:6" x14ac:dyDescent="0.25">
      <c r="A7" s="10" t="s">
        <v>105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73AF-A11C-4977-9447-36009CF365F5}">
  <dimension ref="A1:C20"/>
  <sheetViews>
    <sheetView topLeftCell="A4" workbookViewId="0">
      <selection activeCell="C23" sqref="C23"/>
    </sheetView>
  </sheetViews>
  <sheetFormatPr defaultRowHeight="15" x14ac:dyDescent="0.25"/>
  <sheetData>
    <row r="1" spans="1:3" x14ac:dyDescent="0.25">
      <c r="A1" t="s">
        <v>48</v>
      </c>
    </row>
    <row r="2" spans="1:3" x14ac:dyDescent="0.25">
      <c r="B2">
        <v>3671719</v>
      </c>
    </row>
    <row r="3" spans="1:3" x14ac:dyDescent="0.25">
      <c r="B3">
        <v>4084036</v>
      </c>
    </row>
    <row r="4" spans="1:3" x14ac:dyDescent="0.25">
      <c r="A4" t="s">
        <v>48</v>
      </c>
      <c r="C4" s="54"/>
    </row>
    <row r="5" spans="1:3" x14ac:dyDescent="0.25">
      <c r="A5">
        <v>0</v>
      </c>
      <c r="B5">
        <v>4</v>
      </c>
      <c r="C5">
        <v>3671719</v>
      </c>
    </row>
    <row r="6" spans="1:3" x14ac:dyDescent="0.25">
      <c r="A6">
        <v>5</v>
      </c>
      <c r="B6">
        <v>9</v>
      </c>
      <c r="C6">
        <v>4084036</v>
      </c>
    </row>
    <row r="7" spans="1:3" x14ac:dyDescent="0.25">
      <c r="A7">
        <v>10</v>
      </c>
      <c r="B7">
        <v>14</v>
      </c>
      <c r="C7">
        <v>4187992</v>
      </c>
    </row>
    <row r="8" spans="1:3" x14ac:dyDescent="0.25">
      <c r="A8">
        <v>15</v>
      </c>
      <c r="B8">
        <v>19</v>
      </c>
      <c r="C8">
        <v>4140996</v>
      </c>
    </row>
    <row r="9" spans="1:3" x14ac:dyDescent="0.25">
      <c r="A9">
        <v>20</v>
      </c>
      <c r="B9">
        <v>24</v>
      </c>
      <c r="C9">
        <v>3757482</v>
      </c>
    </row>
    <row r="10" spans="1:3" x14ac:dyDescent="0.25">
      <c r="A10">
        <v>25</v>
      </c>
      <c r="B10">
        <v>29</v>
      </c>
      <c r="C10">
        <v>3713426</v>
      </c>
    </row>
    <row r="11" spans="1:3" x14ac:dyDescent="0.25">
      <c r="A11">
        <v>30</v>
      </c>
      <c r="B11">
        <v>34</v>
      </c>
      <c r="C11">
        <v>4056469</v>
      </c>
    </row>
    <row r="12" spans="1:3" x14ac:dyDescent="0.25">
      <c r="A12">
        <v>35</v>
      </c>
      <c r="B12">
        <v>39</v>
      </c>
      <c r="C12">
        <v>4231788</v>
      </c>
    </row>
    <row r="13" spans="1:3" x14ac:dyDescent="0.25">
      <c r="A13">
        <v>40</v>
      </c>
      <c r="B13">
        <v>44</v>
      </c>
      <c r="C13">
        <v>4072226</v>
      </c>
    </row>
    <row r="14" spans="1:3" x14ac:dyDescent="0.25">
      <c r="A14">
        <v>45</v>
      </c>
      <c r="B14">
        <v>49</v>
      </c>
      <c r="C14">
        <v>4512223</v>
      </c>
    </row>
    <row r="15" spans="1:3" x14ac:dyDescent="0.25">
      <c r="A15">
        <v>50</v>
      </c>
      <c r="B15">
        <v>54</v>
      </c>
      <c r="C15">
        <v>4425730</v>
      </c>
    </row>
    <row r="16" spans="1:3" x14ac:dyDescent="0.25">
      <c r="A16">
        <v>55</v>
      </c>
      <c r="B16">
        <v>59</v>
      </c>
      <c r="C16">
        <v>4359376</v>
      </c>
    </row>
    <row r="17" spans="1:3" x14ac:dyDescent="0.25">
      <c r="A17">
        <v>60</v>
      </c>
      <c r="B17">
        <v>64</v>
      </c>
      <c r="C17">
        <v>4099662</v>
      </c>
    </row>
    <row r="18" spans="1:3" x14ac:dyDescent="0.25">
      <c r="A18">
        <v>65</v>
      </c>
      <c r="B18">
        <v>69</v>
      </c>
      <c r="C18">
        <v>3899944</v>
      </c>
    </row>
    <row r="19" spans="1:3" x14ac:dyDescent="0.25">
      <c r="A19">
        <v>70</v>
      </c>
      <c r="B19">
        <v>74</v>
      </c>
      <c r="C19">
        <v>3477098</v>
      </c>
    </row>
    <row r="20" spans="1:3" x14ac:dyDescent="0.25">
      <c r="A20">
        <v>75</v>
      </c>
      <c r="B20" t="s">
        <v>10</v>
      </c>
      <c r="C20">
        <v>6373536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8B3C-F622-4EFC-809C-0597F5FC5A92}">
  <dimension ref="A1:C52"/>
  <sheetViews>
    <sheetView workbookViewId="0">
      <selection activeCell="C21" sqref="C21"/>
    </sheetView>
  </sheetViews>
  <sheetFormatPr defaultRowHeight="15" x14ac:dyDescent="0.25"/>
  <cols>
    <col min="1" max="1" width="13.7109375" customWidth="1"/>
  </cols>
  <sheetData>
    <row r="1" spans="1:3" x14ac:dyDescent="0.25">
      <c r="A1" s="5">
        <v>43866</v>
      </c>
    </row>
    <row r="2" spans="1:3" x14ac:dyDescent="0.25">
      <c r="A2" s="5">
        <v>43904</v>
      </c>
    </row>
    <row r="3" spans="1:3" x14ac:dyDescent="0.25">
      <c r="A3" s="5">
        <v>43908</v>
      </c>
    </row>
    <row r="4" spans="1:3" x14ac:dyDescent="0.25">
      <c r="A4" s="5">
        <v>43914</v>
      </c>
    </row>
    <row r="5" spans="1:3" x14ac:dyDescent="0.25">
      <c r="A5" s="5">
        <v>43921</v>
      </c>
    </row>
    <row r="6" spans="1:3" x14ac:dyDescent="0.25">
      <c r="A6" s="5">
        <v>43946</v>
      </c>
    </row>
    <row r="7" spans="1:3" x14ac:dyDescent="0.25">
      <c r="A7" s="5">
        <v>43966</v>
      </c>
    </row>
    <row r="8" spans="1:3" x14ac:dyDescent="0.25">
      <c r="A8" s="5">
        <v>44001</v>
      </c>
    </row>
    <row r="9" spans="1:3" x14ac:dyDescent="0.25">
      <c r="A9" s="5">
        <v>44075</v>
      </c>
    </row>
    <row r="10" spans="1:3" x14ac:dyDescent="0.25">
      <c r="A10" s="5">
        <v>44180</v>
      </c>
      <c r="B10">
        <f>DATEDIF($A$10,$A10,"d")</f>
        <v>0</v>
      </c>
      <c r="C10">
        <f>-0.0757685+EXP(-2.55431+0.0317472*B10)</f>
        <v>1.9773582063191408E-3</v>
      </c>
    </row>
    <row r="11" spans="1:3" x14ac:dyDescent="0.25">
      <c r="A11" s="5">
        <v>44197</v>
      </c>
      <c r="B11">
        <f t="shared" ref="B11:B21" si="0">DATEDIF($A$10,$A11,"d")</f>
        <v>17</v>
      </c>
      <c r="C11">
        <f t="shared" ref="C11:C21" si="1">-0.0757685+EXP(-2.55431+0.0317472*B11)</f>
        <v>5.7604228557761386E-2</v>
      </c>
    </row>
    <row r="12" spans="1:3" x14ac:dyDescent="0.25">
      <c r="A12" s="5">
        <v>44204</v>
      </c>
      <c r="B12">
        <f t="shared" si="0"/>
        <v>24</v>
      </c>
      <c r="C12">
        <f t="shared" si="1"/>
        <v>9.0795243330737921E-2</v>
      </c>
    </row>
    <row r="13" spans="1:3" x14ac:dyDescent="0.25">
      <c r="A13" s="5">
        <v>44211</v>
      </c>
      <c r="B13">
        <f t="shared" si="0"/>
        <v>31</v>
      </c>
      <c r="C13">
        <f t="shared" si="1"/>
        <v>0.13224614356585263</v>
      </c>
    </row>
    <row r="14" spans="1:3" x14ac:dyDescent="0.25">
      <c r="A14" s="5">
        <v>44218</v>
      </c>
      <c r="B14">
        <f t="shared" si="0"/>
        <v>38</v>
      </c>
      <c r="C14">
        <f t="shared" si="1"/>
        <v>0.18401247677541543</v>
      </c>
    </row>
    <row r="15" spans="1:3" x14ac:dyDescent="0.25">
      <c r="A15" s="5">
        <v>44225</v>
      </c>
      <c r="B15">
        <f t="shared" si="0"/>
        <v>45</v>
      </c>
      <c r="C15">
        <f t="shared" si="1"/>
        <v>0.24866133213835329</v>
      </c>
    </row>
    <row r="16" spans="1:3" x14ac:dyDescent="0.25">
      <c r="A16" s="5">
        <v>44232</v>
      </c>
      <c r="B16">
        <f t="shared" si="0"/>
        <v>52</v>
      </c>
      <c r="C16">
        <f t="shared" si="1"/>
        <v>0.32939864228969262</v>
      </c>
    </row>
    <row r="17" spans="1:3" x14ac:dyDescent="0.25">
      <c r="A17" s="5">
        <v>44239</v>
      </c>
      <c r="B17">
        <f t="shared" si="0"/>
        <v>59</v>
      </c>
      <c r="C17">
        <f t="shared" si="1"/>
        <v>0.43022816531649211</v>
      </c>
    </row>
    <row r="18" spans="1:3" x14ac:dyDescent="0.25">
      <c r="A18" s="5">
        <v>44242</v>
      </c>
      <c r="B18">
        <f t="shared" si="0"/>
        <v>62</v>
      </c>
      <c r="C18">
        <f>-0.0757685+EXP(-2.55431+0.0317472*B18)</f>
        <v>0.48078966188947436</v>
      </c>
    </row>
    <row r="19" spans="1:3" x14ac:dyDescent="0.25">
      <c r="A19" s="5">
        <v>44246</v>
      </c>
      <c r="B19">
        <f t="shared" si="0"/>
        <v>66</v>
      </c>
      <c r="C19">
        <f t="shared" si="1"/>
        <v>0.55615003086731307</v>
      </c>
    </row>
    <row r="20" spans="1:3" x14ac:dyDescent="0.25">
      <c r="A20" s="5">
        <v>44253</v>
      </c>
      <c r="B20">
        <f t="shared" si="0"/>
        <v>73</v>
      </c>
      <c r="C20">
        <f t="shared" si="1"/>
        <v>0.71340869626419834</v>
      </c>
    </row>
    <row r="21" spans="1:3" x14ac:dyDescent="0.25">
      <c r="A21" s="5">
        <v>44260</v>
      </c>
      <c r="B21">
        <f t="shared" si="0"/>
        <v>80</v>
      </c>
      <c r="C21">
        <f t="shared" si="1"/>
        <v>0.90980260874501862</v>
      </c>
    </row>
    <row r="22" spans="1:3" x14ac:dyDescent="0.25">
      <c r="A22" s="5">
        <v>44267</v>
      </c>
    </row>
    <row r="23" spans="1:3" x14ac:dyDescent="0.25">
      <c r="A23" s="5">
        <v>44270</v>
      </c>
    </row>
    <row r="24" spans="1:3" x14ac:dyDescent="0.25">
      <c r="A24" s="5">
        <v>44274</v>
      </c>
    </row>
    <row r="25" spans="1:3" x14ac:dyDescent="0.25">
      <c r="A25" s="5">
        <v>44281</v>
      </c>
    </row>
    <row r="26" spans="1:3" x14ac:dyDescent="0.25">
      <c r="A26" s="5">
        <v>44288</v>
      </c>
    </row>
    <row r="27" spans="1:3" x14ac:dyDescent="0.25">
      <c r="A27" s="5">
        <v>44295</v>
      </c>
    </row>
    <row r="28" spans="1:3" x14ac:dyDescent="0.25">
      <c r="A28" s="5">
        <v>44301</v>
      </c>
    </row>
    <row r="29" spans="1:3" x14ac:dyDescent="0.25">
      <c r="A29" s="5">
        <v>44302</v>
      </c>
    </row>
    <row r="30" spans="1:3" x14ac:dyDescent="0.25">
      <c r="A30" s="5">
        <v>44309</v>
      </c>
    </row>
    <row r="31" spans="1:3" x14ac:dyDescent="0.25">
      <c r="A31" s="5">
        <v>44316</v>
      </c>
    </row>
    <row r="32" spans="1:3" x14ac:dyDescent="0.25">
      <c r="A32" s="5">
        <v>44323</v>
      </c>
    </row>
    <row r="33" spans="1:1" x14ac:dyDescent="0.25">
      <c r="A33" s="5">
        <v>44330</v>
      </c>
    </row>
    <row r="34" spans="1:1" x14ac:dyDescent="0.25">
      <c r="A34" s="5">
        <v>44331</v>
      </c>
    </row>
    <row r="35" spans="1:1" x14ac:dyDescent="0.25">
      <c r="A35" s="5">
        <v>44337</v>
      </c>
    </row>
    <row r="36" spans="1:1" x14ac:dyDescent="0.25">
      <c r="A36" s="5">
        <v>44344</v>
      </c>
    </row>
    <row r="37" spans="1:1" x14ac:dyDescent="0.25">
      <c r="A37" s="5">
        <v>44351</v>
      </c>
    </row>
    <row r="38" spans="1:1" x14ac:dyDescent="0.25">
      <c r="A38" s="5">
        <v>44358</v>
      </c>
    </row>
    <row r="39" spans="1:1" x14ac:dyDescent="0.25">
      <c r="A39" s="5">
        <v>44362</v>
      </c>
    </row>
    <row r="40" spans="1:1" x14ac:dyDescent="0.25">
      <c r="A40" s="5">
        <v>44365</v>
      </c>
    </row>
    <row r="41" spans="1:1" x14ac:dyDescent="0.25">
      <c r="A41" s="5">
        <v>44372</v>
      </c>
    </row>
    <row r="42" spans="1:1" x14ac:dyDescent="0.25">
      <c r="A42" s="5">
        <v>44379</v>
      </c>
    </row>
    <row r="43" spans="1:1" x14ac:dyDescent="0.25">
      <c r="A43" s="5">
        <v>44386</v>
      </c>
    </row>
    <row r="44" spans="1:1" x14ac:dyDescent="0.25">
      <c r="A44" s="5">
        <v>44392</v>
      </c>
    </row>
    <row r="45" spans="1:1" x14ac:dyDescent="0.25">
      <c r="A45" s="5">
        <v>44393</v>
      </c>
    </row>
    <row r="46" spans="1:1" x14ac:dyDescent="0.25">
      <c r="A46" s="5">
        <v>44400</v>
      </c>
    </row>
    <row r="47" spans="1:1" x14ac:dyDescent="0.25">
      <c r="A47" s="5">
        <v>44407</v>
      </c>
    </row>
    <row r="48" spans="1:1" x14ac:dyDescent="0.25">
      <c r="A48" s="5">
        <v>44414</v>
      </c>
    </row>
    <row r="49" spans="1:1" x14ac:dyDescent="0.25">
      <c r="A49" s="5">
        <v>44561</v>
      </c>
    </row>
    <row r="52" spans="1:1" x14ac:dyDescent="0.25">
      <c r="A52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1CA3-6FAC-41D4-8627-ECDD60EA3998}">
  <dimension ref="A1:F23"/>
  <sheetViews>
    <sheetView workbookViewId="0">
      <selection activeCell="H27" sqref="H27"/>
    </sheetView>
  </sheetViews>
  <sheetFormatPr defaultRowHeight="15" x14ac:dyDescent="0.25"/>
  <cols>
    <col min="2" max="2" width="13.42578125" customWidth="1"/>
  </cols>
  <sheetData>
    <row r="1" spans="1:6" x14ac:dyDescent="0.25">
      <c r="A1" t="s">
        <v>12</v>
      </c>
    </row>
    <row r="2" spans="1:6" x14ac:dyDescent="0.25">
      <c r="C2">
        <v>1</v>
      </c>
    </row>
    <row r="3" spans="1:6" x14ac:dyDescent="0.25">
      <c r="A3" t="s">
        <v>3</v>
      </c>
      <c r="B3" s="6" t="s">
        <v>7</v>
      </c>
    </row>
    <row r="4" spans="1:6" x14ac:dyDescent="0.25">
      <c r="A4">
        <v>1</v>
      </c>
      <c r="B4" s="7">
        <v>43831</v>
      </c>
      <c r="C4" s="4">
        <v>1</v>
      </c>
      <c r="D4" s="4"/>
      <c r="E4" s="4"/>
      <c r="F4" s="4"/>
    </row>
    <row r="5" spans="1:6" x14ac:dyDescent="0.25">
      <c r="A5">
        <v>2</v>
      </c>
      <c r="B5" s="7">
        <v>43861</v>
      </c>
      <c r="C5" s="4">
        <v>1</v>
      </c>
      <c r="D5" s="4"/>
      <c r="E5" s="4"/>
      <c r="F5" s="4"/>
    </row>
    <row r="6" spans="1:6" x14ac:dyDescent="0.25">
      <c r="A6">
        <v>3</v>
      </c>
      <c r="B6" s="7">
        <v>43904</v>
      </c>
      <c r="C6" s="4">
        <v>1</v>
      </c>
      <c r="D6" s="4"/>
      <c r="E6" s="4"/>
      <c r="F6" s="4"/>
    </row>
    <row r="7" spans="1:6" x14ac:dyDescent="0.25">
      <c r="A7">
        <v>4</v>
      </c>
      <c r="B7" s="7">
        <v>43908</v>
      </c>
      <c r="C7" s="4">
        <v>1</v>
      </c>
      <c r="D7" s="4"/>
      <c r="E7" s="4"/>
      <c r="F7" s="4"/>
    </row>
    <row r="8" spans="1:6" x14ac:dyDescent="0.25">
      <c r="A8">
        <v>5</v>
      </c>
      <c r="B8" s="7">
        <v>43914</v>
      </c>
      <c r="C8" s="4">
        <v>1</v>
      </c>
      <c r="D8" s="4"/>
      <c r="E8" s="4"/>
      <c r="F8" s="4"/>
    </row>
    <row r="9" spans="1:6" x14ac:dyDescent="0.25">
      <c r="A9">
        <v>6</v>
      </c>
      <c r="B9" s="7">
        <v>43921</v>
      </c>
      <c r="C9" s="4">
        <v>1</v>
      </c>
      <c r="D9" s="4"/>
      <c r="E9" s="4"/>
      <c r="F9" s="4"/>
    </row>
    <row r="10" spans="1:6" x14ac:dyDescent="0.25">
      <c r="A10">
        <v>7</v>
      </c>
      <c r="B10" s="7">
        <v>43946</v>
      </c>
      <c r="C10" s="4">
        <v>1</v>
      </c>
      <c r="D10" s="4"/>
      <c r="E10" s="4"/>
      <c r="F10" s="4"/>
    </row>
    <row r="11" spans="1:6" x14ac:dyDescent="0.25">
      <c r="A11">
        <v>8</v>
      </c>
      <c r="B11" s="7">
        <v>43966</v>
      </c>
      <c r="C11" s="4">
        <v>1</v>
      </c>
      <c r="D11" s="4"/>
      <c r="E11" s="4"/>
      <c r="F11" s="4"/>
    </row>
    <row r="12" spans="1:6" x14ac:dyDescent="0.25">
      <c r="A12">
        <v>9</v>
      </c>
      <c r="B12" s="7">
        <v>44001</v>
      </c>
      <c r="C12" s="4">
        <v>1</v>
      </c>
      <c r="D12" s="4"/>
      <c r="E12" s="4"/>
      <c r="F12" s="4"/>
    </row>
    <row r="13" spans="1:6" x14ac:dyDescent="0.25">
      <c r="A13">
        <v>10</v>
      </c>
      <c r="B13" s="7">
        <v>44075</v>
      </c>
      <c r="C13" s="4">
        <v>1</v>
      </c>
      <c r="D13" s="4"/>
      <c r="E13" s="4"/>
      <c r="F13" s="4"/>
    </row>
    <row r="14" spans="1:6" x14ac:dyDescent="0.25">
      <c r="A14">
        <v>11</v>
      </c>
      <c r="B14" s="7">
        <v>44197</v>
      </c>
      <c r="C14" s="4">
        <v>1</v>
      </c>
      <c r="D14" s="4"/>
      <c r="E14" s="4"/>
      <c r="F14" s="4"/>
    </row>
    <row r="15" spans="1:6" x14ac:dyDescent="0.25">
      <c r="A15">
        <v>12</v>
      </c>
      <c r="B15" s="7">
        <v>44228</v>
      </c>
      <c r="C15" s="4">
        <v>1</v>
      </c>
      <c r="D15" s="4"/>
      <c r="E15" s="4"/>
      <c r="F15" s="4"/>
    </row>
    <row r="16" spans="1:6" x14ac:dyDescent="0.25">
      <c r="A16">
        <v>13</v>
      </c>
      <c r="B16" s="7">
        <v>44256</v>
      </c>
      <c r="C16" s="4">
        <v>1</v>
      </c>
      <c r="D16" s="4"/>
      <c r="E16" s="4"/>
      <c r="F16" s="4"/>
    </row>
    <row r="17" spans="1:6" x14ac:dyDescent="0.25">
      <c r="A17">
        <v>14</v>
      </c>
      <c r="B17" s="7">
        <v>44287</v>
      </c>
      <c r="C17" s="4">
        <v>1</v>
      </c>
      <c r="D17" s="4"/>
      <c r="E17" s="4"/>
      <c r="F17" s="4"/>
    </row>
    <row r="18" spans="1:6" x14ac:dyDescent="0.25">
      <c r="A18">
        <v>15</v>
      </c>
      <c r="B18" s="7">
        <v>44317</v>
      </c>
      <c r="C18" s="4">
        <v>1</v>
      </c>
      <c r="D18" s="4"/>
      <c r="E18" s="4"/>
      <c r="F18" s="4"/>
    </row>
    <row r="19" spans="1:6" x14ac:dyDescent="0.25">
      <c r="A19">
        <v>16</v>
      </c>
      <c r="B19" s="7">
        <v>44348</v>
      </c>
      <c r="C19" s="4">
        <v>1</v>
      </c>
      <c r="D19" s="4"/>
      <c r="E19" s="4"/>
      <c r="F19" s="4"/>
    </row>
    <row r="20" spans="1:6" x14ac:dyDescent="0.25">
      <c r="A20">
        <v>17</v>
      </c>
      <c r="B20" s="7">
        <v>44378</v>
      </c>
      <c r="C20" s="4">
        <v>1</v>
      </c>
      <c r="D20" s="4"/>
      <c r="E20" s="4"/>
      <c r="F20" s="4"/>
    </row>
    <row r="21" spans="1:6" x14ac:dyDescent="0.25">
      <c r="A21">
        <v>18</v>
      </c>
      <c r="B21" s="7">
        <v>44409</v>
      </c>
      <c r="C21" s="4">
        <v>1</v>
      </c>
      <c r="D21" s="4"/>
      <c r="E21" s="4"/>
      <c r="F21" s="4"/>
    </row>
    <row r="22" spans="1:6" x14ac:dyDescent="0.25">
      <c r="A22">
        <v>19</v>
      </c>
      <c r="B22" s="7">
        <v>44440</v>
      </c>
      <c r="C22" s="4">
        <v>1</v>
      </c>
      <c r="D22" s="4"/>
      <c r="E22" s="4"/>
      <c r="F22" s="4"/>
    </row>
    <row r="23" spans="1:6" x14ac:dyDescent="0.25">
      <c r="A23">
        <v>20</v>
      </c>
      <c r="B23" s="7">
        <v>44561</v>
      </c>
      <c r="C23" s="4">
        <v>1</v>
      </c>
      <c r="D23" s="4"/>
      <c r="E23" s="4"/>
      <c r="F23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921C-63A5-4FC6-BD2C-F92E925B39AE}">
  <dimension ref="A1:F23"/>
  <sheetViews>
    <sheetView workbookViewId="0">
      <selection activeCell="F10" sqref="F10"/>
    </sheetView>
  </sheetViews>
  <sheetFormatPr defaultRowHeight="15" x14ac:dyDescent="0.25"/>
  <cols>
    <col min="2" max="2" width="13.42578125" customWidth="1"/>
  </cols>
  <sheetData>
    <row r="1" spans="1:6" x14ac:dyDescent="0.25">
      <c r="A1" t="s">
        <v>1</v>
      </c>
    </row>
    <row r="2" spans="1:6" x14ac:dyDescent="0.25">
      <c r="C2">
        <v>1</v>
      </c>
      <c r="D2">
        <v>2</v>
      </c>
    </row>
    <row r="3" spans="1:6" x14ac:dyDescent="0.25">
      <c r="A3" t="s">
        <v>3</v>
      </c>
      <c r="B3" s="6" t="s">
        <v>7</v>
      </c>
    </row>
    <row r="4" spans="1:6" x14ac:dyDescent="0.25">
      <c r="A4">
        <v>1</v>
      </c>
      <c r="B4" s="7">
        <v>43831</v>
      </c>
      <c r="C4" s="4">
        <v>1</v>
      </c>
      <c r="D4" s="4">
        <v>1</v>
      </c>
      <c r="E4" s="4"/>
      <c r="F4" s="4"/>
    </row>
    <row r="5" spans="1:6" x14ac:dyDescent="0.25">
      <c r="A5">
        <v>2</v>
      </c>
      <c r="B5" s="7">
        <v>43861</v>
      </c>
      <c r="C5" s="4">
        <v>1</v>
      </c>
      <c r="D5" s="4">
        <v>1</v>
      </c>
      <c r="E5" s="4"/>
      <c r="F5" s="4"/>
    </row>
    <row r="6" spans="1:6" x14ac:dyDescent="0.25">
      <c r="A6">
        <v>3</v>
      </c>
      <c r="B6" s="7">
        <v>43904</v>
      </c>
      <c r="C6" s="4">
        <v>1</v>
      </c>
      <c r="D6" s="4">
        <v>1</v>
      </c>
      <c r="E6" s="4"/>
      <c r="F6" s="4"/>
    </row>
    <row r="7" spans="1:6" x14ac:dyDescent="0.25">
      <c r="A7">
        <v>4</v>
      </c>
      <c r="B7" s="7">
        <v>43908</v>
      </c>
      <c r="C7" s="4">
        <v>1</v>
      </c>
      <c r="D7" s="4">
        <v>1</v>
      </c>
      <c r="E7" s="4"/>
      <c r="F7" s="4"/>
    </row>
    <row r="8" spans="1:6" x14ac:dyDescent="0.25">
      <c r="A8">
        <v>5</v>
      </c>
      <c r="B8" s="7">
        <v>43914</v>
      </c>
      <c r="C8" s="4">
        <v>1</v>
      </c>
      <c r="D8" s="4">
        <v>1</v>
      </c>
      <c r="E8" s="4"/>
      <c r="F8" s="4"/>
    </row>
    <row r="9" spans="1:6" x14ac:dyDescent="0.25">
      <c r="A9">
        <v>6</v>
      </c>
      <c r="B9" s="7">
        <v>43921</v>
      </c>
      <c r="C9" s="4">
        <v>1</v>
      </c>
      <c r="D9" s="4">
        <v>1</v>
      </c>
      <c r="E9" s="4"/>
      <c r="F9" s="4"/>
    </row>
    <row r="10" spans="1:6" x14ac:dyDescent="0.25">
      <c r="A10">
        <v>7</v>
      </c>
      <c r="B10" s="7">
        <v>43946</v>
      </c>
      <c r="C10" s="4">
        <v>1</v>
      </c>
      <c r="D10" s="4">
        <v>1</v>
      </c>
      <c r="E10" s="4"/>
      <c r="F10" s="4"/>
    </row>
    <row r="11" spans="1:6" x14ac:dyDescent="0.25">
      <c r="A11">
        <v>8</v>
      </c>
      <c r="B11" s="7">
        <v>43966</v>
      </c>
      <c r="C11" s="4">
        <v>1</v>
      </c>
      <c r="D11" s="4">
        <v>1</v>
      </c>
      <c r="E11" s="4"/>
      <c r="F11" s="4"/>
    </row>
    <row r="12" spans="1:6" x14ac:dyDescent="0.25">
      <c r="A12">
        <v>9</v>
      </c>
      <c r="B12" s="7">
        <v>44001</v>
      </c>
      <c r="C12" s="4">
        <v>1</v>
      </c>
      <c r="D12" s="4">
        <v>1</v>
      </c>
      <c r="E12" s="4"/>
      <c r="F12" s="4"/>
    </row>
    <row r="13" spans="1:6" x14ac:dyDescent="0.25">
      <c r="A13">
        <v>10</v>
      </c>
      <c r="B13" s="7">
        <v>44075</v>
      </c>
      <c r="C13" s="4">
        <v>1</v>
      </c>
      <c r="D13" s="4">
        <v>1</v>
      </c>
      <c r="E13" s="4"/>
      <c r="F13" s="4"/>
    </row>
    <row r="14" spans="1:6" x14ac:dyDescent="0.25">
      <c r="A14">
        <v>11</v>
      </c>
      <c r="B14" s="7">
        <v>44197</v>
      </c>
      <c r="C14" s="4">
        <v>1</v>
      </c>
      <c r="D14" s="4">
        <v>1</v>
      </c>
      <c r="E14" s="4"/>
      <c r="F14" s="4"/>
    </row>
    <row r="15" spans="1:6" x14ac:dyDescent="0.25">
      <c r="A15">
        <v>12</v>
      </c>
      <c r="B15" s="7">
        <v>44228</v>
      </c>
      <c r="C15" s="4">
        <v>1</v>
      </c>
      <c r="D15" s="4">
        <v>1</v>
      </c>
      <c r="E15" s="4"/>
      <c r="F15" s="4"/>
    </row>
    <row r="16" spans="1:6" x14ac:dyDescent="0.25">
      <c r="A16">
        <v>13</v>
      </c>
      <c r="B16" s="7">
        <v>44256</v>
      </c>
      <c r="C16" s="4">
        <v>1</v>
      </c>
      <c r="D16" s="4">
        <v>1</v>
      </c>
      <c r="E16" s="4"/>
      <c r="F16" s="4"/>
    </row>
    <row r="17" spans="1:6" x14ac:dyDescent="0.25">
      <c r="A17">
        <v>14</v>
      </c>
      <c r="B17" s="7">
        <v>44287</v>
      </c>
      <c r="C17" s="4">
        <v>1</v>
      </c>
      <c r="D17" s="4">
        <v>1</v>
      </c>
      <c r="E17" s="4"/>
      <c r="F17" s="4"/>
    </row>
    <row r="18" spans="1:6" x14ac:dyDescent="0.25">
      <c r="A18">
        <v>15</v>
      </c>
      <c r="B18" s="7">
        <v>44317</v>
      </c>
      <c r="C18" s="4">
        <v>1</v>
      </c>
      <c r="D18" s="4">
        <v>1.5</v>
      </c>
      <c r="E18" s="4"/>
      <c r="F18" s="4"/>
    </row>
    <row r="19" spans="1:6" x14ac:dyDescent="0.25">
      <c r="A19">
        <v>16</v>
      </c>
      <c r="B19" s="7">
        <v>44348</v>
      </c>
      <c r="C19" s="4">
        <v>1</v>
      </c>
      <c r="D19" s="4">
        <v>1.5</v>
      </c>
      <c r="E19" s="4"/>
      <c r="F19" s="4"/>
    </row>
    <row r="20" spans="1:6" x14ac:dyDescent="0.25">
      <c r="A20">
        <v>17</v>
      </c>
      <c r="B20" s="7">
        <v>44378</v>
      </c>
      <c r="C20" s="4">
        <v>1</v>
      </c>
      <c r="D20" s="4">
        <v>1.5</v>
      </c>
      <c r="E20" s="4"/>
      <c r="F20" s="4"/>
    </row>
    <row r="21" spans="1:6" x14ac:dyDescent="0.25">
      <c r="A21">
        <v>18</v>
      </c>
      <c r="B21" s="7">
        <v>44409</v>
      </c>
      <c r="C21" s="4">
        <v>1</v>
      </c>
      <c r="D21" s="4">
        <v>1.5</v>
      </c>
      <c r="E21" s="4"/>
      <c r="F21" s="4"/>
    </row>
    <row r="22" spans="1:6" x14ac:dyDescent="0.25">
      <c r="A22">
        <v>19</v>
      </c>
      <c r="B22" s="7">
        <v>44440</v>
      </c>
      <c r="C22" s="4">
        <v>1</v>
      </c>
      <c r="D22" s="4">
        <v>1.5</v>
      </c>
      <c r="E22" s="4"/>
      <c r="F22" s="4"/>
    </row>
    <row r="23" spans="1:6" x14ac:dyDescent="0.25">
      <c r="A23">
        <v>20</v>
      </c>
      <c r="B23" s="7">
        <v>44561</v>
      </c>
      <c r="C23" s="4">
        <v>1</v>
      </c>
      <c r="D23" s="4">
        <v>1.5</v>
      </c>
      <c r="E23" s="4"/>
      <c r="F2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E6D-ED4E-4157-99E8-36E50F6603A1}">
  <dimension ref="A1:D23"/>
  <sheetViews>
    <sheetView workbookViewId="0">
      <selection activeCell="L39" sqref="L39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5.28515625" customWidth="1"/>
  </cols>
  <sheetData>
    <row r="1" spans="1:4" x14ac:dyDescent="0.25">
      <c r="A1" t="s">
        <v>11</v>
      </c>
    </row>
    <row r="2" spans="1:4" x14ac:dyDescent="0.25">
      <c r="B2" s="6"/>
    </row>
    <row r="3" spans="1:4" x14ac:dyDescent="0.25">
      <c r="A3" t="s">
        <v>3</v>
      </c>
      <c r="B3" s="6" t="s">
        <v>7</v>
      </c>
      <c r="C3">
        <v>1</v>
      </c>
      <c r="D3">
        <v>2</v>
      </c>
    </row>
    <row r="4" spans="1:4" x14ac:dyDescent="0.25">
      <c r="A4">
        <v>1</v>
      </c>
      <c r="B4" s="7">
        <v>43831</v>
      </c>
      <c r="C4" s="9"/>
      <c r="D4" s="9"/>
    </row>
    <row r="5" spans="1:4" x14ac:dyDescent="0.25">
      <c r="A5">
        <v>2</v>
      </c>
      <c r="B5" s="7">
        <v>43861</v>
      </c>
      <c r="C5" s="9"/>
      <c r="D5" s="9"/>
    </row>
    <row r="6" spans="1:4" x14ac:dyDescent="0.25">
      <c r="A6">
        <v>3</v>
      </c>
      <c r="B6" s="7">
        <v>43904</v>
      </c>
      <c r="C6" s="9"/>
      <c r="D6" s="9"/>
    </row>
    <row r="7" spans="1:4" x14ac:dyDescent="0.25">
      <c r="A7">
        <v>4</v>
      </c>
      <c r="B7" s="7">
        <v>43908</v>
      </c>
      <c r="C7" s="9"/>
      <c r="D7" s="9"/>
    </row>
    <row r="8" spans="1:4" x14ac:dyDescent="0.25">
      <c r="A8">
        <v>5</v>
      </c>
      <c r="B8" s="7">
        <v>43914</v>
      </c>
      <c r="C8" s="9"/>
      <c r="D8" s="9"/>
    </row>
    <row r="9" spans="1:4" x14ac:dyDescent="0.25">
      <c r="A9">
        <v>6</v>
      </c>
      <c r="B9" s="7">
        <v>43921</v>
      </c>
      <c r="C9" s="9"/>
      <c r="D9" s="9"/>
    </row>
    <row r="10" spans="1:4" x14ac:dyDescent="0.25">
      <c r="A10">
        <v>7</v>
      </c>
      <c r="B10" s="7">
        <v>43946</v>
      </c>
      <c r="C10" s="9"/>
      <c r="D10" s="9"/>
    </row>
    <row r="11" spans="1:4" x14ac:dyDescent="0.25">
      <c r="A11">
        <v>8</v>
      </c>
      <c r="B11" s="7">
        <v>43966</v>
      </c>
      <c r="C11" s="9"/>
      <c r="D11" s="9"/>
    </row>
    <row r="12" spans="1:4" x14ac:dyDescent="0.25">
      <c r="A12">
        <v>9</v>
      </c>
      <c r="B12" s="7">
        <v>44001</v>
      </c>
      <c r="C12" s="9"/>
      <c r="D12" s="9"/>
    </row>
    <row r="13" spans="1:4" x14ac:dyDescent="0.25">
      <c r="A13">
        <v>10</v>
      </c>
      <c r="B13" s="7">
        <v>44075</v>
      </c>
      <c r="C13" s="9"/>
      <c r="D13" s="9"/>
    </row>
    <row r="14" spans="1:4" x14ac:dyDescent="0.25">
      <c r="A14">
        <v>11</v>
      </c>
      <c r="B14" s="7">
        <v>44197</v>
      </c>
      <c r="C14" s="3">
        <v>28</v>
      </c>
      <c r="D14" s="3">
        <v>120</v>
      </c>
    </row>
    <row r="15" spans="1:4" x14ac:dyDescent="0.25">
      <c r="A15">
        <v>12</v>
      </c>
      <c r="B15" s="7">
        <v>44228</v>
      </c>
      <c r="C15" s="3">
        <v>28</v>
      </c>
      <c r="D15" s="3">
        <v>120</v>
      </c>
    </row>
    <row r="16" spans="1:4" x14ac:dyDescent="0.25">
      <c r="A16">
        <v>13</v>
      </c>
      <c r="B16" s="7">
        <v>44256</v>
      </c>
      <c r="C16" s="3">
        <v>28</v>
      </c>
      <c r="D16" s="3">
        <v>120</v>
      </c>
    </row>
    <row r="17" spans="1:4" x14ac:dyDescent="0.25">
      <c r="A17">
        <v>14</v>
      </c>
      <c r="B17" s="7">
        <v>44287</v>
      </c>
      <c r="C17" s="3">
        <v>28</v>
      </c>
      <c r="D17" s="3">
        <v>120</v>
      </c>
    </row>
    <row r="18" spans="1:4" x14ac:dyDescent="0.25">
      <c r="A18">
        <v>15</v>
      </c>
      <c r="B18" s="7">
        <v>44317</v>
      </c>
      <c r="C18" s="3">
        <v>28</v>
      </c>
      <c r="D18" s="3">
        <v>120</v>
      </c>
    </row>
    <row r="19" spans="1:4" x14ac:dyDescent="0.25">
      <c r="A19">
        <v>16</v>
      </c>
      <c r="B19" s="7">
        <v>44348</v>
      </c>
      <c r="C19" s="3">
        <v>28</v>
      </c>
      <c r="D19" s="3">
        <v>120</v>
      </c>
    </row>
    <row r="20" spans="1:4" x14ac:dyDescent="0.25">
      <c r="A20">
        <v>17</v>
      </c>
      <c r="B20" s="7">
        <v>44378</v>
      </c>
      <c r="C20" s="3">
        <v>28</v>
      </c>
      <c r="D20" s="3">
        <v>120</v>
      </c>
    </row>
    <row r="21" spans="1:4" x14ac:dyDescent="0.25">
      <c r="A21">
        <v>18</v>
      </c>
      <c r="B21" s="7">
        <v>44409</v>
      </c>
      <c r="C21" s="3">
        <v>28</v>
      </c>
      <c r="D21" s="3">
        <v>120</v>
      </c>
    </row>
    <row r="22" spans="1:4" x14ac:dyDescent="0.25">
      <c r="A22">
        <v>19</v>
      </c>
      <c r="B22" s="7">
        <v>44440</v>
      </c>
    </row>
    <row r="23" spans="1:4" x14ac:dyDescent="0.25">
      <c r="A23">
        <v>20</v>
      </c>
      <c r="B23" s="7">
        <v>44561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3AEA-090C-49BF-942E-EC87C1808893}">
  <dimension ref="A1:G24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4" max="4" width="11.42578125" customWidth="1"/>
    <col min="5" max="5" width="23.7109375" customWidth="1"/>
    <col min="6" max="6" width="32.28515625" customWidth="1"/>
    <col min="7" max="7" width="48.140625" customWidth="1"/>
  </cols>
  <sheetData>
    <row r="1" spans="1:7" x14ac:dyDescent="0.25">
      <c r="B1" s="13" t="s">
        <v>2</v>
      </c>
      <c r="D1" s="21"/>
      <c r="E1" s="13" t="s">
        <v>26</v>
      </c>
    </row>
    <row r="2" spans="1:7" x14ac:dyDescent="0.25">
      <c r="A2" s="24" t="s">
        <v>8</v>
      </c>
      <c r="B2" s="22" t="s">
        <v>4</v>
      </c>
      <c r="C2" s="22" t="s">
        <v>6</v>
      </c>
      <c r="D2" s="22" t="s">
        <v>5</v>
      </c>
      <c r="E2" s="22" t="s">
        <v>4</v>
      </c>
      <c r="F2" t="s">
        <v>6</v>
      </c>
      <c r="G2" t="s">
        <v>5</v>
      </c>
    </row>
    <row r="3" spans="1:7" s="4" customFormat="1" x14ac:dyDescent="0.25">
      <c r="A3" s="32">
        <v>0</v>
      </c>
      <c r="B3" s="33">
        <v>1</v>
      </c>
      <c r="C3" s="33">
        <v>1</v>
      </c>
      <c r="D3" s="33">
        <v>1</v>
      </c>
      <c r="E3" s="34">
        <v>0.95</v>
      </c>
      <c r="F3" s="35" t="s">
        <v>27</v>
      </c>
      <c r="G3" s="35" t="s">
        <v>30</v>
      </c>
    </row>
    <row r="4" spans="1:7" s="4" customFormat="1" x14ac:dyDescent="0.25">
      <c r="A4" s="25">
        <v>1</v>
      </c>
      <c r="B4" s="8">
        <v>1</v>
      </c>
      <c r="C4" s="8">
        <v>2</v>
      </c>
      <c r="D4" s="8">
        <v>2</v>
      </c>
      <c r="E4" s="29">
        <v>0.95</v>
      </c>
      <c r="F4" s="31">
        <v>0.75</v>
      </c>
      <c r="G4" s="30" t="s">
        <v>32</v>
      </c>
    </row>
    <row r="5" spans="1:7" x14ac:dyDescent="0.25">
      <c r="A5" s="17">
        <v>2</v>
      </c>
      <c r="B5" s="6">
        <v>2</v>
      </c>
      <c r="C5" s="6">
        <v>3</v>
      </c>
      <c r="D5" s="6">
        <v>3</v>
      </c>
      <c r="E5" s="23" t="s">
        <v>35</v>
      </c>
      <c r="F5" s="20">
        <v>0.75</v>
      </c>
      <c r="G5" s="18" t="s">
        <v>36</v>
      </c>
    </row>
    <row r="6" spans="1:7" x14ac:dyDescent="0.25">
      <c r="A6" s="17">
        <v>3</v>
      </c>
      <c r="B6" s="6">
        <v>3</v>
      </c>
      <c r="C6" s="6">
        <v>4</v>
      </c>
      <c r="D6" s="6">
        <v>4</v>
      </c>
      <c r="E6" s="23" t="s">
        <v>38</v>
      </c>
      <c r="F6" s="20">
        <v>0.25</v>
      </c>
      <c r="G6" s="20">
        <v>0.25</v>
      </c>
    </row>
    <row r="7" spans="1:7" x14ac:dyDescent="0.25">
      <c r="A7" s="26">
        <v>100</v>
      </c>
      <c r="B7" s="27">
        <v>0</v>
      </c>
      <c r="C7" s="27">
        <v>0</v>
      </c>
      <c r="D7" s="27">
        <v>0</v>
      </c>
      <c r="E7" s="28">
        <v>0</v>
      </c>
      <c r="F7" s="28">
        <v>0</v>
      </c>
      <c r="G7" s="28">
        <v>0</v>
      </c>
    </row>
    <row r="8" spans="1:7" x14ac:dyDescent="0.25">
      <c r="E8" s="19"/>
      <c r="F8" s="18"/>
      <c r="G8" s="18"/>
    </row>
    <row r="9" spans="1:7" x14ac:dyDescent="0.25">
      <c r="E9" s="19"/>
      <c r="F9" s="18"/>
      <c r="G9" s="18"/>
    </row>
    <row r="10" spans="1:7" x14ac:dyDescent="0.25">
      <c r="E10" s="19"/>
      <c r="F10" s="18"/>
      <c r="G10" s="18"/>
    </row>
    <row r="11" spans="1:7" x14ac:dyDescent="0.25">
      <c r="E11" s="19"/>
      <c r="F11" s="18"/>
      <c r="G11" s="18"/>
    </row>
    <row r="12" spans="1:7" x14ac:dyDescent="0.25">
      <c r="E12" s="19"/>
      <c r="F12" s="18"/>
      <c r="G12" s="18"/>
    </row>
    <row r="13" spans="1:7" x14ac:dyDescent="0.25">
      <c r="E13" s="18"/>
      <c r="F13" s="18"/>
      <c r="G13" s="18"/>
    </row>
    <row r="14" spans="1:7" x14ac:dyDescent="0.25">
      <c r="E14" s="18"/>
      <c r="F14" s="18"/>
      <c r="G14" s="18"/>
    </row>
    <row r="15" spans="1:7" x14ac:dyDescent="0.25">
      <c r="E15" s="18"/>
      <c r="F15" s="18"/>
      <c r="G15" s="18"/>
    </row>
    <row r="16" spans="1:7" x14ac:dyDescent="0.25">
      <c r="E16" s="18"/>
      <c r="F16" s="18"/>
      <c r="G16" s="18"/>
    </row>
    <row r="17" spans="5:7" x14ac:dyDescent="0.25">
      <c r="E17" s="18"/>
      <c r="F17" s="18"/>
      <c r="G17" s="18"/>
    </row>
    <row r="18" spans="5:7" x14ac:dyDescent="0.25">
      <c r="E18" s="18"/>
      <c r="F18" s="18"/>
      <c r="G18" s="18"/>
    </row>
    <row r="19" spans="5:7" x14ac:dyDescent="0.25">
      <c r="E19" s="18"/>
      <c r="F19" s="18"/>
      <c r="G19" s="18"/>
    </row>
    <row r="20" spans="5:7" x14ac:dyDescent="0.25">
      <c r="E20" s="18"/>
      <c r="F20" s="18"/>
      <c r="G20" s="18"/>
    </row>
    <row r="21" spans="5:7" x14ac:dyDescent="0.25">
      <c r="E21" s="18"/>
    </row>
    <row r="22" spans="5:7" x14ac:dyDescent="0.25">
      <c r="E22" s="18"/>
    </row>
    <row r="23" spans="5:7" x14ac:dyDescent="0.25">
      <c r="E23" s="18"/>
    </row>
    <row r="24" spans="5:7" x14ac:dyDescent="0.25">
      <c r="E24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7642-63C5-4129-84CA-D0654E4767BF}">
  <dimension ref="A1:H94"/>
  <sheetViews>
    <sheetView topLeftCell="A4" workbookViewId="0">
      <selection activeCell="R35" sqref="R35"/>
    </sheetView>
  </sheetViews>
  <sheetFormatPr defaultRowHeight="15" x14ac:dyDescent="0.25"/>
  <cols>
    <col min="1" max="1" width="5.7109375" bestFit="1" customWidth="1"/>
    <col min="2" max="2" width="10.42578125" bestFit="1" customWidth="1"/>
    <col min="3" max="3" width="14.5703125" customWidth="1"/>
    <col min="4" max="4" width="14.42578125" customWidth="1"/>
    <col min="5" max="5" width="21.140625" customWidth="1"/>
    <col min="6" max="6" width="17.140625" customWidth="1"/>
    <col min="7" max="7" width="20.42578125" customWidth="1"/>
    <col min="8" max="8" width="21.7109375" customWidth="1"/>
  </cols>
  <sheetData>
    <row r="1" spans="1: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 x14ac:dyDescent="0.25">
      <c r="A2" s="70" t="s">
        <v>96</v>
      </c>
      <c r="B2" s="5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 x14ac:dyDescent="0.25">
      <c r="A3" s="70" t="s">
        <v>96</v>
      </c>
      <c r="B3" s="5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 x14ac:dyDescent="0.25">
      <c r="A4" s="70" t="s">
        <v>96</v>
      </c>
      <c r="B4" s="5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 x14ac:dyDescent="0.25">
      <c r="A5" s="70" t="s">
        <v>96</v>
      </c>
      <c r="B5" s="5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 x14ac:dyDescent="0.25">
      <c r="A6" s="70" t="s">
        <v>96</v>
      </c>
      <c r="B6" s="5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 x14ac:dyDescent="0.25">
      <c r="A7" s="70" t="s">
        <v>96</v>
      </c>
      <c r="B7" s="5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 x14ac:dyDescent="0.25">
      <c r="A8" s="70" t="s">
        <v>96</v>
      </c>
      <c r="B8" s="5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 x14ac:dyDescent="0.25">
      <c r="A9" s="70" t="s">
        <v>96</v>
      </c>
      <c r="B9" s="5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 x14ac:dyDescent="0.25">
      <c r="A10" s="70" t="s">
        <v>96</v>
      </c>
      <c r="B10" s="5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 x14ac:dyDescent="0.25">
      <c r="A11" s="70" t="s">
        <v>96</v>
      </c>
      <c r="B11" s="5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 x14ac:dyDescent="0.25">
      <c r="A12" s="70" t="s">
        <v>96</v>
      </c>
      <c r="B12" s="5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 x14ac:dyDescent="0.25">
      <c r="A13" s="70" t="s">
        <v>96</v>
      </c>
      <c r="B13" s="5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 x14ac:dyDescent="0.25">
      <c r="A14" s="70" t="s">
        <v>96</v>
      </c>
      <c r="B14" s="5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 x14ac:dyDescent="0.25">
      <c r="A15" s="70" t="s">
        <v>96</v>
      </c>
      <c r="B15" s="5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 x14ac:dyDescent="0.25">
      <c r="A16" s="70" t="s">
        <v>96</v>
      </c>
      <c r="B16" s="5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 x14ac:dyDescent="0.25">
      <c r="A17" s="70" t="s">
        <v>96</v>
      </c>
      <c r="B17" s="5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 x14ac:dyDescent="0.25">
      <c r="A18" s="70" t="s">
        <v>96</v>
      </c>
      <c r="B18" s="5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 x14ac:dyDescent="0.25">
      <c r="A19" s="70" t="s">
        <v>96</v>
      </c>
      <c r="B19" s="5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 x14ac:dyDescent="0.25">
      <c r="A20" s="70" t="s">
        <v>96</v>
      </c>
      <c r="B20" s="5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 x14ac:dyDescent="0.25">
      <c r="A21" s="70" t="s">
        <v>96</v>
      </c>
      <c r="B21" s="5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 x14ac:dyDescent="0.25">
      <c r="A22" s="70" t="s">
        <v>96</v>
      </c>
      <c r="B22" s="5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 x14ac:dyDescent="0.25">
      <c r="A23" s="70" t="s">
        <v>96</v>
      </c>
      <c r="B23" s="5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 x14ac:dyDescent="0.25">
      <c r="A24" s="70" t="s">
        <v>96</v>
      </c>
      <c r="B24" s="5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 x14ac:dyDescent="0.25">
      <c r="A25" s="70" t="s">
        <v>96</v>
      </c>
      <c r="B25" s="5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 x14ac:dyDescent="0.25">
      <c r="A26" s="70" t="s">
        <v>96</v>
      </c>
      <c r="B26" s="5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 x14ac:dyDescent="0.25">
      <c r="A27" s="70" t="s">
        <v>96</v>
      </c>
      <c r="B27" s="5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 x14ac:dyDescent="0.25">
      <c r="A28" s="70" t="s">
        <v>96</v>
      </c>
      <c r="B28" s="5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 x14ac:dyDescent="0.25">
      <c r="A29" s="70" t="s">
        <v>96</v>
      </c>
      <c r="B29" s="5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 x14ac:dyDescent="0.25">
      <c r="A30" s="70" t="s">
        <v>96</v>
      </c>
      <c r="B30" s="5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 x14ac:dyDescent="0.25">
      <c r="A31" s="70" t="s">
        <v>96</v>
      </c>
      <c r="B31" s="5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 x14ac:dyDescent="0.25">
      <c r="A32" s="70" t="s">
        <v>96</v>
      </c>
      <c r="B32" s="5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 x14ac:dyDescent="0.25">
      <c r="A33" s="70" t="s">
        <v>96</v>
      </c>
      <c r="B33" s="5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 x14ac:dyDescent="0.25">
      <c r="A34" s="70" t="s">
        <v>96</v>
      </c>
      <c r="B34" s="5">
        <v>44224</v>
      </c>
      <c r="C34">
        <v>121266</v>
      </c>
      <c r="D34">
        <v>17229</v>
      </c>
      <c r="E34">
        <v>1499605</v>
      </c>
      <c r="F34">
        <v>2.2000000000000002</v>
      </c>
      <c r="G34">
        <v>30250</v>
      </c>
      <c r="H34">
        <v>0</v>
      </c>
    </row>
    <row r="35" spans="1:8" x14ac:dyDescent="0.25">
      <c r="A35" s="70" t="s">
        <v>96</v>
      </c>
      <c r="B35" s="5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 x14ac:dyDescent="0.25">
      <c r="A36" s="70" t="s">
        <v>96</v>
      </c>
      <c r="B36" s="5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 x14ac:dyDescent="0.25">
      <c r="A37" s="70" t="s">
        <v>96</v>
      </c>
      <c r="B37" s="5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 x14ac:dyDescent="0.25">
      <c r="A38" s="70" t="s">
        <v>96</v>
      </c>
      <c r="B38" s="5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 x14ac:dyDescent="0.25">
      <c r="A39" s="70" t="s">
        <v>96</v>
      </c>
      <c r="B39" s="5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 x14ac:dyDescent="0.25">
      <c r="A40" s="70" t="s">
        <v>96</v>
      </c>
      <c r="B40" s="5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 x14ac:dyDescent="0.25">
      <c r="A41" s="70" t="s">
        <v>96</v>
      </c>
      <c r="B41" s="5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 x14ac:dyDescent="0.25">
      <c r="A42" s="70" t="s">
        <v>96</v>
      </c>
      <c r="B42" s="5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 x14ac:dyDescent="0.25">
      <c r="A43" s="70" t="s">
        <v>96</v>
      </c>
      <c r="B43" s="5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 x14ac:dyDescent="0.25">
      <c r="A44" s="70" t="s">
        <v>96</v>
      </c>
      <c r="B44" s="5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 x14ac:dyDescent="0.25">
      <c r="A45" s="70" t="s">
        <v>96</v>
      </c>
      <c r="B45" s="5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 x14ac:dyDescent="0.25">
      <c r="A46" s="70" t="s">
        <v>96</v>
      </c>
      <c r="B46" s="5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 x14ac:dyDescent="0.25">
      <c r="A47" s="70" t="s">
        <v>96</v>
      </c>
      <c r="B47" s="5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 x14ac:dyDescent="0.25">
      <c r="A48" s="70" t="s">
        <v>96</v>
      </c>
      <c r="B48" s="5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 x14ac:dyDescent="0.25">
      <c r="A49" s="70" t="s">
        <v>96</v>
      </c>
      <c r="B49" s="5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 x14ac:dyDescent="0.25">
      <c r="A50" s="70" t="s">
        <v>96</v>
      </c>
      <c r="B50" s="5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 x14ac:dyDescent="0.25">
      <c r="A51" s="70" t="s">
        <v>96</v>
      </c>
      <c r="B51" s="5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1.1000000000000001</v>
      </c>
    </row>
    <row r="52" spans="1:8" x14ac:dyDescent="0.25">
      <c r="A52" s="70" t="s">
        <v>96</v>
      </c>
      <c r="B52" s="5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 x14ac:dyDescent="0.25">
      <c r="A53" s="70" t="s">
        <v>96</v>
      </c>
      <c r="B53" s="5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 x14ac:dyDescent="0.25">
      <c r="A54" s="70" t="s">
        <v>96</v>
      </c>
      <c r="B54" s="5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 x14ac:dyDescent="0.25">
      <c r="A55" s="70" t="s">
        <v>96</v>
      </c>
      <c r="B55" s="5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 x14ac:dyDescent="0.25">
      <c r="A56" s="70" t="s">
        <v>96</v>
      </c>
      <c r="B56" s="5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 x14ac:dyDescent="0.25">
      <c r="A57" s="70" t="s">
        <v>96</v>
      </c>
      <c r="B57" s="5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 x14ac:dyDescent="0.25">
      <c r="A58" s="70" t="s">
        <v>96</v>
      </c>
      <c r="B58" s="5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 x14ac:dyDescent="0.25">
      <c r="A59" s="70" t="s">
        <v>96</v>
      </c>
      <c r="B59" s="5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 x14ac:dyDescent="0.25">
      <c r="A60" s="70" t="s">
        <v>96</v>
      </c>
      <c r="B60" s="5">
        <v>44250</v>
      </c>
      <c r="C60">
        <v>51795</v>
      </c>
      <c r="D60">
        <v>82718</v>
      </c>
      <c r="E60">
        <v>2724161</v>
      </c>
      <c r="F60">
        <v>4.0999999999999996</v>
      </c>
      <c r="G60">
        <v>1382065</v>
      </c>
      <c r="H60">
        <v>2.1</v>
      </c>
    </row>
    <row r="61" spans="1:8" x14ac:dyDescent="0.25">
      <c r="A61" s="70" t="s">
        <v>96</v>
      </c>
      <c r="B61" s="5">
        <v>44251</v>
      </c>
      <c r="C61">
        <v>56962</v>
      </c>
      <c r="D61">
        <v>81498</v>
      </c>
      <c r="E61">
        <v>2781123</v>
      </c>
      <c r="F61">
        <v>4.0999999999999996</v>
      </c>
      <c r="G61">
        <v>1463563</v>
      </c>
      <c r="H61">
        <v>2.2000000000000002</v>
      </c>
    </row>
    <row r="62" spans="1:8" x14ac:dyDescent="0.25">
      <c r="A62" s="70" t="s">
        <v>96</v>
      </c>
      <c r="B62" s="5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2.2999999999999998</v>
      </c>
    </row>
    <row r="63" spans="1:8" x14ac:dyDescent="0.25">
      <c r="A63" s="70" t="s">
        <v>96</v>
      </c>
      <c r="B63" s="5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 x14ac:dyDescent="0.25">
      <c r="A64" s="70" t="s">
        <v>96</v>
      </c>
      <c r="B64" s="5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 x14ac:dyDescent="0.25">
      <c r="A65" s="70" t="s">
        <v>96</v>
      </c>
      <c r="B65" s="5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 x14ac:dyDescent="0.25">
      <c r="A66" s="70" t="s">
        <v>96</v>
      </c>
      <c r="B66" s="5">
        <v>44256</v>
      </c>
      <c r="C66">
        <v>62223</v>
      </c>
      <c r="D66">
        <v>51580</v>
      </c>
      <c r="E66">
        <v>3105732</v>
      </c>
      <c r="F66">
        <v>4.5999999999999996</v>
      </c>
      <c r="G66">
        <v>1695577</v>
      </c>
      <c r="H66">
        <v>2.5</v>
      </c>
    </row>
    <row r="67" spans="1:8" x14ac:dyDescent="0.25">
      <c r="A67" s="70" t="s">
        <v>96</v>
      </c>
      <c r="B67" s="5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 x14ac:dyDescent="0.25">
      <c r="A68" s="70" t="s">
        <v>96</v>
      </c>
      <c r="B68" s="5">
        <v>44258</v>
      </c>
      <c r="C68">
        <v>110931</v>
      </c>
      <c r="D68">
        <v>63457</v>
      </c>
      <c r="E68">
        <v>3313689</v>
      </c>
      <c r="F68">
        <v>4.9000000000000004</v>
      </c>
      <c r="G68">
        <v>1824593</v>
      </c>
      <c r="H68">
        <v>2.7</v>
      </c>
    </row>
    <row r="69" spans="1:8" x14ac:dyDescent="0.25">
      <c r="A69" s="70" t="s">
        <v>96</v>
      </c>
      <c r="B69" s="5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 x14ac:dyDescent="0.25">
      <c r="A70" s="70" t="s">
        <v>96</v>
      </c>
      <c r="B70" s="5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 x14ac:dyDescent="0.25">
      <c r="A71" s="70" t="s">
        <v>96</v>
      </c>
      <c r="B71" s="5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 x14ac:dyDescent="0.25">
      <c r="A72" s="70" t="s">
        <v>96</v>
      </c>
      <c r="B72" s="5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 x14ac:dyDescent="0.25">
      <c r="A73" s="70" t="s">
        <v>96</v>
      </c>
      <c r="B73" s="5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 x14ac:dyDescent="0.25">
      <c r="A74" s="70" t="s">
        <v>96</v>
      </c>
      <c r="B74" s="5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 x14ac:dyDescent="0.25">
      <c r="A75" s="70" t="s">
        <v>96</v>
      </c>
      <c r="B75" s="5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 x14ac:dyDescent="0.25">
      <c r="A76" s="70" t="s">
        <v>96</v>
      </c>
      <c r="B76" s="5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 x14ac:dyDescent="0.25">
      <c r="A77" s="70" t="s">
        <v>96</v>
      </c>
      <c r="B77" s="5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 x14ac:dyDescent="0.25">
      <c r="A78" s="70" t="s">
        <v>96</v>
      </c>
      <c r="B78" s="5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 x14ac:dyDescent="0.25">
      <c r="A79" s="70" t="s">
        <v>96</v>
      </c>
      <c r="B79" s="5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 x14ac:dyDescent="0.25">
      <c r="A80" s="70" t="s">
        <v>96</v>
      </c>
      <c r="B80" s="5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 x14ac:dyDescent="0.25">
      <c r="A81" s="70" t="s">
        <v>96</v>
      </c>
      <c r="B81" s="5">
        <v>44271</v>
      </c>
      <c r="C81">
        <v>136478</v>
      </c>
      <c r="D81">
        <v>36531</v>
      </c>
      <c r="E81">
        <v>5511563</v>
      </c>
      <c r="F81">
        <v>8.1999999999999993</v>
      </c>
      <c r="G81">
        <v>2324968</v>
      </c>
      <c r="H81">
        <v>3.5</v>
      </c>
    </row>
    <row r="82" spans="1:8" x14ac:dyDescent="0.25">
      <c r="A82" s="70" t="s">
        <v>96</v>
      </c>
      <c r="B82" s="5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 x14ac:dyDescent="0.25">
      <c r="A83" s="70" t="s">
        <v>96</v>
      </c>
      <c r="B83" s="5">
        <v>44273</v>
      </c>
      <c r="C83">
        <v>160446</v>
      </c>
      <c r="D83">
        <v>41563</v>
      </c>
      <c r="E83">
        <v>5815748</v>
      </c>
      <c r="F83">
        <v>8.6999999999999993</v>
      </c>
      <c r="G83">
        <v>2401583</v>
      </c>
      <c r="H83">
        <v>3.6</v>
      </c>
    </row>
    <row r="84" spans="1:8" x14ac:dyDescent="0.25">
      <c r="A84" s="70" t="s">
        <v>96</v>
      </c>
      <c r="B84" s="5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 x14ac:dyDescent="0.25">
      <c r="A85" s="70" t="s">
        <v>96</v>
      </c>
      <c r="B85" s="5">
        <v>44275</v>
      </c>
      <c r="C85">
        <v>161513</v>
      </c>
      <c r="D85">
        <v>10499</v>
      </c>
      <c r="E85">
        <v>6198497</v>
      </c>
      <c r="F85">
        <v>9.1999999999999993</v>
      </c>
      <c r="G85">
        <v>2446013</v>
      </c>
      <c r="H85">
        <v>3.6</v>
      </c>
    </row>
    <row r="86" spans="1:8" x14ac:dyDescent="0.25">
      <c r="A86" s="70" t="s">
        <v>96</v>
      </c>
      <c r="B86" s="5">
        <v>44276</v>
      </c>
      <c r="C86">
        <v>48025</v>
      </c>
      <c r="D86">
        <v>1423</v>
      </c>
      <c r="E86">
        <v>6246522</v>
      </c>
      <c r="F86">
        <v>9.3000000000000007</v>
      </c>
      <c r="G86">
        <v>2447436</v>
      </c>
      <c r="H86">
        <v>3.6</v>
      </c>
    </row>
    <row r="87" spans="1:8" x14ac:dyDescent="0.25">
      <c r="A87" s="70" t="s">
        <v>96</v>
      </c>
      <c r="B87" s="5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 x14ac:dyDescent="0.25">
      <c r="A88" s="70" t="s">
        <v>96</v>
      </c>
      <c r="B88" s="5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 x14ac:dyDescent="0.25">
      <c r="A89" s="70" t="s">
        <v>96</v>
      </c>
      <c r="B89" s="5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 x14ac:dyDescent="0.25">
      <c r="A90" s="70" t="s">
        <v>96</v>
      </c>
      <c r="B90" s="5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 x14ac:dyDescent="0.25">
      <c r="A91" s="70" t="s">
        <v>96</v>
      </c>
      <c r="B91" s="5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 x14ac:dyDescent="0.25">
      <c r="A92" s="70" t="s">
        <v>96</v>
      </c>
      <c r="B92" s="5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 x14ac:dyDescent="0.25">
      <c r="A93" s="70" t="s">
        <v>96</v>
      </c>
      <c r="B93" s="5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 x14ac:dyDescent="0.25">
      <c r="A94" s="70" t="s">
        <v>96</v>
      </c>
      <c r="B94" s="5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CC5E-F3FF-4556-8D71-E5EA92358867}">
  <dimension ref="A1:W39"/>
  <sheetViews>
    <sheetView workbookViewId="0">
      <selection activeCell="M10" sqref="M10"/>
    </sheetView>
  </sheetViews>
  <sheetFormatPr defaultRowHeight="15" x14ac:dyDescent="0.25"/>
  <cols>
    <col min="1" max="2" width="15.85546875" customWidth="1"/>
    <col min="3" max="3" width="14.7109375" style="54" customWidth="1"/>
    <col min="4" max="6" width="23" customWidth="1"/>
    <col min="7" max="7" width="18.28515625" customWidth="1"/>
    <col min="8" max="8" width="15.42578125" customWidth="1"/>
    <col min="9" max="9" width="24" customWidth="1"/>
    <col min="10" max="10" width="21.7109375" style="55" customWidth="1"/>
    <col min="11" max="11" width="16.5703125" customWidth="1"/>
    <col min="12" max="12" width="18.28515625" customWidth="1"/>
    <col min="13" max="13" width="23" customWidth="1"/>
    <col min="14" max="14" width="13.7109375" customWidth="1"/>
    <col min="15" max="15" width="15.42578125" customWidth="1"/>
    <col min="16" max="16" width="24" customWidth="1"/>
    <col min="17" max="18" width="18" style="55" customWidth="1"/>
    <col min="19" max="19" width="25.85546875" customWidth="1"/>
    <col min="20" max="20" width="19.7109375" customWidth="1"/>
  </cols>
  <sheetData>
    <row r="1" spans="1:23" x14ac:dyDescent="0.25">
      <c r="A1" s="13" t="s">
        <v>87</v>
      </c>
      <c r="B1" s="13"/>
      <c r="F1" s="56"/>
      <c r="G1" s="56"/>
      <c r="H1" s="56"/>
      <c r="I1" s="56"/>
      <c r="J1" s="57"/>
      <c r="K1" s="58"/>
      <c r="L1" s="58"/>
      <c r="M1" s="59"/>
    </row>
    <row r="2" spans="1:23" x14ac:dyDescent="0.25">
      <c r="A2" s="13" t="s">
        <v>55</v>
      </c>
      <c r="B2" s="13" t="s">
        <v>56</v>
      </c>
      <c r="C2" s="60" t="s">
        <v>57</v>
      </c>
      <c r="D2" s="13" t="s">
        <v>97</v>
      </c>
      <c r="E2" s="13" t="s">
        <v>58</v>
      </c>
      <c r="F2" s="56" t="s">
        <v>59</v>
      </c>
      <c r="G2" s="56" t="s">
        <v>60</v>
      </c>
      <c r="H2" s="56" t="s">
        <v>61</v>
      </c>
      <c r="I2" s="56" t="s">
        <v>62</v>
      </c>
      <c r="J2" s="56" t="s">
        <v>63</v>
      </c>
      <c r="K2" s="56" t="s">
        <v>64</v>
      </c>
      <c r="L2" s="56" t="s">
        <v>65</v>
      </c>
      <c r="M2" s="61" t="s">
        <v>66</v>
      </c>
    </row>
    <row r="3" spans="1:23" x14ac:dyDescent="0.25">
      <c r="A3" s="58" t="s">
        <v>67</v>
      </c>
      <c r="B3" t="s">
        <v>68</v>
      </c>
      <c r="C3" s="54" t="s">
        <v>69</v>
      </c>
      <c r="D3">
        <f>('vacsi-fra-2021-03-31-10h03'!$E$37+'vacsi-fra-2021-03-31-10h03'!$G$37)/1000000</f>
        <v>1.6792180000000001</v>
      </c>
      <c r="E3">
        <f>D3</f>
        <v>1.6792180000000001</v>
      </c>
      <c r="F3" s="62">
        <f>E3</f>
        <v>1.6792180000000001</v>
      </c>
      <c r="G3" s="62">
        <f>('vacsi-fra-2021-03-31-10h03'!E37)/1000000</f>
        <v>1.623138</v>
      </c>
      <c r="H3" s="62">
        <f>D3-G3</f>
        <v>5.608000000000013E-2</v>
      </c>
      <c r="I3" s="62">
        <f>SUM($G$3:G3)</f>
        <v>1.623138</v>
      </c>
      <c r="J3" s="57">
        <f>SUM($G$3:G3)/(SUM($C$38:$C$38)/1000000)</f>
        <v>0.25466836619421307</v>
      </c>
      <c r="K3" s="57">
        <f>I3/($D$39/1000000)</f>
        <v>3.1839370595241646E-2</v>
      </c>
      <c r="L3" s="58"/>
      <c r="M3" s="63">
        <f>I3/($C$39/1000000)</f>
        <v>2.4202928370954998E-2</v>
      </c>
    </row>
    <row r="4" spans="1:23" x14ac:dyDescent="0.25">
      <c r="A4" s="58" t="s">
        <v>70</v>
      </c>
      <c r="B4" t="s">
        <v>68</v>
      </c>
      <c r="C4" s="54" t="s">
        <v>69</v>
      </c>
      <c r="D4">
        <f>('vacsi-fra-2021-03-31-10h03'!$E$65+'vacsi-fra-2021-03-31-10h03'!$G$65)/1000000</f>
        <v>4.687506</v>
      </c>
      <c r="E4">
        <f>D4-D3</f>
        <v>3.0082879999999999</v>
      </c>
      <c r="F4" s="62">
        <f t="shared" ref="F4:F13" si="0">E4</f>
        <v>3.0082879999999999</v>
      </c>
      <c r="G4" s="62">
        <f>('vacsi-fra-2021-03-31-10h03'!E65)/1000000</f>
        <v>3.0435089999999998</v>
      </c>
      <c r="H4" s="62">
        <f>D4-G4</f>
        <v>1.6439970000000002</v>
      </c>
      <c r="I4" s="62">
        <f>SUM($G$3:G4)</f>
        <v>4.6666469999999993</v>
      </c>
      <c r="J4" s="57">
        <f>SUM($G$3:G4)/(SUM($C$38:$C$38)/1000000)</f>
        <v>0.73219120438011165</v>
      </c>
      <c r="K4" s="57">
        <f t="shared" ref="K4:K13" si="1">I4/($D$39/1000000)</f>
        <v>9.1540647357262667E-2</v>
      </c>
      <c r="L4" s="58"/>
      <c r="M4" s="63">
        <f t="shared" ref="M4:M13" si="2">I4/($C$39/1000000)</f>
        <v>6.9585286693757409E-2</v>
      </c>
    </row>
    <row r="5" spans="1:23" x14ac:dyDescent="0.25">
      <c r="A5" s="58" t="s">
        <v>71</v>
      </c>
      <c r="B5" s="64" t="s">
        <v>72</v>
      </c>
      <c r="C5" s="54" t="s">
        <v>73</v>
      </c>
      <c r="D5">
        <f>('vacsi-fra-2021-03-31-10h03'!$E$94+'vacsi-fra-2021-03-31-10h03'!$G$94)/1000000</f>
        <v>10.71425</v>
      </c>
      <c r="E5">
        <f>D5-D4</f>
        <v>6.0267439999999999</v>
      </c>
      <c r="F5" s="62">
        <f t="shared" si="0"/>
        <v>6.0267439999999999</v>
      </c>
      <c r="G5" s="62">
        <f>('vacsi-fra-2021-03-31-10h03'!E94)/1000000</f>
        <v>8.0049580000000002</v>
      </c>
      <c r="H5" s="62">
        <f>D5-G5</f>
        <v>2.7092919999999996</v>
      </c>
      <c r="I5" s="62">
        <f>SUM($G$3:G5)</f>
        <v>12.671605</v>
      </c>
      <c r="J5" s="57">
        <f>SUM($G$3:G5)/(SUM($C$36:$C$38)/1000000)</f>
        <v>0.92153253485053488</v>
      </c>
      <c r="K5" s="57">
        <f t="shared" si="1"/>
        <v>0.24856538854460741</v>
      </c>
      <c r="L5" s="58"/>
      <c r="M5" s="63">
        <f t="shared" si="2"/>
        <v>0.18894878202594925</v>
      </c>
      <c r="W5" s="54"/>
    </row>
    <row r="6" spans="1:23" x14ac:dyDescent="0.25">
      <c r="A6" t="s">
        <v>74</v>
      </c>
      <c r="B6" t="s">
        <v>100</v>
      </c>
      <c r="C6" s="54" t="s">
        <v>101</v>
      </c>
      <c r="D6" s="71">
        <f>D5+12</f>
        <v>22.71425</v>
      </c>
      <c r="E6">
        <f t="shared" ref="E6:E11" si="3">D6-D5</f>
        <v>12</v>
      </c>
      <c r="F6" s="62">
        <f t="shared" si="0"/>
        <v>12</v>
      </c>
      <c r="G6" s="62">
        <f>F6-H5</f>
        <v>9.2907080000000004</v>
      </c>
      <c r="H6" s="65">
        <f t="shared" ref="H6:H13" si="4">($H$5/$G$4)*G5</f>
        <v>7.1259091626592861</v>
      </c>
      <c r="I6" s="62">
        <f>SUM($G$3:G6)</f>
        <v>21.962313000000002</v>
      </c>
      <c r="J6" s="57">
        <f>SUM($G$3:G6)/(SUM($C$33:$C$38)/1000000)</f>
        <v>0.82455519819415912</v>
      </c>
      <c r="K6" s="57">
        <f t="shared" si="1"/>
        <v>0.4308113190225929</v>
      </c>
      <c r="L6" s="58" t="s">
        <v>13</v>
      </c>
      <c r="M6" s="63">
        <f t="shared" si="2"/>
        <v>0.3274843472332567</v>
      </c>
      <c r="W6" s="54"/>
    </row>
    <row r="7" spans="1:23" x14ac:dyDescent="0.25">
      <c r="A7" t="s">
        <v>0</v>
      </c>
      <c r="B7" t="s">
        <v>102</v>
      </c>
      <c r="C7" s="54" t="s">
        <v>103</v>
      </c>
      <c r="D7" s="71">
        <f t="shared" ref="D7:D13" si="5">D6+12</f>
        <v>34.71425</v>
      </c>
      <c r="E7">
        <f t="shared" si="3"/>
        <v>12</v>
      </c>
      <c r="F7" s="62">
        <v>20</v>
      </c>
      <c r="G7" s="62">
        <f t="shared" ref="G7:G11" si="6">F7-H6</f>
        <v>12.874090837340713</v>
      </c>
      <c r="H7" s="65">
        <f t="shared" si="4"/>
        <v>8.2704670361533346</v>
      </c>
      <c r="I7" s="62">
        <f>SUM($G$3:G7)</f>
        <v>34.836403837340711</v>
      </c>
      <c r="J7" s="57">
        <f>SUM($G$3:G7)/(SUM($C$31:$C$38)/1000000)</f>
        <v>0.98911432725093129</v>
      </c>
      <c r="K7" s="57">
        <f t="shared" si="1"/>
        <v>0.68334865672702449</v>
      </c>
      <c r="L7" s="58" t="s">
        <v>99</v>
      </c>
      <c r="M7" s="63">
        <f t="shared" si="2"/>
        <v>0.51945243520687645</v>
      </c>
      <c r="W7" s="54"/>
    </row>
    <row r="8" spans="1:23" x14ac:dyDescent="0.25">
      <c r="A8" t="s">
        <v>75</v>
      </c>
      <c r="B8" t="s">
        <v>76</v>
      </c>
      <c r="C8" s="54" t="s">
        <v>77</v>
      </c>
      <c r="D8" s="71">
        <f t="shared" si="5"/>
        <v>46.71425</v>
      </c>
      <c r="E8">
        <f t="shared" si="3"/>
        <v>12</v>
      </c>
      <c r="F8" s="62">
        <v>20</v>
      </c>
      <c r="G8" s="62">
        <f t="shared" si="6"/>
        <v>11.729532963846665</v>
      </c>
      <c r="H8" s="65">
        <f t="shared" si="4"/>
        <v>11.460347681863432</v>
      </c>
      <c r="I8" s="62">
        <f>SUM($G$3:G8)</f>
        <v>46.565936801187377</v>
      </c>
      <c r="J8" s="57">
        <f>SUM($G$3:G8)/(SUM($C$27:$C$38)/1000000)</f>
        <v>0.91343442081178938</v>
      </c>
      <c r="K8" s="57">
        <f t="shared" si="1"/>
        <v>0.91343442081178938</v>
      </c>
      <c r="L8" s="58" t="s">
        <v>16</v>
      </c>
      <c r="M8" s="63">
        <f t="shared" si="2"/>
        <v>0.69435379673543185</v>
      </c>
      <c r="W8" s="54"/>
    </row>
    <row r="9" spans="1:23" x14ac:dyDescent="0.25">
      <c r="A9" s="58" t="s">
        <v>78</v>
      </c>
      <c r="B9" t="s">
        <v>76</v>
      </c>
      <c r="C9" s="54" t="s">
        <v>77</v>
      </c>
      <c r="D9" s="71">
        <f t="shared" si="5"/>
        <v>58.71425</v>
      </c>
      <c r="E9">
        <f t="shared" si="3"/>
        <v>12</v>
      </c>
      <c r="F9" s="62">
        <v>20</v>
      </c>
      <c r="G9" s="62">
        <f t="shared" si="6"/>
        <v>8.539652318136568</v>
      </c>
      <c r="H9" s="65">
        <f t="shared" si="4"/>
        <v>10.441477197105728</v>
      </c>
      <c r="I9" s="62">
        <f>SUM($G$3:G9)</f>
        <v>55.105589119323945</v>
      </c>
      <c r="J9" s="66">
        <f>SUM($G$3:G9)/(SUM($C$27:$C$38)/1000000)</f>
        <v>1.0809476913480374</v>
      </c>
      <c r="K9" s="66">
        <f t="shared" si="1"/>
        <v>1.0809476913480374</v>
      </c>
      <c r="L9" s="58" t="s">
        <v>17</v>
      </c>
      <c r="M9" s="63">
        <f t="shared" si="2"/>
        <v>0.82169022368663336</v>
      </c>
      <c r="W9" s="54"/>
    </row>
    <row r="10" spans="1:23" x14ac:dyDescent="0.25">
      <c r="A10" s="58" t="s">
        <v>79</v>
      </c>
      <c r="B10" t="s">
        <v>76</v>
      </c>
      <c r="C10" s="54" t="s">
        <v>77</v>
      </c>
      <c r="D10" s="71">
        <f t="shared" si="5"/>
        <v>70.714249999999993</v>
      </c>
      <c r="E10">
        <f t="shared" si="3"/>
        <v>11.999999999999993</v>
      </c>
      <c r="F10" s="62">
        <v>20</v>
      </c>
      <c r="G10" s="62">
        <f t="shared" si="6"/>
        <v>9.5585228028942719</v>
      </c>
      <c r="H10" s="65">
        <f t="shared" si="4"/>
        <v>7.6018870679563815</v>
      </c>
      <c r="I10" s="62">
        <f>SUM($G$3:G10)</f>
        <v>64.664111922218211</v>
      </c>
      <c r="J10" s="66">
        <f>SUM($G$3:G10)/(SUM($C$27:$C$38)/1000000)</f>
        <v>1.2684470597716824</v>
      </c>
      <c r="K10" s="66">
        <f t="shared" si="1"/>
        <v>1.2684470597716824</v>
      </c>
      <c r="L10" s="58"/>
      <c r="M10" s="63">
        <f t="shared" si="2"/>
        <v>0.96421922783205405</v>
      </c>
      <c r="W10" s="54"/>
    </row>
    <row r="11" spans="1:23" x14ac:dyDescent="0.25">
      <c r="A11" s="58" t="s">
        <v>80</v>
      </c>
      <c r="B11" t="s">
        <v>76</v>
      </c>
      <c r="C11" s="54" t="s">
        <v>77</v>
      </c>
      <c r="D11" s="71">
        <f t="shared" si="5"/>
        <v>82.714249999999993</v>
      </c>
      <c r="E11">
        <f t="shared" si="3"/>
        <v>12</v>
      </c>
      <c r="F11" s="62">
        <v>20</v>
      </c>
      <c r="G11" s="62">
        <f t="shared" si="6"/>
        <v>12.398112932043619</v>
      </c>
      <c r="H11" s="65">
        <f t="shared" si="4"/>
        <v>8.5088722792339464</v>
      </c>
      <c r="I11" s="62">
        <f>SUM($G$3:G11)</f>
        <v>77.062224854261828</v>
      </c>
      <c r="J11" s="66">
        <f>SUM($G$3:G11)/(SUM($C$27:$C$38)/1000000)</f>
        <v>1.5116476455043772</v>
      </c>
      <c r="K11" s="66">
        <f t="shared" si="1"/>
        <v>1.5116476455043772</v>
      </c>
      <c r="L11" s="58"/>
      <c r="M11" s="67">
        <f t="shared" si="2"/>
        <v>1.149089916109491</v>
      </c>
      <c r="W11" s="54"/>
    </row>
    <row r="12" spans="1:23" x14ac:dyDescent="0.25">
      <c r="A12" t="s">
        <v>81</v>
      </c>
      <c r="B12" t="s">
        <v>76</v>
      </c>
      <c r="C12" s="54" t="s">
        <v>77</v>
      </c>
      <c r="D12" s="71">
        <f t="shared" si="5"/>
        <v>94.714249999999993</v>
      </c>
      <c r="E12">
        <v>0</v>
      </c>
      <c r="F12" s="62">
        <v>0</v>
      </c>
      <c r="G12" s="62">
        <v>0</v>
      </c>
      <c r="H12" s="65">
        <f t="shared" si="4"/>
        <v>11.036638361142456</v>
      </c>
      <c r="I12" s="62">
        <f>SUM($G$3:G12)</f>
        <v>77.062224854261828</v>
      </c>
      <c r="J12" s="66">
        <f>SUM($G$3:G12)/(SUM($C$27:$C$38)/1000000)</f>
        <v>1.5116476455043772</v>
      </c>
      <c r="K12" s="66">
        <f t="shared" si="1"/>
        <v>1.5116476455043772</v>
      </c>
      <c r="L12" s="58"/>
      <c r="M12" s="67">
        <f t="shared" si="2"/>
        <v>1.149089916109491</v>
      </c>
      <c r="W12" s="54"/>
    </row>
    <row r="13" spans="1:23" x14ac:dyDescent="0.25">
      <c r="A13" t="s">
        <v>82</v>
      </c>
      <c r="B13" t="s">
        <v>76</v>
      </c>
      <c r="C13" s="54" t="s">
        <v>77</v>
      </c>
      <c r="D13" s="71">
        <f t="shared" si="5"/>
        <v>106.71424999999999</v>
      </c>
      <c r="E13">
        <v>0</v>
      </c>
      <c r="F13" s="62">
        <f t="shared" si="0"/>
        <v>0</v>
      </c>
      <c r="G13" s="62"/>
      <c r="H13" s="65">
        <f t="shared" si="4"/>
        <v>0</v>
      </c>
      <c r="I13" s="62">
        <f>SUM($G$3:G13)</f>
        <v>77.062224854261828</v>
      </c>
      <c r="J13" s="66">
        <f>SUM($G$3:G13)/(SUM($C$27:$C$38)/1000000)</f>
        <v>1.5116476455043772</v>
      </c>
      <c r="K13" s="66">
        <f t="shared" si="1"/>
        <v>1.5116476455043772</v>
      </c>
      <c r="L13" s="58"/>
      <c r="M13" s="67">
        <f t="shared" si="2"/>
        <v>1.149089916109491</v>
      </c>
      <c r="W13" s="54"/>
    </row>
    <row r="14" spans="1:23" x14ac:dyDescent="0.25">
      <c r="A14" s="13" t="s">
        <v>83</v>
      </c>
      <c r="B14" s="13"/>
      <c r="C14" s="60"/>
      <c r="F14" s="68">
        <f>SUM(F3:F13)</f>
        <v>122.71424999999999</v>
      </c>
      <c r="G14" s="41">
        <f>SUM(G3:G13)</f>
        <v>77.062224854261828</v>
      </c>
      <c r="H14" s="41">
        <f>SUM(H3:H13)</f>
        <v>68.854967786114571</v>
      </c>
      <c r="I14" s="41"/>
      <c r="J14" s="13"/>
      <c r="W14" s="54"/>
    </row>
    <row r="15" spans="1:23" x14ac:dyDescent="0.25">
      <c r="A15" s="13"/>
      <c r="B15" s="13"/>
      <c r="C15" s="60"/>
      <c r="F15" s="68"/>
      <c r="G15" s="41"/>
      <c r="H15" s="41"/>
      <c r="I15" s="41"/>
      <c r="J15" s="13"/>
      <c r="W15" s="54"/>
    </row>
    <row r="16" spans="1:23" x14ac:dyDescent="0.25">
      <c r="A16" t="s">
        <v>84</v>
      </c>
    </row>
    <row r="17" spans="1:3" x14ac:dyDescent="0.25">
      <c r="A17" s="69" t="s">
        <v>85</v>
      </c>
    </row>
    <row r="18" spans="1:3" x14ac:dyDescent="0.25">
      <c r="A18" t="s">
        <v>86</v>
      </c>
    </row>
    <row r="19" spans="1:3" x14ac:dyDescent="0.25">
      <c r="A19" t="s">
        <v>98</v>
      </c>
    </row>
    <row r="22" spans="1:3" x14ac:dyDescent="0.25">
      <c r="A22" t="s">
        <v>48</v>
      </c>
    </row>
    <row r="23" spans="1:3" x14ac:dyDescent="0.25">
      <c r="A23">
        <v>0</v>
      </c>
      <c r="B23">
        <v>4</v>
      </c>
      <c r="C23">
        <v>3671719</v>
      </c>
    </row>
    <row r="24" spans="1:3" x14ac:dyDescent="0.25">
      <c r="A24">
        <v>5</v>
      </c>
      <c r="B24">
        <v>9</v>
      </c>
      <c r="C24">
        <v>4084036</v>
      </c>
    </row>
    <row r="25" spans="1:3" x14ac:dyDescent="0.25">
      <c r="A25">
        <v>10</v>
      </c>
      <c r="B25">
        <v>14</v>
      </c>
      <c r="C25">
        <v>4187992</v>
      </c>
    </row>
    <row r="26" spans="1:3" x14ac:dyDescent="0.25">
      <c r="A26">
        <v>15</v>
      </c>
      <c r="B26">
        <v>19</v>
      </c>
      <c r="C26">
        <v>4140996</v>
      </c>
    </row>
    <row r="27" spans="1:3" x14ac:dyDescent="0.25">
      <c r="A27">
        <v>20</v>
      </c>
      <c r="B27">
        <v>24</v>
      </c>
      <c r="C27">
        <v>3757482</v>
      </c>
    </row>
    <row r="28" spans="1:3" x14ac:dyDescent="0.25">
      <c r="A28">
        <v>25</v>
      </c>
      <c r="B28">
        <v>29</v>
      </c>
      <c r="C28">
        <v>3713426</v>
      </c>
    </row>
    <row r="29" spans="1:3" x14ac:dyDescent="0.25">
      <c r="A29">
        <v>30</v>
      </c>
      <c r="B29">
        <v>34</v>
      </c>
      <c r="C29">
        <v>4056469</v>
      </c>
    </row>
    <row r="30" spans="1:3" x14ac:dyDescent="0.25">
      <c r="A30">
        <v>35</v>
      </c>
      <c r="B30">
        <v>39</v>
      </c>
      <c r="C30">
        <v>4231788</v>
      </c>
    </row>
    <row r="31" spans="1:3" x14ac:dyDescent="0.25">
      <c r="A31">
        <v>40</v>
      </c>
      <c r="B31">
        <v>44</v>
      </c>
      <c r="C31">
        <v>4072226</v>
      </c>
    </row>
    <row r="32" spans="1:3" x14ac:dyDescent="0.25">
      <c r="A32">
        <v>45</v>
      </c>
      <c r="B32">
        <v>49</v>
      </c>
      <c r="C32">
        <v>4512223</v>
      </c>
    </row>
    <row r="33" spans="1:4" x14ac:dyDescent="0.25">
      <c r="A33">
        <v>50</v>
      </c>
      <c r="B33">
        <v>54</v>
      </c>
      <c r="C33">
        <v>4425730</v>
      </c>
    </row>
    <row r="34" spans="1:4" x14ac:dyDescent="0.25">
      <c r="A34">
        <v>55</v>
      </c>
      <c r="B34">
        <v>59</v>
      </c>
      <c r="C34">
        <v>4359376</v>
      </c>
    </row>
    <row r="35" spans="1:4" x14ac:dyDescent="0.25">
      <c r="A35">
        <v>60</v>
      </c>
      <c r="B35">
        <v>64</v>
      </c>
      <c r="C35">
        <v>4099662</v>
      </c>
    </row>
    <row r="36" spans="1:4" x14ac:dyDescent="0.25">
      <c r="A36">
        <v>65</v>
      </c>
      <c r="B36">
        <v>69</v>
      </c>
      <c r="C36">
        <v>3899944</v>
      </c>
    </row>
    <row r="37" spans="1:4" x14ac:dyDescent="0.25">
      <c r="A37">
        <v>70</v>
      </c>
      <c r="B37">
        <v>74</v>
      </c>
      <c r="C37">
        <v>3477098</v>
      </c>
    </row>
    <row r="38" spans="1:4" x14ac:dyDescent="0.25">
      <c r="A38">
        <v>75</v>
      </c>
      <c r="B38" t="s">
        <v>10</v>
      </c>
      <c r="C38">
        <v>6373536</v>
      </c>
    </row>
    <row r="39" spans="1:4" x14ac:dyDescent="0.25">
      <c r="C39" s="13">
        <f>SUM(C23:C38)</f>
        <v>67063703</v>
      </c>
      <c r="D39" s="13">
        <f>SUM(C27:C38)</f>
        <v>50978960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58CC-343A-4F71-AB52-951C0C67BF00}">
  <dimension ref="A2:BB114"/>
  <sheetViews>
    <sheetView workbookViewId="0">
      <selection activeCell="S41" sqref="S41:AL112"/>
    </sheetView>
  </sheetViews>
  <sheetFormatPr defaultRowHeight="15" x14ac:dyDescent="0.25"/>
  <cols>
    <col min="1" max="1" width="7.42578125" customWidth="1"/>
    <col min="2" max="2" width="8.28515625" bestFit="1" customWidth="1"/>
    <col min="3" max="17" width="5.5703125" bestFit="1" customWidth="1"/>
    <col min="18" max="18" width="4.5703125" customWidth="1"/>
    <col min="19" max="19" width="3" bestFit="1" customWidth="1"/>
    <col min="20" max="20" width="5.5703125" customWidth="1"/>
    <col min="21" max="35" width="4.5703125" bestFit="1" customWidth="1"/>
    <col min="36" max="36" width="5.85546875" customWidth="1"/>
    <col min="37" max="37" width="3" bestFit="1" customWidth="1"/>
    <col min="38" max="38" width="6" customWidth="1"/>
    <col min="39" max="53" width="4.5703125" bestFit="1" customWidth="1"/>
  </cols>
  <sheetData>
    <row r="2" spans="1:53" x14ac:dyDescent="0.25">
      <c r="B2" s="13" t="s">
        <v>28</v>
      </c>
      <c r="T2" s="13" t="s">
        <v>25</v>
      </c>
      <c r="AL2" s="13" t="s">
        <v>29</v>
      </c>
    </row>
    <row r="3" spans="1:53" x14ac:dyDescent="0.25">
      <c r="B3" s="15">
        <v>0</v>
      </c>
      <c r="C3" s="15">
        <v>5</v>
      </c>
      <c r="D3" s="15">
        <v>10</v>
      </c>
      <c r="E3" s="15">
        <v>15</v>
      </c>
      <c r="F3" s="15">
        <v>20</v>
      </c>
      <c r="G3" s="15">
        <v>25</v>
      </c>
      <c r="H3" s="15">
        <v>30</v>
      </c>
      <c r="I3" s="15">
        <v>35</v>
      </c>
      <c r="J3" s="15">
        <v>40</v>
      </c>
      <c r="K3" s="15">
        <v>45</v>
      </c>
      <c r="L3" s="15">
        <v>50</v>
      </c>
      <c r="M3" s="15">
        <v>55</v>
      </c>
      <c r="N3" s="15">
        <v>60</v>
      </c>
      <c r="O3" s="15">
        <v>65</v>
      </c>
      <c r="P3" s="15">
        <v>70</v>
      </c>
      <c r="Q3" s="15">
        <v>75</v>
      </c>
      <c r="R3" s="17"/>
      <c r="T3" s="15">
        <v>0</v>
      </c>
      <c r="U3" s="15">
        <v>5</v>
      </c>
      <c r="V3" s="15">
        <v>10</v>
      </c>
      <c r="W3" s="15">
        <v>15</v>
      </c>
      <c r="X3" s="15">
        <v>20</v>
      </c>
      <c r="Y3" s="15">
        <v>25</v>
      </c>
      <c r="Z3" s="15">
        <v>30</v>
      </c>
      <c r="AA3" s="15">
        <v>35</v>
      </c>
      <c r="AB3" s="15">
        <v>40</v>
      </c>
      <c r="AC3" s="15">
        <v>45</v>
      </c>
      <c r="AD3" s="15">
        <v>50</v>
      </c>
      <c r="AE3" s="15">
        <v>55</v>
      </c>
      <c r="AF3" s="15">
        <v>60</v>
      </c>
      <c r="AG3" s="15">
        <v>65</v>
      </c>
      <c r="AH3" s="15">
        <v>70</v>
      </c>
      <c r="AI3" s="15">
        <v>75</v>
      </c>
      <c r="AL3" s="15">
        <v>0</v>
      </c>
      <c r="AM3" s="15">
        <v>5</v>
      </c>
      <c r="AN3" s="15">
        <v>10</v>
      </c>
      <c r="AO3" s="15">
        <v>15</v>
      </c>
      <c r="AP3" s="15">
        <v>20</v>
      </c>
      <c r="AQ3" s="15">
        <v>25</v>
      </c>
      <c r="AR3" s="15">
        <v>30</v>
      </c>
      <c r="AS3" s="15">
        <v>35</v>
      </c>
      <c r="AT3" s="15">
        <v>40</v>
      </c>
      <c r="AU3" s="15">
        <v>45</v>
      </c>
      <c r="AV3" s="15">
        <v>50</v>
      </c>
      <c r="AW3" s="15">
        <v>55</v>
      </c>
      <c r="AX3" s="15">
        <v>60</v>
      </c>
      <c r="AY3" s="15">
        <v>65</v>
      </c>
      <c r="AZ3" s="15">
        <v>70</v>
      </c>
      <c r="BA3" s="15">
        <v>75</v>
      </c>
    </row>
    <row r="4" spans="1:53" x14ac:dyDescent="0.25">
      <c r="A4" s="16">
        <v>0</v>
      </c>
      <c r="B4" s="52">
        <v>0.2</v>
      </c>
      <c r="C4" s="52">
        <v>0.2</v>
      </c>
      <c r="D4" s="52">
        <v>0.2</v>
      </c>
      <c r="E4" s="52">
        <v>0.2</v>
      </c>
      <c r="F4" s="52">
        <v>0.2</v>
      </c>
      <c r="G4" s="52">
        <v>0.2</v>
      </c>
      <c r="H4" s="52">
        <v>0.2</v>
      </c>
      <c r="I4" s="52">
        <v>0.2</v>
      </c>
      <c r="J4" s="52">
        <v>0.2</v>
      </c>
      <c r="K4" s="52">
        <v>0.2</v>
      </c>
      <c r="L4" s="52">
        <v>0.2</v>
      </c>
      <c r="M4" s="52">
        <v>0.2</v>
      </c>
      <c r="N4" s="52">
        <v>0.2</v>
      </c>
      <c r="O4" s="52">
        <v>0.2</v>
      </c>
      <c r="P4" s="52">
        <v>0.2</v>
      </c>
      <c r="Q4" s="52">
        <v>0.2</v>
      </c>
      <c r="R4" s="14"/>
      <c r="S4" s="16">
        <v>0</v>
      </c>
      <c r="T4" s="14">
        <v>0.6</v>
      </c>
      <c r="U4" s="14">
        <v>0.6</v>
      </c>
      <c r="V4" s="14">
        <v>0.6</v>
      </c>
      <c r="W4" s="14">
        <v>0.6</v>
      </c>
      <c r="X4" s="14">
        <v>0.6</v>
      </c>
      <c r="Y4" s="14">
        <v>0.6</v>
      </c>
      <c r="Z4" s="14">
        <v>0.6</v>
      </c>
      <c r="AA4" s="14">
        <v>0.6</v>
      </c>
      <c r="AB4" s="14">
        <v>0.6</v>
      </c>
      <c r="AC4" s="14">
        <v>0.6</v>
      </c>
      <c r="AD4" s="14">
        <v>0.6</v>
      </c>
      <c r="AE4" s="14">
        <v>0.6</v>
      </c>
      <c r="AF4" s="14">
        <v>0.6</v>
      </c>
      <c r="AG4" s="14">
        <v>0.2</v>
      </c>
      <c r="AH4" s="14">
        <v>0.2</v>
      </c>
      <c r="AI4" s="14">
        <v>0.2</v>
      </c>
      <c r="AK4" s="16">
        <v>0</v>
      </c>
      <c r="AL4" s="14">
        <v>0.45</v>
      </c>
      <c r="AM4" s="14">
        <v>0.45</v>
      </c>
      <c r="AN4" s="14">
        <v>0.45</v>
      </c>
      <c r="AO4" s="14">
        <v>0.45</v>
      </c>
      <c r="AP4" s="14">
        <v>0.45</v>
      </c>
      <c r="AQ4" s="14">
        <v>0.45</v>
      </c>
      <c r="AR4" s="14">
        <v>0.45</v>
      </c>
      <c r="AS4" s="14">
        <v>0.45</v>
      </c>
      <c r="AT4" s="14">
        <v>0.45</v>
      </c>
      <c r="AU4" s="14">
        <v>0.45</v>
      </c>
      <c r="AV4" s="14">
        <v>0.45</v>
      </c>
      <c r="AW4" s="14">
        <v>0.45</v>
      </c>
      <c r="AX4" s="14">
        <v>0.45</v>
      </c>
      <c r="AY4" s="14">
        <v>0.45</v>
      </c>
      <c r="AZ4" s="14">
        <v>0.45</v>
      </c>
      <c r="BA4" s="14">
        <v>0.45</v>
      </c>
    </row>
    <row r="5" spans="1:53" x14ac:dyDescent="0.25">
      <c r="A5" s="16">
        <v>5</v>
      </c>
      <c r="B5" s="52">
        <v>0.2</v>
      </c>
      <c r="C5" s="52">
        <v>0.2</v>
      </c>
      <c r="D5" s="52">
        <v>0.2</v>
      </c>
      <c r="E5" s="52">
        <v>0.2</v>
      </c>
      <c r="F5" s="52">
        <v>0.2</v>
      </c>
      <c r="G5" s="52">
        <v>0.2</v>
      </c>
      <c r="H5" s="52">
        <v>0.2</v>
      </c>
      <c r="I5" s="52">
        <v>0.2</v>
      </c>
      <c r="J5" s="52">
        <v>0.2</v>
      </c>
      <c r="K5" s="52">
        <v>0.2</v>
      </c>
      <c r="L5" s="52">
        <v>0.2</v>
      </c>
      <c r="M5" s="52">
        <v>0.2</v>
      </c>
      <c r="N5" s="52">
        <v>0.2</v>
      </c>
      <c r="O5" s="52">
        <v>0.2</v>
      </c>
      <c r="P5" s="52">
        <v>0.2</v>
      </c>
      <c r="Q5" s="52">
        <v>0.2</v>
      </c>
      <c r="R5" s="14"/>
      <c r="S5" s="16">
        <v>5</v>
      </c>
      <c r="T5" s="14">
        <v>0.6</v>
      </c>
      <c r="U5" s="14">
        <v>0.6</v>
      </c>
      <c r="V5" s="14">
        <v>0.6</v>
      </c>
      <c r="W5" s="14">
        <v>0.6</v>
      </c>
      <c r="X5" s="14">
        <v>0.6</v>
      </c>
      <c r="Y5" s="14">
        <v>0.6</v>
      </c>
      <c r="Z5" s="14">
        <v>0.6</v>
      </c>
      <c r="AA5" s="14">
        <v>0.6</v>
      </c>
      <c r="AB5" s="14">
        <v>0.6</v>
      </c>
      <c r="AC5" s="14">
        <v>0.6</v>
      </c>
      <c r="AD5" s="14">
        <v>0.6</v>
      </c>
      <c r="AE5" s="14">
        <v>0.6</v>
      </c>
      <c r="AF5" s="14">
        <v>0.6</v>
      </c>
      <c r="AG5" s="14">
        <v>0.2</v>
      </c>
      <c r="AH5" s="14">
        <v>0.2</v>
      </c>
      <c r="AI5" s="14">
        <v>0.2</v>
      </c>
      <c r="AK5" s="16">
        <v>5</v>
      </c>
      <c r="AL5" s="14">
        <v>0.45</v>
      </c>
      <c r="AM5" s="14">
        <v>0.45</v>
      </c>
      <c r="AN5" s="14">
        <v>0.45</v>
      </c>
      <c r="AO5" s="14">
        <v>0.45</v>
      </c>
      <c r="AP5" s="14">
        <v>0.45</v>
      </c>
      <c r="AQ5" s="14">
        <v>0.45</v>
      </c>
      <c r="AR5" s="14">
        <v>0.45</v>
      </c>
      <c r="AS5" s="14">
        <v>0.45</v>
      </c>
      <c r="AT5" s="14">
        <v>0.45</v>
      </c>
      <c r="AU5" s="14">
        <v>0.45</v>
      </c>
      <c r="AV5" s="14">
        <v>0.45</v>
      </c>
      <c r="AW5" s="14">
        <v>0.45</v>
      </c>
      <c r="AX5" s="14">
        <v>0.45</v>
      </c>
      <c r="AY5" s="14">
        <v>0.45</v>
      </c>
      <c r="AZ5" s="14">
        <v>0.45</v>
      </c>
      <c r="BA5" s="14">
        <v>0.45</v>
      </c>
    </row>
    <row r="6" spans="1:53" x14ac:dyDescent="0.25">
      <c r="A6" s="16">
        <v>10</v>
      </c>
      <c r="B6" s="52">
        <v>0.2</v>
      </c>
      <c r="C6" s="52">
        <v>0.2</v>
      </c>
      <c r="D6" s="52">
        <v>0.2</v>
      </c>
      <c r="E6" s="52">
        <v>0.2</v>
      </c>
      <c r="F6" s="52">
        <v>0.2</v>
      </c>
      <c r="G6" s="52">
        <v>0.2</v>
      </c>
      <c r="H6" s="52">
        <v>0.2</v>
      </c>
      <c r="I6" s="52">
        <v>0.2</v>
      </c>
      <c r="J6" s="52">
        <v>0.2</v>
      </c>
      <c r="K6" s="52">
        <v>0.2</v>
      </c>
      <c r="L6" s="52">
        <v>0.2</v>
      </c>
      <c r="M6" s="52">
        <v>0.2</v>
      </c>
      <c r="N6" s="52">
        <v>0.2</v>
      </c>
      <c r="O6" s="52">
        <v>0.2</v>
      </c>
      <c r="P6" s="52">
        <v>0.2</v>
      </c>
      <c r="Q6" s="52">
        <v>0.2</v>
      </c>
      <c r="R6" s="14"/>
      <c r="S6" s="16">
        <v>10</v>
      </c>
      <c r="T6" s="14">
        <v>0.6</v>
      </c>
      <c r="U6" s="14">
        <v>0.6</v>
      </c>
      <c r="V6" s="14">
        <v>0.6</v>
      </c>
      <c r="W6" s="14">
        <v>0.6</v>
      </c>
      <c r="X6" s="14">
        <v>0.6</v>
      </c>
      <c r="Y6" s="14">
        <v>0.6</v>
      </c>
      <c r="Z6" s="14">
        <v>0.6</v>
      </c>
      <c r="AA6" s="14">
        <v>0.6</v>
      </c>
      <c r="AB6" s="14">
        <v>0.6</v>
      </c>
      <c r="AC6" s="14">
        <v>0.6</v>
      </c>
      <c r="AD6" s="14">
        <v>0.6</v>
      </c>
      <c r="AE6" s="14">
        <v>0.6</v>
      </c>
      <c r="AF6" s="14">
        <v>0.6</v>
      </c>
      <c r="AG6" s="14">
        <v>0.2</v>
      </c>
      <c r="AH6" s="14">
        <v>0.2</v>
      </c>
      <c r="AI6" s="14">
        <v>0.2</v>
      </c>
      <c r="AK6" s="16">
        <v>10</v>
      </c>
      <c r="AL6" s="14">
        <v>0.45</v>
      </c>
      <c r="AM6" s="14">
        <v>0.45</v>
      </c>
      <c r="AN6" s="14">
        <v>0.45</v>
      </c>
      <c r="AO6" s="14">
        <v>0.45</v>
      </c>
      <c r="AP6" s="14">
        <v>0.45</v>
      </c>
      <c r="AQ6" s="14">
        <v>0.45</v>
      </c>
      <c r="AR6" s="14">
        <v>0.45</v>
      </c>
      <c r="AS6" s="14">
        <v>0.45</v>
      </c>
      <c r="AT6" s="14">
        <v>0.45</v>
      </c>
      <c r="AU6" s="14">
        <v>0.45</v>
      </c>
      <c r="AV6" s="14">
        <v>0.45</v>
      </c>
      <c r="AW6" s="14">
        <v>0.45</v>
      </c>
      <c r="AX6" s="14">
        <v>0.45</v>
      </c>
      <c r="AY6" s="14">
        <v>0.45</v>
      </c>
      <c r="AZ6" s="14">
        <v>0.45</v>
      </c>
      <c r="BA6" s="14">
        <v>0.45</v>
      </c>
    </row>
    <row r="7" spans="1:53" x14ac:dyDescent="0.25">
      <c r="A7" s="16">
        <v>15</v>
      </c>
      <c r="B7" s="52">
        <v>0.2</v>
      </c>
      <c r="C7" s="52">
        <v>0.2</v>
      </c>
      <c r="D7" s="52">
        <v>0.2</v>
      </c>
      <c r="E7" s="52">
        <v>0.2</v>
      </c>
      <c r="F7" s="52">
        <v>0.2</v>
      </c>
      <c r="G7" s="52">
        <v>0.2</v>
      </c>
      <c r="H7" s="52">
        <v>0.2</v>
      </c>
      <c r="I7" s="52">
        <v>0.2</v>
      </c>
      <c r="J7" s="52">
        <v>0.2</v>
      </c>
      <c r="K7" s="52">
        <v>0.2</v>
      </c>
      <c r="L7" s="52">
        <v>0.2</v>
      </c>
      <c r="M7" s="52">
        <v>0.2</v>
      </c>
      <c r="N7" s="52">
        <v>0.2</v>
      </c>
      <c r="O7" s="52">
        <v>0.2</v>
      </c>
      <c r="P7" s="52">
        <v>0.2</v>
      </c>
      <c r="Q7" s="52">
        <v>0.2</v>
      </c>
      <c r="R7" s="14"/>
      <c r="S7" s="16">
        <v>15</v>
      </c>
      <c r="T7" s="14">
        <v>0.6</v>
      </c>
      <c r="U7" s="14">
        <v>0.6</v>
      </c>
      <c r="V7" s="14">
        <v>0.6</v>
      </c>
      <c r="W7" s="14">
        <v>0.6</v>
      </c>
      <c r="X7" s="14">
        <v>0.6</v>
      </c>
      <c r="Y7" s="14">
        <v>0.6</v>
      </c>
      <c r="Z7" s="14">
        <v>0.6</v>
      </c>
      <c r="AA7" s="14">
        <v>0.6</v>
      </c>
      <c r="AB7" s="14">
        <v>0.6</v>
      </c>
      <c r="AC7" s="14">
        <v>0.6</v>
      </c>
      <c r="AD7" s="14">
        <v>0.6</v>
      </c>
      <c r="AE7" s="14">
        <v>0.6</v>
      </c>
      <c r="AF7" s="14">
        <v>0.6</v>
      </c>
      <c r="AG7" s="14">
        <v>0.2</v>
      </c>
      <c r="AH7" s="14">
        <v>0.2</v>
      </c>
      <c r="AI7" s="14">
        <v>0.2</v>
      </c>
      <c r="AK7" s="16">
        <v>15</v>
      </c>
      <c r="AL7" s="14">
        <v>0.45</v>
      </c>
      <c r="AM7" s="14">
        <v>0.45</v>
      </c>
      <c r="AN7" s="14">
        <v>0.45</v>
      </c>
      <c r="AO7" s="14">
        <v>0.45</v>
      </c>
      <c r="AP7" s="14">
        <v>0.45</v>
      </c>
      <c r="AQ7" s="14">
        <v>0.45</v>
      </c>
      <c r="AR7" s="14">
        <v>0.45</v>
      </c>
      <c r="AS7" s="14">
        <v>0.45</v>
      </c>
      <c r="AT7" s="14">
        <v>0.45</v>
      </c>
      <c r="AU7" s="14">
        <v>0.45</v>
      </c>
      <c r="AV7" s="14">
        <v>0.45</v>
      </c>
      <c r="AW7" s="14">
        <v>0.45</v>
      </c>
      <c r="AX7" s="14">
        <v>0.45</v>
      </c>
      <c r="AY7" s="14">
        <v>0.45</v>
      </c>
      <c r="AZ7" s="14">
        <v>0.45</v>
      </c>
      <c r="BA7" s="14">
        <v>0.45</v>
      </c>
    </row>
    <row r="8" spans="1:53" x14ac:dyDescent="0.25">
      <c r="A8" s="16">
        <v>20</v>
      </c>
      <c r="B8" s="52">
        <v>0.2</v>
      </c>
      <c r="C8" s="52">
        <v>0.2</v>
      </c>
      <c r="D8" s="52">
        <v>0.2</v>
      </c>
      <c r="E8" s="52">
        <v>0.2</v>
      </c>
      <c r="F8" s="52">
        <v>0.2</v>
      </c>
      <c r="G8" s="52">
        <v>0.2</v>
      </c>
      <c r="H8" s="52">
        <v>0.2</v>
      </c>
      <c r="I8" s="52">
        <v>0.2</v>
      </c>
      <c r="J8" s="52">
        <v>0.2</v>
      </c>
      <c r="K8" s="52">
        <v>0.2</v>
      </c>
      <c r="L8" s="52">
        <v>0.2</v>
      </c>
      <c r="M8" s="52">
        <v>0.2</v>
      </c>
      <c r="N8" s="52">
        <v>0.2</v>
      </c>
      <c r="O8" s="52">
        <v>0.2</v>
      </c>
      <c r="P8" s="52">
        <v>0.2</v>
      </c>
      <c r="Q8" s="52">
        <v>0.2</v>
      </c>
      <c r="R8" s="14"/>
      <c r="S8" s="16">
        <v>20</v>
      </c>
      <c r="T8" s="14">
        <v>0.6</v>
      </c>
      <c r="U8" s="14">
        <v>0.6</v>
      </c>
      <c r="V8" s="14">
        <v>0.6</v>
      </c>
      <c r="W8" s="14">
        <v>0.6</v>
      </c>
      <c r="X8" s="14">
        <v>0.6</v>
      </c>
      <c r="Y8" s="14">
        <v>0.6</v>
      </c>
      <c r="Z8" s="14">
        <v>0.6</v>
      </c>
      <c r="AA8" s="14">
        <v>0.6</v>
      </c>
      <c r="AB8" s="14">
        <v>0.6</v>
      </c>
      <c r="AC8" s="14">
        <v>0.6</v>
      </c>
      <c r="AD8" s="14">
        <v>0.6</v>
      </c>
      <c r="AE8" s="14">
        <v>0.6</v>
      </c>
      <c r="AF8" s="14">
        <v>0.6</v>
      </c>
      <c r="AG8" s="14">
        <v>0.2</v>
      </c>
      <c r="AH8" s="14">
        <v>0.2</v>
      </c>
      <c r="AI8" s="14">
        <v>0.2</v>
      </c>
      <c r="AK8" s="16">
        <v>20</v>
      </c>
      <c r="AL8" s="14">
        <v>0.45</v>
      </c>
      <c r="AM8" s="14">
        <v>0.45</v>
      </c>
      <c r="AN8" s="14">
        <v>0.45</v>
      </c>
      <c r="AO8" s="14">
        <v>0.45</v>
      </c>
      <c r="AP8" s="14">
        <v>0.45</v>
      </c>
      <c r="AQ8" s="14">
        <v>0.45</v>
      </c>
      <c r="AR8" s="14">
        <v>0.45</v>
      </c>
      <c r="AS8" s="14">
        <v>0.45</v>
      </c>
      <c r="AT8" s="14">
        <v>0.45</v>
      </c>
      <c r="AU8" s="14">
        <v>0.45</v>
      </c>
      <c r="AV8" s="14">
        <v>0.45</v>
      </c>
      <c r="AW8" s="14">
        <v>0.45</v>
      </c>
      <c r="AX8" s="14">
        <v>0.45</v>
      </c>
      <c r="AY8" s="14">
        <v>0.45</v>
      </c>
      <c r="AZ8" s="14">
        <v>0.45</v>
      </c>
      <c r="BA8" s="14">
        <v>0.45</v>
      </c>
    </row>
    <row r="9" spans="1:53" x14ac:dyDescent="0.25">
      <c r="A9" s="16">
        <v>25</v>
      </c>
      <c r="B9" s="52">
        <v>0.2</v>
      </c>
      <c r="C9" s="52">
        <v>0.2</v>
      </c>
      <c r="D9" s="52">
        <v>0.2</v>
      </c>
      <c r="E9" s="52">
        <v>0.2</v>
      </c>
      <c r="F9" s="52">
        <v>0.2</v>
      </c>
      <c r="G9" s="52">
        <v>0.2</v>
      </c>
      <c r="H9" s="52">
        <v>0.2</v>
      </c>
      <c r="I9" s="52">
        <v>0.2</v>
      </c>
      <c r="J9" s="52">
        <v>0.2</v>
      </c>
      <c r="K9" s="52">
        <v>0.2</v>
      </c>
      <c r="L9" s="52">
        <v>0.2</v>
      </c>
      <c r="M9" s="52">
        <v>0.2</v>
      </c>
      <c r="N9" s="52">
        <v>0.2</v>
      </c>
      <c r="O9" s="52">
        <v>0.2</v>
      </c>
      <c r="P9" s="52">
        <v>0.2</v>
      </c>
      <c r="Q9" s="52">
        <v>0.2</v>
      </c>
      <c r="R9" s="14"/>
      <c r="S9" s="16">
        <v>25</v>
      </c>
      <c r="T9" s="14">
        <v>0.6</v>
      </c>
      <c r="U9" s="14">
        <v>0.6</v>
      </c>
      <c r="V9" s="14">
        <v>0.6</v>
      </c>
      <c r="W9" s="14">
        <v>0.6</v>
      </c>
      <c r="X9" s="14">
        <v>0.6</v>
      </c>
      <c r="Y9" s="14">
        <v>0.6</v>
      </c>
      <c r="Z9" s="14">
        <v>0.6</v>
      </c>
      <c r="AA9" s="14">
        <v>0.6</v>
      </c>
      <c r="AB9" s="14">
        <v>0.6</v>
      </c>
      <c r="AC9" s="14">
        <v>0.6</v>
      </c>
      <c r="AD9" s="14">
        <v>0.6</v>
      </c>
      <c r="AE9" s="14">
        <v>0.6</v>
      </c>
      <c r="AF9" s="14">
        <v>0.6</v>
      </c>
      <c r="AG9" s="14">
        <v>0.2</v>
      </c>
      <c r="AH9" s="14">
        <v>0.2</v>
      </c>
      <c r="AI9" s="14">
        <v>0.2</v>
      </c>
      <c r="AK9" s="16">
        <v>25</v>
      </c>
      <c r="AL9" s="14">
        <v>0.45</v>
      </c>
      <c r="AM9" s="14">
        <v>0.45</v>
      </c>
      <c r="AN9" s="14">
        <v>0.45</v>
      </c>
      <c r="AO9" s="14">
        <v>0.45</v>
      </c>
      <c r="AP9" s="14">
        <v>0.45</v>
      </c>
      <c r="AQ9" s="14">
        <v>0.4</v>
      </c>
      <c r="AR9" s="14">
        <v>0.4</v>
      </c>
      <c r="AS9" s="14">
        <v>0.4</v>
      </c>
      <c r="AT9" s="14">
        <v>0.4</v>
      </c>
      <c r="AU9" s="14">
        <v>0.4</v>
      </c>
      <c r="AV9" s="14">
        <v>0.4</v>
      </c>
      <c r="AW9" s="14">
        <v>0.4</v>
      </c>
      <c r="AX9" s="14">
        <v>0.4</v>
      </c>
      <c r="AY9" s="14">
        <v>0.25</v>
      </c>
      <c r="AZ9" s="14">
        <v>0.25</v>
      </c>
      <c r="BA9" s="14">
        <v>0.25</v>
      </c>
    </row>
    <row r="10" spans="1:53" x14ac:dyDescent="0.25">
      <c r="A10" s="16">
        <v>30</v>
      </c>
      <c r="B10" s="52">
        <v>0.2</v>
      </c>
      <c r="C10" s="52">
        <v>0.2</v>
      </c>
      <c r="D10" s="52">
        <v>0.2</v>
      </c>
      <c r="E10" s="52">
        <v>0.2</v>
      </c>
      <c r="F10" s="52">
        <v>0.2</v>
      </c>
      <c r="G10" s="52">
        <v>0.2</v>
      </c>
      <c r="H10" s="52">
        <v>0.2</v>
      </c>
      <c r="I10" s="52">
        <v>0.2</v>
      </c>
      <c r="J10" s="52">
        <v>0.2</v>
      </c>
      <c r="K10" s="52">
        <v>0.2</v>
      </c>
      <c r="L10" s="52">
        <v>0.2</v>
      </c>
      <c r="M10" s="52">
        <v>0.2</v>
      </c>
      <c r="N10" s="52">
        <v>0.2</v>
      </c>
      <c r="O10" s="52">
        <v>0.2</v>
      </c>
      <c r="P10" s="52">
        <v>0.2</v>
      </c>
      <c r="Q10" s="52">
        <v>0.2</v>
      </c>
      <c r="R10" s="14"/>
      <c r="S10" s="16">
        <v>30</v>
      </c>
      <c r="T10" s="14">
        <v>0.6</v>
      </c>
      <c r="U10" s="14">
        <v>0.6</v>
      </c>
      <c r="V10" s="14">
        <v>0.6</v>
      </c>
      <c r="W10" s="14">
        <v>0.6</v>
      </c>
      <c r="X10" s="14">
        <v>0.6</v>
      </c>
      <c r="Y10" s="14">
        <v>0.6</v>
      </c>
      <c r="Z10" s="14">
        <v>0.6</v>
      </c>
      <c r="AA10" s="14">
        <v>0.6</v>
      </c>
      <c r="AB10" s="14">
        <v>0.6</v>
      </c>
      <c r="AC10" s="14">
        <v>0.6</v>
      </c>
      <c r="AD10" s="14">
        <v>0.6</v>
      </c>
      <c r="AE10" s="14">
        <v>0.6</v>
      </c>
      <c r="AF10" s="14">
        <v>0.6</v>
      </c>
      <c r="AG10" s="14">
        <v>0.2</v>
      </c>
      <c r="AH10" s="14">
        <v>0.2</v>
      </c>
      <c r="AI10" s="14">
        <v>0.2</v>
      </c>
      <c r="AK10" s="16">
        <v>30</v>
      </c>
      <c r="AL10" s="14">
        <v>0.45</v>
      </c>
      <c r="AM10" s="14">
        <v>0.45</v>
      </c>
      <c r="AN10" s="14">
        <v>0.45</v>
      </c>
      <c r="AO10" s="14">
        <v>0.45</v>
      </c>
      <c r="AP10" s="14">
        <v>0.45</v>
      </c>
      <c r="AQ10" s="14">
        <v>0.4</v>
      </c>
      <c r="AR10" s="14">
        <v>0.4</v>
      </c>
      <c r="AS10" s="14">
        <v>0.4</v>
      </c>
      <c r="AT10" s="14">
        <v>0.4</v>
      </c>
      <c r="AU10" s="14">
        <v>0.4</v>
      </c>
      <c r="AV10" s="14">
        <v>0.4</v>
      </c>
      <c r="AW10" s="14">
        <v>0.4</v>
      </c>
      <c r="AX10" s="14">
        <v>0.4</v>
      </c>
      <c r="AY10" s="14">
        <v>0.25</v>
      </c>
      <c r="AZ10" s="14">
        <v>0.25</v>
      </c>
      <c r="BA10" s="14">
        <v>0.25</v>
      </c>
    </row>
    <row r="11" spans="1:53" x14ac:dyDescent="0.25">
      <c r="A11" s="16">
        <v>35</v>
      </c>
      <c r="B11" s="52">
        <v>0.2</v>
      </c>
      <c r="C11" s="52">
        <v>0.2</v>
      </c>
      <c r="D11" s="52">
        <v>0.2</v>
      </c>
      <c r="E11" s="52">
        <v>0.2</v>
      </c>
      <c r="F11" s="52">
        <v>0.2</v>
      </c>
      <c r="G11" s="52">
        <v>0.2</v>
      </c>
      <c r="H11" s="52">
        <v>0.2</v>
      </c>
      <c r="I11" s="52">
        <v>0.2</v>
      </c>
      <c r="J11" s="52">
        <v>0.2</v>
      </c>
      <c r="K11" s="52">
        <v>0.2</v>
      </c>
      <c r="L11" s="52">
        <v>0.2</v>
      </c>
      <c r="M11" s="52">
        <v>0.2</v>
      </c>
      <c r="N11" s="52">
        <v>0.2</v>
      </c>
      <c r="O11" s="52">
        <v>0.2</v>
      </c>
      <c r="P11" s="52">
        <v>0.2</v>
      </c>
      <c r="Q11" s="52">
        <v>0.2</v>
      </c>
      <c r="R11" s="14"/>
      <c r="S11" s="16">
        <v>35</v>
      </c>
      <c r="T11" s="14">
        <v>0.6</v>
      </c>
      <c r="U11" s="14">
        <v>0.6</v>
      </c>
      <c r="V11" s="14">
        <v>0.6</v>
      </c>
      <c r="W11" s="14">
        <v>0.6</v>
      </c>
      <c r="X11" s="14">
        <v>0.6</v>
      </c>
      <c r="Y11" s="14">
        <v>0.6</v>
      </c>
      <c r="Z11" s="14">
        <v>0.6</v>
      </c>
      <c r="AA11" s="14">
        <v>0.6</v>
      </c>
      <c r="AB11" s="14">
        <v>0.6</v>
      </c>
      <c r="AC11" s="14">
        <v>0.6</v>
      </c>
      <c r="AD11" s="14">
        <v>0.6</v>
      </c>
      <c r="AE11" s="14">
        <v>0.6</v>
      </c>
      <c r="AF11" s="14">
        <v>0.6</v>
      </c>
      <c r="AG11" s="14">
        <v>0.2</v>
      </c>
      <c r="AH11" s="14">
        <v>0.2</v>
      </c>
      <c r="AI11" s="14">
        <v>0.2</v>
      </c>
      <c r="AK11" s="16">
        <v>35</v>
      </c>
      <c r="AL11" s="14">
        <v>0.45</v>
      </c>
      <c r="AM11" s="14">
        <v>0.45</v>
      </c>
      <c r="AN11" s="14">
        <v>0.45</v>
      </c>
      <c r="AO11" s="14">
        <v>0.45</v>
      </c>
      <c r="AP11" s="14">
        <v>0.45</v>
      </c>
      <c r="AQ11" s="14">
        <v>0.4</v>
      </c>
      <c r="AR11" s="14">
        <v>0.4</v>
      </c>
      <c r="AS11" s="14">
        <v>0.4</v>
      </c>
      <c r="AT11" s="14">
        <v>0.4</v>
      </c>
      <c r="AU11" s="14">
        <v>0.4</v>
      </c>
      <c r="AV11" s="14">
        <v>0.4</v>
      </c>
      <c r="AW11" s="14">
        <v>0.4</v>
      </c>
      <c r="AX11" s="14">
        <v>0.4</v>
      </c>
      <c r="AY11" s="14">
        <v>0.25</v>
      </c>
      <c r="AZ11" s="14">
        <v>0.25</v>
      </c>
      <c r="BA11" s="14">
        <v>0.25</v>
      </c>
    </row>
    <row r="12" spans="1:53" x14ac:dyDescent="0.25">
      <c r="A12" s="16">
        <v>40</v>
      </c>
      <c r="B12" s="52">
        <v>0.2</v>
      </c>
      <c r="C12" s="52">
        <v>0.2</v>
      </c>
      <c r="D12" s="52">
        <v>0.2</v>
      </c>
      <c r="E12" s="52">
        <v>0.2</v>
      </c>
      <c r="F12" s="52">
        <v>0.2</v>
      </c>
      <c r="G12" s="52">
        <v>0.2</v>
      </c>
      <c r="H12" s="52">
        <v>0.2</v>
      </c>
      <c r="I12" s="52">
        <v>0.2</v>
      </c>
      <c r="J12" s="52">
        <v>0.2</v>
      </c>
      <c r="K12" s="52">
        <v>0.2</v>
      </c>
      <c r="L12" s="52">
        <v>0.2</v>
      </c>
      <c r="M12" s="52">
        <v>0.2</v>
      </c>
      <c r="N12" s="52">
        <v>0.2</v>
      </c>
      <c r="O12" s="52">
        <v>0.2</v>
      </c>
      <c r="P12" s="52">
        <v>0.2</v>
      </c>
      <c r="Q12" s="52">
        <v>0.2</v>
      </c>
      <c r="R12" s="14"/>
      <c r="S12" s="16">
        <v>40</v>
      </c>
      <c r="T12" s="14">
        <v>0.6</v>
      </c>
      <c r="U12" s="14">
        <v>0.6</v>
      </c>
      <c r="V12" s="14">
        <v>0.6</v>
      </c>
      <c r="W12" s="14">
        <v>0.6</v>
      </c>
      <c r="X12" s="14">
        <v>0.6</v>
      </c>
      <c r="Y12" s="14">
        <v>0.6</v>
      </c>
      <c r="Z12" s="14">
        <v>0.6</v>
      </c>
      <c r="AA12" s="14">
        <v>0.6</v>
      </c>
      <c r="AB12" s="14">
        <v>0.6</v>
      </c>
      <c r="AC12" s="14">
        <v>0.6</v>
      </c>
      <c r="AD12" s="14">
        <v>0.6</v>
      </c>
      <c r="AE12" s="14">
        <v>0.6</v>
      </c>
      <c r="AF12" s="14">
        <v>0.6</v>
      </c>
      <c r="AG12" s="14">
        <v>0.2</v>
      </c>
      <c r="AH12" s="14">
        <v>0.2</v>
      </c>
      <c r="AI12" s="14">
        <v>0.2</v>
      </c>
      <c r="AK12" s="16">
        <v>40</v>
      </c>
      <c r="AL12" s="14">
        <v>0.45</v>
      </c>
      <c r="AM12" s="14">
        <v>0.45</v>
      </c>
      <c r="AN12" s="14">
        <v>0.45</v>
      </c>
      <c r="AO12" s="14">
        <v>0.45</v>
      </c>
      <c r="AP12" s="14">
        <v>0.45</v>
      </c>
      <c r="AQ12" s="14">
        <v>0.4</v>
      </c>
      <c r="AR12" s="14">
        <v>0.4</v>
      </c>
      <c r="AS12" s="14">
        <v>0.4</v>
      </c>
      <c r="AT12" s="14">
        <v>0.4</v>
      </c>
      <c r="AU12" s="14">
        <v>0.4</v>
      </c>
      <c r="AV12" s="14">
        <v>0.4</v>
      </c>
      <c r="AW12" s="14">
        <v>0.4</v>
      </c>
      <c r="AX12" s="14">
        <v>0.4</v>
      </c>
      <c r="AY12" s="14">
        <v>0.25</v>
      </c>
      <c r="AZ12" s="14">
        <v>0.25</v>
      </c>
      <c r="BA12" s="14">
        <v>0.25</v>
      </c>
    </row>
    <row r="13" spans="1:53" x14ac:dyDescent="0.25">
      <c r="A13" s="16">
        <v>45</v>
      </c>
      <c r="B13" s="52">
        <v>0.2</v>
      </c>
      <c r="C13" s="52">
        <v>0.2</v>
      </c>
      <c r="D13" s="52">
        <v>0.2</v>
      </c>
      <c r="E13" s="52">
        <v>0.2</v>
      </c>
      <c r="F13" s="52">
        <v>0.2</v>
      </c>
      <c r="G13" s="52">
        <v>0.2</v>
      </c>
      <c r="H13" s="52">
        <v>0.2</v>
      </c>
      <c r="I13" s="52">
        <v>0.2</v>
      </c>
      <c r="J13" s="52">
        <v>0.2</v>
      </c>
      <c r="K13" s="52">
        <v>0.2</v>
      </c>
      <c r="L13" s="52">
        <v>0.2</v>
      </c>
      <c r="M13" s="52">
        <v>0.2</v>
      </c>
      <c r="N13" s="52">
        <v>0.2</v>
      </c>
      <c r="O13" s="52">
        <v>0.2</v>
      </c>
      <c r="P13" s="52">
        <v>0.2</v>
      </c>
      <c r="Q13" s="52">
        <v>0.2</v>
      </c>
      <c r="R13" s="14"/>
      <c r="S13" s="16">
        <v>45</v>
      </c>
      <c r="T13" s="14">
        <v>0.6</v>
      </c>
      <c r="U13" s="14">
        <v>0.6</v>
      </c>
      <c r="V13" s="14">
        <v>0.6</v>
      </c>
      <c r="W13" s="14">
        <v>0.6</v>
      </c>
      <c r="X13" s="14">
        <v>0.6</v>
      </c>
      <c r="Y13" s="14">
        <v>0.6</v>
      </c>
      <c r="Z13" s="14">
        <v>0.6</v>
      </c>
      <c r="AA13" s="14">
        <v>0.6</v>
      </c>
      <c r="AB13" s="14">
        <v>0.6</v>
      </c>
      <c r="AC13" s="14">
        <v>0.6</v>
      </c>
      <c r="AD13" s="14">
        <v>0.6</v>
      </c>
      <c r="AE13" s="14">
        <v>0.6</v>
      </c>
      <c r="AF13" s="14">
        <v>0.6</v>
      </c>
      <c r="AG13" s="14">
        <v>0.2</v>
      </c>
      <c r="AH13" s="14">
        <v>0.2</v>
      </c>
      <c r="AI13" s="14">
        <v>0.2</v>
      </c>
      <c r="AK13" s="16">
        <v>45</v>
      </c>
      <c r="AL13" s="14">
        <v>0.45</v>
      </c>
      <c r="AM13" s="14">
        <v>0.45</v>
      </c>
      <c r="AN13" s="14">
        <v>0.45</v>
      </c>
      <c r="AO13" s="14">
        <v>0.45</v>
      </c>
      <c r="AP13" s="14">
        <v>0.45</v>
      </c>
      <c r="AQ13" s="14">
        <v>0.4</v>
      </c>
      <c r="AR13" s="14">
        <v>0.4</v>
      </c>
      <c r="AS13" s="14">
        <v>0.4</v>
      </c>
      <c r="AT13" s="14">
        <v>0.4</v>
      </c>
      <c r="AU13" s="14">
        <v>0.4</v>
      </c>
      <c r="AV13" s="14">
        <v>0.4</v>
      </c>
      <c r="AW13" s="14">
        <v>0.4</v>
      </c>
      <c r="AX13" s="14">
        <v>0.4</v>
      </c>
      <c r="AY13" s="14">
        <v>0.25</v>
      </c>
      <c r="AZ13" s="14">
        <v>0.25</v>
      </c>
      <c r="BA13" s="14">
        <v>0.25</v>
      </c>
    </row>
    <row r="14" spans="1:53" x14ac:dyDescent="0.25">
      <c r="A14" s="16">
        <v>50</v>
      </c>
      <c r="B14" s="52">
        <v>0.2</v>
      </c>
      <c r="C14" s="52">
        <v>0.2</v>
      </c>
      <c r="D14" s="52">
        <v>0.2</v>
      </c>
      <c r="E14" s="52">
        <v>0.2</v>
      </c>
      <c r="F14" s="52">
        <v>0.2</v>
      </c>
      <c r="G14" s="52">
        <v>0.2</v>
      </c>
      <c r="H14" s="52">
        <v>0.2</v>
      </c>
      <c r="I14" s="52">
        <v>0.2</v>
      </c>
      <c r="J14" s="52">
        <v>0.2</v>
      </c>
      <c r="K14" s="52">
        <v>0.2</v>
      </c>
      <c r="L14" s="52">
        <v>0.2</v>
      </c>
      <c r="M14" s="52">
        <v>0.2</v>
      </c>
      <c r="N14" s="52">
        <v>0.2</v>
      </c>
      <c r="O14" s="52">
        <v>0.2</v>
      </c>
      <c r="P14" s="52">
        <v>0.2</v>
      </c>
      <c r="Q14" s="52">
        <v>0.2</v>
      </c>
      <c r="R14" s="14"/>
      <c r="S14" s="16">
        <v>50</v>
      </c>
      <c r="T14" s="14">
        <v>0.6</v>
      </c>
      <c r="U14" s="14">
        <v>0.6</v>
      </c>
      <c r="V14" s="14">
        <v>0.6</v>
      </c>
      <c r="W14" s="14">
        <v>0.6</v>
      </c>
      <c r="X14" s="14">
        <v>0.6</v>
      </c>
      <c r="Y14" s="14">
        <v>0.6</v>
      </c>
      <c r="Z14" s="14">
        <v>0.6</v>
      </c>
      <c r="AA14" s="14">
        <v>0.6</v>
      </c>
      <c r="AB14" s="14">
        <v>0.6</v>
      </c>
      <c r="AC14" s="14">
        <v>0.6</v>
      </c>
      <c r="AD14" s="14">
        <v>0.6</v>
      </c>
      <c r="AE14" s="14">
        <v>0.6</v>
      </c>
      <c r="AF14" s="14">
        <v>0.6</v>
      </c>
      <c r="AG14" s="14">
        <v>0.2</v>
      </c>
      <c r="AH14" s="14">
        <v>0.2</v>
      </c>
      <c r="AI14" s="14">
        <v>0.2</v>
      </c>
      <c r="AK14" s="16">
        <v>50</v>
      </c>
      <c r="AL14" s="14">
        <v>0.45</v>
      </c>
      <c r="AM14" s="14">
        <v>0.45</v>
      </c>
      <c r="AN14" s="14">
        <v>0.45</v>
      </c>
      <c r="AO14" s="14">
        <v>0.45</v>
      </c>
      <c r="AP14" s="14">
        <v>0.45</v>
      </c>
      <c r="AQ14" s="14">
        <v>0.4</v>
      </c>
      <c r="AR14" s="14">
        <v>0.4</v>
      </c>
      <c r="AS14" s="14">
        <v>0.4</v>
      </c>
      <c r="AT14" s="14">
        <v>0.4</v>
      </c>
      <c r="AU14" s="14">
        <v>0.4</v>
      </c>
      <c r="AV14" s="14">
        <v>0.4</v>
      </c>
      <c r="AW14" s="14">
        <v>0.4</v>
      </c>
      <c r="AX14" s="14">
        <v>0.4</v>
      </c>
      <c r="AY14" s="14">
        <v>0.25</v>
      </c>
      <c r="AZ14" s="14">
        <v>0.25</v>
      </c>
      <c r="BA14" s="14">
        <v>0.25</v>
      </c>
    </row>
    <row r="15" spans="1:53" x14ac:dyDescent="0.25">
      <c r="A15" s="16">
        <v>55</v>
      </c>
      <c r="B15" s="52">
        <v>0.2</v>
      </c>
      <c r="C15" s="52">
        <v>0.2</v>
      </c>
      <c r="D15" s="52">
        <v>0.2</v>
      </c>
      <c r="E15" s="52">
        <v>0.2</v>
      </c>
      <c r="F15" s="52">
        <v>0.2</v>
      </c>
      <c r="G15" s="52">
        <v>0.2</v>
      </c>
      <c r="H15" s="52">
        <v>0.2</v>
      </c>
      <c r="I15" s="52">
        <v>0.2</v>
      </c>
      <c r="J15" s="52">
        <v>0.2</v>
      </c>
      <c r="K15" s="52">
        <v>0.2</v>
      </c>
      <c r="L15" s="52">
        <v>0.2</v>
      </c>
      <c r="M15" s="52">
        <v>0.2</v>
      </c>
      <c r="N15" s="52">
        <v>0.2</v>
      </c>
      <c r="O15" s="52">
        <v>0.2</v>
      </c>
      <c r="P15" s="52">
        <v>0.2</v>
      </c>
      <c r="Q15" s="52">
        <v>0.2</v>
      </c>
      <c r="R15" s="14"/>
      <c r="S15" s="16">
        <v>55</v>
      </c>
      <c r="T15" s="14">
        <v>0.6</v>
      </c>
      <c r="U15" s="14">
        <v>0.6</v>
      </c>
      <c r="V15" s="14">
        <v>0.6</v>
      </c>
      <c r="W15" s="14">
        <v>0.6</v>
      </c>
      <c r="X15" s="14">
        <v>0.6</v>
      </c>
      <c r="Y15" s="14">
        <v>0.6</v>
      </c>
      <c r="Z15" s="14">
        <v>0.6</v>
      </c>
      <c r="AA15" s="14">
        <v>0.6</v>
      </c>
      <c r="AB15" s="14">
        <v>0.6</v>
      </c>
      <c r="AC15" s="14">
        <v>0.6</v>
      </c>
      <c r="AD15" s="14">
        <v>0.6</v>
      </c>
      <c r="AE15" s="14">
        <v>0.6</v>
      </c>
      <c r="AF15" s="14">
        <v>0.6</v>
      </c>
      <c r="AG15" s="14">
        <v>0.2</v>
      </c>
      <c r="AH15" s="14">
        <v>0.2</v>
      </c>
      <c r="AI15" s="14">
        <v>0.2</v>
      </c>
      <c r="AK15" s="16">
        <v>55</v>
      </c>
      <c r="AL15" s="14">
        <v>0.45</v>
      </c>
      <c r="AM15" s="14">
        <v>0.45</v>
      </c>
      <c r="AN15" s="14">
        <v>0.45</v>
      </c>
      <c r="AO15" s="14">
        <v>0.45</v>
      </c>
      <c r="AP15" s="14">
        <v>0.45</v>
      </c>
      <c r="AQ15" s="14">
        <v>0.4</v>
      </c>
      <c r="AR15" s="14">
        <v>0.4</v>
      </c>
      <c r="AS15" s="14">
        <v>0.4</v>
      </c>
      <c r="AT15" s="14">
        <v>0.4</v>
      </c>
      <c r="AU15" s="14">
        <v>0.4</v>
      </c>
      <c r="AV15" s="14">
        <v>0.4</v>
      </c>
      <c r="AW15" s="14">
        <v>0.4</v>
      </c>
      <c r="AX15" s="14">
        <v>0.4</v>
      </c>
      <c r="AY15" s="14">
        <v>0.25</v>
      </c>
      <c r="AZ15" s="14">
        <v>0.25</v>
      </c>
      <c r="BA15" s="14">
        <v>0.25</v>
      </c>
    </row>
    <row r="16" spans="1:53" x14ac:dyDescent="0.25">
      <c r="A16" s="16">
        <v>60</v>
      </c>
      <c r="B16" s="52">
        <v>0.2</v>
      </c>
      <c r="C16" s="52">
        <v>0.2</v>
      </c>
      <c r="D16" s="52">
        <v>0.2</v>
      </c>
      <c r="E16" s="52">
        <v>0.2</v>
      </c>
      <c r="F16" s="52">
        <v>0.2</v>
      </c>
      <c r="G16" s="52">
        <v>0.2</v>
      </c>
      <c r="H16" s="52">
        <v>0.2</v>
      </c>
      <c r="I16" s="52">
        <v>0.2</v>
      </c>
      <c r="J16" s="52">
        <v>0.2</v>
      </c>
      <c r="K16" s="52">
        <v>0.2</v>
      </c>
      <c r="L16" s="52">
        <v>0.2</v>
      </c>
      <c r="M16" s="52">
        <v>0.2</v>
      </c>
      <c r="N16" s="52">
        <v>0.2</v>
      </c>
      <c r="O16" s="52">
        <v>0.2</v>
      </c>
      <c r="P16" s="52">
        <v>0.2</v>
      </c>
      <c r="Q16" s="52">
        <v>0.2</v>
      </c>
      <c r="R16" s="14"/>
      <c r="S16" s="16">
        <v>60</v>
      </c>
      <c r="T16" s="14">
        <v>0.6</v>
      </c>
      <c r="U16" s="14">
        <v>0.6</v>
      </c>
      <c r="V16" s="14">
        <v>0.6</v>
      </c>
      <c r="W16" s="14">
        <v>0.6</v>
      </c>
      <c r="X16" s="14">
        <v>0.6</v>
      </c>
      <c r="Y16" s="14">
        <v>0.6</v>
      </c>
      <c r="Z16" s="14">
        <v>0.6</v>
      </c>
      <c r="AA16" s="14">
        <v>0.6</v>
      </c>
      <c r="AB16" s="14">
        <v>0.6</v>
      </c>
      <c r="AC16" s="14">
        <v>0.6</v>
      </c>
      <c r="AD16" s="14">
        <v>0.6</v>
      </c>
      <c r="AE16" s="14">
        <v>0.6</v>
      </c>
      <c r="AF16" s="14">
        <v>0.6</v>
      </c>
      <c r="AG16" s="14">
        <v>0.2</v>
      </c>
      <c r="AH16" s="14">
        <v>0.2</v>
      </c>
      <c r="AI16" s="14">
        <v>0.2</v>
      </c>
      <c r="AK16" s="16">
        <v>60</v>
      </c>
      <c r="AL16" s="14">
        <v>0.45</v>
      </c>
      <c r="AM16" s="14">
        <v>0.45</v>
      </c>
      <c r="AN16" s="14">
        <v>0.45</v>
      </c>
      <c r="AO16" s="14">
        <v>0.45</v>
      </c>
      <c r="AP16" s="14">
        <v>0.45</v>
      </c>
      <c r="AQ16" s="14">
        <v>0.4</v>
      </c>
      <c r="AR16" s="14">
        <v>0.4</v>
      </c>
      <c r="AS16" s="14">
        <v>0.4</v>
      </c>
      <c r="AT16" s="14">
        <v>0.4</v>
      </c>
      <c r="AU16" s="14">
        <v>0.4</v>
      </c>
      <c r="AV16" s="14">
        <v>0.4</v>
      </c>
      <c r="AW16" s="14">
        <v>0.4</v>
      </c>
      <c r="AX16" s="14">
        <v>0.4</v>
      </c>
      <c r="AY16" s="14">
        <v>0.25</v>
      </c>
      <c r="AZ16" s="14">
        <v>0.25</v>
      </c>
      <c r="BA16" s="14">
        <v>0.25</v>
      </c>
    </row>
    <row r="17" spans="1:53" x14ac:dyDescent="0.25">
      <c r="A17" s="16">
        <v>65</v>
      </c>
      <c r="B17" s="52">
        <v>0.2</v>
      </c>
      <c r="C17" s="52">
        <v>0.2</v>
      </c>
      <c r="D17" s="52">
        <v>0.2</v>
      </c>
      <c r="E17" s="52">
        <v>0.2</v>
      </c>
      <c r="F17" s="52">
        <v>0.2</v>
      </c>
      <c r="G17" s="52">
        <v>0.2</v>
      </c>
      <c r="H17" s="52">
        <v>0.2</v>
      </c>
      <c r="I17" s="52">
        <v>0.2</v>
      </c>
      <c r="J17" s="52">
        <v>0.2</v>
      </c>
      <c r="K17" s="52">
        <v>0.2</v>
      </c>
      <c r="L17" s="52">
        <v>0.2</v>
      </c>
      <c r="M17" s="52">
        <v>0.2</v>
      </c>
      <c r="N17" s="52">
        <v>0.2</v>
      </c>
      <c r="O17" s="52">
        <v>0.2</v>
      </c>
      <c r="P17" s="52">
        <v>0.2</v>
      </c>
      <c r="Q17" s="52">
        <v>0.2</v>
      </c>
      <c r="R17" s="14"/>
      <c r="S17" s="16">
        <v>65</v>
      </c>
      <c r="T17" s="14">
        <v>0.2</v>
      </c>
      <c r="U17" s="14">
        <v>0.2</v>
      </c>
      <c r="V17" s="14">
        <v>0.2</v>
      </c>
      <c r="W17" s="14">
        <v>0.2</v>
      </c>
      <c r="X17" s="14">
        <v>0.2</v>
      </c>
      <c r="Y17" s="14">
        <v>0.2</v>
      </c>
      <c r="Z17" s="14">
        <v>0.2</v>
      </c>
      <c r="AA17" s="14">
        <v>0.2</v>
      </c>
      <c r="AB17" s="14">
        <v>0.2</v>
      </c>
      <c r="AC17" s="14">
        <v>0.2</v>
      </c>
      <c r="AD17" s="14">
        <v>0.2</v>
      </c>
      <c r="AE17" s="14">
        <v>0.2</v>
      </c>
      <c r="AF17" s="14">
        <v>0.2</v>
      </c>
      <c r="AG17" s="14">
        <v>0.2</v>
      </c>
      <c r="AH17" s="14">
        <v>0.2</v>
      </c>
      <c r="AI17" s="14">
        <v>0.2</v>
      </c>
      <c r="AK17" s="16">
        <v>65</v>
      </c>
      <c r="AL17" s="14">
        <v>0.25</v>
      </c>
      <c r="AM17" s="14">
        <v>0.25</v>
      </c>
      <c r="AN17" s="14">
        <v>0.25</v>
      </c>
      <c r="AO17" s="14">
        <v>0.25</v>
      </c>
      <c r="AP17" s="14">
        <v>0.25</v>
      </c>
      <c r="AQ17" s="14">
        <v>0.25</v>
      </c>
      <c r="AR17" s="14">
        <v>0.25</v>
      </c>
      <c r="AS17" s="14">
        <v>0.25</v>
      </c>
      <c r="AT17" s="14">
        <v>0.25</v>
      </c>
      <c r="AU17" s="14">
        <v>0.25</v>
      </c>
      <c r="AV17" s="14">
        <v>0.25</v>
      </c>
      <c r="AW17" s="14">
        <v>0.25</v>
      </c>
      <c r="AX17" s="14">
        <v>0.25</v>
      </c>
      <c r="AY17" s="14">
        <v>0.25</v>
      </c>
      <c r="AZ17" s="14">
        <v>0.25</v>
      </c>
      <c r="BA17" s="14">
        <v>0.25</v>
      </c>
    </row>
    <row r="18" spans="1:53" x14ac:dyDescent="0.25">
      <c r="A18" s="16">
        <v>70</v>
      </c>
      <c r="B18" s="52">
        <v>0.2</v>
      </c>
      <c r="C18" s="52">
        <v>0.2</v>
      </c>
      <c r="D18" s="52">
        <v>0.2</v>
      </c>
      <c r="E18" s="52">
        <v>0.2</v>
      </c>
      <c r="F18" s="52">
        <v>0.2</v>
      </c>
      <c r="G18" s="52">
        <v>0.2</v>
      </c>
      <c r="H18" s="52">
        <v>0.2</v>
      </c>
      <c r="I18" s="52">
        <v>0.2</v>
      </c>
      <c r="J18" s="52">
        <v>0.2</v>
      </c>
      <c r="K18" s="52">
        <v>0.2</v>
      </c>
      <c r="L18" s="52">
        <v>0.2</v>
      </c>
      <c r="M18" s="52">
        <v>0.2</v>
      </c>
      <c r="N18" s="52">
        <v>0.2</v>
      </c>
      <c r="O18" s="52">
        <v>0.2</v>
      </c>
      <c r="P18" s="52">
        <v>0.2</v>
      </c>
      <c r="Q18" s="52">
        <v>0.2</v>
      </c>
      <c r="R18" s="14"/>
      <c r="S18" s="16">
        <v>70</v>
      </c>
      <c r="T18" s="14">
        <v>0.2</v>
      </c>
      <c r="U18" s="14">
        <v>0.2</v>
      </c>
      <c r="V18" s="14">
        <v>0.2</v>
      </c>
      <c r="W18" s="14">
        <v>0.2</v>
      </c>
      <c r="X18" s="14">
        <v>0.2</v>
      </c>
      <c r="Y18" s="14">
        <v>0.2</v>
      </c>
      <c r="Z18" s="14">
        <v>0.2</v>
      </c>
      <c r="AA18" s="14">
        <v>0.2</v>
      </c>
      <c r="AB18" s="14">
        <v>0.2</v>
      </c>
      <c r="AC18" s="14">
        <v>0.2</v>
      </c>
      <c r="AD18" s="14">
        <v>0.2</v>
      </c>
      <c r="AE18" s="14">
        <v>0.2</v>
      </c>
      <c r="AF18" s="14">
        <v>0.2</v>
      </c>
      <c r="AG18" s="14">
        <v>0.2</v>
      </c>
      <c r="AH18" s="14">
        <v>0.2</v>
      </c>
      <c r="AI18" s="14">
        <v>0.2</v>
      </c>
      <c r="AK18" s="16">
        <v>70</v>
      </c>
      <c r="AL18" s="14">
        <v>0.25</v>
      </c>
      <c r="AM18" s="14">
        <v>0.25</v>
      </c>
      <c r="AN18" s="14">
        <v>0.25</v>
      </c>
      <c r="AO18" s="14">
        <v>0.25</v>
      </c>
      <c r="AP18" s="14">
        <v>0.25</v>
      </c>
      <c r="AQ18" s="14">
        <v>0.25</v>
      </c>
      <c r="AR18" s="14">
        <v>0.25</v>
      </c>
      <c r="AS18" s="14">
        <v>0.25</v>
      </c>
      <c r="AT18" s="14">
        <v>0.25</v>
      </c>
      <c r="AU18" s="14">
        <v>0.25</v>
      </c>
      <c r="AV18" s="14">
        <v>0.25</v>
      </c>
      <c r="AW18" s="14">
        <v>0.25</v>
      </c>
      <c r="AX18" s="14">
        <v>0.25</v>
      </c>
      <c r="AY18" s="14">
        <v>0.25</v>
      </c>
      <c r="AZ18" s="14">
        <v>0.25</v>
      </c>
      <c r="BA18" s="14">
        <v>0.25</v>
      </c>
    </row>
    <row r="19" spans="1:53" x14ac:dyDescent="0.25">
      <c r="A19" s="16">
        <v>75</v>
      </c>
      <c r="B19" s="52">
        <v>0.2</v>
      </c>
      <c r="C19" s="52">
        <v>0.2</v>
      </c>
      <c r="D19" s="52">
        <v>0.2</v>
      </c>
      <c r="E19" s="52">
        <v>0.2</v>
      </c>
      <c r="F19" s="52">
        <v>0.2</v>
      </c>
      <c r="G19" s="52">
        <v>0.2</v>
      </c>
      <c r="H19" s="52">
        <v>0.2</v>
      </c>
      <c r="I19" s="52">
        <v>0.2</v>
      </c>
      <c r="J19" s="52">
        <v>0.2</v>
      </c>
      <c r="K19" s="52">
        <v>0.2</v>
      </c>
      <c r="L19" s="52">
        <v>0.2</v>
      </c>
      <c r="M19" s="52">
        <v>0.2</v>
      </c>
      <c r="N19" s="52">
        <v>0.2</v>
      </c>
      <c r="O19" s="52">
        <v>0.2</v>
      </c>
      <c r="P19" s="52">
        <v>0.2</v>
      </c>
      <c r="Q19" s="52">
        <v>0.2</v>
      </c>
      <c r="R19" s="14"/>
      <c r="S19" s="16">
        <v>75</v>
      </c>
      <c r="T19" s="14">
        <v>0.2</v>
      </c>
      <c r="U19" s="14">
        <v>0.2</v>
      </c>
      <c r="V19" s="14">
        <v>0.2</v>
      </c>
      <c r="W19" s="14">
        <v>0.2</v>
      </c>
      <c r="X19" s="14">
        <v>0.2</v>
      </c>
      <c r="Y19" s="14">
        <v>0.2</v>
      </c>
      <c r="Z19" s="14">
        <v>0.2</v>
      </c>
      <c r="AA19" s="14">
        <v>0.2</v>
      </c>
      <c r="AB19" s="14">
        <v>0.2</v>
      </c>
      <c r="AC19" s="14">
        <v>0.2</v>
      </c>
      <c r="AD19" s="14">
        <v>0.2</v>
      </c>
      <c r="AE19" s="14">
        <v>0.2</v>
      </c>
      <c r="AF19" s="14">
        <v>0.2</v>
      </c>
      <c r="AG19" s="14">
        <v>0.2</v>
      </c>
      <c r="AH19" s="14">
        <v>0.2</v>
      </c>
      <c r="AI19" s="14">
        <v>0.2</v>
      </c>
      <c r="AK19" s="16">
        <v>75</v>
      </c>
      <c r="AL19" s="14">
        <v>0.25</v>
      </c>
      <c r="AM19" s="14">
        <v>0.25</v>
      </c>
      <c r="AN19" s="14">
        <v>0.25</v>
      </c>
      <c r="AO19" s="14">
        <v>0.25</v>
      </c>
      <c r="AP19" s="14">
        <v>0.25</v>
      </c>
      <c r="AQ19" s="14">
        <v>0.25</v>
      </c>
      <c r="AR19" s="14">
        <v>0.25</v>
      </c>
      <c r="AS19" s="14">
        <v>0.25</v>
      </c>
      <c r="AT19" s="14">
        <v>0.25</v>
      </c>
      <c r="AU19" s="14">
        <v>0.25</v>
      </c>
      <c r="AV19" s="14">
        <v>0.25</v>
      </c>
      <c r="AW19" s="14">
        <v>0.25</v>
      </c>
      <c r="AX19" s="14">
        <v>0.25</v>
      </c>
      <c r="AY19" s="14">
        <v>0.25</v>
      </c>
      <c r="AZ19" s="14">
        <v>0.25</v>
      </c>
      <c r="BA19" s="14">
        <v>0.25</v>
      </c>
    </row>
    <row r="21" spans="1:53" x14ac:dyDescent="0.25">
      <c r="B21" s="13" t="s">
        <v>34</v>
      </c>
      <c r="T21" s="13" t="s">
        <v>31</v>
      </c>
      <c r="AL21" s="13" t="s">
        <v>33</v>
      </c>
    </row>
    <row r="22" spans="1:53" x14ac:dyDescent="0.25">
      <c r="B22" s="15">
        <v>0</v>
      </c>
      <c r="C22" s="15">
        <v>5</v>
      </c>
      <c r="D22" s="15">
        <v>10</v>
      </c>
      <c r="E22" s="15">
        <v>15</v>
      </c>
      <c r="F22" s="15">
        <v>20</v>
      </c>
      <c r="G22" s="15">
        <v>25</v>
      </c>
      <c r="H22" s="15">
        <v>30</v>
      </c>
      <c r="I22" s="15">
        <v>35</v>
      </c>
      <c r="J22" s="15">
        <v>40</v>
      </c>
      <c r="K22" s="15">
        <v>45</v>
      </c>
      <c r="L22" s="15">
        <v>50</v>
      </c>
      <c r="M22" s="15">
        <v>55</v>
      </c>
      <c r="N22" s="15">
        <v>60</v>
      </c>
      <c r="O22" s="15">
        <v>65</v>
      </c>
      <c r="P22" s="15">
        <v>70</v>
      </c>
      <c r="Q22" s="15">
        <v>75</v>
      </c>
      <c r="T22" s="15">
        <v>0</v>
      </c>
      <c r="U22" s="15">
        <v>5</v>
      </c>
      <c r="V22" s="15">
        <v>10</v>
      </c>
      <c r="W22" s="15">
        <v>15</v>
      </c>
      <c r="X22" s="15">
        <v>20</v>
      </c>
      <c r="Y22" s="15">
        <v>25</v>
      </c>
      <c r="Z22" s="15">
        <v>30</v>
      </c>
      <c r="AA22" s="15">
        <v>35</v>
      </c>
      <c r="AB22" s="15">
        <v>40</v>
      </c>
      <c r="AC22" s="15">
        <v>45</v>
      </c>
      <c r="AD22" s="15">
        <v>50</v>
      </c>
      <c r="AE22" s="15">
        <v>55</v>
      </c>
      <c r="AF22" s="15">
        <v>60</v>
      </c>
      <c r="AG22" s="15">
        <v>65</v>
      </c>
      <c r="AH22" s="15">
        <v>70</v>
      </c>
      <c r="AI22" s="15">
        <v>75</v>
      </c>
      <c r="AL22" s="15">
        <v>0</v>
      </c>
      <c r="AM22" s="15">
        <v>5</v>
      </c>
      <c r="AN22" s="15">
        <v>10</v>
      </c>
      <c r="AO22" s="15">
        <v>15</v>
      </c>
      <c r="AP22" s="15">
        <v>20</v>
      </c>
      <c r="AQ22" s="15">
        <v>25</v>
      </c>
      <c r="AR22" s="15">
        <v>30</v>
      </c>
      <c r="AS22" s="15">
        <v>35</v>
      </c>
      <c r="AT22" s="15">
        <v>40</v>
      </c>
      <c r="AU22" s="15">
        <v>45</v>
      </c>
      <c r="AV22" s="15">
        <v>50</v>
      </c>
      <c r="AW22" s="15">
        <v>55</v>
      </c>
      <c r="AX22" s="15">
        <v>60</v>
      </c>
      <c r="AY22" s="15">
        <v>65</v>
      </c>
      <c r="AZ22" s="15">
        <v>70</v>
      </c>
      <c r="BA22" s="15">
        <v>75</v>
      </c>
    </row>
    <row r="23" spans="1:53" x14ac:dyDescent="0.25">
      <c r="A23" s="16">
        <v>0</v>
      </c>
      <c r="B23" s="52">
        <v>0.05</v>
      </c>
      <c r="C23" s="52">
        <v>0.05</v>
      </c>
      <c r="D23" s="52">
        <v>0.05</v>
      </c>
      <c r="E23" s="52">
        <v>0.05</v>
      </c>
      <c r="F23" s="52">
        <v>0.05</v>
      </c>
      <c r="G23" s="52">
        <v>0.05</v>
      </c>
      <c r="H23" s="52">
        <v>0.05</v>
      </c>
      <c r="I23" s="52">
        <v>0.05</v>
      </c>
      <c r="J23" s="52">
        <v>0.05</v>
      </c>
      <c r="K23" s="52">
        <v>0.05</v>
      </c>
      <c r="L23" s="52">
        <v>0.05</v>
      </c>
      <c r="M23" s="52">
        <v>0.05</v>
      </c>
      <c r="N23" s="52">
        <v>0.05</v>
      </c>
      <c r="O23" s="52">
        <v>0.05</v>
      </c>
      <c r="P23" s="52">
        <v>0.05</v>
      </c>
      <c r="Q23" s="52">
        <v>0.05</v>
      </c>
      <c r="S23" s="16">
        <v>0</v>
      </c>
      <c r="T23" s="14">
        <v>0.4</v>
      </c>
      <c r="U23" s="14">
        <v>0.4</v>
      </c>
      <c r="V23" s="14">
        <v>0.4</v>
      </c>
      <c r="W23" s="14">
        <v>0.4</v>
      </c>
      <c r="X23" s="14">
        <v>0.4</v>
      </c>
      <c r="Y23" s="14">
        <v>0.4</v>
      </c>
      <c r="Z23" s="14">
        <v>0.4</v>
      </c>
      <c r="AA23" s="14">
        <v>0.4</v>
      </c>
      <c r="AB23" s="14">
        <v>0.4</v>
      </c>
      <c r="AC23" s="14">
        <v>0.4</v>
      </c>
      <c r="AD23" s="14">
        <v>0.4</v>
      </c>
      <c r="AE23" s="14">
        <v>0.4</v>
      </c>
      <c r="AF23" s="14">
        <v>0.4</v>
      </c>
      <c r="AG23" s="14">
        <v>0.4</v>
      </c>
      <c r="AH23" s="14">
        <v>0.4</v>
      </c>
      <c r="AI23" s="14">
        <v>0.4</v>
      </c>
      <c r="AK23" s="16">
        <v>0</v>
      </c>
      <c r="AL23" s="14">
        <v>0.4</v>
      </c>
      <c r="AM23" s="14">
        <v>0.4</v>
      </c>
      <c r="AN23" s="14">
        <v>0.4</v>
      </c>
      <c r="AO23" s="14">
        <v>0.4</v>
      </c>
      <c r="AP23" s="14">
        <v>0.4</v>
      </c>
      <c r="AQ23" s="14">
        <v>0.4</v>
      </c>
      <c r="AR23" s="14">
        <v>0.4</v>
      </c>
      <c r="AS23" s="14">
        <v>0.4</v>
      </c>
      <c r="AT23" s="14">
        <v>0.4</v>
      </c>
      <c r="AU23" s="14">
        <v>0.4</v>
      </c>
      <c r="AV23" s="14">
        <v>0.4</v>
      </c>
      <c r="AW23" s="14">
        <v>0.4</v>
      </c>
      <c r="AX23" s="14">
        <v>0.4</v>
      </c>
      <c r="AY23" s="14">
        <v>0.4</v>
      </c>
      <c r="AZ23" s="14">
        <v>0.4</v>
      </c>
      <c r="BA23" s="14">
        <v>0.4</v>
      </c>
    </row>
    <row r="24" spans="1:53" x14ac:dyDescent="0.25">
      <c r="A24" s="16">
        <v>5</v>
      </c>
      <c r="B24" s="52">
        <v>0.05</v>
      </c>
      <c r="C24" s="52">
        <v>0.05</v>
      </c>
      <c r="D24" s="52">
        <v>0.05</v>
      </c>
      <c r="E24" s="52">
        <v>0.05</v>
      </c>
      <c r="F24" s="52">
        <v>0.05</v>
      </c>
      <c r="G24" s="52">
        <v>0.05</v>
      </c>
      <c r="H24" s="52">
        <v>0.05</v>
      </c>
      <c r="I24" s="52">
        <v>0.05</v>
      </c>
      <c r="J24" s="52">
        <v>0.05</v>
      </c>
      <c r="K24" s="52">
        <v>0.05</v>
      </c>
      <c r="L24" s="52">
        <v>0.05</v>
      </c>
      <c r="M24" s="52">
        <v>0.05</v>
      </c>
      <c r="N24" s="52">
        <v>0.05</v>
      </c>
      <c r="O24" s="52">
        <v>0.05</v>
      </c>
      <c r="P24" s="52">
        <v>0.05</v>
      </c>
      <c r="Q24" s="52">
        <v>0.05</v>
      </c>
      <c r="S24" s="16">
        <v>5</v>
      </c>
      <c r="T24" s="14">
        <v>0.4</v>
      </c>
      <c r="U24" s="14">
        <v>0.4</v>
      </c>
      <c r="V24" s="14">
        <v>0.4</v>
      </c>
      <c r="W24" s="14">
        <v>0.4</v>
      </c>
      <c r="X24" s="14">
        <v>0.4</v>
      </c>
      <c r="Y24" s="14">
        <v>0.4</v>
      </c>
      <c r="Z24" s="14">
        <v>0.4</v>
      </c>
      <c r="AA24" s="14">
        <v>0.4</v>
      </c>
      <c r="AB24" s="14">
        <v>0.4</v>
      </c>
      <c r="AC24" s="14">
        <v>0.4</v>
      </c>
      <c r="AD24" s="14">
        <v>0.4</v>
      </c>
      <c r="AE24" s="14">
        <v>0.4</v>
      </c>
      <c r="AF24" s="14">
        <v>0.4</v>
      </c>
      <c r="AG24" s="14">
        <v>0.4</v>
      </c>
      <c r="AH24" s="14">
        <v>0.4</v>
      </c>
      <c r="AI24" s="14">
        <v>0.4</v>
      </c>
      <c r="AK24" s="16">
        <v>5</v>
      </c>
      <c r="AL24" s="14">
        <v>0.4</v>
      </c>
      <c r="AM24" s="14">
        <v>0.4</v>
      </c>
      <c r="AN24" s="14">
        <v>0.4</v>
      </c>
      <c r="AO24" s="14">
        <v>0.4</v>
      </c>
      <c r="AP24" s="14">
        <v>0.4</v>
      </c>
      <c r="AQ24" s="14">
        <v>0.4</v>
      </c>
      <c r="AR24" s="14">
        <v>0.4</v>
      </c>
      <c r="AS24" s="14">
        <v>0.4</v>
      </c>
      <c r="AT24" s="14">
        <v>0.4</v>
      </c>
      <c r="AU24" s="14">
        <v>0.4</v>
      </c>
      <c r="AV24" s="14">
        <v>0.4</v>
      </c>
      <c r="AW24" s="14">
        <v>0.4</v>
      </c>
      <c r="AX24" s="14">
        <v>0.4</v>
      </c>
      <c r="AY24" s="14">
        <v>0.4</v>
      </c>
      <c r="AZ24" s="14">
        <v>0.4</v>
      </c>
      <c r="BA24" s="14">
        <v>0.4</v>
      </c>
    </row>
    <row r="25" spans="1:53" x14ac:dyDescent="0.25">
      <c r="A25" s="16">
        <v>10</v>
      </c>
      <c r="B25" s="52">
        <v>0.05</v>
      </c>
      <c r="C25" s="52">
        <v>0.05</v>
      </c>
      <c r="D25" s="52">
        <v>0.05</v>
      </c>
      <c r="E25" s="52">
        <v>0.05</v>
      </c>
      <c r="F25" s="52">
        <v>0.05</v>
      </c>
      <c r="G25" s="52">
        <v>0.05</v>
      </c>
      <c r="H25" s="52">
        <v>0.05</v>
      </c>
      <c r="I25" s="52">
        <v>0.05</v>
      </c>
      <c r="J25" s="52">
        <v>0.05</v>
      </c>
      <c r="K25" s="52">
        <v>0.05</v>
      </c>
      <c r="L25" s="52">
        <v>0.05</v>
      </c>
      <c r="M25" s="52">
        <v>0.05</v>
      </c>
      <c r="N25" s="52">
        <v>0.05</v>
      </c>
      <c r="O25" s="52">
        <v>0.05</v>
      </c>
      <c r="P25" s="52">
        <v>0.05</v>
      </c>
      <c r="Q25" s="52">
        <v>0.05</v>
      </c>
      <c r="S25" s="16">
        <v>10</v>
      </c>
      <c r="T25" s="14">
        <v>0.4</v>
      </c>
      <c r="U25" s="14">
        <v>0.4</v>
      </c>
      <c r="V25" s="14">
        <v>0.4</v>
      </c>
      <c r="W25" s="14">
        <v>0.4</v>
      </c>
      <c r="X25" s="14">
        <v>0.4</v>
      </c>
      <c r="Y25" s="14">
        <v>0.4</v>
      </c>
      <c r="Z25" s="14">
        <v>0.4</v>
      </c>
      <c r="AA25" s="14">
        <v>0.4</v>
      </c>
      <c r="AB25" s="14">
        <v>0.4</v>
      </c>
      <c r="AC25" s="14">
        <v>0.4</v>
      </c>
      <c r="AD25" s="14">
        <v>0.4</v>
      </c>
      <c r="AE25" s="14">
        <v>0.4</v>
      </c>
      <c r="AF25" s="14">
        <v>0.4</v>
      </c>
      <c r="AG25" s="14">
        <v>0.4</v>
      </c>
      <c r="AH25" s="14">
        <v>0.4</v>
      </c>
      <c r="AI25" s="14">
        <v>0.4</v>
      </c>
      <c r="AK25" s="16">
        <v>10</v>
      </c>
      <c r="AL25" s="14">
        <v>0.4</v>
      </c>
      <c r="AM25" s="14">
        <v>0.4</v>
      </c>
      <c r="AN25" s="14">
        <v>0.4</v>
      </c>
      <c r="AO25" s="14">
        <v>0.4</v>
      </c>
      <c r="AP25" s="14">
        <v>0.4</v>
      </c>
      <c r="AQ25" s="14">
        <v>0.4</v>
      </c>
      <c r="AR25" s="14">
        <v>0.4</v>
      </c>
      <c r="AS25" s="14">
        <v>0.4</v>
      </c>
      <c r="AT25" s="14">
        <v>0.4</v>
      </c>
      <c r="AU25" s="14">
        <v>0.4</v>
      </c>
      <c r="AV25" s="14">
        <v>0.4</v>
      </c>
      <c r="AW25" s="14">
        <v>0.4</v>
      </c>
      <c r="AX25" s="14">
        <v>0.4</v>
      </c>
      <c r="AY25" s="14">
        <v>0.25</v>
      </c>
      <c r="AZ25" s="14">
        <v>0.25</v>
      </c>
      <c r="BA25" s="14">
        <v>0.25</v>
      </c>
    </row>
    <row r="26" spans="1:53" x14ac:dyDescent="0.25">
      <c r="A26" s="16">
        <v>15</v>
      </c>
      <c r="B26" s="52">
        <v>0.05</v>
      </c>
      <c r="C26" s="52">
        <v>0.05</v>
      </c>
      <c r="D26" s="52">
        <v>0.05</v>
      </c>
      <c r="E26" s="52">
        <v>0.05</v>
      </c>
      <c r="F26" s="52">
        <v>0.05</v>
      </c>
      <c r="G26" s="52">
        <v>0.05</v>
      </c>
      <c r="H26" s="52">
        <v>0.05</v>
      </c>
      <c r="I26" s="52">
        <v>0.05</v>
      </c>
      <c r="J26" s="52">
        <v>0.05</v>
      </c>
      <c r="K26" s="52">
        <v>0.05</v>
      </c>
      <c r="L26" s="52">
        <v>0.05</v>
      </c>
      <c r="M26" s="52">
        <v>0.05</v>
      </c>
      <c r="N26" s="52">
        <v>0.05</v>
      </c>
      <c r="O26" s="52">
        <v>0.05</v>
      </c>
      <c r="P26" s="52">
        <v>0.05</v>
      </c>
      <c r="Q26" s="52">
        <v>0.05</v>
      </c>
      <c r="S26" s="16">
        <v>15</v>
      </c>
      <c r="T26" s="14">
        <v>0.4</v>
      </c>
      <c r="U26" s="14">
        <v>0.4</v>
      </c>
      <c r="V26" s="14">
        <v>0.4</v>
      </c>
      <c r="W26" s="14">
        <v>0.4</v>
      </c>
      <c r="X26" s="14">
        <v>0.4</v>
      </c>
      <c r="Y26" s="14">
        <v>0.4</v>
      </c>
      <c r="Z26" s="14">
        <v>0.4</v>
      </c>
      <c r="AA26" s="14">
        <v>0.4</v>
      </c>
      <c r="AB26" s="14">
        <v>0.4</v>
      </c>
      <c r="AC26" s="14">
        <v>0.4</v>
      </c>
      <c r="AD26" s="14">
        <v>0.4</v>
      </c>
      <c r="AE26" s="14">
        <v>0.4</v>
      </c>
      <c r="AF26" s="14">
        <v>0.4</v>
      </c>
      <c r="AG26" s="14">
        <v>0.4</v>
      </c>
      <c r="AH26" s="14">
        <v>0.4</v>
      </c>
      <c r="AI26" s="14">
        <v>0.4</v>
      </c>
      <c r="AK26" s="16">
        <v>15</v>
      </c>
      <c r="AL26" s="14">
        <v>0.4</v>
      </c>
      <c r="AM26" s="14">
        <v>0.4</v>
      </c>
      <c r="AN26" s="14">
        <v>0.4</v>
      </c>
      <c r="AO26" s="14">
        <v>0.4</v>
      </c>
      <c r="AP26" s="14">
        <v>0.4</v>
      </c>
      <c r="AQ26" s="14">
        <v>0.4</v>
      </c>
      <c r="AR26" s="14">
        <v>0.4</v>
      </c>
      <c r="AS26" s="14">
        <v>0.4</v>
      </c>
      <c r="AT26" s="14">
        <v>0.4</v>
      </c>
      <c r="AU26" s="14">
        <v>0.4</v>
      </c>
      <c r="AV26" s="14">
        <v>0.4</v>
      </c>
      <c r="AW26" s="14">
        <v>0.4</v>
      </c>
      <c r="AX26" s="14">
        <v>0.4</v>
      </c>
      <c r="AY26" s="14">
        <v>0.25</v>
      </c>
      <c r="AZ26" s="14">
        <v>0.25</v>
      </c>
      <c r="BA26" s="14">
        <v>0.25</v>
      </c>
    </row>
    <row r="27" spans="1:53" x14ac:dyDescent="0.25">
      <c r="A27" s="16">
        <v>20</v>
      </c>
      <c r="B27" s="52">
        <v>0.05</v>
      </c>
      <c r="C27" s="52">
        <v>0.05</v>
      </c>
      <c r="D27" s="52">
        <v>0.05</v>
      </c>
      <c r="E27" s="52">
        <v>0.05</v>
      </c>
      <c r="F27" s="52">
        <v>0.05</v>
      </c>
      <c r="G27" s="52">
        <v>0.05</v>
      </c>
      <c r="H27" s="52">
        <v>0.05</v>
      </c>
      <c r="I27" s="52">
        <v>0.05</v>
      </c>
      <c r="J27" s="52">
        <v>0.05</v>
      </c>
      <c r="K27" s="52">
        <v>0.05</v>
      </c>
      <c r="L27" s="52">
        <v>0.05</v>
      </c>
      <c r="M27" s="52">
        <v>0.05</v>
      </c>
      <c r="N27" s="52">
        <v>0.05</v>
      </c>
      <c r="O27" s="52">
        <v>0.05</v>
      </c>
      <c r="P27" s="52">
        <v>0.05</v>
      </c>
      <c r="Q27" s="52">
        <v>0.05</v>
      </c>
      <c r="S27" s="16">
        <v>20</v>
      </c>
      <c r="T27" s="14">
        <v>0.4</v>
      </c>
      <c r="U27" s="14">
        <v>0.4</v>
      </c>
      <c r="V27" s="14">
        <v>0.4</v>
      </c>
      <c r="W27" s="14">
        <v>0.4</v>
      </c>
      <c r="X27" s="14">
        <v>0.4</v>
      </c>
      <c r="Y27" s="14">
        <v>0.4</v>
      </c>
      <c r="Z27" s="14">
        <v>0.4</v>
      </c>
      <c r="AA27" s="14">
        <v>0.4</v>
      </c>
      <c r="AB27" s="14">
        <v>0.4</v>
      </c>
      <c r="AC27" s="14">
        <v>0.4</v>
      </c>
      <c r="AD27" s="14">
        <v>0.4</v>
      </c>
      <c r="AE27" s="14">
        <v>0.4</v>
      </c>
      <c r="AF27" s="14">
        <v>0.4</v>
      </c>
      <c r="AG27" s="14">
        <v>0.4</v>
      </c>
      <c r="AH27" s="14">
        <v>0.4</v>
      </c>
      <c r="AI27" s="14">
        <v>0.4</v>
      </c>
      <c r="AK27" s="16">
        <v>20</v>
      </c>
      <c r="AL27" s="14">
        <v>0.4</v>
      </c>
      <c r="AM27" s="14">
        <v>0.4</v>
      </c>
      <c r="AN27" s="14">
        <v>0.4</v>
      </c>
      <c r="AO27" s="14">
        <v>0.4</v>
      </c>
      <c r="AP27" s="14">
        <v>0.4</v>
      </c>
      <c r="AQ27" s="14">
        <v>0.4</v>
      </c>
      <c r="AR27" s="14">
        <v>0.4</v>
      </c>
      <c r="AS27" s="14">
        <v>0.4</v>
      </c>
      <c r="AT27" s="14">
        <v>0.4</v>
      </c>
      <c r="AU27" s="14">
        <v>0.4</v>
      </c>
      <c r="AV27" s="14">
        <v>0.4</v>
      </c>
      <c r="AW27" s="14">
        <v>0.4</v>
      </c>
      <c r="AX27" s="14">
        <v>0.4</v>
      </c>
      <c r="AY27" s="14">
        <v>0.25</v>
      </c>
      <c r="AZ27" s="14">
        <v>0.25</v>
      </c>
      <c r="BA27" s="14">
        <v>0.25</v>
      </c>
    </row>
    <row r="28" spans="1:53" x14ac:dyDescent="0.25">
      <c r="A28" s="16">
        <v>25</v>
      </c>
      <c r="B28" s="52">
        <v>0.05</v>
      </c>
      <c r="C28" s="52">
        <v>0.05</v>
      </c>
      <c r="D28" s="52">
        <v>0.05</v>
      </c>
      <c r="E28" s="52">
        <v>0.05</v>
      </c>
      <c r="F28" s="52">
        <v>0.05</v>
      </c>
      <c r="G28" s="52">
        <v>0.05</v>
      </c>
      <c r="H28" s="52">
        <v>0.05</v>
      </c>
      <c r="I28" s="52">
        <v>0.05</v>
      </c>
      <c r="J28" s="52">
        <v>0.05</v>
      </c>
      <c r="K28" s="52">
        <v>0.05</v>
      </c>
      <c r="L28" s="52">
        <v>0.05</v>
      </c>
      <c r="M28" s="52">
        <v>0.05</v>
      </c>
      <c r="N28" s="52">
        <v>0.05</v>
      </c>
      <c r="O28" s="52">
        <v>0.05</v>
      </c>
      <c r="P28" s="52">
        <v>0.05</v>
      </c>
      <c r="Q28" s="52">
        <v>0.05</v>
      </c>
      <c r="S28" s="16">
        <v>25</v>
      </c>
      <c r="T28" s="14">
        <v>0.4</v>
      </c>
      <c r="U28" s="14">
        <v>0.4</v>
      </c>
      <c r="V28" s="14">
        <v>0.4</v>
      </c>
      <c r="W28" s="14">
        <v>0.4</v>
      </c>
      <c r="X28" s="14">
        <v>0.4</v>
      </c>
      <c r="Y28" s="14">
        <v>0.33</v>
      </c>
      <c r="Z28" s="14">
        <v>0.33</v>
      </c>
      <c r="AA28" s="14">
        <v>0.33</v>
      </c>
      <c r="AB28" s="14">
        <v>0.33</v>
      </c>
      <c r="AC28" s="14">
        <v>0.33</v>
      </c>
      <c r="AD28" s="14">
        <v>0.33</v>
      </c>
      <c r="AE28" s="14">
        <v>0.33</v>
      </c>
      <c r="AF28" s="14">
        <v>0.33</v>
      </c>
      <c r="AG28" s="14">
        <v>0.2</v>
      </c>
      <c r="AH28" s="14">
        <v>0.2</v>
      </c>
      <c r="AI28" s="14">
        <v>0.2</v>
      </c>
      <c r="AK28" s="16">
        <v>25</v>
      </c>
      <c r="AL28" s="14">
        <v>0.4</v>
      </c>
      <c r="AM28" s="14">
        <v>0.4</v>
      </c>
      <c r="AN28" s="14">
        <v>0.4</v>
      </c>
      <c r="AO28" s="14">
        <v>0.4</v>
      </c>
      <c r="AP28" s="14">
        <v>0.4</v>
      </c>
      <c r="AQ28" s="14">
        <v>0.4</v>
      </c>
      <c r="AR28" s="14">
        <v>0.4</v>
      </c>
      <c r="AS28" s="14">
        <v>0.4</v>
      </c>
      <c r="AT28" s="14">
        <v>0.4</v>
      </c>
      <c r="AU28" s="14">
        <v>0.4</v>
      </c>
      <c r="AV28" s="14">
        <v>0.4</v>
      </c>
      <c r="AW28" s="14">
        <v>0.4</v>
      </c>
      <c r="AX28" s="14">
        <v>0.4</v>
      </c>
      <c r="AY28" s="14">
        <v>0.25</v>
      </c>
      <c r="AZ28" s="14">
        <v>0.25</v>
      </c>
      <c r="BA28" s="14">
        <v>0.25</v>
      </c>
    </row>
    <row r="29" spans="1:53" x14ac:dyDescent="0.25">
      <c r="A29" s="16">
        <v>30</v>
      </c>
      <c r="B29" s="52">
        <v>0.05</v>
      </c>
      <c r="C29" s="52">
        <v>0.05</v>
      </c>
      <c r="D29" s="52">
        <v>0.05</v>
      </c>
      <c r="E29" s="52">
        <v>0.05</v>
      </c>
      <c r="F29" s="52">
        <v>0.05</v>
      </c>
      <c r="G29" s="52">
        <v>0.05</v>
      </c>
      <c r="H29" s="52">
        <v>0.05</v>
      </c>
      <c r="I29" s="52">
        <v>0.05</v>
      </c>
      <c r="J29" s="52">
        <v>0.05</v>
      </c>
      <c r="K29" s="52">
        <v>0.05</v>
      </c>
      <c r="L29" s="52">
        <v>0.05</v>
      </c>
      <c r="M29" s="52">
        <v>0.05</v>
      </c>
      <c r="N29" s="52">
        <v>0.05</v>
      </c>
      <c r="O29" s="52">
        <v>0.05</v>
      </c>
      <c r="P29" s="52">
        <v>0.05</v>
      </c>
      <c r="Q29" s="52">
        <v>0.05</v>
      </c>
      <c r="S29" s="16">
        <v>30</v>
      </c>
      <c r="T29" s="14">
        <v>0.4</v>
      </c>
      <c r="U29" s="14">
        <v>0.4</v>
      </c>
      <c r="V29" s="14">
        <v>0.4</v>
      </c>
      <c r="W29" s="14">
        <v>0.4</v>
      </c>
      <c r="X29" s="14">
        <v>0.4</v>
      </c>
      <c r="Y29" s="14">
        <v>0.33</v>
      </c>
      <c r="Z29" s="14">
        <v>0.33</v>
      </c>
      <c r="AA29" s="14">
        <v>0.33</v>
      </c>
      <c r="AB29" s="14">
        <v>0.33</v>
      </c>
      <c r="AC29" s="14">
        <v>0.33</v>
      </c>
      <c r="AD29" s="14">
        <v>0.33</v>
      </c>
      <c r="AE29" s="14">
        <v>0.33</v>
      </c>
      <c r="AF29" s="14">
        <v>0.33</v>
      </c>
      <c r="AG29" s="14">
        <v>0.2</v>
      </c>
      <c r="AH29" s="14">
        <v>0.2</v>
      </c>
      <c r="AI29" s="14">
        <v>0.2</v>
      </c>
      <c r="AK29" s="16">
        <v>30</v>
      </c>
      <c r="AL29" s="14">
        <v>0.4</v>
      </c>
      <c r="AM29" s="14">
        <v>0.4</v>
      </c>
      <c r="AN29" s="14">
        <v>0.4</v>
      </c>
      <c r="AO29" s="14">
        <v>0.4</v>
      </c>
      <c r="AP29" s="14">
        <v>0.4</v>
      </c>
      <c r="AQ29" s="14">
        <v>0.4</v>
      </c>
      <c r="AR29" s="14">
        <v>0.4</v>
      </c>
      <c r="AS29" s="14">
        <v>0.4</v>
      </c>
      <c r="AT29" s="14">
        <v>0.4</v>
      </c>
      <c r="AU29" s="14">
        <v>0.4</v>
      </c>
      <c r="AV29" s="14">
        <v>0.4</v>
      </c>
      <c r="AW29" s="14">
        <v>0.4</v>
      </c>
      <c r="AX29" s="14">
        <v>0.4</v>
      </c>
      <c r="AY29" s="14">
        <v>0.25</v>
      </c>
      <c r="AZ29" s="14">
        <v>0.25</v>
      </c>
      <c r="BA29" s="14">
        <v>0.25</v>
      </c>
    </row>
    <row r="30" spans="1:53" x14ac:dyDescent="0.25">
      <c r="A30" s="16">
        <v>35</v>
      </c>
      <c r="B30" s="52">
        <v>0.05</v>
      </c>
      <c r="C30" s="52">
        <v>0.05</v>
      </c>
      <c r="D30" s="52">
        <v>0.05</v>
      </c>
      <c r="E30" s="52">
        <v>0.05</v>
      </c>
      <c r="F30" s="52">
        <v>0.05</v>
      </c>
      <c r="G30" s="52">
        <v>0.05</v>
      </c>
      <c r="H30" s="52">
        <v>0.05</v>
      </c>
      <c r="I30" s="52">
        <v>0.05</v>
      </c>
      <c r="J30" s="52">
        <v>0.05</v>
      </c>
      <c r="K30" s="52">
        <v>0.05</v>
      </c>
      <c r="L30" s="52">
        <v>0.05</v>
      </c>
      <c r="M30" s="52">
        <v>0.05</v>
      </c>
      <c r="N30" s="52">
        <v>0.05</v>
      </c>
      <c r="O30" s="52">
        <v>0.05</v>
      </c>
      <c r="P30" s="52">
        <v>0.05</v>
      </c>
      <c r="Q30" s="52">
        <v>0.05</v>
      </c>
      <c r="S30" s="16">
        <v>35</v>
      </c>
      <c r="T30" s="14">
        <v>0.4</v>
      </c>
      <c r="U30" s="14">
        <v>0.4</v>
      </c>
      <c r="V30" s="14">
        <v>0.4</v>
      </c>
      <c r="W30" s="14">
        <v>0.4</v>
      </c>
      <c r="X30" s="14">
        <v>0.4</v>
      </c>
      <c r="Y30" s="14">
        <v>0.33</v>
      </c>
      <c r="Z30" s="14">
        <v>0.33</v>
      </c>
      <c r="AA30" s="14">
        <v>0.33</v>
      </c>
      <c r="AB30" s="14">
        <v>0.33</v>
      </c>
      <c r="AC30" s="14">
        <v>0.33</v>
      </c>
      <c r="AD30" s="14">
        <v>0.33</v>
      </c>
      <c r="AE30" s="14">
        <v>0.33</v>
      </c>
      <c r="AF30" s="14">
        <v>0.33</v>
      </c>
      <c r="AG30" s="14">
        <v>0.2</v>
      </c>
      <c r="AH30" s="14">
        <v>0.2</v>
      </c>
      <c r="AI30" s="14">
        <v>0.2</v>
      </c>
      <c r="AK30" s="16">
        <v>35</v>
      </c>
      <c r="AL30" s="14">
        <v>0.4</v>
      </c>
      <c r="AM30" s="14">
        <v>0.4</v>
      </c>
      <c r="AN30" s="14">
        <v>0.4</v>
      </c>
      <c r="AO30" s="14">
        <v>0.4</v>
      </c>
      <c r="AP30" s="14">
        <v>0.4</v>
      </c>
      <c r="AQ30" s="14">
        <v>0.4</v>
      </c>
      <c r="AR30" s="14">
        <v>0.4</v>
      </c>
      <c r="AS30" s="14">
        <v>0.4</v>
      </c>
      <c r="AT30" s="14">
        <v>0.4</v>
      </c>
      <c r="AU30" s="14">
        <v>0.4</v>
      </c>
      <c r="AV30" s="14">
        <v>0.4</v>
      </c>
      <c r="AW30" s="14">
        <v>0.4</v>
      </c>
      <c r="AX30" s="14">
        <v>0.4</v>
      </c>
      <c r="AY30" s="14">
        <v>0.25</v>
      </c>
      <c r="AZ30" s="14">
        <v>0.25</v>
      </c>
      <c r="BA30" s="14">
        <v>0.25</v>
      </c>
    </row>
    <row r="31" spans="1:53" x14ac:dyDescent="0.25">
      <c r="A31" s="16">
        <v>40</v>
      </c>
      <c r="B31" s="52">
        <v>0.05</v>
      </c>
      <c r="C31" s="52">
        <v>0.05</v>
      </c>
      <c r="D31" s="52">
        <v>0.05</v>
      </c>
      <c r="E31" s="52">
        <v>0.05</v>
      </c>
      <c r="F31" s="52">
        <v>0.05</v>
      </c>
      <c r="G31" s="52">
        <v>0.05</v>
      </c>
      <c r="H31" s="52">
        <v>0.05</v>
      </c>
      <c r="I31" s="52">
        <v>0.05</v>
      </c>
      <c r="J31" s="52">
        <v>0.05</v>
      </c>
      <c r="K31" s="52">
        <v>0.05</v>
      </c>
      <c r="L31" s="52">
        <v>0.05</v>
      </c>
      <c r="M31" s="52">
        <v>0.05</v>
      </c>
      <c r="N31" s="52">
        <v>0.05</v>
      </c>
      <c r="O31" s="52">
        <v>0.05</v>
      </c>
      <c r="P31" s="52">
        <v>0.05</v>
      </c>
      <c r="Q31" s="52">
        <v>0.05</v>
      </c>
      <c r="S31" s="16">
        <v>40</v>
      </c>
      <c r="T31" s="14">
        <v>0.4</v>
      </c>
      <c r="U31" s="14">
        <v>0.4</v>
      </c>
      <c r="V31" s="14">
        <v>0.4</v>
      </c>
      <c r="W31" s="14">
        <v>0.4</v>
      </c>
      <c r="X31" s="14">
        <v>0.4</v>
      </c>
      <c r="Y31" s="14">
        <v>0.33</v>
      </c>
      <c r="Z31" s="14">
        <v>0.33</v>
      </c>
      <c r="AA31" s="14">
        <v>0.33</v>
      </c>
      <c r="AB31" s="14">
        <v>0.33</v>
      </c>
      <c r="AC31" s="14">
        <v>0.33</v>
      </c>
      <c r="AD31" s="14">
        <v>0.33</v>
      </c>
      <c r="AE31" s="14">
        <v>0.33</v>
      </c>
      <c r="AF31" s="14">
        <v>0.33</v>
      </c>
      <c r="AG31" s="14">
        <v>0.2</v>
      </c>
      <c r="AH31" s="14">
        <v>0.2</v>
      </c>
      <c r="AI31" s="14">
        <v>0.2</v>
      </c>
      <c r="AK31" s="16">
        <v>40</v>
      </c>
      <c r="AL31" s="14">
        <v>0.4</v>
      </c>
      <c r="AM31" s="14">
        <v>0.4</v>
      </c>
      <c r="AN31" s="14">
        <v>0.4</v>
      </c>
      <c r="AO31" s="14">
        <v>0.4</v>
      </c>
      <c r="AP31" s="14">
        <v>0.4</v>
      </c>
      <c r="AQ31" s="14">
        <v>0.4</v>
      </c>
      <c r="AR31" s="14">
        <v>0.4</v>
      </c>
      <c r="AS31" s="14">
        <v>0.4</v>
      </c>
      <c r="AT31" s="14">
        <v>0.4</v>
      </c>
      <c r="AU31" s="14">
        <v>0.4</v>
      </c>
      <c r="AV31" s="14">
        <v>0.4</v>
      </c>
      <c r="AW31" s="14">
        <v>0.4</v>
      </c>
      <c r="AX31" s="14">
        <v>0.4</v>
      </c>
      <c r="AY31" s="14">
        <v>0.25</v>
      </c>
      <c r="AZ31" s="14">
        <v>0.25</v>
      </c>
      <c r="BA31" s="14">
        <v>0.25</v>
      </c>
    </row>
    <row r="32" spans="1:53" x14ac:dyDescent="0.25">
      <c r="A32" s="16">
        <v>45</v>
      </c>
      <c r="B32" s="52">
        <v>0.05</v>
      </c>
      <c r="C32" s="52">
        <v>0.05</v>
      </c>
      <c r="D32" s="52">
        <v>0.05</v>
      </c>
      <c r="E32" s="52">
        <v>0.05</v>
      </c>
      <c r="F32" s="52">
        <v>0.05</v>
      </c>
      <c r="G32" s="52">
        <v>0.05</v>
      </c>
      <c r="H32" s="52">
        <v>0.05</v>
      </c>
      <c r="I32" s="52">
        <v>0.05</v>
      </c>
      <c r="J32" s="52">
        <v>0.05</v>
      </c>
      <c r="K32" s="52">
        <v>0.05</v>
      </c>
      <c r="L32" s="52">
        <v>0.05</v>
      </c>
      <c r="M32" s="52">
        <v>0.05</v>
      </c>
      <c r="N32" s="52">
        <v>0.05</v>
      </c>
      <c r="O32" s="52">
        <v>0.05</v>
      </c>
      <c r="P32" s="52">
        <v>0.05</v>
      </c>
      <c r="Q32" s="52">
        <v>0.05</v>
      </c>
      <c r="S32" s="16">
        <v>45</v>
      </c>
      <c r="T32" s="14">
        <v>0.4</v>
      </c>
      <c r="U32" s="14">
        <v>0.4</v>
      </c>
      <c r="V32" s="14">
        <v>0.4</v>
      </c>
      <c r="W32" s="14">
        <v>0.4</v>
      </c>
      <c r="X32" s="14">
        <v>0.4</v>
      </c>
      <c r="Y32" s="14">
        <v>0.33</v>
      </c>
      <c r="Z32" s="14">
        <v>0.33</v>
      </c>
      <c r="AA32" s="14">
        <v>0.33</v>
      </c>
      <c r="AB32" s="14">
        <v>0.33</v>
      </c>
      <c r="AC32" s="14">
        <v>0.33</v>
      </c>
      <c r="AD32" s="14">
        <v>0.33</v>
      </c>
      <c r="AE32" s="14">
        <v>0.33</v>
      </c>
      <c r="AF32" s="14">
        <v>0.33</v>
      </c>
      <c r="AG32" s="14">
        <v>0.2</v>
      </c>
      <c r="AH32" s="14">
        <v>0.2</v>
      </c>
      <c r="AI32" s="14">
        <v>0.2</v>
      </c>
      <c r="AK32" s="16">
        <v>45</v>
      </c>
      <c r="AL32" s="14">
        <v>0.4</v>
      </c>
      <c r="AM32" s="14">
        <v>0.4</v>
      </c>
      <c r="AN32" s="14">
        <v>0.4</v>
      </c>
      <c r="AO32" s="14">
        <v>0.4</v>
      </c>
      <c r="AP32" s="14">
        <v>0.4</v>
      </c>
      <c r="AQ32" s="14">
        <v>0.4</v>
      </c>
      <c r="AR32" s="14">
        <v>0.4</v>
      </c>
      <c r="AS32" s="14">
        <v>0.4</v>
      </c>
      <c r="AT32" s="14">
        <v>0.4</v>
      </c>
      <c r="AU32" s="14">
        <v>0.4</v>
      </c>
      <c r="AV32" s="14">
        <v>0.4</v>
      </c>
      <c r="AW32" s="14">
        <v>0.4</v>
      </c>
      <c r="AX32" s="14">
        <v>0.4</v>
      </c>
      <c r="AY32" s="14">
        <v>0.25</v>
      </c>
      <c r="AZ32" s="14">
        <v>0.25</v>
      </c>
      <c r="BA32" s="14">
        <v>0.25</v>
      </c>
    </row>
    <row r="33" spans="1:54" x14ac:dyDescent="0.25">
      <c r="A33" s="16">
        <v>50</v>
      </c>
      <c r="B33" s="52">
        <v>0.05</v>
      </c>
      <c r="C33" s="52">
        <v>0.05</v>
      </c>
      <c r="D33" s="52">
        <v>0.05</v>
      </c>
      <c r="E33" s="52">
        <v>0.05</v>
      </c>
      <c r="F33" s="52">
        <v>0.05</v>
      </c>
      <c r="G33" s="52">
        <v>0.05</v>
      </c>
      <c r="H33" s="52">
        <v>0.05</v>
      </c>
      <c r="I33" s="52">
        <v>0.05</v>
      </c>
      <c r="J33" s="52">
        <v>0.05</v>
      </c>
      <c r="K33" s="52">
        <v>0.05</v>
      </c>
      <c r="L33" s="52">
        <v>0.05</v>
      </c>
      <c r="M33" s="52">
        <v>0.05</v>
      </c>
      <c r="N33" s="52">
        <v>0.05</v>
      </c>
      <c r="O33" s="52">
        <v>0.05</v>
      </c>
      <c r="P33" s="52">
        <v>0.05</v>
      </c>
      <c r="Q33" s="52">
        <v>0.05</v>
      </c>
      <c r="S33" s="16">
        <v>50</v>
      </c>
      <c r="T33" s="14">
        <v>0.4</v>
      </c>
      <c r="U33" s="14">
        <v>0.4</v>
      </c>
      <c r="V33" s="14">
        <v>0.4</v>
      </c>
      <c r="W33" s="14">
        <v>0.4</v>
      </c>
      <c r="X33" s="14">
        <v>0.4</v>
      </c>
      <c r="Y33" s="14">
        <v>0.33</v>
      </c>
      <c r="Z33" s="14">
        <v>0.33</v>
      </c>
      <c r="AA33" s="14">
        <v>0.33</v>
      </c>
      <c r="AB33" s="14">
        <v>0.33</v>
      </c>
      <c r="AC33" s="14">
        <v>0.33</v>
      </c>
      <c r="AD33" s="14">
        <v>0.33</v>
      </c>
      <c r="AE33" s="14">
        <v>0.33</v>
      </c>
      <c r="AF33" s="14">
        <v>0.33</v>
      </c>
      <c r="AG33" s="14">
        <v>0.2</v>
      </c>
      <c r="AH33" s="14">
        <v>0.2</v>
      </c>
      <c r="AI33" s="14">
        <v>0.2</v>
      </c>
      <c r="AK33" s="16">
        <v>50</v>
      </c>
      <c r="AL33" s="14">
        <v>0.4</v>
      </c>
      <c r="AM33" s="14">
        <v>0.4</v>
      </c>
      <c r="AN33" s="14">
        <v>0.4</v>
      </c>
      <c r="AO33" s="14">
        <v>0.4</v>
      </c>
      <c r="AP33" s="14">
        <v>0.4</v>
      </c>
      <c r="AQ33" s="14">
        <v>0.4</v>
      </c>
      <c r="AR33" s="14">
        <v>0.4</v>
      </c>
      <c r="AS33" s="14">
        <v>0.4</v>
      </c>
      <c r="AT33" s="14">
        <v>0.4</v>
      </c>
      <c r="AU33" s="14">
        <v>0.4</v>
      </c>
      <c r="AV33" s="14">
        <v>0.4</v>
      </c>
      <c r="AW33" s="14">
        <v>0.4</v>
      </c>
      <c r="AX33" s="14">
        <v>0.4</v>
      </c>
      <c r="AY33" s="14">
        <v>0.25</v>
      </c>
      <c r="AZ33" s="14">
        <v>0.25</v>
      </c>
      <c r="BA33" s="14">
        <v>0.25</v>
      </c>
    </row>
    <row r="34" spans="1:54" x14ac:dyDescent="0.25">
      <c r="A34" s="16">
        <v>55</v>
      </c>
      <c r="B34" s="52">
        <v>0.05</v>
      </c>
      <c r="C34" s="52">
        <v>0.05</v>
      </c>
      <c r="D34" s="52">
        <v>0.05</v>
      </c>
      <c r="E34" s="52">
        <v>0.05</v>
      </c>
      <c r="F34" s="52">
        <v>0.05</v>
      </c>
      <c r="G34" s="52">
        <v>0.05</v>
      </c>
      <c r="H34" s="52">
        <v>0.05</v>
      </c>
      <c r="I34" s="52">
        <v>0.05</v>
      </c>
      <c r="J34" s="52">
        <v>0.05</v>
      </c>
      <c r="K34" s="52">
        <v>0.05</v>
      </c>
      <c r="L34" s="52">
        <v>0.05</v>
      </c>
      <c r="M34" s="52">
        <v>0.05</v>
      </c>
      <c r="N34" s="52">
        <v>0.05</v>
      </c>
      <c r="O34" s="52">
        <v>0.05</v>
      </c>
      <c r="P34" s="52">
        <v>0.05</v>
      </c>
      <c r="Q34" s="52">
        <v>0.05</v>
      </c>
      <c r="S34" s="16">
        <v>55</v>
      </c>
      <c r="T34" s="14">
        <v>0.4</v>
      </c>
      <c r="U34" s="14">
        <v>0.4</v>
      </c>
      <c r="V34" s="14">
        <v>0.4</v>
      </c>
      <c r="W34" s="14">
        <v>0.4</v>
      </c>
      <c r="X34" s="14">
        <v>0.4</v>
      </c>
      <c r="Y34" s="14">
        <v>0.33</v>
      </c>
      <c r="Z34" s="14">
        <v>0.33</v>
      </c>
      <c r="AA34" s="14">
        <v>0.33</v>
      </c>
      <c r="AB34" s="14">
        <v>0.33</v>
      </c>
      <c r="AC34" s="14">
        <v>0.33</v>
      </c>
      <c r="AD34" s="14">
        <v>0.33</v>
      </c>
      <c r="AE34" s="14">
        <v>0.33</v>
      </c>
      <c r="AF34" s="14">
        <v>0.33</v>
      </c>
      <c r="AG34" s="14">
        <v>0.2</v>
      </c>
      <c r="AH34" s="14">
        <v>0.2</v>
      </c>
      <c r="AI34" s="14">
        <v>0.2</v>
      </c>
      <c r="AK34" s="16">
        <v>55</v>
      </c>
      <c r="AL34" s="14">
        <v>0.4</v>
      </c>
      <c r="AM34" s="14">
        <v>0.4</v>
      </c>
      <c r="AN34" s="14">
        <v>0.4</v>
      </c>
      <c r="AO34" s="14">
        <v>0.4</v>
      </c>
      <c r="AP34" s="14">
        <v>0.4</v>
      </c>
      <c r="AQ34" s="14">
        <v>0.4</v>
      </c>
      <c r="AR34" s="14">
        <v>0.4</v>
      </c>
      <c r="AS34" s="14">
        <v>0.4</v>
      </c>
      <c r="AT34" s="14">
        <v>0.4</v>
      </c>
      <c r="AU34" s="14">
        <v>0.4</v>
      </c>
      <c r="AV34" s="14">
        <v>0.4</v>
      </c>
      <c r="AW34" s="14">
        <v>0.4</v>
      </c>
      <c r="AX34" s="14">
        <v>0.4</v>
      </c>
      <c r="AY34" s="14">
        <v>0.25</v>
      </c>
      <c r="AZ34" s="14">
        <v>0.25</v>
      </c>
      <c r="BA34" s="14">
        <v>0.25</v>
      </c>
    </row>
    <row r="35" spans="1:54" x14ac:dyDescent="0.25">
      <c r="A35" s="16">
        <v>60</v>
      </c>
      <c r="B35" s="52">
        <v>0.05</v>
      </c>
      <c r="C35" s="52">
        <v>0.05</v>
      </c>
      <c r="D35" s="52">
        <v>0.05</v>
      </c>
      <c r="E35" s="52">
        <v>0.05</v>
      </c>
      <c r="F35" s="52">
        <v>0.05</v>
      </c>
      <c r="G35" s="52">
        <v>0.05</v>
      </c>
      <c r="H35" s="52">
        <v>0.05</v>
      </c>
      <c r="I35" s="52">
        <v>0.05</v>
      </c>
      <c r="J35" s="52">
        <v>0.05</v>
      </c>
      <c r="K35" s="52">
        <v>0.05</v>
      </c>
      <c r="L35" s="52">
        <v>0.05</v>
      </c>
      <c r="M35" s="52">
        <v>0.05</v>
      </c>
      <c r="N35" s="52">
        <v>0.05</v>
      </c>
      <c r="O35" s="52">
        <v>0.05</v>
      </c>
      <c r="P35" s="52">
        <v>0.05</v>
      </c>
      <c r="Q35" s="52">
        <v>0.05</v>
      </c>
      <c r="S35" s="16">
        <v>60</v>
      </c>
      <c r="T35" s="14">
        <v>0.4</v>
      </c>
      <c r="U35" s="14">
        <v>0.4</v>
      </c>
      <c r="V35" s="14">
        <v>0.4</v>
      </c>
      <c r="W35" s="14">
        <v>0.4</v>
      </c>
      <c r="X35" s="14">
        <v>0.4</v>
      </c>
      <c r="Y35" s="14">
        <v>0.33</v>
      </c>
      <c r="Z35" s="14">
        <v>0.33</v>
      </c>
      <c r="AA35" s="14">
        <v>0.33</v>
      </c>
      <c r="AB35" s="14">
        <v>0.33</v>
      </c>
      <c r="AC35" s="14">
        <v>0.33</v>
      </c>
      <c r="AD35" s="14">
        <v>0.33</v>
      </c>
      <c r="AE35" s="14">
        <v>0.33</v>
      </c>
      <c r="AF35" s="14">
        <v>0.33</v>
      </c>
      <c r="AG35" s="14">
        <v>0.2</v>
      </c>
      <c r="AH35" s="14">
        <v>0.2</v>
      </c>
      <c r="AI35" s="14">
        <v>0.2</v>
      </c>
      <c r="AK35" s="16">
        <v>60</v>
      </c>
      <c r="AL35" s="14">
        <v>0.4</v>
      </c>
      <c r="AM35" s="14">
        <v>0.4</v>
      </c>
      <c r="AN35" s="14">
        <v>0.4</v>
      </c>
      <c r="AO35" s="14">
        <v>0.4</v>
      </c>
      <c r="AP35" s="14">
        <v>0.4</v>
      </c>
      <c r="AQ35" s="14">
        <v>0.4</v>
      </c>
      <c r="AR35" s="14">
        <v>0.4</v>
      </c>
      <c r="AS35" s="14">
        <v>0.4</v>
      </c>
      <c r="AT35" s="14">
        <v>0.4</v>
      </c>
      <c r="AU35" s="14">
        <v>0.4</v>
      </c>
      <c r="AV35" s="14">
        <v>0.4</v>
      </c>
      <c r="AW35" s="14">
        <v>0.4</v>
      </c>
      <c r="AX35" s="14">
        <v>0.4</v>
      </c>
      <c r="AY35" s="14">
        <v>0.25</v>
      </c>
      <c r="AZ35" s="14">
        <v>0.25</v>
      </c>
      <c r="BA35" s="14">
        <v>0.25</v>
      </c>
    </row>
    <row r="36" spans="1:54" x14ac:dyDescent="0.25">
      <c r="A36" s="16">
        <v>65</v>
      </c>
      <c r="B36" s="52">
        <v>0.05</v>
      </c>
      <c r="C36" s="52">
        <v>0.05</v>
      </c>
      <c r="D36" s="52">
        <v>0.05</v>
      </c>
      <c r="E36" s="52">
        <v>0.05</v>
      </c>
      <c r="F36" s="52">
        <v>0.05</v>
      </c>
      <c r="G36" s="52">
        <v>0.05</v>
      </c>
      <c r="H36" s="52">
        <v>0.05</v>
      </c>
      <c r="I36" s="52">
        <v>0.05</v>
      </c>
      <c r="J36" s="52">
        <v>0.05</v>
      </c>
      <c r="K36" s="52">
        <v>0.05</v>
      </c>
      <c r="L36" s="52">
        <v>0.05</v>
      </c>
      <c r="M36" s="52">
        <v>0.05</v>
      </c>
      <c r="N36" s="52">
        <v>0.05</v>
      </c>
      <c r="O36" s="52">
        <v>0.05</v>
      </c>
      <c r="P36" s="52">
        <v>0.05</v>
      </c>
      <c r="Q36" s="52">
        <v>0.05</v>
      </c>
      <c r="S36" s="16">
        <v>65</v>
      </c>
      <c r="T36" s="14">
        <v>0.4</v>
      </c>
      <c r="U36" s="14">
        <v>0.4</v>
      </c>
      <c r="V36" s="14">
        <v>0.4</v>
      </c>
      <c r="W36" s="14">
        <v>0.4</v>
      </c>
      <c r="X36" s="14">
        <v>0.4</v>
      </c>
      <c r="Y36" s="14">
        <v>0.2</v>
      </c>
      <c r="Z36" s="14">
        <v>0.2</v>
      </c>
      <c r="AA36" s="14">
        <v>0.2</v>
      </c>
      <c r="AB36" s="14">
        <v>0.2</v>
      </c>
      <c r="AC36" s="14">
        <v>0.2</v>
      </c>
      <c r="AD36" s="14">
        <v>0.2</v>
      </c>
      <c r="AE36" s="14">
        <v>0.2</v>
      </c>
      <c r="AF36" s="14">
        <v>0.2</v>
      </c>
      <c r="AG36" s="14">
        <v>0.2</v>
      </c>
      <c r="AH36" s="14">
        <v>0.2</v>
      </c>
      <c r="AI36" s="14">
        <v>0.2</v>
      </c>
      <c r="AK36" s="16">
        <v>65</v>
      </c>
      <c r="AL36" s="14">
        <v>0.25</v>
      </c>
      <c r="AM36" s="14">
        <v>0.25</v>
      </c>
      <c r="AN36" s="14">
        <v>0.25</v>
      </c>
      <c r="AO36" s="14">
        <v>0.25</v>
      </c>
      <c r="AP36" s="14">
        <v>0.25</v>
      </c>
      <c r="AQ36" s="14">
        <v>0.25</v>
      </c>
      <c r="AR36" s="14">
        <v>0.25</v>
      </c>
      <c r="AS36" s="14">
        <v>0.25</v>
      </c>
      <c r="AT36" s="14">
        <v>0.25</v>
      </c>
      <c r="AU36" s="14">
        <v>0.25</v>
      </c>
      <c r="AV36" s="14">
        <v>0.25</v>
      </c>
      <c r="AW36" s="14">
        <v>0.25</v>
      </c>
      <c r="AX36" s="14">
        <v>0.25</v>
      </c>
      <c r="AY36" s="14">
        <v>0.25</v>
      </c>
      <c r="AZ36" s="14">
        <v>0.25</v>
      </c>
      <c r="BA36" s="14">
        <v>0.25</v>
      </c>
    </row>
    <row r="37" spans="1:54" x14ac:dyDescent="0.25">
      <c r="A37" s="16">
        <v>70</v>
      </c>
      <c r="B37" s="52">
        <v>0.05</v>
      </c>
      <c r="C37" s="52">
        <v>0.05</v>
      </c>
      <c r="D37" s="52">
        <v>0.05</v>
      </c>
      <c r="E37" s="52">
        <v>0.05</v>
      </c>
      <c r="F37" s="52">
        <v>0.05</v>
      </c>
      <c r="G37" s="52">
        <v>0.05</v>
      </c>
      <c r="H37" s="52">
        <v>0.05</v>
      </c>
      <c r="I37" s="52">
        <v>0.05</v>
      </c>
      <c r="J37" s="52">
        <v>0.05</v>
      </c>
      <c r="K37" s="52">
        <v>0.05</v>
      </c>
      <c r="L37" s="52">
        <v>0.05</v>
      </c>
      <c r="M37" s="52">
        <v>0.05</v>
      </c>
      <c r="N37" s="52">
        <v>0.05</v>
      </c>
      <c r="O37" s="52">
        <v>0.05</v>
      </c>
      <c r="P37" s="52">
        <v>0.05</v>
      </c>
      <c r="Q37" s="52">
        <v>0.05</v>
      </c>
      <c r="S37" s="16">
        <v>70</v>
      </c>
      <c r="T37" s="14">
        <v>0.4</v>
      </c>
      <c r="U37" s="14">
        <v>0.4</v>
      </c>
      <c r="V37" s="14">
        <v>0.4</v>
      </c>
      <c r="W37" s="14">
        <v>0.4</v>
      </c>
      <c r="X37" s="14">
        <v>0.4</v>
      </c>
      <c r="Y37" s="14">
        <v>0.2</v>
      </c>
      <c r="Z37" s="14">
        <v>0.2</v>
      </c>
      <c r="AA37" s="14">
        <v>0.2</v>
      </c>
      <c r="AB37" s="14">
        <v>0.2</v>
      </c>
      <c r="AC37" s="14">
        <v>0.2</v>
      </c>
      <c r="AD37" s="14">
        <v>0.2</v>
      </c>
      <c r="AE37" s="14">
        <v>0.2</v>
      </c>
      <c r="AF37" s="14">
        <v>0.2</v>
      </c>
      <c r="AG37" s="14">
        <v>0.2</v>
      </c>
      <c r="AH37" s="14">
        <v>0.2</v>
      </c>
      <c r="AI37" s="14">
        <v>0.2</v>
      </c>
      <c r="AK37" s="16">
        <v>70</v>
      </c>
      <c r="AL37" s="14">
        <v>0.25</v>
      </c>
      <c r="AM37" s="14">
        <v>0.25</v>
      </c>
      <c r="AN37" s="14">
        <v>0.25</v>
      </c>
      <c r="AO37" s="14">
        <v>0.25</v>
      </c>
      <c r="AP37" s="14">
        <v>0.25</v>
      </c>
      <c r="AQ37" s="14">
        <v>0.25</v>
      </c>
      <c r="AR37" s="14">
        <v>0.25</v>
      </c>
      <c r="AS37" s="14">
        <v>0.25</v>
      </c>
      <c r="AT37" s="14">
        <v>0.25</v>
      </c>
      <c r="AU37" s="14">
        <v>0.25</v>
      </c>
      <c r="AV37" s="14">
        <v>0.25</v>
      </c>
      <c r="AW37" s="14">
        <v>0.25</v>
      </c>
      <c r="AX37" s="14">
        <v>0.25</v>
      </c>
      <c r="AY37" s="14">
        <v>0.25</v>
      </c>
      <c r="AZ37" s="14">
        <v>0.25</v>
      </c>
      <c r="BA37" s="14">
        <v>0.25</v>
      </c>
    </row>
    <row r="38" spans="1:54" x14ac:dyDescent="0.25">
      <c r="A38" s="16">
        <v>75</v>
      </c>
      <c r="B38" s="52">
        <v>0.05</v>
      </c>
      <c r="C38" s="52">
        <v>0.05</v>
      </c>
      <c r="D38" s="52">
        <v>0.05</v>
      </c>
      <c r="E38" s="52">
        <v>0.05</v>
      </c>
      <c r="F38" s="52">
        <v>0.05</v>
      </c>
      <c r="G38" s="52">
        <v>0.05</v>
      </c>
      <c r="H38" s="52">
        <v>0.05</v>
      </c>
      <c r="I38" s="52">
        <v>0.05</v>
      </c>
      <c r="J38" s="52">
        <v>0.05</v>
      </c>
      <c r="K38" s="52">
        <v>0.05</v>
      </c>
      <c r="L38" s="52">
        <v>0.05</v>
      </c>
      <c r="M38" s="52">
        <v>0.05</v>
      </c>
      <c r="N38" s="52">
        <v>0.05</v>
      </c>
      <c r="O38" s="52">
        <v>0.05</v>
      </c>
      <c r="P38" s="52">
        <v>0.05</v>
      </c>
      <c r="Q38" s="52">
        <v>0.05</v>
      </c>
      <c r="S38" s="16">
        <v>75</v>
      </c>
      <c r="T38" s="14">
        <v>0.4</v>
      </c>
      <c r="U38" s="14">
        <v>0.4</v>
      </c>
      <c r="V38" s="14">
        <v>0.4</v>
      </c>
      <c r="W38" s="14">
        <v>0.4</v>
      </c>
      <c r="X38" s="14">
        <v>0.4</v>
      </c>
      <c r="Y38" s="14">
        <v>0.2</v>
      </c>
      <c r="Z38" s="14">
        <v>0.2</v>
      </c>
      <c r="AA38" s="14">
        <v>0.2</v>
      </c>
      <c r="AB38" s="14">
        <v>0.2</v>
      </c>
      <c r="AC38" s="14">
        <v>0.2</v>
      </c>
      <c r="AD38" s="14">
        <v>0.2</v>
      </c>
      <c r="AE38" s="14">
        <v>0.2</v>
      </c>
      <c r="AF38" s="14">
        <v>0.2</v>
      </c>
      <c r="AG38" s="14">
        <v>0.2</v>
      </c>
      <c r="AH38" s="14">
        <v>0.2</v>
      </c>
      <c r="AI38" s="14">
        <v>0.2</v>
      </c>
      <c r="AK38" s="16">
        <v>75</v>
      </c>
      <c r="AL38" s="14">
        <v>0.25</v>
      </c>
      <c r="AM38" s="14">
        <v>0.25</v>
      </c>
      <c r="AN38" s="14">
        <v>0.25</v>
      </c>
      <c r="AO38" s="14">
        <v>0.25</v>
      </c>
      <c r="AP38" s="14">
        <v>0.25</v>
      </c>
      <c r="AQ38" s="14">
        <v>0.25</v>
      </c>
      <c r="AR38" s="14">
        <v>0.25</v>
      </c>
      <c r="AS38" s="14">
        <v>0.25</v>
      </c>
      <c r="AT38" s="14">
        <v>0.25</v>
      </c>
      <c r="AU38" s="14">
        <v>0.25</v>
      </c>
      <c r="AV38" s="14">
        <v>0.25</v>
      </c>
      <c r="AW38" s="14">
        <v>0.25</v>
      </c>
      <c r="AX38" s="14">
        <v>0.25</v>
      </c>
      <c r="AY38" s="14">
        <v>0.25</v>
      </c>
      <c r="AZ38" s="14">
        <v>0.25</v>
      </c>
      <c r="BA38" s="14">
        <v>0.25</v>
      </c>
    </row>
    <row r="40" spans="1:54" x14ac:dyDescent="0.25">
      <c r="B40" s="13" t="s">
        <v>37</v>
      </c>
      <c r="T40" s="13"/>
      <c r="AK40" s="6"/>
      <c r="AL40" s="17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</row>
    <row r="41" spans="1:54" x14ac:dyDescent="0.25">
      <c r="B41" s="15">
        <v>0</v>
      </c>
      <c r="C41" s="15">
        <v>5</v>
      </c>
      <c r="D41" s="15">
        <v>10</v>
      </c>
      <c r="E41" s="15">
        <v>15</v>
      </c>
      <c r="F41" s="15">
        <v>20</v>
      </c>
      <c r="G41" s="15">
        <v>25</v>
      </c>
      <c r="H41" s="15">
        <v>30</v>
      </c>
      <c r="I41" s="15">
        <v>35</v>
      </c>
      <c r="J41" s="15">
        <v>40</v>
      </c>
      <c r="K41" s="15">
        <v>45</v>
      </c>
      <c r="L41" s="15">
        <v>50</v>
      </c>
      <c r="M41" s="15">
        <v>55</v>
      </c>
      <c r="N41" s="15">
        <v>60</v>
      </c>
      <c r="O41" s="15">
        <v>65</v>
      </c>
      <c r="P41" s="15">
        <v>70</v>
      </c>
      <c r="Q41" s="15">
        <v>75</v>
      </c>
      <c r="S41" s="6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6"/>
      <c r="AK41" s="6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6"/>
    </row>
    <row r="42" spans="1:54" x14ac:dyDescent="0.25">
      <c r="A42" s="16">
        <v>0</v>
      </c>
      <c r="B42" s="52">
        <v>3.7499999999999999E-2</v>
      </c>
      <c r="C42" s="52">
        <v>3.7499999999999999E-2</v>
      </c>
      <c r="D42" s="52">
        <v>3.7499999999999999E-2</v>
      </c>
      <c r="E42" s="52">
        <v>3.7499999999999999E-2</v>
      </c>
      <c r="F42" s="52">
        <v>3.7499999999999999E-2</v>
      </c>
      <c r="G42" s="52">
        <v>3.7499999999999999E-2</v>
      </c>
      <c r="H42" s="52">
        <v>3.7499999999999999E-2</v>
      </c>
      <c r="I42" s="52">
        <v>3.7499999999999999E-2</v>
      </c>
      <c r="J42" s="52">
        <v>3.7499999999999999E-2</v>
      </c>
      <c r="K42" s="52">
        <v>3.7499999999999999E-2</v>
      </c>
      <c r="L42" s="52">
        <v>3.7499999999999999E-2</v>
      </c>
      <c r="M42" s="52">
        <v>3.7499999999999999E-2</v>
      </c>
      <c r="N42" s="52">
        <v>3.7499999999999999E-2</v>
      </c>
      <c r="O42" s="52">
        <v>3.7499999999999999E-2</v>
      </c>
      <c r="P42" s="52">
        <v>3.7499999999999999E-2</v>
      </c>
      <c r="Q42" s="52">
        <v>3.7499999999999999E-2</v>
      </c>
      <c r="S42" s="17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6"/>
      <c r="AK42" s="17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6"/>
    </row>
    <row r="43" spans="1:54" x14ac:dyDescent="0.25">
      <c r="A43" s="16">
        <v>5</v>
      </c>
      <c r="B43" s="52">
        <v>3.7499999999999999E-2</v>
      </c>
      <c r="C43" s="52">
        <v>3.7499999999999999E-2</v>
      </c>
      <c r="D43" s="52">
        <v>3.7499999999999999E-2</v>
      </c>
      <c r="E43" s="52">
        <v>3.7499999999999999E-2</v>
      </c>
      <c r="F43" s="52">
        <v>3.7499999999999999E-2</v>
      </c>
      <c r="G43" s="52">
        <v>3.7499999999999999E-2</v>
      </c>
      <c r="H43" s="52">
        <v>3.7499999999999999E-2</v>
      </c>
      <c r="I43" s="52">
        <v>3.7499999999999999E-2</v>
      </c>
      <c r="J43" s="52">
        <v>3.7499999999999999E-2</v>
      </c>
      <c r="K43" s="52">
        <v>3.7499999999999999E-2</v>
      </c>
      <c r="L43" s="52">
        <v>3.7499999999999999E-2</v>
      </c>
      <c r="M43" s="52">
        <v>3.7499999999999999E-2</v>
      </c>
      <c r="N43" s="52">
        <v>3.7499999999999999E-2</v>
      </c>
      <c r="O43" s="52">
        <v>3.7499999999999999E-2</v>
      </c>
      <c r="P43" s="52">
        <v>3.7499999999999999E-2</v>
      </c>
      <c r="Q43" s="52">
        <v>3.7499999999999999E-2</v>
      </c>
      <c r="S43" s="17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6"/>
      <c r="AK43" s="17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6"/>
    </row>
    <row r="44" spans="1:54" x14ac:dyDescent="0.25">
      <c r="A44" s="16">
        <v>10</v>
      </c>
      <c r="B44" s="52">
        <v>3.7499999999999999E-2</v>
      </c>
      <c r="C44" s="52">
        <v>3.7499999999999999E-2</v>
      </c>
      <c r="D44" s="52">
        <v>3.7499999999999999E-2</v>
      </c>
      <c r="E44" s="52">
        <v>3.7499999999999999E-2</v>
      </c>
      <c r="F44" s="52">
        <v>3.7499999999999999E-2</v>
      </c>
      <c r="G44" s="52">
        <v>3.7499999999999999E-2</v>
      </c>
      <c r="H44" s="52">
        <v>3.7499999999999999E-2</v>
      </c>
      <c r="I44" s="52">
        <v>3.7499999999999999E-2</v>
      </c>
      <c r="J44" s="52">
        <v>3.7499999999999999E-2</v>
      </c>
      <c r="K44" s="52">
        <v>3.7499999999999999E-2</v>
      </c>
      <c r="L44" s="52">
        <v>3.7499999999999999E-2</v>
      </c>
      <c r="M44" s="52">
        <v>3.7499999999999999E-2</v>
      </c>
      <c r="N44" s="52">
        <v>3.7499999999999999E-2</v>
      </c>
      <c r="O44" s="52">
        <v>3.7499999999999999E-2</v>
      </c>
      <c r="P44" s="52">
        <v>3.7499999999999999E-2</v>
      </c>
      <c r="Q44" s="52">
        <v>3.7499999999999999E-2</v>
      </c>
      <c r="S44" s="17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6"/>
      <c r="AK44" s="17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6"/>
    </row>
    <row r="45" spans="1:54" x14ac:dyDescent="0.25">
      <c r="A45" s="16">
        <v>15</v>
      </c>
      <c r="B45" s="52">
        <v>3.7499999999999999E-2</v>
      </c>
      <c r="C45" s="52">
        <v>3.7499999999999999E-2</v>
      </c>
      <c r="D45" s="52">
        <v>3.7499999999999999E-2</v>
      </c>
      <c r="E45" s="52">
        <v>3.7499999999999999E-2</v>
      </c>
      <c r="F45" s="52">
        <v>3.7499999999999999E-2</v>
      </c>
      <c r="G45" s="52">
        <v>3.7499999999999999E-2</v>
      </c>
      <c r="H45" s="52">
        <v>3.7499999999999999E-2</v>
      </c>
      <c r="I45" s="52">
        <v>3.7499999999999999E-2</v>
      </c>
      <c r="J45" s="52">
        <v>3.7499999999999999E-2</v>
      </c>
      <c r="K45" s="52">
        <v>3.7499999999999999E-2</v>
      </c>
      <c r="L45" s="52">
        <v>3.7499999999999999E-2</v>
      </c>
      <c r="M45" s="52">
        <v>3.7499999999999999E-2</v>
      </c>
      <c r="N45" s="52">
        <v>3.7499999999999999E-2</v>
      </c>
      <c r="O45" s="52">
        <v>3.7499999999999999E-2</v>
      </c>
      <c r="P45" s="52">
        <v>3.7499999999999999E-2</v>
      </c>
      <c r="Q45" s="52">
        <v>3.7499999999999999E-2</v>
      </c>
      <c r="S45" s="17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6"/>
      <c r="AK45" s="17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6"/>
    </row>
    <row r="46" spans="1:54" x14ac:dyDescent="0.25">
      <c r="A46" s="16">
        <v>20</v>
      </c>
      <c r="B46" s="52">
        <v>3.7499999999999999E-2</v>
      </c>
      <c r="C46" s="52">
        <v>3.7499999999999999E-2</v>
      </c>
      <c r="D46" s="52">
        <v>3.7499999999999999E-2</v>
      </c>
      <c r="E46" s="52">
        <v>3.7499999999999999E-2</v>
      </c>
      <c r="F46" s="52">
        <v>3.7499999999999999E-2</v>
      </c>
      <c r="G46" s="52">
        <v>3.7499999999999999E-2</v>
      </c>
      <c r="H46" s="52">
        <v>3.7499999999999999E-2</v>
      </c>
      <c r="I46" s="52">
        <v>3.7499999999999999E-2</v>
      </c>
      <c r="J46" s="52">
        <v>3.7499999999999999E-2</v>
      </c>
      <c r="K46" s="52">
        <v>3.7499999999999999E-2</v>
      </c>
      <c r="L46" s="52">
        <v>3.7499999999999999E-2</v>
      </c>
      <c r="M46" s="52">
        <v>3.7499999999999999E-2</v>
      </c>
      <c r="N46" s="52">
        <v>3.7499999999999999E-2</v>
      </c>
      <c r="O46" s="52">
        <v>3.7499999999999999E-2</v>
      </c>
      <c r="P46" s="52">
        <v>3.7499999999999999E-2</v>
      </c>
      <c r="Q46" s="52">
        <v>3.7499999999999999E-2</v>
      </c>
      <c r="S46" s="17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6"/>
      <c r="AK46" s="17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6"/>
    </row>
    <row r="47" spans="1:54" x14ac:dyDescent="0.25">
      <c r="A47" s="16">
        <v>25</v>
      </c>
      <c r="B47" s="52">
        <v>3.7499999999999999E-2</v>
      </c>
      <c r="C47" s="52">
        <v>3.7499999999999999E-2</v>
      </c>
      <c r="D47" s="52">
        <v>3.7499999999999999E-2</v>
      </c>
      <c r="E47" s="52">
        <v>3.7499999999999999E-2</v>
      </c>
      <c r="F47" s="52">
        <v>3.7499999999999999E-2</v>
      </c>
      <c r="G47" s="52">
        <v>3.7499999999999999E-2</v>
      </c>
      <c r="H47" s="52">
        <v>3.7499999999999999E-2</v>
      </c>
      <c r="I47" s="52">
        <v>3.7499999999999999E-2</v>
      </c>
      <c r="J47" s="52">
        <v>3.7499999999999999E-2</v>
      </c>
      <c r="K47" s="52">
        <v>3.7499999999999999E-2</v>
      </c>
      <c r="L47" s="52">
        <v>3.7499999999999999E-2</v>
      </c>
      <c r="M47" s="52">
        <v>3.7499999999999999E-2</v>
      </c>
      <c r="N47" s="52">
        <v>3.7499999999999999E-2</v>
      </c>
      <c r="O47" s="52">
        <v>3.7499999999999999E-2</v>
      </c>
      <c r="P47" s="52">
        <v>3.7499999999999999E-2</v>
      </c>
      <c r="Q47" s="52">
        <v>3.7499999999999999E-2</v>
      </c>
      <c r="S47" s="17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6"/>
      <c r="AK47" s="17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6"/>
    </row>
    <row r="48" spans="1:54" x14ac:dyDescent="0.25">
      <c r="A48" s="16">
        <v>30</v>
      </c>
      <c r="B48" s="52">
        <v>3.7499999999999999E-2</v>
      </c>
      <c r="C48" s="52">
        <v>3.7499999999999999E-2</v>
      </c>
      <c r="D48" s="52">
        <v>3.7499999999999999E-2</v>
      </c>
      <c r="E48" s="52">
        <v>3.7499999999999999E-2</v>
      </c>
      <c r="F48" s="52">
        <v>3.7499999999999999E-2</v>
      </c>
      <c r="G48" s="52">
        <v>3.7499999999999999E-2</v>
      </c>
      <c r="H48" s="52">
        <v>3.7499999999999999E-2</v>
      </c>
      <c r="I48" s="52">
        <v>3.7499999999999999E-2</v>
      </c>
      <c r="J48" s="52">
        <v>3.7499999999999999E-2</v>
      </c>
      <c r="K48" s="52">
        <v>3.7499999999999999E-2</v>
      </c>
      <c r="L48" s="52">
        <v>3.7499999999999999E-2</v>
      </c>
      <c r="M48" s="52">
        <v>3.7499999999999999E-2</v>
      </c>
      <c r="N48" s="52">
        <v>3.7499999999999999E-2</v>
      </c>
      <c r="O48" s="52">
        <v>3.7499999999999999E-2</v>
      </c>
      <c r="P48" s="52">
        <v>3.7499999999999999E-2</v>
      </c>
      <c r="Q48" s="52">
        <v>3.7499999999999999E-2</v>
      </c>
      <c r="S48" s="17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6"/>
      <c r="AK48" s="17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6"/>
    </row>
    <row r="49" spans="1:54" x14ac:dyDescent="0.25">
      <c r="A49" s="16">
        <v>35</v>
      </c>
      <c r="B49" s="52">
        <v>3.7499999999999999E-2</v>
      </c>
      <c r="C49" s="52">
        <v>3.7499999999999999E-2</v>
      </c>
      <c r="D49" s="52">
        <v>3.7499999999999999E-2</v>
      </c>
      <c r="E49" s="52">
        <v>3.7499999999999999E-2</v>
      </c>
      <c r="F49" s="52">
        <v>3.7499999999999999E-2</v>
      </c>
      <c r="G49" s="52">
        <v>3.7499999999999999E-2</v>
      </c>
      <c r="H49" s="52">
        <v>3.7499999999999999E-2</v>
      </c>
      <c r="I49" s="52">
        <v>3.7499999999999999E-2</v>
      </c>
      <c r="J49" s="52">
        <v>3.7499999999999999E-2</v>
      </c>
      <c r="K49" s="52">
        <v>3.7499999999999999E-2</v>
      </c>
      <c r="L49" s="52">
        <v>3.7499999999999999E-2</v>
      </c>
      <c r="M49" s="52">
        <v>3.7499999999999999E-2</v>
      </c>
      <c r="N49" s="52">
        <v>3.7499999999999999E-2</v>
      </c>
      <c r="O49" s="52">
        <v>3.7499999999999999E-2</v>
      </c>
      <c r="P49" s="52">
        <v>3.7499999999999999E-2</v>
      </c>
      <c r="Q49" s="52">
        <v>3.7499999999999999E-2</v>
      </c>
      <c r="S49" s="17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6"/>
      <c r="AK49" s="17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6"/>
    </row>
    <row r="50" spans="1:54" x14ac:dyDescent="0.25">
      <c r="A50" s="16">
        <v>40</v>
      </c>
      <c r="B50" s="52">
        <v>3.7499999999999999E-2</v>
      </c>
      <c r="C50" s="52">
        <v>3.7499999999999999E-2</v>
      </c>
      <c r="D50" s="52">
        <v>3.7499999999999999E-2</v>
      </c>
      <c r="E50" s="52">
        <v>3.7499999999999999E-2</v>
      </c>
      <c r="F50" s="52">
        <v>3.7499999999999999E-2</v>
      </c>
      <c r="G50" s="52">
        <v>3.7499999999999999E-2</v>
      </c>
      <c r="H50" s="52">
        <v>3.7499999999999999E-2</v>
      </c>
      <c r="I50" s="52">
        <v>3.7499999999999999E-2</v>
      </c>
      <c r="J50" s="52">
        <v>3.7499999999999999E-2</v>
      </c>
      <c r="K50" s="52">
        <v>3.7499999999999999E-2</v>
      </c>
      <c r="L50" s="52">
        <v>3.7499999999999999E-2</v>
      </c>
      <c r="M50" s="52">
        <v>3.7499999999999999E-2</v>
      </c>
      <c r="N50" s="52">
        <v>3.7499999999999999E-2</v>
      </c>
      <c r="O50" s="52">
        <v>3.7499999999999999E-2</v>
      </c>
      <c r="P50" s="52">
        <v>3.7499999999999999E-2</v>
      </c>
      <c r="Q50" s="52">
        <v>3.7499999999999999E-2</v>
      </c>
      <c r="S50" s="17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6"/>
      <c r="AK50" s="17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6"/>
    </row>
    <row r="51" spans="1:54" x14ac:dyDescent="0.25">
      <c r="A51" s="16">
        <v>45</v>
      </c>
      <c r="B51" s="52">
        <v>3.7499999999999999E-2</v>
      </c>
      <c r="C51" s="52">
        <v>3.7499999999999999E-2</v>
      </c>
      <c r="D51" s="52">
        <v>3.7499999999999999E-2</v>
      </c>
      <c r="E51" s="52">
        <v>3.7499999999999999E-2</v>
      </c>
      <c r="F51" s="52">
        <v>3.7499999999999999E-2</v>
      </c>
      <c r="G51" s="52">
        <v>3.7499999999999999E-2</v>
      </c>
      <c r="H51" s="52">
        <v>3.7499999999999999E-2</v>
      </c>
      <c r="I51" s="52">
        <v>3.7499999999999999E-2</v>
      </c>
      <c r="J51" s="52">
        <v>3.7499999999999999E-2</v>
      </c>
      <c r="K51" s="52">
        <v>3.7499999999999999E-2</v>
      </c>
      <c r="L51" s="52">
        <v>3.7499999999999999E-2</v>
      </c>
      <c r="M51" s="52">
        <v>3.7499999999999999E-2</v>
      </c>
      <c r="N51" s="52">
        <v>3.7499999999999999E-2</v>
      </c>
      <c r="O51" s="52">
        <v>3.7499999999999999E-2</v>
      </c>
      <c r="P51" s="52">
        <v>3.7499999999999999E-2</v>
      </c>
      <c r="Q51" s="52">
        <v>3.7499999999999999E-2</v>
      </c>
      <c r="S51" s="17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6"/>
      <c r="AK51" s="17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6"/>
    </row>
    <row r="52" spans="1:54" x14ac:dyDescent="0.25">
      <c r="A52" s="16">
        <v>50</v>
      </c>
      <c r="B52" s="52">
        <v>3.7499999999999999E-2</v>
      </c>
      <c r="C52" s="52">
        <v>3.7499999999999999E-2</v>
      </c>
      <c r="D52" s="52">
        <v>3.7499999999999999E-2</v>
      </c>
      <c r="E52" s="52">
        <v>3.7499999999999999E-2</v>
      </c>
      <c r="F52" s="52">
        <v>3.7499999999999999E-2</v>
      </c>
      <c r="G52" s="52">
        <v>3.7499999999999999E-2</v>
      </c>
      <c r="H52" s="52">
        <v>3.7499999999999999E-2</v>
      </c>
      <c r="I52" s="52">
        <v>3.7499999999999999E-2</v>
      </c>
      <c r="J52" s="52">
        <v>3.7499999999999999E-2</v>
      </c>
      <c r="K52" s="52">
        <v>3.7499999999999999E-2</v>
      </c>
      <c r="L52" s="52">
        <v>3.7499999999999999E-2</v>
      </c>
      <c r="M52" s="52">
        <v>3.7499999999999999E-2</v>
      </c>
      <c r="N52" s="52">
        <v>3.7499999999999999E-2</v>
      </c>
      <c r="O52" s="52">
        <v>3.7499999999999999E-2</v>
      </c>
      <c r="P52" s="52">
        <v>3.7499999999999999E-2</v>
      </c>
      <c r="Q52" s="52">
        <v>3.7499999999999999E-2</v>
      </c>
      <c r="S52" s="17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6"/>
      <c r="AK52" s="17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6"/>
    </row>
    <row r="53" spans="1:54" x14ac:dyDescent="0.25">
      <c r="A53" s="16">
        <v>55</v>
      </c>
      <c r="B53" s="52">
        <v>3.7499999999999999E-2</v>
      </c>
      <c r="C53" s="52">
        <v>3.7499999999999999E-2</v>
      </c>
      <c r="D53" s="52">
        <v>3.7499999999999999E-2</v>
      </c>
      <c r="E53" s="52">
        <v>3.7499999999999999E-2</v>
      </c>
      <c r="F53" s="52">
        <v>3.7499999999999999E-2</v>
      </c>
      <c r="G53" s="52">
        <v>3.7499999999999999E-2</v>
      </c>
      <c r="H53" s="52">
        <v>3.7499999999999999E-2</v>
      </c>
      <c r="I53" s="52">
        <v>3.7499999999999999E-2</v>
      </c>
      <c r="J53" s="52">
        <v>3.7499999999999999E-2</v>
      </c>
      <c r="K53" s="52">
        <v>3.7499999999999999E-2</v>
      </c>
      <c r="L53" s="52">
        <v>3.7499999999999999E-2</v>
      </c>
      <c r="M53" s="52">
        <v>3.7499999999999999E-2</v>
      </c>
      <c r="N53" s="52">
        <v>3.7499999999999999E-2</v>
      </c>
      <c r="O53" s="52">
        <v>3.7499999999999999E-2</v>
      </c>
      <c r="P53" s="52">
        <v>3.7499999999999999E-2</v>
      </c>
      <c r="Q53" s="52">
        <v>3.7499999999999999E-2</v>
      </c>
      <c r="S53" s="17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6"/>
      <c r="AK53" s="17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6"/>
    </row>
    <row r="54" spans="1:54" x14ac:dyDescent="0.25">
      <c r="A54" s="16">
        <v>60</v>
      </c>
      <c r="B54" s="52">
        <v>3.7499999999999999E-2</v>
      </c>
      <c r="C54" s="52">
        <v>3.7499999999999999E-2</v>
      </c>
      <c r="D54" s="52">
        <v>3.7499999999999999E-2</v>
      </c>
      <c r="E54" s="52">
        <v>3.7499999999999999E-2</v>
      </c>
      <c r="F54" s="52">
        <v>3.7499999999999999E-2</v>
      </c>
      <c r="G54" s="52">
        <v>3.7499999999999999E-2</v>
      </c>
      <c r="H54" s="52">
        <v>3.7499999999999999E-2</v>
      </c>
      <c r="I54" s="52">
        <v>3.7499999999999999E-2</v>
      </c>
      <c r="J54" s="52">
        <v>3.7499999999999999E-2</v>
      </c>
      <c r="K54" s="52">
        <v>3.7499999999999999E-2</v>
      </c>
      <c r="L54" s="52">
        <v>3.7499999999999999E-2</v>
      </c>
      <c r="M54" s="52">
        <v>3.7499999999999999E-2</v>
      </c>
      <c r="N54" s="52">
        <v>3.7499999999999999E-2</v>
      </c>
      <c r="O54" s="52">
        <v>3.7499999999999999E-2</v>
      </c>
      <c r="P54" s="52">
        <v>3.7499999999999999E-2</v>
      </c>
      <c r="Q54" s="52">
        <v>3.7499999999999999E-2</v>
      </c>
      <c r="S54" s="17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6"/>
      <c r="AK54" s="17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6"/>
    </row>
    <row r="55" spans="1:54" x14ac:dyDescent="0.25">
      <c r="A55" s="16">
        <v>65</v>
      </c>
      <c r="B55" s="52">
        <v>3.7499999999999999E-2</v>
      </c>
      <c r="C55" s="52">
        <v>3.7499999999999999E-2</v>
      </c>
      <c r="D55" s="52">
        <v>3.7499999999999999E-2</v>
      </c>
      <c r="E55" s="52">
        <v>3.7499999999999999E-2</v>
      </c>
      <c r="F55" s="52">
        <v>3.7499999999999999E-2</v>
      </c>
      <c r="G55" s="52">
        <v>3.7499999999999999E-2</v>
      </c>
      <c r="H55" s="52">
        <v>3.7499999999999999E-2</v>
      </c>
      <c r="I55" s="52">
        <v>3.7499999999999999E-2</v>
      </c>
      <c r="J55" s="52">
        <v>3.7499999999999999E-2</v>
      </c>
      <c r="K55" s="52">
        <v>3.7499999999999999E-2</v>
      </c>
      <c r="L55" s="52">
        <v>3.7499999999999999E-2</v>
      </c>
      <c r="M55" s="52">
        <v>3.7499999999999999E-2</v>
      </c>
      <c r="N55" s="52">
        <v>3.7499999999999999E-2</v>
      </c>
      <c r="O55" s="52">
        <v>3.7499999999999999E-2</v>
      </c>
      <c r="P55" s="52">
        <v>3.7499999999999999E-2</v>
      </c>
      <c r="Q55" s="52">
        <v>3.7499999999999999E-2</v>
      </c>
      <c r="S55" s="17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6"/>
      <c r="AK55" s="17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6"/>
    </row>
    <row r="56" spans="1:54" x14ac:dyDescent="0.25">
      <c r="A56" s="16">
        <v>70</v>
      </c>
      <c r="B56" s="52">
        <v>3.7499999999999999E-2</v>
      </c>
      <c r="C56" s="52">
        <v>3.7499999999999999E-2</v>
      </c>
      <c r="D56" s="52">
        <v>3.7499999999999999E-2</v>
      </c>
      <c r="E56" s="52">
        <v>3.7499999999999999E-2</v>
      </c>
      <c r="F56" s="52">
        <v>3.7499999999999999E-2</v>
      </c>
      <c r="G56" s="52">
        <v>3.7499999999999999E-2</v>
      </c>
      <c r="H56" s="52">
        <v>3.7499999999999999E-2</v>
      </c>
      <c r="I56" s="52">
        <v>3.7499999999999999E-2</v>
      </c>
      <c r="J56" s="52">
        <v>3.7499999999999999E-2</v>
      </c>
      <c r="K56" s="52">
        <v>3.7499999999999999E-2</v>
      </c>
      <c r="L56" s="52">
        <v>3.7499999999999999E-2</v>
      </c>
      <c r="M56" s="52">
        <v>3.7499999999999999E-2</v>
      </c>
      <c r="N56" s="52">
        <v>3.7499999999999999E-2</v>
      </c>
      <c r="O56" s="52">
        <v>3.7499999999999999E-2</v>
      </c>
      <c r="P56" s="52">
        <v>3.7499999999999999E-2</v>
      </c>
      <c r="Q56" s="52">
        <v>3.7499999999999999E-2</v>
      </c>
      <c r="S56" s="17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6"/>
      <c r="AK56" s="17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6"/>
    </row>
    <row r="57" spans="1:54" x14ac:dyDescent="0.25">
      <c r="A57" s="16">
        <v>75</v>
      </c>
      <c r="B57" s="52">
        <v>3.7499999999999999E-2</v>
      </c>
      <c r="C57" s="52">
        <v>3.7499999999999999E-2</v>
      </c>
      <c r="D57" s="52">
        <v>3.7499999999999999E-2</v>
      </c>
      <c r="E57" s="52">
        <v>3.7499999999999999E-2</v>
      </c>
      <c r="F57" s="52">
        <v>3.7499999999999999E-2</v>
      </c>
      <c r="G57" s="52">
        <v>3.7499999999999999E-2</v>
      </c>
      <c r="H57" s="52">
        <v>3.7499999999999999E-2</v>
      </c>
      <c r="I57" s="52">
        <v>3.7499999999999999E-2</v>
      </c>
      <c r="J57" s="52">
        <v>3.7499999999999999E-2</v>
      </c>
      <c r="K57" s="52">
        <v>3.7499999999999999E-2</v>
      </c>
      <c r="L57" s="52">
        <v>3.7499999999999999E-2</v>
      </c>
      <c r="M57" s="52">
        <v>3.7499999999999999E-2</v>
      </c>
      <c r="N57" s="52">
        <v>3.7499999999999999E-2</v>
      </c>
      <c r="O57" s="52">
        <v>3.7499999999999999E-2</v>
      </c>
      <c r="P57" s="52">
        <v>3.7499999999999999E-2</v>
      </c>
      <c r="Q57" s="52">
        <v>3.7499999999999999E-2</v>
      </c>
      <c r="S57" s="17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6"/>
      <c r="AK57" s="17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6"/>
    </row>
    <row r="58" spans="1:54" x14ac:dyDescent="0.25"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</row>
    <row r="59" spans="1:54" x14ac:dyDescent="0.25">
      <c r="B59" s="13" t="s">
        <v>52</v>
      </c>
      <c r="S59" s="6"/>
      <c r="T59" s="17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17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</row>
    <row r="60" spans="1:54" x14ac:dyDescent="0.25">
      <c r="B60" s="15">
        <v>0</v>
      </c>
      <c r="C60" s="15">
        <v>5</v>
      </c>
      <c r="D60" s="15">
        <v>10</v>
      </c>
      <c r="E60" s="15">
        <v>15</v>
      </c>
      <c r="F60" s="15">
        <v>20</v>
      </c>
      <c r="G60" s="15">
        <v>25</v>
      </c>
      <c r="H60" s="15">
        <v>30</v>
      </c>
      <c r="I60" s="15">
        <v>35</v>
      </c>
      <c r="J60" s="15">
        <v>40</v>
      </c>
      <c r="K60" s="15">
        <v>45</v>
      </c>
      <c r="L60" s="15">
        <v>50</v>
      </c>
      <c r="M60" s="15">
        <v>55</v>
      </c>
      <c r="N60" s="15">
        <v>60</v>
      </c>
      <c r="O60" s="15">
        <v>65</v>
      </c>
      <c r="P60" s="15">
        <v>70</v>
      </c>
      <c r="Q60" s="15">
        <v>75</v>
      </c>
      <c r="S60" s="6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6"/>
      <c r="AK60" s="6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6"/>
    </row>
    <row r="61" spans="1:54" x14ac:dyDescent="0.25">
      <c r="A61" s="16">
        <v>0</v>
      </c>
      <c r="B61" s="52">
        <v>2.35E-2</v>
      </c>
      <c r="C61" s="52">
        <v>2.35E-2</v>
      </c>
      <c r="D61" s="52">
        <v>2.35E-2</v>
      </c>
      <c r="E61" s="52">
        <v>2.35E-2</v>
      </c>
      <c r="F61" s="52">
        <v>2.35E-2</v>
      </c>
      <c r="G61" s="52">
        <v>2.35E-2</v>
      </c>
      <c r="H61" s="52">
        <v>2.35E-2</v>
      </c>
      <c r="I61" s="52">
        <v>2.35E-2</v>
      </c>
      <c r="J61" s="52">
        <v>2.35E-2</v>
      </c>
      <c r="K61" s="52">
        <v>2.35E-2</v>
      </c>
      <c r="L61" s="52">
        <v>2.35E-2</v>
      </c>
      <c r="M61" s="52">
        <v>2.35E-2</v>
      </c>
      <c r="N61" s="52">
        <v>2.35E-2</v>
      </c>
      <c r="O61" s="52">
        <v>2.35E-2</v>
      </c>
      <c r="P61" s="52">
        <v>2.35E-2</v>
      </c>
      <c r="Q61" s="52">
        <v>2.35E-2</v>
      </c>
      <c r="S61" s="17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6"/>
      <c r="AK61" s="17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6"/>
    </row>
    <row r="62" spans="1:54" x14ac:dyDescent="0.25">
      <c r="A62" s="16">
        <v>5</v>
      </c>
      <c r="B62" s="52">
        <v>2.35E-2</v>
      </c>
      <c r="C62" s="52">
        <v>2.35E-2</v>
      </c>
      <c r="D62" s="52">
        <v>2.35E-2</v>
      </c>
      <c r="E62" s="52">
        <v>2.35E-2</v>
      </c>
      <c r="F62" s="52">
        <v>2.35E-2</v>
      </c>
      <c r="G62" s="52">
        <v>2.35E-2</v>
      </c>
      <c r="H62" s="52">
        <v>2.35E-2</v>
      </c>
      <c r="I62" s="52">
        <v>2.35E-2</v>
      </c>
      <c r="J62" s="52">
        <v>2.35E-2</v>
      </c>
      <c r="K62" s="52">
        <v>2.35E-2</v>
      </c>
      <c r="L62" s="52">
        <v>2.35E-2</v>
      </c>
      <c r="M62" s="52">
        <v>2.35E-2</v>
      </c>
      <c r="N62" s="52">
        <v>2.35E-2</v>
      </c>
      <c r="O62" s="52">
        <v>2.35E-2</v>
      </c>
      <c r="P62" s="52">
        <v>2.35E-2</v>
      </c>
      <c r="Q62" s="52">
        <v>2.35E-2</v>
      </c>
      <c r="S62" s="17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6"/>
      <c r="AK62" s="17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6"/>
    </row>
    <row r="63" spans="1:54" x14ac:dyDescent="0.25">
      <c r="A63" s="16">
        <v>10</v>
      </c>
      <c r="B63" s="52">
        <v>2.35E-2</v>
      </c>
      <c r="C63" s="52">
        <v>2.35E-2</v>
      </c>
      <c r="D63" s="52">
        <v>2.35E-2</v>
      </c>
      <c r="E63" s="52">
        <v>2.35E-2</v>
      </c>
      <c r="F63" s="52">
        <v>2.35E-2</v>
      </c>
      <c r="G63" s="52">
        <v>2.35E-2</v>
      </c>
      <c r="H63" s="52">
        <v>2.35E-2</v>
      </c>
      <c r="I63" s="52">
        <v>2.35E-2</v>
      </c>
      <c r="J63" s="52">
        <v>2.35E-2</v>
      </c>
      <c r="K63" s="52">
        <v>2.35E-2</v>
      </c>
      <c r="L63" s="52">
        <v>2.35E-2</v>
      </c>
      <c r="M63" s="52">
        <v>2.35E-2</v>
      </c>
      <c r="N63" s="52">
        <v>2.35E-2</v>
      </c>
      <c r="O63" s="52">
        <v>2.35E-2</v>
      </c>
      <c r="P63" s="52">
        <v>2.35E-2</v>
      </c>
      <c r="Q63" s="52">
        <v>2.35E-2</v>
      </c>
      <c r="S63" s="17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6"/>
      <c r="AK63" s="17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6"/>
    </row>
    <row r="64" spans="1:54" x14ac:dyDescent="0.25">
      <c r="A64" s="16">
        <v>15</v>
      </c>
      <c r="B64" s="52">
        <v>2.35E-2</v>
      </c>
      <c r="C64" s="52">
        <v>2.35E-2</v>
      </c>
      <c r="D64" s="52">
        <v>2.35E-2</v>
      </c>
      <c r="E64" s="52">
        <v>2.35E-2</v>
      </c>
      <c r="F64" s="52">
        <v>2.35E-2</v>
      </c>
      <c r="G64" s="52">
        <v>2.35E-2</v>
      </c>
      <c r="H64" s="52">
        <v>2.35E-2</v>
      </c>
      <c r="I64" s="52">
        <v>2.35E-2</v>
      </c>
      <c r="J64" s="52">
        <v>2.35E-2</v>
      </c>
      <c r="K64" s="52">
        <v>2.35E-2</v>
      </c>
      <c r="L64" s="52">
        <v>2.35E-2</v>
      </c>
      <c r="M64" s="52">
        <v>2.35E-2</v>
      </c>
      <c r="N64" s="52">
        <v>2.35E-2</v>
      </c>
      <c r="O64" s="52">
        <v>2.35E-2</v>
      </c>
      <c r="P64" s="52">
        <v>2.35E-2</v>
      </c>
      <c r="Q64" s="52">
        <v>2.35E-2</v>
      </c>
      <c r="S64" s="17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6"/>
      <c r="AK64" s="17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6"/>
    </row>
    <row r="65" spans="1:54" x14ac:dyDescent="0.25">
      <c r="A65" s="16">
        <v>20</v>
      </c>
      <c r="B65" s="52">
        <v>2.35E-2</v>
      </c>
      <c r="C65" s="52">
        <v>2.35E-2</v>
      </c>
      <c r="D65" s="52">
        <v>2.35E-2</v>
      </c>
      <c r="E65" s="52">
        <v>2.35E-2</v>
      </c>
      <c r="F65" s="52">
        <v>2.35E-2</v>
      </c>
      <c r="G65" s="52">
        <v>2.35E-2</v>
      </c>
      <c r="H65" s="52">
        <v>2.35E-2</v>
      </c>
      <c r="I65" s="52">
        <v>2.35E-2</v>
      </c>
      <c r="J65" s="52">
        <v>2.35E-2</v>
      </c>
      <c r="K65" s="52">
        <v>2.35E-2</v>
      </c>
      <c r="L65" s="52">
        <v>2.35E-2</v>
      </c>
      <c r="M65" s="52">
        <v>2.35E-2</v>
      </c>
      <c r="N65" s="52">
        <v>2.35E-2</v>
      </c>
      <c r="O65" s="52">
        <v>2.35E-2</v>
      </c>
      <c r="P65" s="52">
        <v>2.35E-2</v>
      </c>
      <c r="Q65" s="52">
        <v>2.35E-2</v>
      </c>
      <c r="S65" s="17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6"/>
      <c r="AK65" s="17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6"/>
    </row>
    <row r="66" spans="1:54" x14ac:dyDescent="0.25">
      <c r="A66" s="16">
        <v>25</v>
      </c>
      <c r="B66" s="52">
        <v>2.35E-2</v>
      </c>
      <c r="C66" s="52">
        <v>2.35E-2</v>
      </c>
      <c r="D66" s="52">
        <v>2.35E-2</v>
      </c>
      <c r="E66" s="52">
        <v>2.35E-2</v>
      </c>
      <c r="F66" s="52">
        <v>2.35E-2</v>
      </c>
      <c r="G66" s="52">
        <v>2.35E-2</v>
      </c>
      <c r="H66" s="52">
        <v>2.35E-2</v>
      </c>
      <c r="I66" s="52">
        <v>2.35E-2</v>
      </c>
      <c r="J66" s="52">
        <v>2.35E-2</v>
      </c>
      <c r="K66" s="52">
        <v>2.35E-2</v>
      </c>
      <c r="L66" s="52">
        <v>2.35E-2</v>
      </c>
      <c r="M66" s="52">
        <v>2.35E-2</v>
      </c>
      <c r="N66" s="52">
        <v>2.35E-2</v>
      </c>
      <c r="O66" s="52">
        <v>2.35E-2</v>
      </c>
      <c r="P66" s="52">
        <v>2.35E-2</v>
      </c>
      <c r="Q66" s="52">
        <v>2.35E-2</v>
      </c>
      <c r="S66" s="17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6"/>
      <c r="AK66" s="17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6"/>
    </row>
    <row r="67" spans="1:54" x14ac:dyDescent="0.25">
      <c r="A67" s="16">
        <v>30</v>
      </c>
      <c r="B67" s="52">
        <v>2.35E-2</v>
      </c>
      <c r="C67" s="52">
        <v>2.35E-2</v>
      </c>
      <c r="D67" s="52">
        <v>2.35E-2</v>
      </c>
      <c r="E67" s="52">
        <v>2.35E-2</v>
      </c>
      <c r="F67" s="52">
        <v>2.35E-2</v>
      </c>
      <c r="G67" s="52">
        <v>2.35E-2</v>
      </c>
      <c r="H67" s="52">
        <v>2.35E-2</v>
      </c>
      <c r="I67" s="52">
        <v>2.35E-2</v>
      </c>
      <c r="J67" s="52">
        <v>2.35E-2</v>
      </c>
      <c r="K67" s="52">
        <v>2.35E-2</v>
      </c>
      <c r="L67" s="52">
        <v>2.35E-2</v>
      </c>
      <c r="M67" s="52">
        <v>2.35E-2</v>
      </c>
      <c r="N67" s="52">
        <v>2.35E-2</v>
      </c>
      <c r="O67" s="52">
        <v>2.35E-2</v>
      </c>
      <c r="P67" s="52">
        <v>2.35E-2</v>
      </c>
      <c r="Q67" s="52">
        <v>2.35E-2</v>
      </c>
      <c r="S67" s="17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6"/>
      <c r="AK67" s="17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6"/>
    </row>
    <row r="68" spans="1:54" x14ac:dyDescent="0.25">
      <c r="A68" s="16">
        <v>35</v>
      </c>
      <c r="B68" s="52">
        <v>2.35E-2</v>
      </c>
      <c r="C68" s="52">
        <v>2.35E-2</v>
      </c>
      <c r="D68" s="52">
        <v>2.35E-2</v>
      </c>
      <c r="E68" s="52">
        <v>2.35E-2</v>
      </c>
      <c r="F68" s="52">
        <v>2.35E-2</v>
      </c>
      <c r="G68" s="52">
        <v>2.35E-2</v>
      </c>
      <c r="H68" s="52">
        <v>2.35E-2</v>
      </c>
      <c r="I68" s="52">
        <v>2.35E-2</v>
      </c>
      <c r="J68" s="52">
        <v>2.35E-2</v>
      </c>
      <c r="K68" s="52">
        <v>2.35E-2</v>
      </c>
      <c r="L68" s="52">
        <v>2.35E-2</v>
      </c>
      <c r="M68" s="52">
        <v>2.35E-2</v>
      </c>
      <c r="N68" s="52">
        <v>2.35E-2</v>
      </c>
      <c r="O68" s="52">
        <v>2.35E-2</v>
      </c>
      <c r="P68" s="52">
        <v>2.35E-2</v>
      </c>
      <c r="Q68" s="52">
        <v>2.35E-2</v>
      </c>
      <c r="S68" s="17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6"/>
      <c r="AK68" s="17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6"/>
    </row>
    <row r="69" spans="1:54" x14ac:dyDescent="0.25">
      <c r="A69" s="16">
        <v>40</v>
      </c>
      <c r="B69" s="52">
        <v>2.35E-2</v>
      </c>
      <c r="C69" s="52">
        <v>2.35E-2</v>
      </c>
      <c r="D69" s="52">
        <v>2.35E-2</v>
      </c>
      <c r="E69" s="52">
        <v>2.35E-2</v>
      </c>
      <c r="F69" s="52">
        <v>2.35E-2</v>
      </c>
      <c r="G69" s="52">
        <v>2.35E-2</v>
      </c>
      <c r="H69" s="52">
        <v>2.35E-2</v>
      </c>
      <c r="I69" s="52">
        <v>2.35E-2</v>
      </c>
      <c r="J69" s="52">
        <v>2.35E-2</v>
      </c>
      <c r="K69" s="52">
        <v>2.35E-2</v>
      </c>
      <c r="L69" s="52">
        <v>2.35E-2</v>
      </c>
      <c r="M69" s="52">
        <v>2.35E-2</v>
      </c>
      <c r="N69" s="52">
        <v>2.35E-2</v>
      </c>
      <c r="O69" s="52">
        <v>2.35E-2</v>
      </c>
      <c r="P69" s="52">
        <v>2.35E-2</v>
      </c>
      <c r="Q69" s="52">
        <v>2.35E-2</v>
      </c>
      <c r="S69" s="17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6"/>
      <c r="AK69" s="17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6"/>
    </row>
    <row r="70" spans="1:54" x14ac:dyDescent="0.25">
      <c r="A70" s="16">
        <v>45</v>
      </c>
      <c r="B70" s="52">
        <v>2.35E-2</v>
      </c>
      <c r="C70" s="52">
        <v>2.35E-2</v>
      </c>
      <c r="D70" s="52">
        <v>2.35E-2</v>
      </c>
      <c r="E70" s="52">
        <v>2.35E-2</v>
      </c>
      <c r="F70" s="52">
        <v>2.35E-2</v>
      </c>
      <c r="G70" s="52">
        <v>2.35E-2</v>
      </c>
      <c r="H70" s="52">
        <v>2.35E-2</v>
      </c>
      <c r="I70" s="52">
        <v>2.35E-2</v>
      </c>
      <c r="J70" s="52">
        <v>2.35E-2</v>
      </c>
      <c r="K70" s="52">
        <v>2.35E-2</v>
      </c>
      <c r="L70" s="52">
        <v>2.35E-2</v>
      </c>
      <c r="M70" s="52">
        <v>2.35E-2</v>
      </c>
      <c r="N70" s="52">
        <v>2.35E-2</v>
      </c>
      <c r="O70" s="52">
        <v>2.35E-2</v>
      </c>
      <c r="P70" s="52">
        <v>2.35E-2</v>
      </c>
      <c r="Q70" s="52">
        <v>2.35E-2</v>
      </c>
      <c r="S70" s="17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6"/>
      <c r="AK70" s="17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6"/>
    </row>
    <row r="71" spans="1:54" x14ac:dyDescent="0.25">
      <c r="A71" s="16">
        <v>50</v>
      </c>
      <c r="B71" s="52">
        <v>2.35E-2</v>
      </c>
      <c r="C71" s="52">
        <v>2.35E-2</v>
      </c>
      <c r="D71" s="52">
        <v>2.35E-2</v>
      </c>
      <c r="E71" s="52">
        <v>2.35E-2</v>
      </c>
      <c r="F71" s="52">
        <v>2.35E-2</v>
      </c>
      <c r="G71" s="52">
        <v>2.35E-2</v>
      </c>
      <c r="H71" s="52">
        <v>2.35E-2</v>
      </c>
      <c r="I71" s="52">
        <v>2.35E-2</v>
      </c>
      <c r="J71" s="52">
        <v>2.35E-2</v>
      </c>
      <c r="K71" s="52">
        <v>2.35E-2</v>
      </c>
      <c r="L71" s="52">
        <v>2.35E-2</v>
      </c>
      <c r="M71" s="52">
        <v>2.35E-2</v>
      </c>
      <c r="N71" s="52">
        <v>2.35E-2</v>
      </c>
      <c r="O71" s="52">
        <v>2.35E-2</v>
      </c>
      <c r="P71" s="52">
        <v>2.35E-2</v>
      </c>
      <c r="Q71" s="52">
        <v>2.35E-2</v>
      </c>
      <c r="S71" s="17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6"/>
      <c r="AK71" s="17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6"/>
    </row>
    <row r="72" spans="1:54" x14ac:dyDescent="0.25">
      <c r="A72" s="16">
        <v>55</v>
      </c>
      <c r="B72" s="52">
        <v>2.35E-2</v>
      </c>
      <c r="C72" s="52">
        <v>2.35E-2</v>
      </c>
      <c r="D72" s="52">
        <v>2.35E-2</v>
      </c>
      <c r="E72" s="52">
        <v>2.35E-2</v>
      </c>
      <c r="F72" s="52">
        <v>2.35E-2</v>
      </c>
      <c r="G72" s="52">
        <v>2.35E-2</v>
      </c>
      <c r="H72" s="52">
        <v>2.35E-2</v>
      </c>
      <c r="I72" s="52">
        <v>2.35E-2</v>
      </c>
      <c r="J72" s="52">
        <v>2.35E-2</v>
      </c>
      <c r="K72" s="52">
        <v>2.35E-2</v>
      </c>
      <c r="L72" s="52">
        <v>2.35E-2</v>
      </c>
      <c r="M72" s="52">
        <v>2.35E-2</v>
      </c>
      <c r="N72" s="52">
        <v>2.35E-2</v>
      </c>
      <c r="O72" s="52">
        <v>2.35E-2</v>
      </c>
      <c r="P72" s="52">
        <v>2.35E-2</v>
      </c>
      <c r="Q72" s="52">
        <v>2.35E-2</v>
      </c>
      <c r="S72" s="17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6"/>
      <c r="AK72" s="17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6"/>
    </row>
    <row r="73" spans="1:54" x14ac:dyDescent="0.25">
      <c r="A73" s="16">
        <v>60</v>
      </c>
      <c r="B73" s="52">
        <v>2.35E-2</v>
      </c>
      <c r="C73" s="52">
        <v>2.35E-2</v>
      </c>
      <c r="D73" s="52">
        <v>2.35E-2</v>
      </c>
      <c r="E73" s="52">
        <v>2.35E-2</v>
      </c>
      <c r="F73" s="52">
        <v>2.35E-2</v>
      </c>
      <c r="G73" s="52">
        <v>2.35E-2</v>
      </c>
      <c r="H73" s="52">
        <v>2.35E-2</v>
      </c>
      <c r="I73" s="52">
        <v>2.35E-2</v>
      </c>
      <c r="J73" s="52">
        <v>2.35E-2</v>
      </c>
      <c r="K73" s="52">
        <v>2.35E-2</v>
      </c>
      <c r="L73" s="52">
        <v>2.35E-2</v>
      </c>
      <c r="M73" s="52">
        <v>2.35E-2</v>
      </c>
      <c r="N73" s="52">
        <v>2.35E-2</v>
      </c>
      <c r="O73" s="52">
        <v>2.35E-2</v>
      </c>
      <c r="P73" s="52">
        <v>2.35E-2</v>
      </c>
      <c r="Q73" s="52">
        <v>2.35E-2</v>
      </c>
      <c r="S73" s="17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6"/>
      <c r="AK73" s="17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6"/>
    </row>
    <row r="74" spans="1:54" x14ac:dyDescent="0.25">
      <c r="A74" s="16">
        <v>65</v>
      </c>
      <c r="B74" s="52">
        <v>2.35E-2</v>
      </c>
      <c r="C74" s="52">
        <v>2.35E-2</v>
      </c>
      <c r="D74" s="52">
        <v>2.35E-2</v>
      </c>
      <c r="E74" s="52">
        <v>2.35E-2</v>
      </c>
      <c r="F74" s="52">
        <v>2.35E-2</v>
      </c>
      <c r="G74" s="52">
        <v>2.35E-2</v>
      </c>
      <c r="H74" s="52">
        <v>2.35E-2</v>
      </c>
      <c r="I74" s="52">
        <v>2.35E-2</v>
      </c>
      <c r="J74" s="52">
        <v>2.35E-2</v>
      </c>
      <c r="K74" s="52">
        <v>2.35E-2</v>
      </c>
      <c r="L74" s="52">
        <v>2.35E-2</v>
      </c>
      <c r="M74" s="52">
        <v>2.35E-2</v>
      </c>
      <c r="N74" s="52">
        <v>2.35E-2</v>
      </c>
      <c r="O74" s="52">
        <v>2.35E-2</v>
      </c>
      <c r="P74" s="52">
        <v>2.35E-2</v>
      </c>
      <c r="Q74" s="52">
        <v>2.35E-2</v>
      </c>
      <c r="S74" s="17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6"/>
      <c r="AK74" s="17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6"/>
    </row>
    <row r="75" spans="1:54" x14ac:dyDescent="0.25">
      <c r="A75" s="16">
        <v>70</v>
      </c>
      <c r="B75" s="52">
        <v>2.35E-2</v>
      </c>
      <c r="C75" s="52">
        <v>2.35E-2</v>
      </c>
      <c r="D75" s="52">
        <v>2.35E-2</v>
      </c>
      <c r="E75" s="52">
        <v>2.35E-2</v>
      </c>
      <c r="F75" s="52">
        <v>2.35E-2</v>
      </c>
      <c r="G75" s="52">
        <v>2.35E-2</v>
      </c>
      <c r="H75" s="52">
        <v>2.35E-2</v>
      </c>
      <c r="I75" s="52">
        <v>2.35E-2</v>
      </c>
      <c r="J75" s="52">
        <v>2.35E-2</v>
      </c>
      <c r="K75" s="52">
        <v>2.35E-2</v>
      </c>
      <c r="L75" s="52">
        <v>2.35E-2</v>
      </c>
      <c r="M75" s="52">
        <v>2.35E-2</v>
      </c>
      <c r="N75" s="52">
        <v>2.35E-2</v>
      </c>
      <c r="O75" s="52">
        <v>2.35E-2</v>
      </c>
      <c r="P75" s="52">
        <v>2.35E-2</v>
      </c>
      <c r="Q75" s="52">
        <v>2.35E-2</v>
      </c>
      <c r="S75" s="17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6"/>
      <c r="AK75" s="17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6"/>
    </row>
    <row r="76" spans="1:54" x14ac:dyDescent="0.25">
      <c r="A76" s="16">
        <v>75</v>
      </c>
      <c r="B76" s="52">
        <v>2.35E-2</v>
      </c>
      <c r="C76" s="52">
        <v>2.35E-2</v>
      </c>
      <c r="D76" s="52">
        <v>2.35E-2</v>
      </c>
      <c r="E76" s="52">
        <v>2.35E-2</v>
      </c>
      <c r="F76" s="52">
        <v>2.35E-2</v>
      </c>
      <c r="G76" s="52">
        <v>2.35E-2</v>
      </c>
      <c r="H76" s="52">
        <v>2.35E-2</v>
      </c>
      <c r="I76" s="52">
        <v>2.35E-2</v>
      </c>
      <c r="J76" s="52">
        <v>2.35E-2</v>
      </c>
      <c r="K76" s="52">
        <v>2.35E-2</v>
      </c>
      <c r="L76" s="52">
        <v>2.35E-2</v>
      </c>
      <c r="M76" s="52">
        <v>2.35E-2</v>
      </c>
      <c r="N76" s="52">
        <v>2.35E-2</v>
      </c>
      <c r="O76" s="52">
        <v>2.35E-2</v>
      </c>
      <c r="P76" s="52">
        <v>2.35E-2</v>
      </c>
      <c r="Q76" s="52">
        <v>2.35E-2</v>
      </c>
      <c r="S76" s="17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6"/>
      <c r="AK76" s="17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6"/>
    </row>
    <row r="77" spans="1:54" x14ac:dyDescent="0.25"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</row>
    <row r="78" spans="1:54" x14ac:dyDescent="0.25">
      <c r="B78" s="13" t="s">
        <v>54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</row>
    <row r="79" spans="1:54" x14ac:dyDescent="0.25">
      <c r="B79" s="15">
        <v>0</v>
      </c>
      <c r="C79" s="15">
        <v>5</v>
      </c>
      <c r="D79" s="15">
        <v>10</v>
      </c>
      <c r="E79" s="15">
        <v>15</v>
      </c>
      <c r="F79" s="15">
        <v>20</v>
      </c>
      <c r="G79" s="15">
        <v>25</v>
      </c>
      <c r="H79" s="15">
        <v>30</v>
      </c>
      <c r="I79" s="15">
        <v>35</v>
      </c>
      <c r="J79" s="15">
        <v>40</v>
      </c>
      <c r="K79" s="15">
        <v>45</v>
      </c>
      <c r="L79" s="15">
        <v>50</v>
      </c>
      <c r="M79" s="15">
        <v>55</v>
      </c>
      <c r="N79" s="15">
        <v>60</v>
      </c>
      <c r="O79" s="15">
        <v>65</v>
      </c>
      <c r="P79" s="15">
        <v>70</v>
      </c>
      <c r="Q79" s="15">
        <v>75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</row>
    <row r="80" spans="1:54" x14ac:dyDescent="0.25">
      <c r="A80" s="16">
        <v>0</v>
      </c>
      <c r="B80" s="52">
        <v>1.4500000000000001E-2</v>
      </c>
      <c r="C80" s="52">
        <v>1.4500000000000001E-2</v>
      </c>
      <c r="D80" s="52">
        <v>1.4500000000000001E-2</v>
      </c>
      <c r="E80" s="52">
        <v>1.4500000000000001E-2</v>
      </c>
      <c r="F80" s="52">
        <v>1.4500000000000001E-2</v>
      </c>
      <c r="G80" s="52">
        <v>1.4500000000000001E-2</v>
      </c>
      <c r="H80" s="52">
        <v>1.4500000000000001E-2</v>
      </c>
      <c r="I80" s="52">
        <v>1.4500000000000001E-2</v>
      </c>
      <c r="J80" s="52">
        <v>1.4500000000000001E-2</v>
      </c>
      <c r="K80" s="52">
        <v>1.4500000000000001E-2</v>
      </c>
      <c r="L80" s="52">
        <v>1.4500000000000001E-2</v>
      </c>
      <c r="M80" s="52">
        <v>1.4500000000000001E-2</v>
      </c>
      <c r="N80" s="52">
        <v>1.4500000000000001E-2</v>
      </c>
      <c r="O80" s="52">
        <v>1.4500000000000001E-2</v>
      </c>
      <c r="P80" s="52">
        <v>1.4500000000000001E-2</v>
      </c>
      <c r="Q80" s="52">
        <v>1.4500000000000001E-2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</row>
    <row r="81" spans="1:54" x14ac:dyDescent="0.25">
      <c r="A81" s="16">
        <v>5</v>
      </c>
      <c r="B81" s="52">
        <v>1.4500000000000001E-2</v>
      </c>
      <c r="C81" s="52">
        <v>1.4500000000000001E-2</v>
      </c>
      <c r="D81" s="52">
        <v>1.4500000000000001E-2</v>
      </c>
      <c r="E81" s="52">
        <v>1.4500000000000001E-2</v>
      </c>
      <c r="F81" s="52">
        <v>1.4500000000000001E-2</v>
      </c>
      <c r="G81" s="52">
        <v>1.4500000000000001E-2</v>
      </c>
      <c r="H81" s="52">
        <v>1.4500000000000001E-2</v>
      </c>
      <c r="I81" s="52">
        <v>1.4500000000000001E-2</v>
      </c>
      <c r="J81" s="52">
        <v>1.4500000000000001E-2</v>
      </c>
      <c r="K81" s="52">
        <v>1.4500000000000001E-2</v>
      </c>
      <c r="L81" s="52">
        <v>1.4500000000000001E-2</v>
      </c>
      <c r="M81" s="52">
        <v>1.4500000000000001E-2</v>
      </c>
      <c r="N81" s="52">
        <v>1.4500000000000001E-2</v>
      </c>
      <c r="O81" s="52">
        <v>1.4500000000000001E-2</v>
      </c>
      <c r="P81" s="52">
        <v>1.4500000000000001E-2</v>
      </c>
      <c r="Q81" s="52">
        <v>1.4500000000000001E-2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</row>
    <row r="82" spans="1:54" x14ac:dyDescent="0.25">
      <c r="A82" s="16">
        <v>10</v>
      </c>
      <c r="B82" s="52">
        <v>1.4500000000000001E-2</v>
      </c>
      <c r="C82" s="52">
        <v>1.4500000000000001E-2</v>
      </c>
      <c r="D82" s="52">
        <v>1.4500000000000001E-2</v>
      </c>
      <c r="E82" s="52">
        <v>1.4500000000000001E-2</v>
      </c>
      <c r="F82" s="52">
        <v>1.4500000000000001E-2</v>
      </c>
      <c r="G82" s="52">
        <v>1.4500000000000001E-2</v>
      </c>
      <c r="H82" s="52">
        <v>1.4500000000000001E-2</v>
      </c>
      <c r="I82" s="52">
        <v>1.4500000000000001E-2</v>
      </c>
      <c r="J82" s="52">
        <v>1.4500000000000001E-2</v>
      </c>
      <c r="K82" s="52">
        <v>1.4500000000000001E-2</v>
      </c>
      <c r="L82" s="52">
        <v>1.4500000000000001E-2</v>
      </c>
      <c r="M82" s="52">
        <v>1.4500000000000001E-2</v>
      </c>
      <c r="N82" s="52">
        <v>1.4500000000000001E-2</v>
      </c>
      <c r="O82" s="52">
        <v>1.4500000000000001E-2</v>
      </c>
      <c r="P82" s="52">
        <v>1.4500000000000001E-2</v>
      </c>
      <c r="Q82" s="52">
        <v>1.4500000000000001E-2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</row>
    <row r="83" spans="1:54" x14ac:dyDescent="0.25">
      <c r="A83" s="16">
        <v>15</v>
      </c>
      <c r="B83" s="52">
        <v>1.4500000000000001E-2</v>
      </c>
      <c r="C83" s="52">
        <v>1.4500000000000001E-2</v>
      </c>
      <c r="D83" s="52">
        <v>1.4500000000000001E-2</v>
      </c>
      <c r="E83" s="52">
        <v>1.4500000000000001E-2</v>
      </c>
      <c r="F83" s="52">
        <v>1.4500000000000001E-2</v>
      </c>
      <c r="G83" s="52">
        <v>1.4500000000000001E-2</v>
      </c>
      <c r="H83" s="52">
        <v>1.4500000000000001E-2</v>
      </c>
      <c r="I83" s="52">
        <v>1.4500000000000001E-2</v>
      </c>
      <c r="J83" s="52">
        <v>1.4500000000000001E-2</v>
      </c>
      <c r="K83" s="52">
        <v>1.4500000000000001E-2</v>
      </c>
      <c r="L83" s="52">
        <v>1.4500000000000001E-2</v>
      </c>
      <c r="M83" s="52">
        <v>1.4500000000000001E-2</v>
      </c>
      <c r="N83" s="52">
        <v>1.4500000000000001E-2</v>
      </c>
      <c r="O83" s="52">
        <v>1.4500000000000001E-2</v>
      </c>
      <c r="P83" s="52">
        <v>1.4500000000000001E-2</v>
      </c>
      <c r="Q83" s="52">
        <v>1.4500000000000001E-2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</row>
    <row r="84" spans="1:54" x14ac:dyDescent="0.25">
      <c r="A84" s="16">
        <v>20</v>
      </c>
      <c r="B84" s="52">
        <v>1.4500000000000001E-2</v>
      </c>
      <c r="C84" s="52">
        <v>1.4500000000000001E-2</v>
      </c>
      <c r="D84" s="52">
        <v>1.4500000000000001E-2</v>
      </c>
      <c r="E84" s="52">
        <v>1.4500000000000001E-2</v>
      </c>
      <c r="F84" s="52">
        <v>1.4500000000000001E-2</v>
      </c>
      <c r="G84" s="52">
        <v>1.4500000000000001E-2</v>
      </c>
      <c r="H84" s="52">
        <v>1.4500000000000001E-2</v>
      </c>
      <c r="I84" s="52">
        <v>1.4500000000000001E-2</v>
      </c>
      <c r="J84" s="52">
        <v>1.4500000000000001E-2</v>
      </c>
      <c r="K84" s="52">
        <v>1.4500000000000001E-2</v>
      </c>
      <c r="L84" s="52">
        <v>1.4500000000000001E-2</v>
      </c>
      <c r="M84" s="52">
        <v>1.4500000000000001E-2</v>
      </c>
      <c r="N84" s="52">
        <v>1.4500000000000001E-2</v>
      </c>
      <c r="O84" s="52">
        <v>1.4500000000000001E-2</v>
      </c>
      <c r="P84" s="52">
        <v>1.4500000000000001E-2</v>
      </c>
      <c r="Q84" s="52">
        <v>1.4500000000000001E-2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</row>
    <row r="85" spans="1:54" x14ac:dyDescent="0.25">
      <c r="A85" s="16">
        <v>25</v>
      </c>
      <c r="B85" s="52">
        <v>1.4500000000000001E-2</v>
      </c>
      <c r="C85" s="52">
        <v>1.4500000000000001E-2</v>
      </c>
      <c r="D85" s="52">
        <v>1.4500000000000001E-2</v>
      </c>
      <c r="E85" s="52">
        <v>1.4500000000000001E-2</v>
      </c>
      <c r="F85" s="52">
        <v>1.4500000000000001E-2</v>
      </c>
      <c r="G85" s="52">
        <v>1.4500000000000001E-2</v>
      </c>
      <c r="H85" s="52">
        <v>1.4500000000000001E-2</v>
      </c>
      <c r="I85" s="52">
        <v>1.4500000000000001E-2</v>
      </c>
      <c r="J85" s="52">
        <v>1.4500000000000001E-2</v>
      </c>
      <c r="K85" s="52">
        <v>1.4500000000000001E-2</v>
      </c>
      <c r="L85" s="52">
        <v>1.4500000000000001E-2</v>
      </c>
      <c r="M85" s="52">
        <v>1.4500000000000001E-2</v>
      </c>
      <c r="N85" s="52">
        <v>1.4500000000000001E-2</v>
      </c>
      <c r="O85" s="52">
        <v>1.4500000000000001E-2</v>
      </c>
      <c r="P85" s="52">
        <v>1.4500000000000001E-2</v>
      </c>
      <c r="Q85" s="52">
        <v>1.4500000000000001E-2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</row>
    <row r="86" spans="1:54" x14ac:dyDescent="0.25">
      <c r="A86" s="16">
        <v>30</v>
      </c>
      <c r="B86" s="52">
        <v>1.4500000000000001E-2</v>
      </c>
      <c r="C86" s="52">
        <v>1.4500000000000001E-2</v>
      </c>
      <c r="D86" s="52">
        <v>1.4500000000000001E-2</v>
      </c>
      <c r="E86" s="52">
        <v>1.4500000000000001E-2</v>
      </c>
      <c r="F86" s="52">
        <v>1.4500000000000001E-2</v>
      </c>
      <c r="G86" s="52">
        <v>1.4500000000000001E-2</v>
      </c>
      <c r="H86" s="52">
        <v>1.4500000000000001E-2</v>
      </c>
      <c r="I86" s="52">
        <v>1.4500000000000001E-2</v>
      </c>
      <c r="J86" s="52">
        <v>1.4500000000000001E-2</v>
      </c>
      <c r="K86" s="52">
        <v>1.4500000000000001E-2</v>
      </c>
      <c r="L86" s="52">
        <v>1.4500000000000001E-2</v>
      </c>
      <c r="M86" s="52">
        <v>1.4500000000000001E-2</v>
      </c>
      <c r="N86" s="52">
        <v>1.4500000000000001E-2</v>
      </c>
      <c r="O86" s="52">
        <v>1.4500000000000001E-2</v>
      </c>
      <c r="P86" s="52">
        <v>1.4500000000000001E-2</v>
      </c>
      <c r="Q86" s="52">
        <v>1.4500000000000001E-2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</row>
    <row r="87" spans="1:54" x14ac:dyDescent="0.25">
      <c r="A87" s="16">
        <v>35</v>
      </c>
      <c r="B87" s="52">
        <v>1.4500000000000001E-2</v>
      </c>
      <c r="C87" s="52">
        <v>1.4500000000000001E-2</v>
      </c>
      <c r="D87" s="52">
        <v>1.4500000000000001E-2</v>
      </c>
      <c r="E87" s="52">
        <v>1.4500000000000001E-2</v>
      </c>
      <c r="F87" s="52">
        <v>1.4500000000000001E-2</v>
      </c>
      <c r="G87" s="52">
        <v>1.4500000000000001E-2</v>
      </c>
      <c r="H87" s="52">
        <v>1.4500000000000001E-2</v>
      </c>
      <c r="I87" s="52">
        <v>1.4500000000000001E-2</v>
      </c>
      <c r="J87" s="52">
        <v>1.4500000000000001E-2</v>
      </c>
      <c r="K87" s="52">
        <v>1.4500000000000001E-2</v>
      </c>
      <c r="L87" s="52">
        <v>1.4500000000000001E-2</v>
      </c>
      <c r="M87" s="52">
        <v>1.4500000000000001E-2</v>
      </c>
      <c r="N87" s="52">
        <v>1.4500000000000001E-2</v>
      </c>
      <c r="O87" s="52">
        <v>1.4500000000000001E-2</v>
      </c>
      <c r="P87" s="52">
        <v>1.4500000000000001E-2</v>
      </c>
      <c r="Q87" s="52">
        <v>1.4500000000000001E-2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</row>
    <row r="88" spans="1:54" x14ac:dyDescent="0.25">
      <c r="A88" s="16">
        <v>40</v>
      </c>
      <c r="B88" s="52">
        <v>1.4500000000000001E-2</v>
      </c>
      <c r="C88" s="52">
        <v>1.4500000000000001E-2</v>
      </c>
      <c r="D88" s="52">
        <v>1.4500000000000001E-2</v>
      </c>
      <c r="E88" s="52">
        <v>1.4500000000000001E-2</v>
      </c>
      <c r="F88" s="52">
        <v>1.4500000000000001E-2</v>
      </c>
      <c r="G88" s="52">
        <v>1.4500000000000001E-2</v>
      </c>
      <c r="H88" s="52">
        <v>1.4500000000000001E-2</v>
      </c>
      <c r="I88" s="52">
        <v>1.4500000000000001E-2</v>
      </c>
      <c r="J88" s="52">
        <v>1.4500000000000001E-2</v>
      </c>
      <c r="K88" s="52">
        <v>1.4500000000000001E-2</v>
      </c>
      <c r="L88" s="52">
        <v>1.4500000000000001E-2</v>
      </c>
      <c r="M88" s="52">
        <v>1.4500000000000001E-2</v>
      </c>
      <c r="N88" s="52">
        <v>1.4500000000000001E-2</v>
      </c>
      <c r="O88" s="52">
        <v>1.4500000000000001E-2</v>
      </c>
      <c r="P88" s="52">
        <v>1.4500000000000001E-2</v>
      </c>
      <c r="Q88" s="52">
        <v>1.4500000000000001E-2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</row>
    <row r="89" spans="1:54" x14ac:dyDescent="0.25">
      <c r="A89" s="16">
        <v>45</v>
      </c>
      <c r="B89" s="52">
        <v>1.4500000000000001E-2</v>
      </c>
      <c r="C89" s="52">
        <v>1.4500000000000001E-2</v>
      </c>
      <c r="D89" s="52">
        <v>1.4500000000000001E-2</v>
      </c>
      <c r="E89" s="52">
        <v>1.4500000000000001E-2</v>
      </c>
      <c r="F89" s="52">
        <v>1.4500000000000001E-2</v>
      </c>
      <c r="G89" s="52">
        <v>1.4500000000000001E-2</v>
      </c>
      <c r="H89" s="52">
        <v>1.4500000000000001E-2</v>
      </c>
      <c r="I89" s="52">
        <v>1.4500000000000001E-2</v>
      </c>
      <c r="J89" s="52">
        <v>1.4500000000000001E-2</v>
      </c>
      <c r="K89" s="52">
        <v>1.4500000000000001E-2</v>
      </c>
      <c r="L89" s="52">
        <v>1.4500000000000001E-2</v>
      </c>
      <c r="M89" s="52">
        <v>1.4500000000000001E-2</v>
      </c>
      <c r="N89" s="52">
        <v>1.4500000000000001E-2</v>
      </c>
      <c r="O89" s="52">
        <v>1.4500000000000001E-2</v>
      </c>
      <c r="P89" s="52">
        <v>1.4500000000000001E-2</v>
      </c>
      <c r="Q89" s="52">
        <v>1.4500000000000001E-2</v>
      </c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</row>
    <row r="90" spans="1:54" x14ac:dyDescent="0.25">
      <c r="A90" s="16">
        <v>50</v>
      </c>
      <c r="B90" s="52">
        <v>1.4500000000000001E-2</v>
      </c>
      <c r="C90" s="52">
        <v>1.4500000000000001E-2</v>
      </c>
      <c r="D90" s="52">
        <v>1.4500000000000001E-2</v>
      </c>
      <c r="E90" s="52">
        <v>1.4500000000000001E-2</v>
      </c>
      <c r="F90" s="52">
        <v>1.4500000000000001E-2</v>
      </c>
      <c r="G90" s="52">
        <v>1.4500000000000001E-2</v>
      </c>
      <c r="H90" s="52">
        <v>1.4500000000000001E-2</v>
      </c>
      <c r="I90" s="52">
        <v>1.4500000000000001E-2</v>
      </c>
      <c r="J90" s="52">
        <v>1.4500000000000001E-2</v>
      </c>
      <c r="K90" s="52">
        <v>1.4500000000000001E-2</v>
      </c>
      <c r="L90" s="52">
        <v>1.4500000000000001E-2</v>
      </c>
      <c r="M90" s="52">
        <v>1.4500000000000001E-2</v>
      </c>
      <c r="N90" s="52">
        <v>1.4500000000000001E-2</v>
      </c>
      <c r="O90" s="52">
        <v>1.4500000000000001E-2</v>
      </c>
      <c r="P90" s="52">
        <v>1.4500000000000001E-2</v>
      </c>
      <c r="Q90" s="52">
        <v>1.4500000000000001E-2</v>
      </c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</row>
    <row r="91" spans="1:54" x14ac:dyDescent="0.25">
      <c r="A91" s="16">
        <v>55</v>
      </c>
      <c r="B91" s="52">
        <v>1.4500000000000001E-2</v>
      </c>
      <c r="C91" s="52">
        <v>1.4500000000000001E-2</v>
      </c>
      <c r="D91" s="52">
        <v>1.4500000000000001E-2</v>
      </c>
      <c r="E91" s="52">
        <v>1.4500000000000001E-2</v>
      </c>
      <c r="F91" s="52">
        <v>1.4500000000000001E-2</v>
      </c>
      <c r="G91" s="52">
        <v>1.4500000000000001E-2</v>
      </c>
      <c r="H91" s="52">
        <v>1.4500000000000001E-2</v>
      </c>
      <c r="I91" s="52">
        <v>1.4500000000000001E-2</v>
      </c>
      <c r="J91" s="52">
        <v>1.4500000000000001E-2</v>
      </c>
      <c r="K91" s="52">
        <v>1.4500000000000001E-2</v>
      </c>
      <c r="L91" s="52">
        <v>1.4500000000000001E-2</v>
      </c>
      <c r="M91" s="52">
        <v>1.4500000000000001E-2</v>
      </c>
      <c r="N91" s="52">
        <v>1.4500000000000001E-2</v>
      </c>
      <c r="O91" s="52">
        <v>1.4500000000000001E-2</v>
      </c>
      <c r="P91" s="52">
        <v>1.4500000000000001E-2</v>
      </c>
      <c r="Q91" s="52">
        <v>1.4500000000000001E-2</v>
      </c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</row>
    <row r="92" spans="1:54" x14ac:dyDescent="0.25">
      <c r="A92" s="16">
        <v>60</v>
      </c>
      <c r="B92" s="52">
        <v>1.4500000000000001E-2</v>
      </c>
      <c r="C92" s="52">
        <v>1.4500000000000001E-2</v>
      </c>
      <c r="D92" s="52">
        <v>1.4500000000000001E-2</v>
      </c>
      <c r="E92" s="52">
        <v>1.4500000000000001E-2</v>
      </c>
      <c r="F92" s="52">
        <v>1.4500000000000001E-2</v>
      </c>
      <c r="G92" s="52">
        <v>1.4500000000000001E-2</v>
      </c>
      <c r="H92" s="52">
        <v>1.4500000000000001E-2</v>
      </c>
      <c r="I92" s="52">
        <v>1.4500000000000001E-2</v>
      </c>
      <c r="J92" s="52">
        <v>1.4500000000000001E-2</v>
      </c>
      <c r="K92" s="52">
        <v>1.4500000000000001E-2</v>
      </c>
      <c r="L92" s="52">
        <v>1.4500000000000001E-2</v>
      </c>
      <c r="M92" s="52">
        <v>1.4500000000000001E-2</v>
      </c>
      <c r="N92" s="52">
        <v>1.4500000000000001E-2</v>
      </c>
      <c r="O92" s="52">
        <v>1.4500000000000001E-2</v>
      </c>
      <c r="P92" s="52">
        <v>1.4500000000000001E-2</v>
      </c>
      <c r="Q92" s="52">
        <v>1.4500000000000001E-2</v>
      </c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</row>
    <row r="93" spans="1:54" x14ac:dyDescent="0.25">
      <c r="A93" s="16">
        <v>65</v>
      </c>
      <c r="B93" s="52">
        <v>1.4500000000000001E-2</v>
      </c>
      <c r="C93" s="52">
        <v>1.4500000000000001E-2</v>
      </c>
      <c r="D93" s="52">
        <v>1.4500000000000001E-2</v>
      </c>
      <c r="E93" s="52">
        <v>1.4500000000000001E-2</v>
      </c>
      <c r="F93" s="52">
        <v>1.4500000000000001E-2</v>
      </c>
      <c r="G93" s="52">
        <v>1.4500000000000001E-2</v>
      </c>
      <c r="H93" s="52">
        <v>1.4500000000000001E-2</v>
      </c>
      <c r="I93" s="52">
        <v>1.4500000000000001E-2</v>
      </c>
      <c r="J93" s="52">
        <v>1.4500000000000001E-2</v>
      </c>
      <c r="K93" s="52">
        <v>1.4500000000000001E-2</v>
      </c>
      <c r="L93" s="52">
        <v>1.4500000000000001E-2</v>
      </c>
      <c r="M93" s="52">
        <v>1.4500000000000001E-2</v>
      </c>
      <c r="N93" s="52">
        <v>1.4500000000000001E-2</v>
      </c>
      <c r="O93" s="52">
        <v>1.4500000000000001E-2</v>
      </c>
      <c r="P93" s="52">
        <v>1.4500000000000001E-2</v>
      </c>
      <c r="Q93" s="52">
        <v>1.4500000000000001E-2</v>
      </c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</row>
    <row r="94" spans="1:54" x14ac:dyDescent="0.25">
      <c r="A94" s="16">
        <v>70</v>
      </c>
      <c r="B94" s="52">
        <v>1.4500000000000001E-2</v>
      </c>
      <c r="C94" s="52">
        <v>1.4500000000000001E-2</v>
      </c>
      <c r="D94" s="52">
        <v>1.4500000000000001E-2</v>
      </c>
      <c r="E94" s="52">
        <v>1.4500000000000001E-2</v>
      </c>
      <c r="F94" s="52">
        <v>1.4500000000000001E-2</v>
      </c>
      <c r="G94" s="52">
        <v>1.4500000000000001E-2</v>
      </c>
      <c r="H94" s="52">
        <v>1.4500000000000001E-2</v>
      </c>
      <c r="I94" s="52">
        <v>1.4500000000000001E-2</v>
      </c>
      <c r="J94" s="52">
        <v>1.4500000000000001E-2</v>
      </c>
      <c r="K94" s="52">
        <v>1.4500000000000001E-2</v>
      </c>
      <c r="L94" s="52">
        <v>1.4500000000000001E-2</v>
      </c>
      <c r="M94" s="52">
        <v>1.4500000000000001E-2</v>
      </c>
      <c r="N94" s="52">
        <v>1.4500000000000001E-2</v>
      </c>
      <c r="O94" s="52">
        <v>1.4500000000000001E-2</v>
      </c>
      <c r="P94" s="52">
        <v>1.4500000000000001E-2</v>
      </c>
      <c r="Q94" s="52">
        <v>1.4500000000000001E-2</v>
      </c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</row>
    <row r="95" spans="1:54" x14ac:dyDescent="0.25">
      <c r="A95" s="16">
        <v>75</v>
      </c>
      <c r="B95" s="52">
        <v>1.4500000000000001E-2</v>
      </c>
      <c r="C95" s="52">
        <v>1.4500000000000001E-2</v>
      </c>
      <c r="D95" s="52">
        <v>1.4500000000000001E-2</v>
      </c>
      <c r="E95" s="52">
        <v>1.4500000000000001E-2</v>
      </c>
      <c r="F95" s="52">
        <v>1.4500000000000001E-2</v>
      </c>
      <c r="G95" s="52">
        <v>1.4500000000000001E-2</v>
      </c>
      <c r="H95" s="52">
        <v>1.4500000000000001E-2</v>
      </c>
      <c r="I95" s="52">
        <v>1.4500000000000001E-2</v>
      </c>
      <c r="J95" s="52">
        <v>1.4500000000000001E-2</v>
      </c>
      <c r="K95" s="52">
        <v>1.4500000000000001E-2</v>
      </c>
      <c r="L95" s="52">
        <v>1.4500000000000001E-2</v>
      </c>
      <c r="M95" s="52">
        <v>1.4500000000000001E-2</v>
      </c>
      <c r="N95" s="52">
        <v>1.4500000000000001E-2</v>
      </c>
      <c r="O95" s="52">
        <v>1.4500000000000001E-2</v>
      </c>
      <c r="P95" s="52">
        <v>1.4500000000000001E-2</v>
      </c>
      <c r="Q95" s="52">
        <v>1.4500000000000001E-2</v>
      </c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</row>
    <row r="96" spans="1:54" x14ac:dyDescent="0.25"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</row>
    <row r="97" spans="1:54" x14ac:dyDescent="0.25">
      <c r="B97" s="13" t="s">
        <v>53</v>
      </c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</row>
    <row r="98" spans="1:54" x14ac:dyDescent="0.25">
      <c r="B98" s="15">
        <v>0</v>
      </c>
      <c r="C98" s="15">
        <v>5</v>
      </c>
      <c r="D98" s="15">
        <v>10</v>
      </c>
      <c r="E98" s="15">
        <v>15</v>
      </c>
      <c r="F98" s="15">
        <v>20</v>
      </c>
      <c r="G98" s="15">
        <v>25</v>
      </c>
      <c r="H98" s="15">
        <v>30</v>
      </c>
      <c r="I98" s="15">
        <v>35</v>
      </c>
      <c r="J98" s="15">
        <v>40</v>
      </c>
      <c r="K98" s="15">
        <v>45</v>
      </c>
      <c r="L98" s="15">
        <v>50</v>
      </c>
      <c r="M98" s="15">
        <v>55</v>
      </c>
      <c r="N98" s="15">
        <v>60</v>
      </c>
      <c r="O98" s="15">
        <v>65</v>
      </c>
      <c r="P98" s="15">
        <v>70</v>
      </c>
      <c r="Q98" s="15">
        <v>75</v>
      </c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54" x14ac:dyDescent="0.25">
      <c r="A99" s="16">
        <v>0</v>
      </c>
      <c r="B99" s="52">
        <v>2.7E-2</v>
      </c>
      <c r="C99" s="52">
        <v>2.7E-2</v>
      </c>
      <c r="D99" s="52">
        <v>2.7E-2</v>
      </c>
      <c r="E99" s="52">
        <v>2.7E-2</v>
      </c>
      <c r="F99" s="52">
        <v>2.7E-2</v>
      </c>
      <c r="G99" s="52">
        <v>2.7E-2</v>
      </c>
      <c r="H99" s="52">
        <v>2.7E-2</v>
      </c>
      <c r="I99" s="52">
        <v>2.7E-2</v>
      </c>
      <c r="J99" s="52">
        <v>2.7E-2</v>
      </c>
      <c r="K99" s="52">
        <v>2.7E-2</v>
      </c>
      <c r="L99" s="52">
        <v>2.7E-2</v>
      </c>
      <c r="M99" s="52">
        <v>2.7E-2</v>
      </c>
      <c r="N99" s="52">
        <v>2.7E-2</v>
      </c>
      <c r="O99" s="52">
        <v>2.7E-2</v>
      </c>
      <c r="P99" s="52">
        <v>2.7E-2</v>
      </c>
      <c r="Q99" s="52">
        <v>2.7E-2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54" x14ac:dyDescent="0.25">
      <c r="A100" s="16">
        <v>5</v>
      </c>
      <c r="B100" s="52">
        <v>2.7E-2</v>
      </c>
      <c r="C100" s="52">
        <v>2.7E-2</v>
      </c>
      <c r="D100" s="52">
        <v>2.7E-2</v>
      </c>
      <c r="E100" s="52">
        <v>2.7E-2</v>
      </c>
      <c r="F100" s="52">
        <v>2.7E-2</v>
      </c>
      <c r="G100" s="52">
        <v>2.7E-2</v>
      </c>
      <c r="H100" s="52">
        <v>2.7E-2</v>
      </c>
      <c r="I100" s="52">
        <v>2.7E-2</v>
      </c>
      <c r="J100" s="52">
        <v>2.7E-2</v>
      </c>
      <c r="K100" s="52">
        <v>2.7E-2</v>
      </c>
      <c r="L100" s="52">
        <v>2.7E-2</v>
      </c>
      <c r="M100" s="52">
        <v>2.7E-2</v>
      </c>
      <c r="N100" s="52">
        <v>2.7E-2</v>
      </c>
      <c r="O100" s="52">
        <v>2.7E-2</v>
      </c>
      <c r="P100" s="52">
        <v>2.7E-2</v>
      </c>
      <c r="Q100" s="52">
        <v>2.7E-2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54" x14ac:dyDescent="0.25">
      <c r="A101" s="16">
        <v>10</v>
      </c>
      <c r="B101" s="52">
        <v>2.7E-2</v>
      </c>
      <c r="C101" s="52">
        <v>2.7E-2</v>
      </c>
      <c r="D101" s="52">
        <v>2.7E-2</v>
      </c>
      <c r="E101" s="52">
        <v>2.7E-2</v>
      </c>
      <c r="F101" s="52">
        <v>2.7E-2</v>
      </c>
      <c r="G101" s="52">
        <v>2.7E-2</v>
      </c>
      <c r="H101" s="52">
        <v>2.7E-2</v>
      </c>
      <c r="I101" s="52">
        <v>2.7E-2</v>
      </c>
      <c r="J101" s="52">
        <v>2.7E-2</v>
      </c>
      <c r="K101" s="52">
        <v>2.7E-2</v>
      </c>
      <c r="L101" s="52">
        <v>2.7E-2</v>
      </c>
      <c r="M101" s="52">
        <v>2.7E-2</v>
      </c>
      <c r="N101" s="52">
        <v>2.7E-2</v>
      </c>
      <c r="O101" s="52">
        <v>2.7E-2</v>
      </c>
      <c r="P101" s="52">
        <v>2.7E-2</v>
      </c>
      <c r="Q101" s="52">
        <v>2.7E-2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54" x14ac:dyDescent="0.25">
      <c r="A102" s="16">
        <v>15</v>
      </c>
      <c r="B102" s="52">
        <v>2.7E-2</v>
      </c>
      <c r="C102" s="52">
        <v>2.7E-2</v>
      </c>
      <c r="D102" s="52">
        <v>2.7E-2</v>
      </c>
      <c r="E102" s="52">
        <v>2.7E-2</v>
      </c>
      <c r="F102" s="52">
        <v>2.7E-2</v>
      </c>
      <c r="G102" s="52">
        <v>2.7E-2</v>
      </c>
      <c r="H102" s="52">
        <v>2.7E-2</v>
      </c>
      <c r="I102" s="52">
        <v>2.7E-2</v>
      </c>
      <c r="J102" s="52">
        <v>2.7E-2</v>
      </c>
      <c r="K102" s="52">
        <v>2.7E-2</v>
      </c>
      <c r="L102" s="52">
        <v>2.7E-2</v>
      </c>
      <c r="M102" s="52">
        <v>2.7E-2</v>
      </c>
      <c r="N102" s="52">
        <v>2.7E-2</v>
      </c>
      <c r="O102" s="52">
        <v>2.7E-2</v>
      </c>
      <c r="P102" s="52">
        <v>2.7E-2</v>
      </c>
      <c r="Q102" s="52">
        <v>2.7E-2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54" x14ac:dyDescent="0.25">
      <c r="A103" s="16">
        <v>20</v>
      </c>
      <c r="B103" s="52">
        <v>2.7E-2</v>
      </c>
      <c r="C103" s="52">
        <v>2.7E-2</v>
      </c>
      <c r="D103" s="52">
        <v>2.7E-2</v>
      </c>
      <c r="E103" s="52">
        <v>2.7E-2</v>
      </c>
      <c r="F103" s="52">
        <v>2.7E-2</v>
      </c>
      <c r="G103" s="52">
        <v>2.7E-2</v>
      </c>
      <c r="H103" s="52">
        <v>2.7E-2</v>
      </c>
      <c r="I103" s="52">
        <v>2.7E-2</v>
      </c>
      <c r="J103" s="52">
        <v>2.7E-2</v>
      </c>
      <c r="K103" s="52">
        <v>2.7E-2</v>
      </c>
      <c r="L103" s="52">
        <v>2.7E-2</v>
      </c>
      <c r="M103" s="52">
        <v>2.7E-2</v>
      </c>
      <c r="N103" s="52">
        <v>2.7E-2</v>
      </c>
      <c r="O103" s="52">
        <v>2.7E-2</v>
      </c>
      <c r="P103" s="52">
        <v>2.7E-2</v>
      </c>
      <c r="Q103" s="52">
        <v>2.7E-2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54" x14ac:dyDescent="0.25">
      <c r="A104" s="16">
        <v>25</v>
      </c>
      <c r="B104" s="52">
        <v>2.7E-2</v>
      </c>
      <c r="C104" s="52">
        <v>2.7E-2</v>
      </c>
      <c r="D104" s="52">
        <v>2.7E-2</v>
      </c>
      <c r="E104" s="52">
        <v>2.7E-2</v>
      </c>
      <c r="F104" s="52">
        <v>2.7E-2</v>
      </c>
      <c r="G104" s="52">
        <v>2.7E-2</v>
      </c>
      <c r="H104" s="52">
        <v>2.7E-2</v>
      </c>
      <c r="I104" s="52">
        <v>2.7E-2</v>
      </c>
      <c r="J104" s="52">
        <v>2.7E-2</v>
      </c>
      <c r="K104" s="52">
        <v>2.7E-2</v>
      </c>
      <c r="L104" s="52">
        <v>2.7E-2</v>
      </c>
      <c r="M104" s="52">
        <v>2.7E-2</v>
      </c>
      <c r="N104" s="52">
        <v>2.7E-2</v>
      </c>
      <c r="O104" s="52">
        <v>2.7E-2</v>
      </c>
      <c r="P104" s="52">
        <v>2.7E-2</v>
      </c>
      <c r="Q104" s="52">
        <v>2.7E-2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54" x14ac:dyDescent="0.25">
      <c r="A105" s="16">
        <v>30</v>
      </c>
      <c r="B105" s="52">
        <v>2.7E-2</v>
      </c>
      <c r="C105" s="52">
        <v>2.7E-2</v>
      </c>
      <c r="D105" s="52">
        <v>2.7E-2</v>
      </c>
      <c r="E105" s="52">
        <v>2.7E-2</v>
      </c>
      <c r="F105" s="52">
        <v>2.7E-2</v>
      </c>
      <c r="G105" s="52">
        <v>2.7E-2</v>
      </c>
      <c r="H105" s="52">
        <v>2.7E-2</v>
      </c>
      <c r="I105" s="52">
        <v>2.7E-2</v>
      </c>
      <c r="J105" s="52">
        <v>2.7E-2</v>
      </c>
      <c r="K105" s="52">
        <v>2.7E-2</v>
      </c>
      <c r="L105" s="52">
        <v>2.7E-2</v>
      </c>
      <c r="M105" s="52">
        <v>2.7E-2</v>
      </c>
      <c r="N105" s="52">
        <v>2.7E-2</v>
      </c>
      <c r="O105" s="52">
        <v>2.7E-2</v>
      </c>
      <c r="P105" s="52">
        <v>2.7E-2</v>
      </c>
      <c r="Q105" s="52">
        <v>2.7E-2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54" x14ac:dyDescent="0.25">
      <c r="A106" s="16">
        <v>35</v>
      </c>
      <c r="B106" s="52">
        <v>2.7E-2</v>
      </c>
      <c r="C106" s="52">
        <v>2.7E-2</v>
      </c>
      <c r="D106" s="52">
        <v>2.7E-2</v>
      </c>
      <c r="E106" s="52">
        <v>2.7E-2</v>
      </c>
      <c r="F106" s="52">
        <v>2.7E-2</v>
      </c>
      <c r="G106" s="52">
        <v>2.7E-2</v>
      </c>
      <c r="H106" s="52">
        <v>2.7E-2</v>
      </c>
      <c r="I106" s="52">
        <v>2.7E-2</v>
      </c>
      <c r="J106" s="52">
        <v>2.7E-2</v>
      </c>
      <c r="K106" s="52">
        <v>2.7E-2</v>
      </c>
      <c r="L106" s="52">
        <v>2.7E-2</v>
      </c>
      <c r="M106" s="52">
        <v>2.7E-2</v>
      </c>
      <c r="N106" s="52">
        <v>2.7E-2</v>
      </c>
      <c r="O106" s="52">
        <v>2.7E-2</v>
      </c>
      <c r="P106" s="52">
        <v>2.7E-2</v>
      </c>
      <c r="Q106" s="52">
        <v>2.7E-2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54" x14ac:dyDescent="0.25">
      <c r="A107" s="16">
        <v>40</v>
      </c>
      <c r="B107" s="52">
        <v>2.7E-2</v>
      </c>
      <c r="C107" s="52">
        <v>2.7E-2</v>
      </c>
      <c r="D107" s="52">
        <v>2.7E-2</v>
      </c>
      <c r="E107" s="52">
        <v>2.7E-2</v>
      </c>
      <c r="F107" s="52">
        <v>2.7E-2</v>
      </c>
      <c r="G107" s="52">
        <v>2.7E-2</v>
      </c>
      <c r="H107" s="52">
        <v>2.7E-2</v>
      </c>
      <c r="I107" s="52">
        <v>2.7E-2</v>
      </c>
      <c r="J107" s="52">
        <v>2.7E-2</v>
      </c>
      <c r="K107" s="52">
        <v>2.7E-2</v>
      </c>
      <c r="L107" s="52">
        <v>2.7E-2</v>
      </c>
      <c r="M107" s="52">
        <v>2.7E-2</v>
      </c>
      <c r="N107" s="52">
        <v>2.7E-2</v>
      </c>
      <c r="O107" s="52">
        <v>2.7E-2</v>
      </c>
      <c r="P107" s="52">
        <v>2.7E-2</v>
      </c>
      <c r="Q107" s="52">
        <v>2.7E-2</v>
      </c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54" x14ac:dyDescent="0.25">
      <c r="A108" s="16">
        <v>45</v>
      </c>
      <c r="B108" s="52">
        <v>2.7E-2</v>
      </c>
      <c r="C108" s="52">
        <v>2.7E-2</v>
      </c>
      <c r="D108" s="52">
        <v>2.7E-2</v>
      </c>
      <c r="E108" s="52">
        <v>2.7E-2</v>
      </c>
      <c r="F108" s="52">
        <v>2.7E-2</v>
      </c>
      <c r="G108" s="52">
        <v>2.7E-2</v>
      </c>
      <c r="H108" s="52">
        <v>2.7E-2</v>
      </c>
      <c r="I108" s="52">
        <v>2.7E-2</v>
      </c>
      <c r="J108" s="52">
        <v>2.7E-2</v>
      </c>
      <c r="K108" s="52">
        <v>2.7E-2</v>
      </c>
      <c r="L108" s="52">
        <v>2.7E-2</v>
      </c>
      <c r="M108" s="52">
        <v>2.7E-2</v>
      </c>
      <c r="N108" s="52">
        <v>2.7E-2</v>
      </c>
      <c r="O108" s="52">
        <v>2.7E-2</v>
      </c>
      <c r="P108" s="52">
        <v>2.7E-2</v>
      </c>
      <c r="Q108" s="52">
        <v>2.7E-2</v>
      </c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54" x14ac:dyDescent="0.25">
      <c r="A109" s="16">
        <v>50</v>
      </c>
      <c r="B109" s="52">
        <v>2.7E-2</v>
      </c>
      <c r="C109" s="52">
        <v>2.7E-2</v>
      </c>
      <c r="D109" s="52">
        <v>2.7E-2</v>
      </c>
      <c r="E109" s="52">
        <v>2.7E-2</v>
      </c>
      <c r="F109" s="52">
        <v>2.7E-2</v>
      </c>
      <c r="G109" s="52">
        <v>2.7E-2</v>
      </c>
      <c r="H109" s="52">
        <v>2.7E-2</v>
      </c>
      <c r="I109" s="52">
        <v>2.7E-2</v>
      </c>
      <c r="J109" s="52">
        <v>2.7E-2</v>
      </c>
      <c r="K109" s="52">
        <v>2.7E-2</v>
      </c>
      <c r="L109" s="52">
        <v>2.7E-2</v>
      </c>
      <c r="M109" s="52">
        <v>2.7E-2</v>
      </c>
      <c r="N109" s="52">
        <v>2.7E-2</v>
      </c>
      <c r="O109" s="52">
        <v>2.7E-2</v>
      </c>
      <c r="P109" s="52">
        <v>2.7E-2</v>
      </c>
      <c r="Q109" s="52">
        <v>2.7E-2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54" x14ac:dyDescent="0.25">
      <c r="A110" s="16">
        <v>55</v>
      </c>
      <c r="B110" s="52">
        <v>2.7E-2</v>
      </c>
      <c r="C110" s="52">
        <v>2.7E-2</v>
      </c>
      <c r="D110" s="52">
        <v>2.7E-2</v>
      </c>
      <c r="E110" s="52">
        <v>2.7E-2</v>
      </c>
      <c r="F110" s="52">
        <v>2.7E-2</v>
      </c>
      <c r="G110" s="52">
        <v>2.7E-2</v>
      </c>
      <c r="H110" s="52">
        <v>2.7E-2</v>
      </c>
      <c r="I110" s="52">
        <v>2.7E-2</v>
      </c>
      <c r="J110" s="52">
        <v>2.7E-2</v>
      </c>
      <c r="K110" s="52">
        <v>2.7E-2</v>
      </c>
      <c r="L110" s="52">
        <v>2.7E-2</v>
      </c>
      <c r="M110" s="52">
        <v>2.7E-2</v>
      </c>
      <c r="N110" s="52">
        <v>2.7E-2</v>
      </c>
      <c r="O110" s="52">
        <v>2.7E-2</v>
      </c>
      <c r="P110" s="52">
        <v>2.7E-2</v>
      </c>
      <c r="Q110" s="52">
        <v>2.7E-2</v>
      </c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54" x14ac:dyDescent="0.25">
      <c r="A111" s="16">
        <v>60</v>
      </c>
      <c r="B111" s="52">
        <v>2.7E-2</v>
      </c>
      <c r="C111" s="52">
        <v>2.7E-2</v>
      </c>
      <c r="D111" s="52">
        <v>2.7E-2</v>
      </c>
      <c r="E111" s="52">
        <v>2.7E-2</v>
      </c>
      <c r="F111" s="52">
        <v>2.7E-2</v>
      </c>
      <c r="G111" s="52">
        <v>2.7E-2</v>
      </c>
      <c r="H111" s="52">
        <v>2.7E-2</v>
      </c>
      <c r="I111" s="52">
        <v>2.7E-2</v>
      </c>
      <c r="J111" s="52">
        <v>2.7E-2</v>
      </c>
      <c r="K111" s="52">
        <v>2.7E-2</v>
      </c>
      <c r="L111" s="52">
        <v>2.7E-2</v>
      </c>
      <c r="M111" s="52">
        <v>2.7E-2</v>
      </c>
      <c r="N111" s="52">
        <v>2.7E-2</v>
      </c>
      <c r="O111" s="52">
        <v>2.7E-2</v>
      </c>
      <c r="P111" s="52">
        <v>2.7E-2</v>
      </c>
      <c r="Q111" s="52">
        <v>2.7E-2</v>
      </c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54" x14ac:dyDescent="0.25">
      <c r="A112" s="16">
        <v>65</v>
      </c>
      <c r="B112" s="52">
        <v>2.7E-2</v>
      </c>
      <c r="C112" s="52">
        <v>2.7E-2</v>
      </c>
      <c r="D112" s="52">
        <v>2.7E-2</v>
      </c>
      <c r="E112" s="52">
        <v>2.7E-2</v>
      </c>
      <c r="F112" s="52">
        <v>2.7E-2</v>
      </c>
      <c r="G112" s="52">
        <v>2.7E-2</v>
      </c>
      <c r="H112" s="52">
        <v>2.7E-2</v>
      </c>
      <c r="I112" s="52">
        <v>2.7E-2</v>
      </c>
      <c r="J112" s="52">
        <v>2.7E-2</v>
      </c>
      <c r="K112" s="52">
        <v>2.7E-2</v>
      </c>
      <c r="L112" s="52">
        <v>2.7E-2</v>
      </c>
      <c r="M112" s="52">
        <v>2.7E-2</v>
      </c>
      <c r="N112" s="52">
        <v>2.7E-2</v>
      </c>
      <c r="O112" s="52">
        <v>2.7E-2</v>
      </c>
      <c r="P112" s="52">
        <v>2.7E-2</v>
      </c>
      <c r="Q112" s="52">
        <v>2.7E-2</v>
      </c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17" x14ac:dyDescent="0.25">
      <c r="A113" s="16">
        <v>70</v>
      </c>
      <c r="B113" s="52">
        <v>2.7E-2</v>
      </c>
      <c r="C113" s="52">
        <v>2.7E-2</v>
      </c>
      <c r="D113" s="52">
        <v>2.7E-2</v>
      </c>
      <c r="E113" s="52">
        <v>2.7E-2</v>
      </c>
      <c r="F113" s="52">
        <v>2.7E-2</v>
      </c>
      <c r="G113" s="52">
        <v>2.7E-2</v>
      </c>
      <c r="H113" s="52">
        <v>2.7E-2</v>
      </c>
      <c r="I113" s="52">
        <v>2.7E-2</v>
      </c>
      <c r="J113" s="52">
        <v>2.7E-2</v>
      </c>
      <c r="K113" s="52">
        <v>2.7E-2</v>
      </c>
      <c r="L113" s="52">
        <v>2.7E-2</v>
      </c>
      <c r="M113" s="52">
        <v>2.7E-2</v>
      </c>
      <c r="N113" s="52">
        <v>2.7E-2</v>
      </c>
      <c r="O113" s="52">
        <v>2.7E-2</v>
      </c>
      <c r="P113" s="52">
        <v>2.7E-2</v>
      </c>
      <c r="Q113" s="52">
        <v>2.7E-2</v>
      </c>
    </row>
    <row r="114" spans="1:17" x14ac:dyDescent="0.25">
      <c r="A114" s="16">
        <v>75</v>
      </c>
      <c r="B114" s="52">
        <v>2.7E-2</v>
      </c>
      <c r="C114" s="52">
        <v>2.7E-2</v>
      </c>
      <c r="D114" s="52">
        <v>2.7E-2</v>
      </c>
      <c r="E114" s="52">
        <v>2.7E-2</v>
      </c>
      <c r="F114" s="52">
        <v>2.7E-2</v>
      </c>
      <c r="G114" s="52">
        <v>2.7E-2</v>
      </c>
      <c r="H114" s="52">
        <v>2.7E-2</v>
      </c>
      <c r="I114" s="52">
        <v>2.7E-2</v>
      </c>
      <c r="J114" s="52">
        <v>2.7E-2</v>
      </c>
      <c r="K114" s="52">
        <v>2.7E-2</v>
      </c>
      <c r="L114" s="52">
        <v>2.7E-2</v>
      </c>
      <c r="M114" s="52">
        <v>2.7E-2</v>
      </c>
      <c r="N114" s="52">
        <v>2.7E-2</v>
      </c>
      <c r="O114" s="52">
        <v>2.7E-2</v>
      </c>
      <c r="P114" s="52">
        <v>2.7E-2</v>
      </c>
      <c r="Q114" s="52">
        <v>2.7E-2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8896-2F6A-4CFD-A38A-E670635875ED}">
  <dimension ref="A1:D56"/>
  <sheetViews>
    <sheetView topLeftCell="A31" workbookViewId="0">
      <selection activeCell="D56" sqref="D56"/>
    </sheetView>
  </sheetViews>
  <sheetFormatPr defaultRowHeight="15" x14ac:dyDescent="0.25"/>
  <cols>
    <col min="4" max="4" width="13.7109375" customWidth="1"/>
  </cols>
  <sheetData>
    <row r="1" spans="1:4" x14ac:dyDescent="0.25">
      <c r="A1">
        <v>1</v>
      </c>
      <c r="B1">
        <v>1</v>
      </c>
      <c r="C1">
        <v>2020</v>
      </c>
      <c r="D1" s="5">
        <f>DATE(C1,B1,A1)</f>
        <v>43831</v>
      </c>
    </row>
    <row r="2" spans="1:4" x14ac:dyDescent="0.25">
      <c r="A2">
        <v>12</v>
      </c>
      <c r="B2">
        <v>3</v>
      </c>
      <c r="C2">
        <v>2020</v>
      </c>
      <c r="D2" s="5">
        <f t="shared" ref="D2:D56" si="0">DATE(C2,B2,A2)</f>
        <v>43902</v>
      </c>
    </row>
    <row r="3" spans="1:4" x14ac:dyDescent="0.25">
      <c r="A3">
        <v>14</v>
      </c>
      <c r="B3">
        <v>3</v>
      </c>
      <c r="C3">
        <v>2020</v>
      </c>
      <c r="D3" s="5">
        <f t="shared" si="0"/>
        <v>43904</v>
      </c>
    </row>
    <row r="4" spans="1:4" x14ac:dyDescent="0.25">
      <c r="A4">
        <v>17</v>
      </c>
      <c r="B4">
        <v>3</v>
      </c>
      <c r="C4">
        <v>2020</v>
      </c>
      <c r="D4" s="5">
        <f t="shared" si="0"/>
        <v>43907</v>
      </c>
    </row>
    <row r="5" spans="1:4" x14ac:dyDescent="0.25">
      <c r="A5">
        <v>2</v>
      </c>
      <c r="B5">
        <v>6</v>
      </c>
      <c r="C5">
        <v>2020</v>
      </c>
      <c r="D5" s="5">
        <f t="shared" si="0"/>
        <v>43984</v>
      </c>
    </row>
    <row r="6" spans="1:4" x14ac:dyDescent="0.25">
      <c r="A6">
        <v>22</v>
      </c>
      <c r="B6">
        <v>6</v>
      </c>
      <c r="C6">
        <v>2020</v>
      </c>
      <c r="D6" s="5">
        <f t="shared" si="0"/>
        <v>44004</v>
      </c>
    </row>
    <row r="7" spans="1:4" x14ac:dyDescent="0.25">
      <c r="A7">
        <v>4</v>
      </c>
      <c r="B7">
        <v>7</v>
      </c>
      <c r="C7">
        <v>2020</v>
      </c>
      <c r="D7" s="5">
        <f t="shared" si="0"/>
        <v>44016</v>
      </c>
    </row>
    <row r="8" spans="1:4" x14ac:dyDescent="0.25">
      <c r="A8">
        <v>20</v>
      </c>
      <c r="B8">
        <v>7</v>
      </c>
      <c r="C8">
        <v>2020</v>
      </c>
      <c r="D8" s="5">
        <f t="shared" si="0"/>
        <v>44032</v>
      </c>
    </row>
    <row r="9" spans="1:4" x14ac:dyDescent="0.25">
      <c r="A9">
        <v>27</v>
      </c>
      <c r="B9">
        <v>8</v>
      </c>
      <c r="C9">
        <v>2020</v>
      </c>
      <c r="D9" s="5">
        <f t="shared" si="0"/>
        <v>44070</v>
      </c>
    </row>
    <row r="10" spans="1:4" x14ac:dyDescent="0.25">
      <c r="A10">
        <v>1</v>
      </c>
      <c r="B10">
        <v>9</v>
      </c>
      <c r="C10">
        <v>2020</v>
      </c>
      <c r="D10" s="5">
        <f t="shared" si="0"/>
        <v>44075</v>
      </c>
    </row>
    <row r="11" spans="1:4" x14ac:dyDescent="0.25">
      <c r="A11">
        <v>17</v>
      </c>
      <c r="B11">
        <v>10</v>
      </c>
      <c r="C11">
        <v>2020</v>
      </c>
      <c r="D11" s="5">
        <f t="shared" si="0"/>
        <v>44121</v>
      </c>
    </row>
    <row r="12" spans="1:4" x14ac:dyDescent="0.25">
      <c r="A12">
        <v>22</v>
      </c>
      <c r="B12">
        <v>10</v>
      </c>
      <c r="C12">
        <v>2020</v>
      </c>
      <c r="D12" s="5">
        <f t="shared" si="0"/>
        <v>44126</v>
      </c>
    </row>
    <row r="13" spans="1:4" x14ac:dyDescent="0.25">
      <c r="A13">
        <v>30</v>
      </c>
      <c r="B13">
        <v>10</v>
      </c>
      <c r="C13">
        <v>2020</v>
      </c>
      <c r="D13" s="5">
        <f t="shared" si="0"/>
        <v>44134</v>
      </c>
    </row>
    <row r="14" spans="1:4" x14ac:dyDescent="0.25">
      <c r="A14">
        <v>1</v>
      </c>
      <c r="B14">
        <v>11</v>
      </c>
      <c r="C14">
        <v>2020</v>
      </c>
      <c r="D14" s="5">
        <f t="shared" si="0"/>
        <v>44136</v>
      </c>
    </row>
    <row r="15" spans="1:4" x14ac:dyDescent="0.25">
      <c r="A15">
        <v>15</v>
      </c>
      <c r="B15">
        <v>12</v>
      </c>
      <c r="C15">
        <v>2020</v>
      </c>
      <c r="D15" s="5">
        <f t="shared" si="0"/>
        <v>44180</v>
      </c>
    </row>
    <row r="16" spans="1:4" x14ac:dyDescent="0.25">
      <c r="A16">
        <v>5</v>
      </c>
      <c r="B16">
        <v>1</v>
      </c>
      <c r="C16">
        <v>2021</v>
      </c>
      <c r="D16" s="5">
        <f t="shared" si="0"/>
        <v>44201</v>
      </c>
    </row>
    <row r="17" spans="1:4" x14ac:dyDescent="0.25">
      <c r="A17">
        <v>12</v>
      </c>
      <c r="B17">
        <v>1</v>
      </c>
      <c r="C17">
        <v>2021</v>
      </c>
      <c r="D17" s="5">
        <f t="shared" si="0"/>
        <v>44208</v>
      </c>
    </row>
    <row r="18" spans="1:4" x14ac:dyDescent="0.25">
      <c r="A18">
        <v>16</v>
      </c>
      <c r="B18">
        <v>1</v>
      </c>
      <c r="C18">
        <v>2021</v>
      </c>
      <c r="D18" s="5">
        <f t="shared" si="0"/>
        <v>44212</v>
      </c>
    </row>
    <row r="19" spans="1:4" x14ac:dyDescent="0.25">
      <c r="A19">
        <v>19</v>
      </c>
      <c r="B19">
        <v>1</v>
      </c>
      <c r="C19">
        <v>2021</v>
      </c>
      <c r="D19" s="5">
        <f t="shared" si="0"/>
        <v>44215</v>
      </c>
    </row>
    <row r="20" spans="1:4" x14ac:dyDescent="0.25">
      <c r="A20">
        <v>26</v>
      </c>
      <c r="B20">
        <v>1</v>
      </c>
      <c r="C20">
        <v>2021</v>
      </c>
      <c r="D20" s="5">
        <f t="shared" si="0"/>
        <v>44222</v>
      </c>
    </row>
    <row r="21" spans="1:4" x14ac:dyDescent="0.25">
      <c r="A21">
        <v>2</v>
      </c>
      <c r="B21">
        <v>2</v>
      </c>
      <c r="C21">
        <v>2021</v>
      </c>
      <c r="D21" s="5">
        <f t="shared" si="0"/>
        <v>44229</v>
      </c>
    </row>
    <row r="22" spans="1:4" x14ac:dyDescent="0.25">
      <c r="A22">
        <v>6</v>
      </c>
      <c r="B22">
        <v>2</v>
      </c>
      <c r="C22">
        <v>2021</v>
      </c>
      <c r="D22" s="5">
        <f t="shared" si="0"/>
        <v>44233</v>
      </c>
    </row>
    <row r="23" spans="1:4" x14ac:dyDescent="0.25">
      <c r="A23">
        <v>8</v>
      </c>
      <c r="B23">
        <v>2</v>
      </c>
      <c r="C23">
        <v>2021</v>
      </c>
      <c r="D23" s="5">
        <f t="shared" si="0"/>
        <v>44235</v>
      </c>
    </row>
    <row r="24" spans="1:4" x14ac:dyDescent="0.25">
      <c r="A24">
        <v>9</v>
      </c>
      <c r="B24">
        <v>2</v>
      </c>
      <c r="C24">
        <v>2021</v>
      </c>
      <c r="D24" s="5">
        <f t="shared" si="0"/>
        <v>44236</v>
      </c>
    </row>
    <row r="25" spans="1:4" x14ac:dyDescent="0.25">
      <c r="A25">
        <v>13</v>
      </c>
      <c r="B25">
        <v>2</v>
      </c>
      <c r="C25">
        <v>2021</v>
      </c>
      <c r="D25" s="5">
        <f t="shared" si="0"/>
        <v>44240</v>
      </c>
    </row>
    <row r="26" spans="1:4" x14ac:dyDescent="0.25">
      <c r="A26">
        <v>16</v>
      </c>
      <c r="B26">
        <v>2</v>
      </c>
      <c r="C26">
        <v>2021</v>
      </c>
      <c r="D26" s="5">
        <f t="shared" si="0"/>
        <v>44243</v>
      </c>
    </row>
    <row r="27" spans="1:4" x14ac:dyDescent="0.25">
      <c r="A27">
        <v>22</v>
      </c>
      <c r="B27">
        <v>2</v>
      </c>
      <c r="C27">
        <v>2021</v>
      </c>
      <c r="D27" s="5">
        <f t="shared" si="0"/>
        <v>44249</v>
      </c>
    </row>
    <row r="28" spans="1:4" x14ac:dyDescent="0.25">
      <c r="A28">
        <v>23</v>
      </c>
      <c r="B28">
        <v>2</v>
      </c>
      <c r="C28">
        <v>2021</v>
      </c>
      <c r="D28" s="5">
        <f t="shared" si="0"/>
        <v>44250</v>
      </c>
    </row>
    <row r="29" spans="1:4" x14ac:dyDescent="0.25">
      <c r="A29">
        <v>1</v>
      </c>
      <c r="B29">
        <v>3</v>
      </c>
      <c r="C29">
        <v>2021</v>
      </c>
      <c r="D29" s="5">
        <f t="shared" si="0"/>
        <v>44256</v>
      </c>
    </row>
    <row r="30" spans="1:4" x14ac:dyDescent="0.25">
      <c r="A30">
        <v>2</v>
      </c>
      <c r="B30">
        <v>3</v>
      </c>
      <c r="C30">
        <v>2021</v>
      </c>
      <c r="D30" s="5">
        <f t="shared" si="0"/>
        <v>44257</v>
      </c>
    </row>
    <row r="31" spans="1:4" x14ac:dyDescent="0.25">
      <c r="A31">
        <v>7</v>
      </c>
      <c r="B31">
        <v>3</v>
      </c>
      <c r="C31">
        <v>2021</v>
      </c>
      <c r="D31" s="5">
        <f t="shared" si="0"/>
        <v>44262</v>
      </c>
    </row>
    <row r="32" spans="1:4" x14ac:dyDescent="0.25">
      <c r="A32">
        <v>9</v>
      </c>
      <c r="B32">
        <v>3</v>
      </c>
      <c r="C32">
        <v>2021</v>
      </c>
      <c r="D32" s="5">
        <f t="shared" si="0"/>
        <v>44264</v>
      </c>
    </row>
    <row r="33" spans="1:4" x14ac:dyDescent="0.25">
      <c r="A33">
        <v>16</v>
      </c>
      <c r="B33">
        <v>3</v>
      </c>
      <c r="C33">
        <v>2021</v>
      </c>
      <c r="D33" s="5">
        <f t="shared" si="0"/>
        <v>44271</v>
      </c>
    </row>
    <row r="34" spans="1:4" x14ac:dyDescent="0.25">
      <c r="A34">
        <v>23</v>
      </c>
      <c r="B34">
        <v>3</v>
      </c>
      <c r="C34">
        <v>2021</v>
      </c>
      <c r="D34" s="5">
        <f t="shared" si="0"/>
        <v>44278</v>
      </c>
    </row>
    <row r="35" spans="1:4" x14ac:dyDescent="0.25">
      <c r="A35">
        <v>30</v>
      </c>
      <c r="B35">
        <v>3</v>
      </c>
      <c r="C35">
        <v>2021</v>
      </c>
      <c r="D35" s="5">
        <f t="shared" si="0"/>
        <v>44285</v>
      </c>
    </row>
    <row r="36" spans="1:4" x14ac:dyDescent="0.25">
      <c r="A36">
        <v>6</v>
      </c>
      <c r="B36">
        <v>4</v>
      </c>
      <c r="C36">
        <v>2021</v>
      </c>
      <c r="D36" s="5">
        <f t="shared" si="0"/>
        <v>44292</v>
      </c>
    </row>
    <row r="37" spans="1:4" x14ac:dyDescent="0.25">
      <c r="A37">
        <v>10</v>
      </c>
      <c r="B37">
        <v>4</v>
      </c>
      <c r="C37">
        <v>2021</v>
      </c>
      <c r="D37" s="5">
        <f t="shared" si="0"/>
        <v>44296</v>
      </c>
    </row>
    <row r="38" spans="1:4" x14ac:dyDescent="0.25">
      <c r="A38">
        <v>13</v>
      </c>
      <c r="B38">
        <v>4</v>
      </c>
      <c r="C38">
        <v>2021</v>
      </c>
      <c r="D38" s="5">
        <f t="shared" si="0"/>
        <v>44299</v>
      </c>
    </row>
    <row r="39" spans="1:4" x14ac:dyDescent="0.25">
      <c r="A39">
        <v>17</v>
      </c>
      <c r="B39">
        <v>4</v>
      </c>
      <c r="C39">
        <v>2021</v>
      </c>
      <c r="D39" s="5">
        <f t="shared" si="0"/>
        <v>44303</v>
      </c>
    </row>
    <row r="40" spans="1:4" x14ac:dyDescent="0.25">
      <c r="A40">
        <v>20</v>
      </c>
      <c r="B40">
        <v>4</v>
      </c>
      <c r="C40">
        <v>2021</v>
      </c>
      <c r="D40" s="5">
        <f t="shared" si="0"/>
        <v>44306</v>
      </c>
    </row>
    <row r="41" spans="1:4" x14ac:dyDescent="0.25">
      <c r="A41">
        <v>26</v>
      </c>
      <c r="B41">
        <v>4</v>
      </c>
      <c r="C41">
        <v>2021</v>
      </c>
      <c r="D41" s="5">
        <f t="shared" si="0"/>
        <v>44312</v>
      </c>
    </row>
    <row r="42" spans="1:4" x14ac:dyDescent="0.25">
      <c r="A42">
        <v>27</v>
      </c>
      <c r="B42">
        <v>4</v>
      </c>
      <c r="C42">
        <v>2021</v>
      </c>
      <c r="D42" s="5">
        <f t="shared" si="0"/>
        <v>44313</v>
      </c>
    </row>
    <row r="43" spans="1:4" x14ac:dyDescent="0.25">
      <c r="A43">
        <v>3</v>
      </c>
      <c r="B43">
        <v>5</v>
      </c>
      <c r="C43">
        <v>2021</v>
      </c>
      <c r="D43" s="5">
        <f t="shared" si="0"/>
        <v>44319</v>
      </c>
    </row>
    <row r="44" spans="1:4" x14ac:dyDescent="0.25">
      <c r="A44">
        <v>4</v>
      </c>
      <c r="B44">
        <v>5</v>
      </c>
      <c r="C44">
        <v>2021</v>
      </c>
      <c r="D44" s="5">
        <f t="shared" si="0"/>
        <v>44320</v>
      </c>
    </row>
    <row r="45" spans="1:4" x14ac:dyDescent="0.25">
      <c r="A45">
        <v>9</v>
      </c>
      <c r="B45">
        <v>5</v>
      </c>
      <c r="C45">
        <v>2021</v>
      </c>
      <c r="D45" s="5">
        <f t="shared" si="0"/>
        <v>44325</v>
      </c>
    </row>
    <row r="46" spans="1:4" x14ac:dyDescent="0.25">
      <c r="A46">
        <v>11</v>
      </c>
      <c r="B46">
        <v>5</v>
      </c>
      <c r="C46">
        <v>2021</v>
      </c>
      <c r="D46" s="5">
        <f t="shared" si="0"/>
        <v>44327</v>
      </c>
    </row>
    <row r="47" spans="1:4" x14ac:dyDescent="0.25">
      <c r="A47">
        <v>12</v>
      </c>
      <c r="B47">
        <v>5</v>
      </c>
      <c r="C47">
        <v>2021</v>
      </c>
      <c r="D47" s="5">
        <f t="shared" si="0"/>
        <v>44328</v>
      </c>
    </row>
    <row r="48" spans="1:4" x14ac:dyDescent="0.25">
      <c r="A48">
        <v>16</v>
      </c>
      <c r="B48">
        <v>5</v>
      </c>
      <c r="C48">
        <v>2021</v>
      </c>
      <c r="D48" s="5">
        <f t="shared" si="0"/>
        <v>44332</v>
      </c>
    </row>
    <row r="49" spans="1:4" x14ac:dyDescent="0.25">
      <c r="A49">
        <v>18</v>
      </c>
      <c r="B49">
        <v>5</v>
      </c>
      <c r="C49">
        <v>2021</v>
      </c>
      <c r="D49" s="5">
        <f t="shared" si="0"/>
        <v>44334</v>
      </c>
    </row>
    <row r="50" spans="1:4" x14ac:dyDescent="0.25">
      <c r="A50">
        <v>25</v>
      </c>
      <c r="B50">
        <v>5</v>
      </c>
      <c r="C50">
        <v>2021</v>
      </c>
      <c r="D50" s="5">
        <f t="shared" si="0"/>
        <v>44341</v>
      </c>
    </row>
    <row r="51" spans="1:4" x14ac:dyDescent="0.25">
      <c r="A51">
        <v>1</v>
      </c>
      <c r="B51">
        <v>6</v>
      </c>
      <c r="C51">
        <v>2021</v>
      </c>
      <c r="D51" s="5">
        <f t="shared" si="0"/>
        <v>44348</v>
      </c>
    </row>
    <row r="52" spans="1:4" x14ac:dyDescent="0.25">
      <c r="A52">
        <v>8</v>
      </c>
      <c r="B52">
        <v>6</v>
      </c>
      <c r="C52">
        <v>2021</v>
      </c>
      <c r="D52" s="5">
        <f t="shared" si="0"/>
        <v>44355</v>
      </c>
    </row>
    <row r="53" spans="1:4" x14ac:dyDescent="0.25">
      <c r="A53">
        <v>15</v>
      </c>
      <c r="B53">
        <v>6</v>
      </c>
      <c r="C53">
        <v>2021</v>
      </c>
      <c r="D53" s="5">
        <f t="shared" si="0"/>
        <v>44362</v>
      </c>
    </row>
    <row r="54" spans="1:4" x14ac:dyDescent="0.25">
      <c r="A54">
        <v>6</v>
      </c>
      <c r="B54">
        <v>7</v>
      </c>
      <c r="C54">
        <v>2021</v>
      </c>
      <c r="D54" s="5">
        <f t="shared" si="0"/>
        <v>44383</v>
      </c>
    </row>
    <row r="55" spans="1:4" x14ac:dyDescent="0.25">
      <c r="A55">
        <v>1</v>
      </c>
      <c r="B55">
        <v>9</v>
      </c>
      <c r="C55">
        <v>2021</v>
      </c>
      <c r="D55" s="5">
        <f t="shared" si="0"/>
        <v>44440</v>
      </c>
    </row>
    <row r="56" spans="1:4" x14ac:dyDescent="0.25">
      <c r="A56">
        <v>1</v>
      </c>
      <c r="B56">
        <v>1</v>
      </c>
      <c r="C56">
        <v>2022</v>
      </c>
      <c r="D56" s="5">
        <f t="shared" si="0"/>
        <v>44562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1BF6-E011-4126-8F8A-C5C63F8B865F}">
  <dimension ref="A2:DH72"/>
  <sheetViews>
    <sheetView zoomScale="58" zoomScaleNormal="58" workbookViewId="0">
      <pane xSplit="1" topLeftCell="B1" activePane="topRight" state="frozen"/>
      <selection activeCell="A19" sqref="A19"/>
      <selection pane="topRight" activeCell="C39" sqref="C39"/>
    </sheetView>
  </sheetViews>
  <sheetFormatPr defaultRowHeight="15" x14ac:dyDescent="0.25"/>
  <cols>
    <col min="1" max="1" width="15.42578125" customWidth="1"/>
    <col min="2" max="2" width="9.140625" style="2"/>
    <col min="6" max="6" width="9.140625" style="2"/>
    <col min="10" max="10" width="9.140625" style="2"/>
    <col min="14" max="14" width="9.140625" style="2"/>
    <col min="18" max="18" width="9.140625" style="2"/>
    <col min="22" max="22" width="13.7109375" style="48" customWidth="1"/>
    <col min="26" max="26" width="25.140625" style="4" customWidth="1"/>
    <col min="27" max="112" width="9.140625" style="4"/>
  </cols>
  <sheetData>
    <row r="2" spans="1:70" x14ac:dyDescent="0.25">
      <c r="B2" s="2" t="s">
        <v>13</v>
      </c>
      <c r="F2" s="2" t="s">
        <v>14</v>
      </c>
      <c r="J2" s="2" t="s">
        <v>15</v>
      </c>
      <c r="N2" s="2" t="s">
        <v>16</v>
      </c>
      <c r="R2" s="2" t="s">
        <v>17</v>
      </c>
      <c r="V2" s="48" t="s">
        <v>18</v>
      </c>
    </row>
    <row r="3" spans="1:70" x14ac:dyDescent="0.25">
      <c r="A3" t="s">
        <v>40</v>
      </c>
      <c r="C3" s="13" t="s">
        <v>49</v>
      </c>
      <c r="D3" s="13" t="s">
        <v>50</v>
      </c>
      <c r="E3" s="13" t="s">
        <v>51</v>
      </c>
      <c r="G3" s="13" t="s">
        <v>49</v>
      </c>
      <c r="H3" s="13" t="s">
        <v>50</v>
      </c>
      <c r="I3" s="13" t="s">
        <v>51</v>
      </c>
      <c r="K3" s="13" t="s">
        <v>49</v>
      </c>
      <c r="L3" s="13" t="s">
        <v>50</v>
      </c>
      <c r="M3" s="13" t="s">
        <v>51</v>
      </c>
      <c r="O3" s="13" t="s">
        <v>49</v>
      </c>
      <c r="P3" s="13" t="s">
        <v>50</v>
      </c>
      <c r="Q3" s="13" t="s">
        <v>51</v>
      </c>
      <c r="S3" s="13" t="s">
        <v>49</v>
      </c>
      <c r="T3" s="13" t="s">
        <v>50</v>
      </c>
      <c r="U3" s="13" t="s">
        <v>51</v>
      </c>
      <c r="V3" s="48" t="s">
        <v>8</v>
      </c>
      <c r="W3" s="13" t="s">
        <v>49</v>
      </c>
      <c r="X3" s="13" t="s">
        <v>50</v>
      </c>
      <c r="Y3" s="13" t="s">
        <v>51</v>
      </c>
    </row>
    <row r="4" spans="1:70" x14ac:dyDescent="0.25">
      <c r="A4" s="5">
        <v>43831</v>
      </c>
      <c r="C4" s="38">
        <v>0</v>
      </c>
      <c r="D4" s="38">
        <v>0</v>
      </c>
      <c r="E4" s="38">
        <v>0</v>
      </c>
      <c r="G4" s="38">
        <v>0</v>
      </c>
      <c r="H4" s="38">
        <v>0</v>
      </c>
      <c r="I4" s="38">
        <v>0</v>
      </c>
      <c r="K4" s="38">
        <v>0</v>
      </c>
      <c r="L4" s="38">
        <v>0</v>
      </c>
      <c r="M4" s="38">
        <v>0</v>
      </c>
      <c r="O4" s="38">
        <v>0</v>
      </c>
      <c r="P4" s="38">
        <v>0</v>
      </c>
      <c r="Q4" s="38">
        <v>0</v>
      </c>
      <c r="S4" s="38">
        <v>0</v>
      </c>
      <c r="T4" s="38">
        <v>0</v>
      </c>
      <c r="U4" s="38">
        <v>0</v>
      </c>
      <c r="W4" s="38">
        <v>0</v>
      </c>
      <c r="X4" s="38">
        <v>0</v>
      </c>
      <c r="Y4" s="38">
        <v>0</v>
      </c>
      <c r="BR4" s="45"/>
    </row>
    <row r="5" spans="1:70" x14ac:dyDescent="0.25">
      <c r="A5" s="5">
        <v>43902</v>
      </c>
      <c r="C5" s="38">
        <v>2</v>
      </c>
      <c r="D5" s="38">
        <v>0</v>
      </c>
      <c r="E5" s="38">
        <v>0</v>
      </c>
      <c r="G5" s="38">
        <v>2</v>
      </c>
      <c r="H5" s="38">
        <v>0</v>
      </c>
      <c r="I5" s="38">
        <v>0</v>
      </c>
      <c r="K5" s="38">
        <v>2</v>
      </c>
      <c r="L5" s="38">
        <v>0</v>
      </c>
      <c r="M5" s="38">
        <v>0</v>
      </c>
      <c r="O5" s="38">
        <v>2</v>
      </c>
      <c r="P5" s="38">
        <v>0</v>
      </c>
      <c r="Q5" s="38">
        <v>0</v>
      </c>
      <c r="S5" s="38">
        <v>2</v>
      </c>
      <c r="T5" s="38">
        <v>0</v>
      </c>
      <c r="U5" s="38">
        <v>0</v>
      </c>
      <c r="W5" s="38">
        <v>2</v>
      </c>
      <c r="X5" s="38">
        <v>0</v>
      </c>
      <c r="Y5" s="38">
        <v>0</v>
      </c>
      <c r="BR5" s="45"/>
    </row>
    <row r="6" spans="1:70" x14ac:dyDescent="0.25">
      <c r="A6" s="5">
        <v>43904</v>
      </c>
      <c r="C6" s="38">
        <v>2</v>
      </c>
      <c r="D6" s="38">
        <v>1</v>
      </c>
      <c r="E6" s="38">
        <v>0</v>
      </c>
      <c r="G6" s="38">
        <v>2</v>
      </c>
      <c r="H6" s="38">
        <v>1</v>
      </c>
      <c r="I6" s="38">
        <v>0</v>
      </c>
      <c r="K6" s="38">
        <v>2</v>
      </c>
      <c r="L6" s="38">
        <v>1</v>
      </c>
      <c r="M6" s="38">
        <v>0</v>
      </c>
      <c r="O6" s="38">
        <v>2</v>
      </c>
      <c r="P6" s="38">
        <v>1</v>
      </c>
      <c r="Q6" s="38">
        <v>0</v>
      </c>
      <c r="S6" s="38">
        <v>2</v>
      </c>
      <c r="T6" s="38">
        <v>1</v>
      </c>
      <c r="U6" s="38">
        <v>0</v>
      </c>
      <c r="W6" s="38">
        <v>2</v>
      </c>
      <c r="X6" s="38">
        <v>1</v>
      </c>
      <c r="Y6" s="38">
        <v>0</v>
      </c>
      <c r="BR6" s="45"/>
    </row>
    <row r="7" spans="1:70" x14ac:dyDescent="0.25">
      <c r="A7" s="5">
        <v>43907</v>
      </c>
      <c r="C7" s="38">
        <v>2</v>
      </c>
      <c r="D7" s="38">
        <v>2</v>
      </c>
      <c r="E7" s="38">
        <v>2</v>
      </c>
      <c r="G7" s="38">
        <v>2</v>
      </c>
      <c r="H7" s="38">
        <v>2</v>
      </c>
      <c r="I7" s="38">
        <v>2</v>
      </c>
      <c r="K7" s="38">
        <v>2</v>
      </c>
      <c r="L7" s="38">
        <v>2</v>
      </c>
      <c r="M7" s="38">
        <v>2</v>
      </c>
      <c r="O7" s="38">
        <v>2</v>
      </c>
      <c r="P7" s="38">
        <v>2</v>
      </c>
      <c r="Q7" s="38">
        <v>2</v>
      </c>
      <c r="S7" s="38">
        <v>2</v>
      </c>
      <c r="T7" s="38">
        <v>2</v>
      </c>
      <c r="U7" s="38">
        <v>2</v>
      </c>
      <c r="W7" s="38">
        <v>2</v>
      </c>
      <c r="X7" s="38">
        <v>2</v>
      </c>
      <c r="Y7" s="38">
        <v>2</v>
      </c>
      <c r="BR7" s="45"/>
    </row>
    <row r="8" spans="1:70" x14ac:dyDescent="0.25">
      <c r="A8" s="5">
        <v>43984</v>
      </c>
      <c r="C8" s="38">
        <v>2</v>
      </c>
      <c r="D8" s="38">
        <v>0</v>
      </c>
      <c r="E8" s="38">
        <v>0</v>
      </c>
      <c r="G8" s="38">
        <v>2</v>
      </c>
      <c r="H8" s="38">
        <v>0</v>
      </c>
      <c r="I8" s="38">
        <v>0</v>
      </c>
      <c r="K8" s="38">
        <v>2</v>
      </c>
      <c r="L8" s="38">
        <v>0</v>
      </c>
      <c r="M8" s="38">
        <v>0</v>
      </c>
      <c r="O8" s="38">
        <v>2</v>
      </c>
      <c r="P8" s="38">
        <v>0</v>
      </c>
      <c r="Q8" s="38">
        <v>0</v>
      </c>
      <c r="S8" s="38">
        <v>2</v>
      </c>
      <c r="T8" s="38">
        <v>0</v>
      </c>
      <c r="U8" s="38">
        <v>0</v>
      </c>
      <c r="W8" s="38">
        <v>2</v>
      </c>
      <c r="X8" s="38">
        <v>0</v>
      </c>
      <c r="Y8" s="38">
        <v>0</v>
      </c>
      <c r="BR8" s="45"/>
    </row>
    <row r="9" spans="1:70" x14ac:dyDescent="0.25">
      <c r="A9" s="5">
        <v>44004</v>
      </c>
      <c r="C9" s="38">
        <v>0</v>
      </c>
      <c r="D9" s="38">
        <v>0</v>
      </c>
      <c r="E9" s="38">
        <v>0</v>
      </c>
      <c r="G9" s="38">
        <v>0</v>
      </c>
      <c r="H9" s="38">
        <v>0</v>
      </c>
      <c r="I9" s="38">
        <v>0</v>
      </c>
      <c r="K9" s="38">
        <v>0</v>
      </c>
      <c r="L9" s="38">
        <v>0</v>
      </c>
      <c r="M9" s="38">
        <v>0</v>
      </c>
      <c r="O9" s="38">
        <v>0</v>
      </c>
      <c r="P9" s="38">
        <v>0</v>
      </c>
      <c r="Q9" s="38">
        <v>0</v>
      </c>
      <c r="S9" s="38">
        <v>0</v>
      </c>
      <c r="T9" s="38">
        <v>0</v>
      </c>
      <c r="U9" s="38">
        <v>0</v>
      </c>
      <c r="W9" s="38">
        <v>0</v>
      </c>
      <c r="X9" s="38">
        <v>0</v>
      </c>
      <c r="Y9" s="38">
        <v>0</v>
      </c>
      <c r="BR9" s="45"/>
    </row>
    <row r="10" spans="1:70" x14ac:dyDescent="0.25">
      <c r="A10" s="5">
        <v>44016</v>
      </c>
      <c r="C10" s="38">
        <v>2</v>
      </c>
      <c r="D10" s="38">
        <v>0</v>
      </c>
      <c r="E10" s="38">
        <v>0</v>
      </c>
      <c r="G10" s="38">
        <v>2</v>
      </c>
      <c r="H10" s="38">
        <v>0</v>
      </c>
      <c r="I10" s="38">
        <v>0</v>
      </c>
      <c r="K10" s="38">
        <v>2</v>
      </c>
      <c r="L10" s="38">
        <v>0</v>
      </c>
      <c r="M10" s="38">
        <v>0</v>
      </c>
      <c r="O10" s="38">
        <v>2</v>
      </c>
      <c r="P10" s="38">
        <v>0</v>
      </c>
      <c r="Q10" s="38">
        <v>0</v>
      </c>
      <c r="S10" s="38">
        <v>2</v>
      </c>
      <c r="T10" s="38">
        <v>0</v>
      </c>
      <c r="U10" s="38">
        <v>0</v>
      </c>
      <c r="W10" s="38">
        <v>2</v>
      </c>
      <c r="X10" s="38">
        <v>0</v>
      </c>
      <c r="Y10" s="38">
        <v>0</v>
      </c>
      <c r="BR10" s="45"/>
    </row>
    <row r="11" spans="1:70" x14ac:dyDescent="0.25">
      <c r="A11" s="5">
        <v>44032</v>
      </c>
      <c r="C11" s="38">
        <v>2</v>
      </c>
      <c r="D11" s="38">
        <v>0</v>
      </c>
      <c r="E11" s="38">
        <v>0</v>
      </c>
      <c r="G11" s="38">
        <v>2</v>
      </c>
      <c r="H11" s="38">
        <v>0</v>
      </c>
      <c r="I11" s="38">
        <v>0</v>
      </c>
      <c r="K11" s="38">
        <v>2</v>
      </c>
      <c r="L11" s="38">
        <v>0</v>
      </c>
      <c r="M11" s="38">
        <v>0</v>
      </c>
      <c r="O11" s="38">
        <v>2</v>
      </c>
      <c r="P11" s="38">
        <v>0</v>
      </c>
      <c r="Q11" s="38">
        <v>0</v>
      </c>
      <c r="S11" s="38">
        <v>2</v>
      </c>
      <c r="T11" s="38">
        <v>0</v>
      </c>
      <c r="U11" s="38">
        <v>0</v>
      </c>
      <c r="W11" s="38">
        <v>2</v>
      </c>
      <c r="X11" s="38">
        <v>0</v>
      </c>
      <c r="Y11" s="38">
        <v>0</v>
      </c>
      <c r="BR11" s="45"/>
    </row>
    <row r="12" spans="1:70" x14ac:dyDescent="0.25">
      <c r="A12" s="5">
        <v>44070</v>
      </c>
      <c r="C12" s="38">
        <v>2</v>
      </c>
      <c r="D12" s="38">
        <v>0</v>
      </c>
      <c r="E12" s="38">
        <v>0</v>
      </c>
      <c r="G12" s="38">
        <v>2</v>
      </c>
      <c r="H12" s="38">
        <v>0</v>
      </c>
      <c r="I12" s="38">
        <v>0</v>
      </c>
      <c r="K12" s="38">
        <v>2</v>
      </c>
      <c r="L12" s="38">
        <v>0</v>
      </c>
      <c r="M12" s="38">
        <v>0</v>
      </c>
      <c r="O12" s="38">
        <v>2</v>
      </c>
      <c r="P12" s="38">
        <v>0</v>
      </c>
      <c r="Q12" s="38">
        <v>0</v>
      </c>
      <c r="S12" s="38">
        <v>2</v>
      </c>
      <c r="T12" s="38">
        <v>0</v>
      </c>
      <c r="U12" s="38">
        <v>0</v>
      </c>
      <c r="W12" s="38">
        <v>2</v>
      </c>
      <c r="X12" s="38">
        <v>0</v>
      </c>
      <c r="Y12" s="38">
        <v>0</v>
      </c>
      <c r="BR12" s="45"/>
    </row>
    <row r="13" spans="1:70" x14ac:dyDescent="0.25">
      <c r="A13" s="5">
        <v>44075</v>
      </c>
      <c r="C13" s="38">
        <v>0</v>
      </c>
      <c r="D13" s="38">
        <v>0</v>
      </c>
      <c r="E13" s="38">
        <v>0</v>
      </c>
      <c r="G13" s="38">
        <v>0</v>
      </c>
      <c r="H13" s="38">
        <v>0</v>
      </c>
      <c r="I13" s="38">
        <v>0</v>
      </c>
      <c r="K13" s="38">
        <v>0</v>
      </c>
      <c r="L13" s="38">
        <v>0</v>
      </c>
      <c r="M13" s="38">
        <v>0</v>
      </c>
      <c r="O13" s="38">
        <v>0</v>
      </c>
      <c r="P13" s="38">
        <v>0</v>
      </c>
      <c r="Q13" s="38">
        <v>0</v>
      </c>
      <c r="S13" s="38">
        <v>0</v>
      </c>
      <c r="T13" s="38">
        <v>0</v>
      </c>
      <c r="U13" s="38">
        <v>0</v>
      </c>
      <c r="W13" s="38">
        <v>0</v>
      </c>
      <c r="X13" s="38">
        <v>0</v>
      </c>
      <c r="Y13" s="38">
        <v>0</v>
      </c>
      <c r="BR13" s="45"/>
    </row>
    <row r="14" spans="1:70" x14ac:dyDescent="0.25">
      <c r="A14" s="5">
        <v>44121</v>
      </c>
      <c r="C14" s="38">
        <v>1</v>
      </c>
      <c r="D14" s="38">
        <v>0</v>
      </c>
      <c r="E14" s="38">
        <v>0</v>
      </c>
      <c r="G14" s="38">
        <v>1</v>
      </c>
      <c r="H14" s="38">
        <v>0</v>
      </c>
      <c r="I14" s="38">
        <v>0</v>
      </c>
      <c r="K14" s="38">
        <v>1</v>
      </c>
      <c r="L14" s="38">
        <v>0</v>
      </c>
      <c r="M14" s="38">
        <v>0</v>
      </c>
      <c r="O14" s="38">
        <v>1</v>
      </c>
      <c r="P14" s="38">
        <v>0</v>
      </c>
      <c r="Q14" s="38">
        <v>0</v>
      </c>
      <c r="S14" s="38">
        <v>1</v>
      </c>
      <c r="T14" s="38">
        <v>0</v>
      </c>
      <c r="U14" s="38">
        <v>0</v>
      </c>
      <c r="W14" s="38">
        <v>1</v>
      </c>
      <c r="X14" s="38">
        <v>0</v>
      </c>
      <c r="Y14" s="38">
        <v>0</v>
      </c>
      <c r="BR14" s="45"/>
    </row>
    <row r="15" spans="1:70" x14ac:dyDescent="0.25">
      <c r="A15" s="5">
        <v>44126</v>
      </c>
      <c r="C15" s="38">
        <v>1</v>
      </c>
      <c r="D15" s="38">
        <v>0</v>
      </c>
      <c r="E15" s="38">
        <v>0</v>
      </c>
      <c r="G15" s="38">
        <v>1</v>
      </c>
      <c r="H15" s="38">
        <v>0</v>
      </c>
      <c r="I15" s="38">
        <v>0</v>
      </c>
      <c r="K15" s="38">
        <v>1</v>
      </c>
      <c r="L15" s="38">
        <v>0</v>
      </c>
      <c r="M15" s="38">
        <v>0</v>
      </c>
      <c r="O15" s="38">
        <v>1</v>
      </c>
      <c r="P15" s="38">
        <v>0</v>
      </c>
      <c r="Q15" s="38">
        <v>0</v>
      </c>
      <c r="S15" s="38">
        <v>1</v>
      </c>
      <c r="T15" s="38">
        <v>0</v>
      </c>
      <c r="U15" s="38">
        <v>0</v>
      </c>
      <c r="W15" s="38">
        <v>1</v>
      </c>
      <c r="X15" s="38">
        <v>0</v>
      </c>
      <c r="Y15" s="38">
        <v>0</v>
      </c>
      <c r="BR15" s="45"/>
    </row>
    <row r="16" spans="1:70" x14ac:dyDescent="0.25">
      <c r="A16" s="5">
        <v>44134</v>
      </c>
      <c r="B16" s="2" t="s">
        <v>10</v>
      </c>
      <c r="C16" s="38">
        <v>1</v>
      </c>
      <c r="D16" s="38">
        <v>1</v>
      </c>
      <c r="E16" s="38">
        <v>1</v>
      </c>
      <c r="G16" s="38">
        <v>1</v>
      </c>
      <c r="H16" s="38">
        <v>1</v>
      </c>
      <c r="I16" s="38">
        <v>1</v>
      </c>
      <c r="K16" s="38">
        <v>1</v>
      </c>
      <c r="L16" s="38">
        <v>1</v>
      </c>
      <c r="M16" s="38">
        <v>1</v>
      </c>
      <c r="O16" s="38">
        <v>1</v>
      </c>
      <c r="P16" s="38">
        <v>1</v>
      </c>
      <c r="Q16" s="38">
        <v>1</v>
      </c>
      <c r="S16" s="38">
        <v>1</v>
      </c>
      <c r="T16" s="38">
        <v>1</v>
      </c>
      <c r="U16" s="38">
        <v>1</v>
      </c>
      <c r="W16" s="38">
        <v>1</v>
      </c>
      <c r="X16" s="38">
        <v>1</v>
      </c>
      <c r="Y16" s="38">
        <v>1</v>
      </c>
      <c r="BR16" s="45"/>
    </row>
    <row r="17" spans="1:112" x14ac:dyDescent="0.25">
      <c r="A17" s="5">
        <v>44136</v>
      </c>
      <c r="C17" s="38">
        <v>0</v>
      </c>
      <c r="D17" s="38">
        <v>1</v>
      </c>
      <c r="E17" s="38">
        <v>1</v>
      </c>
      <c r="G17" s="38">
        <v>0</v>
      </c>
      <c r="H17" s="38">
        <v>1</v>
      </c>
      <c r="I17" s="38">
        <v>1</v>
      </c>
      <c r="K17" s="38">
        <v>0</v>
      </c>
      <c r="L17" s="38">
        <v>1</v>
      </c>
      <c r="M17" s="38">
        <v>1</v>
      </c>
      <c r="O17" s="38">
        <v>0</v>
      </c>
      <c r="P17" s="38">
        <v>1</v>
      </c>
      <c r="Q17" s="38">
        <v>1</v>
      </c>
      <c r="S17" s="38">
        <v>0</v>
      </c>
      <c r="T17" s="38">
        <v>1</v>
      </c>
      <c r="U17" s="38">
        <v>1</v>
      </c>
      <c r="W17" s="38">
        <v>0</v>
      </c>
      <c r="X17" s="38">
        <v>1</v>
      </c>
      <c r="Y17" s="38">
        <v>1</v>
      </c>
      <c r="BR17" s="45"/>
    </row>
    <row r="18" spans="1:112" x14ac:dyDescent="0.25">
      <c r="A18" s="5">
        <v>44180</v>
      </c>
      <c r="C18" s="38">
        <v>0</v>
      </c>
      <c r="D18" s="38">
        <v>1</v>
      </c>
      <c r="E18" s="38">
        <v>0</v>
      </c>
      <c r="G18" s="38">
        <v>0</v>
      </c>
      <c r="H18" s="38">
        <v>1</v>
      </c>
      <c r="I18" s="38">
        <v>0</v>
      </c>
      <c r="K18" s="38">
        <v>0</v>
      </c>
      <c r="L18" s="38">
        <v>1</v>
      </c>
      <c r="M18" s="38">
        <v>0</v>
      </c>
      <c r="O18" s="38">
        <v>0</v>
      </c>
      <c r="P18" s="38">
        <v>1</v>
      </c>
      <c r="Q18" s="38">
        <v>0</v>
      </c>
      <c r="S18" s="38">
        <v>0</v>
      </c>
      <c r="T18" s="38">
        <v>1</v>
      </c>
      <c r="U18" s="38">
        <v>0</v>
      </c>
      <c r="W18" s="38">
        <v>0</v>
      </c>
      <c r="X18" s="38">
        <v>1</v>
      </c>
      <c r="Y18" s="38">
        <v>0</v>
      </c>
      <c r="BR18" s="45"/>
    </row>
    <row r="19" spans="1:112" x14ac:dyDescent="0.25">
      <c r="A19" s="5">
        <v>44201</v>
      </c>
      <c r="C19" s="38">
        <v>0</v>
      </c>
      <c r="D19" s="38">
        <v>1</v>
      </c>
      <c r="E19" s="38">
        <v>0</v>
      </c>
      <c r="G19" s="38">
        <v>0</v>
      </c>
      <c r="H19" s="38">
        <v>1</v>
      </c>
      <c r="I19" s="38">
        <v>0</v>
      </c>
      <c r="K19" s="38">
        <v>0</v>
      </c>
      <c r="L19" s="38">
        <v>1</v>
      </c>
      <c r="M19" s="38">
        <v>0</v>
      </c>
      <c r="O19" s="38">
        <v>0</v>
      </c>
      <c r="P19" s="38">
        <v>1</v>
      </c>
      <c r="Q19" s="38">
        <v>0</v>
      </c>
      <c r="S19" s="38">
        <v>0</v>
      </c>
      <c r="T19" s="38">
        <v>1</v>
      </c>
      <c r="U19" s="38">
        <v>0</v>
      </c>
      <c r="W19" s="38">
        <v>0</v>
      </c>
      <c r="X19" s="38">
        <v>1</v>
      </c>
      <c r="Y19" s="38">
        <v>0</v>
      </c>
      <c r="BR19" s="45"/>
    </row>
    <row r="20" spans="1:112" x14ac:dyDescent="0.25">
      <c r="A20" s="5">
        <v>44208</v>
      </c>
      <c r="C20" s="38">
        <v>0</v>
      </c>
      <c r="D20" s="38">
        <v>1</v>
      </c>
      <c r="E20" s="38">
        <v>0</v>
      </c>
      <c r="G20" s="38">
        <v>0</v>
      </c>
      <c r="H20" s="38">
        <v>1</v>
      </c>
      <c r="I20" s="38">
        <v>0</v>
      </c>
      <c r="K20" s="38">
        <v>0</v>
      </c>
      <c r="L20" s="38">
        <v>1</v>
      </c>
      <c r="M20" s="38">
        <v>0</v>
      </c>
      <c r="O20" s="38">
        <v>0</v>
      </c>
      <c r="P20" s="38">
        <v>1</v>
      </c>
      <c r="Q20" s="38">
        <v>0</v>
      </c>
      <c r="S20" s="38">
        <v>0</v>
      </c>
      <c r="T20" s="38">
        <v>1</v>
      </c>
      <c r="U20" s="38">
        <v>0</v>
      </c>
      <c r="W20" s="38">
        <v>0</v>
      </c>
      <c r="X20" s="38">
        <v>1</v>
      </c>
      <c r="Y20" s="38">
        <v>0</v>
      </c>
      <c r="BR20" s="45"/>
    </row>
    <row r="21" spans="1:112" x14ac:dyDescent="0.25">
      <c r="A21" s="5">
        <v>44212</v>
      </c>
      <c r="C21" s="38">
        <v>0</v>
      </c>
      <c r="D21" s="38">
        <v>1</v>
      </c>
      <c r="E21" s="38">
        <v>0</v>
      </c>
      <c r="G21" s="38">
        <v>0</v>
      </c>
      <c r="H21" s="38">
        <v>1</v>
      </c>
      <c r="I21" s="38">
        <v>0</v>
      </c>
      <c r="K21" s="38">
        <v>0</v>
      </c>
      <c r="L21" s="38">
        <v>1</v>
      </c>
      <c r="M21" s="38">
        <v>0</v>
      </c>
      <c r="O21" s="38">
        <v>0</v>
      </c>
      <c r="P21" s="38">
        <v>1</v>
      </c>
      <c r="Q21" s="38">
        <v>0</v>
      </c>
      <c r="S21" s="38">
        <v>0</v>
      </c>
      <c r="T21" s="38">
        <v>1</v>
      </c>
      <c r="U21" s="38">
        <v>0</v>
      </c>
      <c r="W21" s="38">
        <v>0</v>
      </c>
      <c r="X21" s="38">
        <v>1</v>
      </c>
      <c r="Y21" s="38">
        <v>0</v>
      </c>
      <c r="BR21" s="45"/>
    </row>
    <row r="22" spans="1:112" x14ac:dyDescent="0.25">
      <c r="A22" s="5">
        <v>44215</v>
      </c>
      <c r="C22" s="38">
        <v>0</v>
      </c>
      <c r="D22" s="38">
        <v>1</v>
      </c>
      <c r="E22" s="38">
        <v>0</v>
      </c>
      <c r="G22" s="38">
        <v>0</v>
      </c>
      <c r="H22" s="38">
        <v>1</v>
      </c>
      <c r="I22" s="38">
        <v>0</v>
      </c>
      <c r="K22" s="38">
        <v>0</v>
      </c>
      <c r="L22" s="38">
        <v>1</v>
      </c>
      <c r="M22" s="38">
        <v>0</v>
      </c>
      <c r="O22" s="38">
        <v>0</v>
      </c>
      <c r="P22" s="38">
        <v>1</v>
      </c>
      <c r="Q22" s="38">
        <v>0</v>
      </c>
      <c r="S22" s="38">
        <v>0</v>
      </c>
      <c r="T22" s="38">
        <v>1</v>
      </c>
      <c r="U22" s="38">
        <v>0</v>
      </c>
      <c r="W22" s="38">
        <v>0</v>
      </c>
      <c r="X22" s="38">
        <v>1</v>
      </c>
      <c r="Y22" s="38">
        <v>0</v>
      </c>
      <c r="BR22" s="45"/>
    </row>
    <row r="23" spans="1:112" x14ac:dyDescent="0.25">
      <c r="A23" s="5">
        <v>44222</v>
      </c>
      <c r="C23" s="38">
        <v>0</v>
      </c>
      <c r="D23" s="38">
        <v>1</v>
      </c>
      <c r="E23" s="38">
        <v>0</v>
      </c>
      <c r="G23" s="38">
        <v>0</v>
      </c>
      <c r="H23" s="38">
        <v>1</v>
      </c>
      <c r="I23" s="38">
        <v>0</v>
      </c>
      <c r="K23" s="38">
        <v>0</v>
      </c>
      <c r="L23" s="38">
        <v>1</v>
      </c>
      <c r="M23" s="38">
        <v>0</v>
      </c>
      <c r="O23" s="38">
        <v>0</v>
      </c>
      <c r="P23" s="38">
        <v>1</v>
      </c>
      <c r="Q23" s="38">
        <v>0</v>
      </c>
      <c r="S23" s="38">
        <v>0</v>
      </c>
      <c r="T23" s="38">
        <v>1</v>
      </c>
      <c r="U23" s="38">
        <v>0</v>
      </c>
      <c r="W23" s="38">
        <v>0</v>
      </c>
      <c r="X23" s="38">
        <v>1</v>
      </c>
      <c r="Y23" s="38">
        <v>0</v>
      </c>
      <c r="BR23" s="45"/>
    </row>
    <row r="24" spans="1:112" x14ac:dyDescent="0.25">
      <c r="A24" s="5">
        <v>44229</v>
      </c>
      <c r="C24" s="38">
        <v>0</v>
      </c>
      <c r="D24" s="38">
        <v>1</v>
      </c>
      <c r="E24" s="38">
        <v>0</v>
      </c>
      <c r="G24" s="38">
        <v>0</v>
      </c>
      <c r="H24" s="38">
        <v>1</v>
      </c>
      <c r="I24" s="38">
        <v>0</v>
      </c>
      <c r="K24" s="38">
        <v>0</v>
      </c>
      <c r="L24" s="38">
        <v>1</v>
      </c>
      <c r="M24" s="38">
        <v>0</v>
      </c>
      <c r="O24" s="38">
        <v>0</v>
      </c>
      <c r="P24" s="38">
        <v>1</v>
      </c>
      <c r="Q24" s="38">
        <v>0</v>
      </c>
      <c r="S24" s="38">
        <v>0</v>
      </c>
      <c r="T24" s="38">
        <v>1</v>
      </c>
      <c r="U24" s="38">
        <v>0</v>
      </c>
      <c r="W24" s="38">
        <v>0</v>
      </c>
      <c r="X24" s="38">
        <v>1</v>
      </c>
      <c r="Y24" s="38">
        <v>0</v>
      </c>
      <c r="BR24" s="45"/>
    </row>
    <row r="25" spans="1:112" x14ac:dyDescent="0.25">
      <c r="A25" s="5">
        <v>44233</v>
      </c>
      <c r="C25" s="38">
        <v>1</v>
      </c>
      <c r="D25" s="38">
        <v>1</v>
      </c>
      <c r="E25" s="38">
        <v>0</v>
      </c>
      <c r="G25" s="38">
        <v>1</v>
      </c>
      <c r="H25" s="38">
        <v>1</v>
      </c>
      <c r="I25" s="38">
        <v>0</v>
      </c>
      <c r="K25" s="38">
        <v>1</v>
      </c>
      <c r="L25" s="38">
        <v>1</v>
      </c>
      <c r="M25" s="38">
        <v>0</v>
      </c>
      <c r="O25" s="38">
        <v>1</v>
      </c>
      <c r="P25" s="38">
        <v>1</v>
      </c>
      <c r="Q25" s="38">
        <v>0</v>
      </c>
      <c r="S25" s="38">
        <v>1</v>
      </c>
      <c r="T25" s="38">
        <v>1</v>
      </c>
      <c r="U25" s="38">
        <v>0</v>
      </c>
      <c r="W25" s="38">
        <v>1</v>
      </c>
      <c r="X25" s="38">
        <v>1</v>
      </c>
      <c r="Y25" s="38">
        <v>0</v>
      </c>
      <c r="BR25" s="45"/>
    </row>
    <row r="26" spans="1:112" x14ac:dyDescent="0.25">
      <c r="A26" s="5">
        <v>44235</v>
      </c>
      <c r="C26" s="38">
        <v>0</v>
      </c>
      <c r="D26" s="38">
        <v>1</v>
      </c>
      <c r="E26" s="38">
        <v>0</v>
      </c>
      <c r="G26" s="38">
        <v>0</v>
      </c>
      <c r="H26" s="38">
        <v>1</v>
      </c>
      <c r="I26" s="38">
        <v>0</v>
      </c>
      <c r="K26" s="38">
        <v>0</v>
      </c>
      <c r="L26" s="38">
        <v>1</v>
      </c>
      <c r="M26" s="38">
        <v>0</v>
      </c>
      <c r="O26" s="38">
        <v>0</v>
      </c>
      <c r="P26" s="38">
        <v>1</v>
      </c>
      <c r="Q26" s="38">
        <v>0</v>
      </c>
      <c r="S26" s="38">
        <v>0</v>
      </c>
      <c r="T26" s="38">
        <v>1</v>
      </c>
      <c r="U26" s="38">
        <v>0</v>
      </c>
      <c r="W26" s="38">
        <v>0</v>
      </c>
      <c r="X26" s="38">
        <v>1</v>
      </c>
      <c r="Y26" s="38">
        <v>0</v>
      </c>
      <c r="BR26" s="45"/>
    </row>
    <row r="27" spans="1:112" x14ac:dyDescent="0.25">
      <c r="A27" s="5">
        <v>44236</v>
      </c>
      <c r="C27" s="38">
        <v>0</v>
      </c>
      <c r="D27" s="38">
        <v>1</v>
      </c>
      <c r="E27" s="38">
        <v>0</v>
      </c>
      <c r="G27" s="38">
        <v>0</v>
      </c>
      <c r="H27" s="38">
        <v>1</v>
      </c>
      <c r="I27" s="38">
        <v>0</v>
      </c>
      <c r="K27" s="38">
        <v>0</v>
      </c>
      <c r="L27" s="38">
        <v>1</v>
      </c>
      <c r="M27" s="38">
        <v>0</v>
      </c>
      <c r="O27" s="38">
        <v>0</v>
      </c>
      <c r="P27" s="38">
        <v>1</v>
      </c>
      <c r="Q27" s="38">
        <v>0</v>
      </c>
      <c r="S27" s="38">
        <v>0</v>
      </c>
      <c r="T27" s="38">
        <v>1</v>
      </c>
      <c r="U27" s="38">
        <v>0</v>
      </c>
      <c r="W27" s="38">
        <v>0</v>
      </c>
      <c r="X27" s="38">
        <v>1</v>
      </c>
      <c r="Y27" s="38">
        <v>0</v>
      </c>
      <c r="BR27" s="45"/>
    </row>
    <row r="28" spans="1:112" x14ac:dyDescent="0.25">
      <c r="A28" s="5">
        <v>44240</v>
      </c>
      <c r="C28" s="38">
        <v>3</v>
      </c>
      <c r="D28" s="38">
        <v>1</v>
      </c>
      <c r="E28" s="38">
        <v>0</v>
      </c>
      <c r="G28" s="38">
        <v>3</v>
      </c>
      <c r="H28" s="38">
        <v>1</v>
      </c>
      <c r="I28" s="38">
        <v>0</v>
      </c>
      <c r="K28" s="38">
        <v>3</v>
      </c>
      <c r="L28" s="38">
        <v>1</v>
      </c>
      <c r="M28" s="38">
        <v>0</v>
      </c>
      <c r="O28" s="38">
        <v>3</v>
      </c>
      <c r="P28" s="38">
        <v>1</v>
      </c>
      <c r="Q28" s="38">
        <v>0</v>
      </c>
      <c r="S28" s="38">
        <v>3</v>
      </c>
      <c r="T28" s="38">
        <v>1</v>
      </c>
      <c r="U28" s="38">
        <v>0</v>
      </c>
      <c r="W28" s="38">
        <v>3</v>
      </c>
      <c r="X28" s="38">
        <v>1</v>
      </c>
      <c r="Y28" s="38">
        <v>0</v>
      </c>
      <c r="BR28" s="45"/>
    </row>
    <row r="29" spans="1:112" s="2" customFormat="1" x14ac:dyDescent="0.25">
      <c r="A29" s="5">
        <v>44243</v>
      </c>
      <c r="C29" s="38">
        <v>3</v>
      </c>
      <c r="D29" s="38">
        <v>1</v>
      </c>
      <c r="E29" s="38">
        <v>0</v>
      </c>
      <c r="G29" s="38">
        <v>3</v>
      </c>
      <c r="H29" s="38">
        <v>1</v>
      </c>
      <c r="I29" s="38">
        <v>0</v>
      </c>
      <c r="K29" s="38">
        <v>3</v>
      </c>
      <c r="L29" s="38">
        <v>1</v>
      </c>
      <c r="M29" s="38">
        <v>0</v>
      </c>
      <c r="O29" s="38">
        <v>3</v>
      </c>
      <c r="P29" s="38">
        <v>1</v>
      </c>
      <c r="Q29" s="38">
        <v>0</v>
      </c>
      <c r="S29" s="38">
        <v>3</v>
      </c>
      <c r="T29" s="38">
        <v>1</v>
      </c>
      <c r="U29" s="38">
        <v>0</v>
      </c>
      <c r="V29" s="48"/>
      <c r="W29" s="38">
        <v>3</v>
      </c>
      <c r="X29" s="38">
        <v>1</v>
      </c>
      <c r="Y29" s="38">
        <v>0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5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</row>
    <row r="30" spans="1:112" x14ac:dyDescent="0.25">
      <c r="A30" s="5">
        <v>44249</v>
      </c>
      <c r="C30" s="38">
        <v>4</v>
      </c>
      <c r="D30" s="38">
        <v>1</v>
      </c>
      <c r="E30" s="38">
        <v>0</v>
      </c>
      <c r="G30" s="38">
        <v>4</v>
      </c>
      <c r="H30" s="38">
        <v>1</v>
      </c>
      <c r="I30" s="38">
        <v>0</v>
      </c>
      <c r="K30" s="38">
        <v>4</v>
      </c>
      <c r="L30" s="38">
        <v>1</v>
      </c>
      <c r="M30" s="38">
        <v>0</v>
      </c>
      <c r="O30" s="38">
        <v>4</v>
      </c>
      <c r="P30" s="38">
        <v>1</v>
      </c>
      <c r="Q30" s="38">
        <v>0</v>
      </c>
      <c r="S30" s="38">
        <v>4</v>
      </c>
      <c r="T30" s="38">
        <v>1</v>
      </c>
      <c r="U30" s="38">
        <v>0</v>
      </c>
      <c r="W30" s="38">
        <v>4</v>
      </c>
      <c r="X30" s="38">
        <v>1</v>
      </c>
      <c r="Y30" s="38">
        <v>0</v>
      </c>
      <c r="BR30" s="45"/>
    </row>
    <row r="31" spans="1:112" s="2" customFormat="1" x14ac:dyDescent="0.25">
      <c r="A31" s="5">
        <v>44250</v>
      </c>
      <c r="C31" s="38">
        <v>4</v>
      </c>
      <c r="D31" s="38">
        <v>1</v>
      </c>
      <c r="E31" s="38">
        <v>0</v>
      </c>
      <c r="G31" s="38">
        <v>4</v>
      </c>
      <c r="H31" s="38">
        <v>1</v>
      </c>
      <c r="I31" s="38">
        <v>0</v>
      </c>
      <c r="K31" s="38">
        <v>4</v>
      </c>
      <c r="L31" s="38">
        <v>1</v>
      </c>
      <c r="M31" s="38">
        <v>0</v>
      </c>
      <c r="O31" s="38">
        <v>4</v>
      </c>
      <c r="P31" s="38">
        <v>1</v>
      </c>
      <c r="Q31" s="38">
        <v>0</v>
      </c>
      <c r="S31" s="38">
        <v>4</v>
      </c>
      <c r="T31" s="38">
        <v>1</v>
      </c>
      <c r="U31" s="38">
        <v>0</v>
      </c>
      <c r="V31" s="48"/>
      <c r="W31" s="38">
        <v>4</v>
      </c>
      <c r="X31" s="38">
        <v>1</v>
      </c>
      <c r="Y31" s="38">
        <v>0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5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</row>
    <row r="32" spans="1:112" x14ac:dyDescent="0.25">
      <c r="A32" s="5">
        <v>44256</v>
      </c>
      <c r="C32" s="38">
        <v>5</v>
      </c>
      <c r="D32" s="38">
        <v>1</v>
      </c>
      <c r="E32" s="38">
        <v>0</v>
      </c>
      <c r="G32" s="38">
        <v>5</v>
      </c>
      <c r="H32" s="38">
        <v>1</v>
      </c>
      <c r="I32" s="38">
        <v>0</v>
      </c>
      <c r="K32" s="38">
        <v>5</v>
      </c>
      <c r="L32" s="38">
        <v>1</v>
      </c>
      <c r="M32" s="38">
        <v>0</v>
      </c>
      <c r="O32" s="38">
        <v>5</v>
      </c>
      <c r="P32" s="38">
        <v>1</v>
      </c>
      <c r="Q32" s="38">
        <v>0</v>
      </c>
      <c r="S32" s="38">
        <v>5</v>
      </c>
      <c r="T32" s="38">
        <v>1</v>
      </c>
      <c r="U32" s="38">
        <v>0</v>
      </c>
      <c r="W32" s="38">
        <v>5</v>
      </c>
      <c r="X32" s="38">
        <v>1</v>
      </c>
      <c r="Y32" s="38">
        <v>0</v>
      </c>
      <c r="BR32" s="45"/>
    </row>
    <row r="33" spans="1:112" x14ac:dyDescent="0.25">
      <c r="A33" s="5">
        <v>44257</v>
      </c>
      <c r="C33" s="38">
        <v>5</v>
      </c>
      <c r="D33" s="38">
        <v>1</v>
      </c>
      <c r="E33" s="38">
        <v>0</v>
      </c>
      <c r="G33" s="38">
        <v>5</v>
      </c>
      <c r="H33" s="38">
        <v>1</v>
      </c>
      <c r="I33" s="38">
        <v>0</v>
      </c>
      <c r="K33" s="38">
        <v>5</v>
      </c>
      <c r="L33" s="38">
        <v>1</v>
      </c>
      <c r="M33" s="38">
        <v>0</v>
      </c>
      <c r="O33" s="38">
        <v>5</v>
      </c>
      <c r="P33" s="38">
        <v>1</v>
      </c>
      <c r="Q33" s="38">
        <v>0</v>
      </c>
      <c r="S33" s="38">
        <v>5</v>
      </c>
      <c r="T33" s="38">
        <v>1</v>
      </c>
      <c r="U33" s="38">
        <v>0</v>
      </c>
      <c r="W33" s="38">
        <v>5</v>
      </c>
      <c r="X33" s="38">
        <v>1</v>
      </c>
      <c r="Y33" s="38">
        <v>0</v>
      </c>
      <c r="BR33" s="45"/>
    </row>
    <row r="34" spans="1:112" x14ac:dyDescent="0.25">
      <c r="A34" s="5">
        <v>44262</v>
      </c>
      <c r="C34" s="38">
        <v>6</v>
      </c>
      <c r="D34" s="38">
        <v>1</v>
      </c>
      <c r="E34" s="38">
        <v>0</v>
      </c>
      <c r="G34" s="38">
        <v>6</v>
      </c>
      <c r="H34" s="38">
        <v>1</v>
      </c>
      <c r="I34" s="38">
        <v>0</v>
      </c>
      <c r="K34" s="38">
        <v>6</v>
      </c>
      <c r="L34" s="38">
        <v>1</v>
      </c>
      <c r="M34" s="38">
        <v>0</v>
      </c>
      <c r="O34" s="38">
        <v>6</v>
      </c>
      <c r="P34" s="38">
        <v>1</v>
      </c>
      <c r="Q34" s="38">
        <v>0</v>
      </c>
      <c r="S34" s="38">
        <v>6</v>
      </c>
      <c r="T34" s="38">
        <v>1</v>
      </c>
      <c r="U34" s="38">
        <v>0</v>
      </c>
      <c r="W34" s="38">
        <v>6</v>
      </c>
      <c r="X34" s="38">
        <v>1</v>
      </c>
      <c r="Y34" s="38">
        <v>0</v>
      </c>
      <c r="BR34" s="45"/>
    </row>
    <row r="35" spans="1:112" s="2" customFormat="1" x14ac:dyDescent="0.25">
      <c r="A35" s="5">
        <v>44264</v>
      </c>
      <c r="C35" s="38">
        <v>6</v>
      </c>
      <c r="D35" s="38">
        <v>1</v>
      </c>
      <c r="E35" s="38">
        <v>0</v>
      </c>
      <c r="G35" s="38">
        <v>6</v>
      </c>
      <c r="H35" s="38">
        <v>1</v>
      </c>
      <c r="I35" s="38">
        <v>0</v>
      </c>
      <c r="K35" s="38">
        <v>6</v>
      </c>
      <c r="L35" s="38">
        <v>1</v>
      </c>
      <c r="M35" s="38">
        <v>0</v>
      </c>
      <c r="O35" s="38">
        <v>6</v>
      </c>
      <c r="P35" s="38">
        <v>1</v>
      </c>
      <c r="Q35" s="38">
        <v>0</v>
      </c>
      <c r="S35" s="38">
        <v>6</v>
      </c>
      <c r="T35" s="38">
        <v>1</v>
      </c>
      <c r="U35" s="38">
        <v>0</v>
      </c>
      <c r="V35" s="48"/>
      <c r="W35" s="38">
        <v>6</v>
      </c>
      <c r="X35" s="38">
        <v>1</v>
      </c>
      <c r="Y35" s="38">
        <v>0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5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</row>
    <row r="36" spans="1:112" x14ac:dyDescent="0.25">
      <c r="A36" s="5">
        <v>44271</v>
      </c>
      <c r="C36" s="38">
        <v>6</v>
      </c>
      <c r="D36" s="38">
        <v>1</v>
      </c>
      <c r="E36" s="38">
        <v>0</v>
      </c>
      <c r="G36" s="38">
        <v>6</v>
      </c>
      <c r="H36" s="38">
        <v>1</v>
      </c>
      <c r="I36" s="38">
        <v>0</v>
      </c>
      <c r="K36" s="38">
        <v>6</v>
      </c>
      <c r="L36" s="38">
        <v>1</v>
      </c>
      <c r="M36" s="38">
        <v>0</v>
      </c>
      <c r="O36" s="38">
        <v>6</v>
      </c>
      <c r="P36" s="38">
        <v>1</v>
      </c>
      <c r="Q36" s="38">
        <v>0</v>
      </c>
      <c r="S36" s="38">
        <v>6</v>
      </c>
      <c r="T36" s="38">
        <v>1</v>
      </c>
      <c r="U36" s="38">
        <v>0</v>
      </c>
      <c r="W36" s="38">
        <v>6</v>
      </c>
      <c r="X36" s="38">
        <v>1</v>
      </c>
      <c r="Y36" s="38">
        <v>0</v>
      </c>
      <c r="BR36" s="45"/>
    </row>
    <row r="37" spans="1:112" x14ac:dyDescent="0.25">
      <c r="A37" s="5">
        <v>44278</v>
      </c>
      <c r="C37" s="38">
        <v>6</v>
      </c>
      <c r="D37" s="38">
        <v>1</v>
      </c>
      <c r="E37" s="38">
        <v>0</v>
      </c>
      <c r="G37" s="38">
        <v>6</v>
      </c>
      <c r="H37" s="38">
        <v>1</v>
      </c>
      <c r="I37" s="38">
        <v>0</v>
      </c>
      <c r="K37" s="38">
        <v>6</v>
      </c>
      <c r="L37" s="38">
        <v>1</v>
      </c>
      <c r="M37" s="38">
        <v>0</v>
      </c>
      <c r="O37" s="38">
        <v>6</v>
      </c>
      <c r="P37" s="38">
        <v>1</v>
      </c>
      <c r="Q37" s="38">
        <v>0</v>
      </c>
      <c r="S37" s="38">
        <v>6</v>
      </c>
      <c r="T37" s="38">
        <v>1</v>
      </c>
      <c r="U37" s="38">
        <v>0</v>
      </c>
      <c r="W37" s="38">
        <v>6</v>
      </c>
      <c r="X37" s="38">
        <v>1</v>
      </c>
      <c r="Y37" s="38">
        <v>0</v>
      </c>
      <c r="BR37" s="45"/>
    </row>
    <row r="38" spans="1:112" x14ac:dyDescent="0.25">
      <c r="A38" s="5">
        <v>44285</v>
      </c>
      <c r="C38" s="38">
        <v>6</v>
      </c>
      <c r="D38" s="38">
        <v>1</v>
      </c>
      <c r="E38" s="38">
        <v>0</v>
      </c>
      <c r="G38" s="38">
        <v>6</v>
      </c>
      <c r="H38" s="38">
        <v>1</v>
      </c>
      <c r="I38" s="38">
        <v>0</v>
      </c>
      <c r="K38" s="38">
        <v>6</v>
      </c>
      <c r="L38" s="38">
        <v>1</v>
      </c>
      <c r="M38" s="38">
        <v>0</v>
      </c>
      <c r="O38" s="38">
        <v>6</v>
      </c>
      <c r="P38" s="38">
        <v>1</v>
      </c>
      <c r="Q38" s="38">
        <v>0</v>
      </c>
      <c r="S38" s="38">
        <v>6</v>
      </c>
      <c r="T38" s="38">
        <v>1</v>
      </c>
      <c r="U38" s="38">
        <v>0</v>
      </c>
      <c r="W38" s="38">
        <v>6</v>
      </c>
      <c r="X38" s="38">
        <v>1</v>
      </c>
      <c r="Y38" s="38">
        <v>0</v>
      </c>
      <c r="BR38" s="45"/>
    </row>
    <row r="39" spans="1:112" x14ac:dyDescent="0.25">
      <c r="A39" s="5">
        <v>44292</v>
      </c>
      <c r="C39" s="72">
        <v>6</v>
      </c>
      <c r="D39" s="72">
        <v>1</v>
      </c>
      <c r="E39" s="72">
        <v>0</v>
      </c>
      <c r="G39" s="72">
        <v>6</v>
      </c>
      <c r="H39" s="72">
        <v>1</v>
      </c>
      <c r="I39" s="72">
        <v>0</v>
      </c>
      <c r="K39" s="72">
        <v>6</v>
      </c>
      <c r="L39" s="72">
        <v>1</v>
      </c>
      <c r="M39" s="72">
        <v>0</v>
      </c>
      <c r="O39" s="72">
        <v>6</v>
      </c>
      <c r="P39" s="72">
        <v>1</v>
      </c>
      <c r="Q39" s="72">
        <v>0</v>
      </c>
      <c r="S39" s="72">
        <v>6</v>
      </c>
      <c r="T39" s="72">
        <v>1</v>
      </c>
      <c r="U39" s="72">
        <v>0</v>
      </c>
      <c r="W39" s="72">
        <v>6</v>
      </c>
      <c r="X39" s="72">
        <v>1</v>
      </c>
      <c r="Y39" s="72">
        <v>0</v>
      </c>
      <c r="BR39" s="45"/>
    </row>
    <row r="40" spans="1:112" s="2" customFormat="1" x14ac:dyDescent="0.25">
      <c r="A40" s="5">
        <v>44296</v>
      </c>
      <c r="C40" s="38">
        <v>0</v>
      </c>
      <c r="D40" s="43">
        <v>1</v>
      </c>
      <c r="E40" s="38">
        <v>0</v>
      </c>
      <c r="G40" s="38">
        <v>0</v>
      </c>
      <c r="H40" s="43">
        <v>1</v>
      </c>
      <c r="I40" s="38">
        <v>0</v>
      </c>
      <c r="K40" s="38">
        <v>0</v>
      </c>
      <c r="L40" s="43">
        <v>1</v>
      </c>
      <c r="M40" s="38">
        <v>0</v>
      </c>
      <c r="O40" s="38">
        <v>0</v>
      </c>
      <c r="P40" s="43">
        <v>1</v>
      </c>
      <c r="Q40" s="38">
        <v>0</v>
      </c>
      <c r="S40" s="38">
        <v>0</v>
      </c>
      <c r="T40" s="43">
        <v>1</v>
      </c>
      <c r="U40" s="38">
        <v>0</v>
      </c>
      <c r="V40" s="48"/>
      <c r="W40" s="38">
        <v>0</v>
      </c>
      <c r="X40" s="43">
        <v>1</v>
      </c>
      <c r="Y40" s="38">
        <v>0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5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</row>
    <row r="41" spans="1:112" x14ac:dyDescent="0.25">
      <c r="A41" s="5">
        <v>44299</v>
      </c>
      <c r="C41" s="38">
        <v>0</v>
      </c>
      <c r="D41" s="43">
        <v>1</v>
      </c>
      <c r="E41" s="38">
        <v>0</v>
      </c>
      <c r="G41" s="38">
        <v>0</v>
      </c>
      <c r="H41" s="43">
        <v>1</v>
      </c>
      <c r="I41" s="38">
        <v>0</v>
      </c>
      <c r="K41" s="38">
        <v>0</v>
      </c>
      <c r="L41" s="43">
        <v>1</v>
      </c>
      <c r="M41" s="38">
        <v>0</v>
      </c>
      <c r="O41" s="38">
        <v>0</v>
      </c>
      <c r="P41" s="43">
        <v>1</v>
      </c>
      <c r="Q41" s="38">
        <v>0</v>
      </c>
      <c r="S41" s="38">
        <v>0</v>
      </c>
      <c r="T41" s="43">
        <v>1</v>
      </c>
      <c r="U41" s="38">
        <v>0</v>
      </c>
      <c r="W41" s="38">
        <v>0</v>
      </c>
      <c r="X41" s="43">
        <v>1</v>
      </c>
      <c r="Y41" s="38">
        <v>0</v>
      </c>
      <c r="BR41" s="45"/>
    </row>
    <row r="42" spans="1:112" x14ac:dyDescent="0.25">
      <c r="A42" s="5">
        <v>44303</v>
      </c>
      <c r="C42" s="38">
        <v>3</v>
      </c>
      <c r="D42" s="43">
        <v>1</v>
      </c>
      <c r="E42" s="38">
        <v>0</v>
      </c>
      <c r="G42" s="38">
        <v>3</v>
      </c>
      <c r="H42" s="43">
        <v>1</v>
      </c>
      <c r="I42" s="38">
        <v>0</v>
      </c>
      <c r="K42" s="38">
        <v>3</v>
      </c>
      <c r="L42" s="43">
        <v>1</v>
      </c>
      <c r="M42" s="38">
        <v>0</v>
      </c>
      <c r="O42" s="38">
        <v>3</v>
      </c>
      <c r="P42" s="43">
        <v>1</v>
      </c>
      <c r="Q42" s="38">
        <v>0</v>
      </c>
      <c r="S42" s="38">
        <v>3</v>
      </c>
      <c r="T42" s="43">
        <v>1</v>
      </c>
      <c r="U42" s="38">
        <v>0</v>
      </c>
      <c r="W42" s="38">
        <v>3</v>
      </c>
      <c r="X42" s="43">
        <v>1</v>
      </c>
      <c r="Y42" s="38">
        <v>0</v>
      </c>
      <c r="BR42" s="45"/>
    </row>
    <row r="43" spans="1:112" x14ac:dyDescent="0.25">
      <c r="A43" s="5">
        <v>44306</v>
      </c>
      <c r="C43" s="38">
        <v>3</v>
      </c>
      <c r="D43" s="43">
        <v>1</v>
      </c>
      <c r="E43" s="38">
        <v>0</v>
      </c>
      <c r="G43" s="38">
        <v>3</v>
      </c>
      <c r="H43" s="43">
        <v>1</v>
      </c>
      <c r="I43" s="38">
        <v>0</v>
      </c>
      <c r="K43" s="38">
        <v>3</v>
      </c>
      <c r="L43" s="43">
        <v>1</v>
      </c>
      <c r="M43" s="38">
        <v>0</v>
      </c>
      <c r="O43" s="38">
        <v>3</v>
      </c>
      <c r="P43" s="43">
        <v>1</v>
      </c>
      <c r="Q43" s="38">
        <v>0</v>
      </c>
      <c r="S43" s="38">
        <v>3</v>
      </c>
      <c r="T43" s="43">
        <v>1</v>
      </c>
      <c r="U43" s="38">
        <v>0</v>
      </c>
      <c r="W43" s="38">
        <v>3</v>
      </c>
      <c r="X43" s="43">
        <v>1</v>
      </c>
      <c r="Y43" s="38">
        <v>0</v>
      </c>
      <c r="BR43" s="45"/>
    </row>
    <row r="44" spans="1:112" x14ac:dyDescent="0.25">
      <c r="A44" s="5">
        <v>44312</v>
      </c>
      <c r="C44" s="38">
        <v>4</v>
      </c>
      <c r="D44" s="43">
        <v>1</v>
      </c>
      <c r="E44" s="38">
        <v>0</v>
      </c>
      <c r="G44" s="38">
        <v>4</v>
      </c>
      <c r="H44" s="43">
        <v>1</v>
      </c>
      <c r="I44" s="38">
        <v>0</v>
      </c>
      <c r="K44" s="38">
        <v>4</v>
      </c>
      <c r="L44" s="43">
        <v>1</v>
      </c>
      <c r="M44" s="38">
        <v>0</v>
      </c>
      <c r="O44" s="38">
        <v>4</v>
      </c>
      <c r="P44" s="43">
        <v>1</v>
      </c>
      <c r="Q44" s="38">
        <v>0</v>
      </c>
      <c r="S44" s="38">
        <v>4</v>
      </c>
      <c r="T44" s="43">
        <v>1</v>
      </c>
      <c r="U44" s="38">
        <v>0</v>
      </c>
      <c r="W44" s="38">
        <v>4</v>
      </c>
      <c r="X44" s="43">
        <v>1</v>
      </c>
      <c r="Y44" s="38">
        <v>0</v>
      </c>
      <c r="BR44" s="45"/>
    </row>
    <row r="45" spans="1:112" s="2" customFormat="1" x14ac:dyDescent="0.25">
      <c r="A45" s="5">
        <v>44313</v>
      </c>
      <c r="C45" s="38">
        <v>4</v>
      </c>
      <c r="D45" s="43">
        <v>1</v>
      </c>
      <c r="E45" s="38">
        <v>0</v>
      </c>
      <c r="G45" s="38">
        <v>4</v>
      </c>
      <c r="H45" s="43">
        <v>1</v>
      </c>
      <c r="I45" s="38">
        <v>0</v>
      </c>
      <c r="K45" s="38">
        <v>4</v>
      </c>
      <c r="L45" s="43">
        <v>1</v>
      </c>
      <c r="M45" s="38">
        <v>0</v>
      </c>
      <c r="O45" s="38">
        <v>4</v>
      </c>
      <c r="P45" s="43">
        <v>1</v>
      </c>
      <c r="Q45" s="38">
        <v>0</v>
      </c>
      <c r="S45" s="38">
        <v>4</v>
      </c>
      <c r="T45" s="43">
        <v>1</v>
      </c>
      <c r="U45" s="38">
        <v>0</v>
      </c>
      <c r="V45" s="48"/>
      <c r="W45" s="38">
        <v>4</v>
      </c>
      <c r="X45" s="43">
        <v>1</v>
      </c>
      <c r="Y45" s="38">
        <v>0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5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</row>
    <row r="46" spans="1:112" x14ac:dyDescent="0.25">
      <c r="A46" s="5">
        <v>44319</v>
      </c>
      <c r="C46" s="72">
        <v>5</v>
      </c>
      <c r="D46" s="72">
        <v>1</v>
      </c>
      <c r="E46" s="72">
        <v>0</v>
      </c>
      <c r="G46" s="72">
        <v>5</v>
      </c>
      <c r="H46" s="72">
        <v>1</v>
      </c>
      <c r="I46" s="72">
        <v>0</v>
      </c>
      <c r="K46" s="72">
        <v>5</v>
      </c>
      <c r="L46" s="72">
        <v>1</v>
      </c>
      <c r="M46" s="72">
        <v>0</v>
      </c>
      <c r="O46" s="72">
        <v>5</v>
      </c>
      <c r="P46" s="72">
        <v>1</v>
      </c>
      <c r="Q46" s="72">
        <v>0</v>
      </c>
      <c r="S46" s="72">
        <v>5</v>
      </c>
      <c r="T46" s="72">
        <v>1</v>
      </c>
      <c r="U46" s="72">
        <v>0</v>
      </c>
      <c r="W46" s="72">
        <v>5</v>
      </c>
      <c r="X46" s="72">
        <v>1</v>
      </c>
      <c r="Y46" s="72">
        <v>0</v>
      </c>
      <c r="BR46" s="45"/>
    </row>
    <row r="47" spans="1:112" x14ac:dyDescent="0.25">
      <c r="A47" s="5">
        <v>44320</v>
      </c>
      <c r="C47" s="74">
        <v>0</v>
      </c>
      <c r="D47" s="74">
        <v>0</v>
      </c>
      <c r="E47" s="74">
        <v>0</v>
      </c>
      <c r="G47" s="38">
        <v>5</v>
      </c>
      <c r="H47" s="43">
        <v>1</v>
      </c>
      <c r="I47" s="38">
        <v>0</v>
      </c>
      <c r="K47" s="38">
        <v>5</v>
      </c>
      <c r="L47" s="43">
        <v>1</v>
      </c>
      <c r="M47" s="38">
        <v>0</v>
      </c>
      <c r="O47" s="38">
        <v>5</v>
      </c>
      <c r="P47" s="43">
        <v>1</v>
      </c>
      <c r="Q47" s="38">
        <v>0</v>
      </c>
      <c r="S47" s="38">
        <v>5</v>
      </c>
      <c r="T47" s="43">
        <v>1</v>
      </c>
      <c r="U47" s="38">
        <v>0</v>
      </c>
      <c r="W47" s="38">
        <v>5</v>
      </c>
      <c r="X47" s="43">
        <v>1</v>
      </c>
      <c r="Y47" s="38">
        <v>0</v>
      </c>
      <c r="BR47" s="45"/>
    </row>
    <row r="48" spans="1:112" x14ac:dyDescent="0.25">
      <c r="A48" s="5">
        <v>44325</v>
      </c>
      <c r="C48" s="43">
        <v>0</v>
      </c>
      <c r="D48" s="43">
        <v>0</v>
      </c>
      <c r="E48" s="43">
        <v>0</v>
      </c>
      <c r="G48" s="38">
        <v>6</v>
      </c>
      <c r="H48" s="43">
        <v>1</v>
      </c>
      <c r="I48" s="38">
        <v>0</v>
      </c>
      <c r="K48" s="38">
        <v>6</v>
      </c>
      <c r="L48" s="43">
        <v>1</v>
      </c>
      <c r="M48" s="38">
        <v>0</v>
      </c>
      <c r="O48" s="38">
        <v>6</v>
      </c>
      <c r="P48" s="43">
        <v>1</v>
      </c>
      <c r="Q48" s="38">
        <v>0</v>
      </c>
      <c r="S48" s="38">
        <v>6</v>
      </c>
      <c r="T48" s="43">
        <v>1</v>
      </c>
      <c r="U48" s="38">
        <v>0</v>
      </c>
      <c r="W48" s="38">
        <v>6</v>
      </c>
      <c r="X48" s="43">
        <v>1</v>
      </c>
      <c r="Y48" s="38">
        <v>0</v>
      </c>
      <c r="BR48" s="45"/>
    </row>
    <row r="49" spans="1:112" x14ac:dyDescent="0.25">
      <c r="A49" s="5">
        <v>44327</v>
      </c>
      <c r="C49" s="43">
        <v>0</v>
      </c>
      <c r="D49" s="43">
        <v>0</v>
      </c>
      <c r="E49" s="43">
        <v>0</v>
      </c>
      <c r="G49" s="72">
        <v>6</v>
      </c>
      <c r="H49" s="72">
        <v>1</v>
      </c>
      <c r="I49" s="72">
        <v>0</v>
      </c>
      <c r="K49" s="72">
        <v>6</v>
      </c>
      <c r="L49" s="72">
        <v>1</v>
      </c>
      <c r="M49" s="72">
        <v>0</v>
      </c>
      <c r="O49" s="72">
        <v>6</v>
      </c>
      <c r="P49" s="72">
        <v>1</v>
      </c>
      <c r="Q49" s="72">
        <v>0</v>
      </c>
      <c r="S49" s="72">
        <v>6</v>
      </c>
      <c r="T49" s="72">
        <v>1</v>
      </c>
      <c r="U49" s="72">
        <v>0</v>
      </c>
      <c r="W49" s="72">
        <v>6</v>
      </c>
      <c r="X49" s="72">
        <v>1</v>
      </c>
      <c r="Y49" s="72">
        <v>0</v>
      </c>
      <c r="BR49" s="45"/>
    </row>
    <row r="50" spans="1:112" x14ac:dyDescent="0.25">
      <c r="A50" s="5">
        <v>44328</v>
      </c>
      <c r="C50" s="43">
        <v>0</v>
      </c>
      <c r="D50" s="43">
        <v>0</v>
      </c>
      <c r="E50" s="43">
        <v>0</v>
      </c>
      <c r="G50" s="38">
        <v>0</v>
      </c>
      <c r="H50" s="43">
        <v>1</v>
      </c>
      <c r="I50" s="38">
        <v>0</v>
      </c>
      <c r="K50" s="38">
        <v>0</v>
      </c>
      <c r="L50" s="43">
        <v>1</v>
      </c>
      <c r="M50" s="38">
        <v>0</v>
      </c>
      <c r="O50" s="38">
        <v>0</v>
      </c>
      <c r="P50" s="43">
        <v>1</v>
      </c>
      <c r="Q50" s="38">
        <v>0</v>
      </c>
      <c r="S50" s="38">
        <v>0</v>
      </c>
      <c r="T50" s="43">
        <v>1</v>
      </c>
      <c r="U50" s="38">
        <v>0</v>
      </c>
      <c r="W50" s="38">
        <v>0</v>
      </c>
      <c r="X50" s="43">
        <v>1</v>
      </c>
      <c r="Y50" s="38">
        <v>0</v>
      </c>
      <c r="BR50" s="45"/>
    </row>
    <row r="51" spans="1:112" x14ac:dyDescent="0.25">
      <c r="A51" s="5">
        <v>44332</v>
      </c>
      <c r="C51" s="43">
        <v>0</v>
      </c>
      <c r="D51" s="43">
        <v>0</v>
      </c>
      <c r="E51" s="43">
        <v>0</v>
      </c>
      <c r="G51" s="38">
        <v>1</v>
      </c>
      <c r="H51" s="43">
        <v>1</v>
      </c>
      <c r="I51" s="38">
        <v>0</v>
      </c>
      <c r="K51" s="38">
        <v>1</v>
      </c>
      <c r="L51" s="43">
        <v>1</v>
      </c>
      <c r="M51" s="38">
        <v>0</v>
      </c>
      <c r="O51" s="38">
        <v>1</v>
      </c>
      <c r="P51" s="43">
        <v>1</v>
      </c>
      <c r="Q51" s="38">
        <v>0</v>
      </c>
      <c r="S51" s="38">
        <v>1</v>
      </c>
      <c r="T51" s="43">
        <v>1</v>
      </c>
      <c r="U51" s="38">
        <v>0</v>
      </c>
      <c r="V51" s="49"/>
      <c r="W51" s="38">
        <v>1</v>
      </c>
      <c r="X51" s="43">
        <v>1</v>
      </c>
      <c r="Y51" s="38">
        <v>0</v>
      </c>
      <c r="BR51" s="45"/>
    </row>
    <row r="52" spans="1:112" s="10" customFormat="1" x14ac:dyDescent="0.25">
      <c r="A52" s="5">
        <v>44334</v>
      </c>
      <c r="B52" s="37"/>
      <c r="C52" s="43">
        <v>0</v>
      </c>
      <c r="D52" s="43">
        <v>0</v>
      </c>
      <c r="E52" s="43">
        <v>0</v>
      </c>
      <c r="F52" s="37"/>
      <c r="G52" s="38">
        <v>1</v>
      </c>
      <c r="H52" s="43">
        <v>1</v>
      </c>
      <c r="I52" s="38">
        <v>0</v>
      </c>
      <c r="J52" s="37"/>
      <c r="K52" s="38">
        <v>1</v>
      </c>
      <c r="L52" s="43">
        <v>1</v>
      </c>
      <c r="M52" s="38">
        <v>0</v>
      </c>
      <c r="N52" s="37"/>
      <c r="O52" s="38">
        <v>1</v>
      </c>
      <c r="P52" s="43">
        <v>1</v>
      </c>
      <c r="Q52" s="38">
        <v>0</v>
      </c>
      <c r="R52" s="37"/>
      <c r="S52" s="38">
        <v>1</v>
      </c>
      <c r="T52" s="43">
        <v>1</v>
      </c>
      <c r="U52" s="38">
        <v>0</v>
      </c>
      <c r="V52" s="50"/>
      <c r="W52" s="38">
        <v>1</v>
      </c>
      <c r="X52" s="43">
        <v>1</v>
      </c>
      <c r="Y52" s="38">
        <v>0</v>
      </c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7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</row>
    <row r="53" spans="1:112" x14ac:dyDescent="0.25">
      <c r="A53" s="5">
        <v>44341</v>
      </c>
      <c r="C53" s="43">
        <v>0</v>
      </c>
      <c r="D53" s="43">
        <v>0</v>
      </c>
      <c r="E53" s="43">
        <v>0</v>
      </c>
      <c r="G53" s="75">
        <v>0</v>
      </c>
      <c r="H53" s="75">
        <v>0</v>
      </c>
      <c r="I53" s="75">
        <v>0</v>
      </c>
      <c r="K53" s="38">
        <v>1</v>
      </c>
      <c r="L53" s="43">
        <v>1</v>
      </c>
      <c r="M53" s="38">
        <v>0</v>
      </c>
      <c r="O53" s="38">
        <v>1</v>
      </c>
      <c r="P53" s="43">
        <v>1</v>
      </c>
      <c r="Q53" s="38">
        <v>0</v>
      </c>
      <c r="S53" s="38">
        <v>1</v>
      </c>
      <c r="T53" s="43">
        <v>1</v>
      </c>
      <c r="U53" s="38">
        <v>0</v>
      </c>
      <c r="V53" s="49"/>
      <c r="W53" s="38">
        <v>1</v>
      </c>
      <c r="X53" s="43">
        <v>1</v>
      </c>
      <c r="Y53" s="38">
        <v>0</v>
      </c>
    </row>
    <row r="54" spans="1:112" x14ac:dyDescent="0.25">
      <c r="A54" s="5">
        <v>44348</v>
      </c>
      <c r="C54" s="43">
        <v>0</v>
      </c>
      <c r="D54" s="43">
        <v>0</v>
      </c>
      <c r="E54" s="43">
        <v>0</v>
      </c>
      <c r="G54" s="73">
        <v>0</v>
      </c>
      <c r="H54" s="73">
        <v>0</v>
      </c>
      <c r="I54" s="73">
        <v>0</v>
      </c>
      <c r="K54" s="74">
        <v>0</v>
      </c>
      <c r="L54" s="74">
        <v>0</v>
      </c>
      <c r="M54" s="74">
        <v>0</v>
      </c>
      <c r="O54" s="38">
        <v>1</v>
      </c>
      <c r="P54" s="43">
        <v>1</v>
      </c>
      <c r="Q54" s="38">
        <v>0</v>
      </c>
      <c r="S54" s="38">
        <v>1</v>
      </c>
      <c r="T54" s="43">
        <v>1</v>
      </c>
      <c r="U54" s="38">
        <v>0</v>
      </c>
      <c r="V54" s="49"/>
      <c r="W54" s="38">
        <v>1</v>
      </c>
      <c r="X54" s="43">
        <v>1</v>
      </c>
      <c r="Y54" s="38">
        <v>0</v>
      </c>
    </row>
    <row r="55" spans="1:112" x14ac:dyDescent="0.25">
      <c r="A55" s="5">
        <v>44355</v>
      </c>
      <c r="C55" s="43">
        <v>0</v>
      </c>
      <c r="D55" s="43">
        <v>0</v>
      </c>
      <c r="E55" s="43">
        <v>0</v>
      </c>
      <c r="G55" s="73">
        <v>0</v>
      </c>
      <c r="H55" s="73">
        <v>0</v>
      </c>
      <c r="I55" s="73">
        <v>0</v>
      </c>
      <c r="K55" s="38">
        <v>0</v>
      </c>
      <c r="L55" s="38">
        <v>0</v>
      </c>
      <c r="M55" s="38">
        <v>0</v>
      </c>
      <c r="O55" s="38">
        <v>1</v>
      </c>
      <c r="P55" s="43">
        <v>1</v>
      </c>
      <c r="Q55" s="38">
        <v>0</v>
      </c>
      <c r="S55" s="38">
        <v>1</v>
      </c>
      <c r="T55" s="43">
        <v>1</v>
      </c>
      <c r="U55" s="38">
        <v>0</v>
      </c>
      <c r="V55" s="49"/>
      <c r="W55" s="38">
        <v>1</v>
      </c>
      <c r="X55" s="43">
        <v>1</v>
      </c>
      <c r="Y55" s="38">
        <v>0</v>
      </c>
    </row>
    <row r="56" spans="1:112" x14ac:dyDescent="0.25">
      <c r="A56" s="5">
        <v>44362</v>
      </c>
      <c r="C56" s="43">
        <v>0</v>
      </c>
      <c r="D56" s="43">
        <v>0</v>
      </c>
      <c r="E56" s="43">
        <v>0</v>
      </c>
      <c r="G56" s="73">
        <v>0</v>
      </c>
      <c r="H56" s="73">
        <v>0</v>
      </c>
      <c r="I56" s="73">
        <v>0</v>
      </c>
      <c r="K56" s="38">
        <v>0</v>
      </c>
      <c r="L56" s="38">
        <v>0</v>
      </c>
      <c r="M56" s="38">
        <v>0</v>
      </c>
      <c r="O56" s="74">
        <v>1</v>
      </c>
      <c r="P56" s="74">
        <v>0</v>
      </c>
      <c r="Q56" s="74">
        <v>0</v>
      </c>
      <c r="S56" s="38">
        <v>1</v>
      </c>
      <c r="T56" s="43">
        <v>1</v>
      </c>
      <c r="U56" s="38">
        <v>0</v>
      </c>
      <c r="V56" s="49"/>
      <c r="W56" s="38">
        <v>1</v>
      </c>
      <c r="X56" s="43">
        <v>1</v>
      </c>
      <c r="Y56" s="38">
        <v>0</v>
      </c>
    </row>
    <row r="57" spans="1:112" x14ac:dyDescent="0.25">
      <c r="A57" s="5">
        <v>44383</v>
      </c>
      <c r="C57" s="43">
        <v>0</v>
      </c>
      <c r="D57" s="43">
        <v>0</v>
      </c>
      <c r="E57" s="43">
        <v>0</v>
      </c>
      <c r="G57" s="73">
        <v>0</v>
      </c>
      <c r="H57" s="73">
        <v>0</v>
      </c>
      <c r="I57" s="73">
        <v>0</v>
      </c>
      <c r="K57" s="38">
        <v>0</v>
      </c>
      <c r="L57" s="38">
        <v>0</v>
      </c>
      <c r="M57" s="38">
        <v>0</v>
      </c>
      <c r="O57" s="43">
        <v>0</v>
      </c>
      <c r="P57" s="43">
        <v>0</v>
      </c>
      <c r="Q57" s="43">
        <v>0</v>
      </c>
      <c r="S57" s="74">
        <v>0</v>
      </c>
      <c r="T57" s="74">
        <v>0</v>
      </c>
      <c r="U57" s="74">
        <v>0</v>
      </c>
      <c r="V57" s="49"/>
      <c r="W57" s="38">
        <v>0</v>
      </c>
      <c r="X57" s="43">
        <v>1</v>
      </c>
      <c r="Y57" s="38">
        <v>0</v>
      </c>
    </row>
    <row r="58" spans="1:112" x14ac:dyDescent="0.25">
      <c r="A58" s="5">
        <v>44440</v>
      </c>
      <c r="C58" s="43">
        <v>0</v>
      </c>
      <c r="D58" s="43">
        <v>0</v>
      </c>
      <c r="E58" s="43">
        <v>0</v>
      </c>
      <c r="G58" s="73">
        <v>0</v>
      </c>
      <c r="H58" s="73">
        <v>0</v>
      </c>
      <c r="I58" s="73">
        <v>0</v>
      </c>
      <c r="K58" s="38">
        <v>0</v>
      </c>
      <c r="L58" s="38">
        <v>0</v>
      </c>
      <c r="M58" s="38">
        <v>0</v>
      </c>
      <c r="O58" s="38">
        <v>0</v>
      </c>
      <c r="P58" s="38">
        <v>0</v>
      </c>
      <c r="Q58" s="38">
        <v>0</v>
      </c>
      <c r="S58" s="38">
        <v>0</v>
      </c>
      <c r="T58" s="38">
        <v>0</v>
      </c>
      <c r="U58" s="38">
        <v>0</v>
      </c>
      <c r="V58" s="49"/>
      <c r="W58" s="38">
        <v>1</v>
      </c>
      <c r="X58" s="43">
        <v>1</v>
      </c>
      <c r="Y58" s="38">
        <v>0</v>
      </c>
    </row>
    <row r="59" spans="1:112" x14ac:dyDescent="0.25">
      <c r="A59" s="5">
        <v>44562</v>
      </c>
      <c r="C59" s="43">
        <v>0</v>
      </c>
      <c r="D59" s="43">
        <v>0</v>
      </c>
      <c r="E59" s="43">
        <v>0</v>
      </c>
      <c r="G59" s="73">
        <v>0</v>
      </c>
      <c r="H59" s="73">
        <v>0</v>
      </c>
      <c r="I59" s="73">
        <v>0</v>
      </c>
      <c r="K59" s="38">
        <v>0</v>
      </c>
      <c r="L59" s="38">
        <v>0</v>
      </c>
      <c r="M59" s="38">
        <v>0</v>
      </c>
      <c r="O59" s="38">
        <v>0</v>
      </c>
      <c r="P59" s="38">
        <v>0</v>
      </c>
      <c r="Q59" s="38">
        <v>0</v>
      </c>
      <c r="S59" s="38">
        <v>0</v>
      </c>
      <c r="T59" s="38">
        <v>0</v>
      </c>
      <c r="U59" s="38">
        <v>0</v>
      </c>
      <c r="V59" s="49"/>
      <c r="W59" s="38">
        <v>0</v>
      </c>
      <c r="X59" s="43">
        <v>1</v>
      </c>
      <c r="Y59" s="38">
        <v>0</v>
      </c>
    </row>
    <row r="60" spans="1:11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W60" s="4"/>
      <c r="X60" s="4"/>
      <c r="Y60" s="4"/>
    </row>
    <row r="61" spans="1:11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51"/>
      <c r="W61" s="4"/>
      <c r="X61" s="4"/>
      <c r="Y61" s="4"/>
    </row>
    <row r="62" spans="1:11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51"/>
      <c r="W62" s="4"/>
      <c r="X62" s="4"/>
      <c r="Y62" s="4"/>
    </row>
    <row r="63" spans="1:112" x14ac:dyDescent="0.25">
      <c r="A63" s="36" t="s">
        <v>39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51"/>
      <c r="W63" s="4"/>
      <c r="X63" s="4"/>
      <c r="Y63" s="4"/>
    </row>
    <row r="64" spans="1:11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51"/>
      <c r="W64" s="4"/>
      <c r="X64" s="4"/>
      <c r="Y64" s="4"/>
    </row>
    <row r="65" spans="1:2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51"/>
      <c r="W65" s="4"/>
      <c r="X65" s="4"/>
      <c r="Y65" s="4"/>
    </row>
    <row r="66" spans="1:2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51"/>
      <c r="W66" s="4"/>
      <c r="X66" s="4"/>
      <c r="Y66" s="4"/>
    </row>
    <row r="67" spans="1:2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51"/>
      <c r="W67" s="4"/>
      <c r="X67" s="4"/>
      <c r="Y67" s="4"/>
    </row>
    <row r="68" spans="1:2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51"/>
      <c r="W68" s="4"/>
      <c r="X68" s="4"/>
      <c r="Y68" s="4"/>
    </row>
    <row r="69" spans="1:2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51"/>
      <c r="W69" s="4"/>
      <c r="X69" s="4"/>
      <c r="Y69" s="4"/>
    </row>
    <row r="70" spans="1:2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51"/>
      <c r="W70" s="4"/>
      <c r="X70" s="4"/>
      <c r="Y70" s="4"/>
    </row>
    <row r="71" spans="1:2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51"/>
      <c r="W71" s="4"/>
      <c r="X71" s="4"/>
      <c r="Y71" s="4"/>
    </row>
    <row r="72" spans="1:2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1"/>
      <c r="W72" s="4"/>
      <c r="X72" s="4"/>
      <c r="Y72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5A98-BC71-4B28-B9EA-12B077FB1872}">
  <dimension ref="A1:Y100"/>
  <sheetViews>
    <sheetView tabSelected="1" zoomScaleNormal="100" workbookViewId="0">
      <selection activeCell="E37" sqref="E1:E37"/>
    </sheetView>
  </sheetViews>
  <sheetFormatPr defaultRowHeight="15" x14ac:dyDescent="0.25"/>
  <cols>
    <col min="1" max="1" width="13.7109375" customWidth="1"/>
    <col min="2" max="2" width="11.7109375" customWidth="1"/>
    <col min="10" max="10" width="11.7109375" style="40" customWidth="1"/>
    <col min="18" max="18" width="11.7109375" style="40" customWidth="1"/>
  </cols>
  <sheetData>
    <row r="1" spans="1:25" x14ac:dyDescent="0.25">
      <c r="B1" t="s">
        <v>106</v>
      </c>
      <c r="C1" t="s">
        <v>107</v>
      </c>
      <c r="D1" t="s">
        <v>108</v>
      </c>
    </row>
    <row r="2" spans="1:25" x14ac:dyDescent="0.25">
      <c r="A2" s="5">
        <v>43831</v>
      </c>
      <c r="B2" s="1">
        <v>1</v>
      </c>
      <c r="C2" s="1">
        <v>1</v>
      </c>
      <c r="D2" s="1">
        <v>1</v>
      </c>
      <c r="E2" s="1"/>
      <c r="F2" s="1"/>
      <c r="G2" s="1"/>
      <c r="H2" s="1"/>
      <c r="I2" s="1"/>
      <c r="J2" s="42"/>
      <c r="K2" s="1"/>
      <c r="L2" s="1"/>
      <c r="M2" s="1"/>
      <c r="N2" s="1"/>
      <c r="O2" s="1"/>
      <c r="P2" s="1"/>
      <c r="Q2" s="1"/>
      <c r="R2" s="42"/>
      <c r="S2" s="1"/>
      <c r="T2" s="1"/>
      <c r="U2" s="1"/>
      <c r="V2" s="1"/>
      <c r="W2" s="1"/>
      <c r="X2" s="1"/>
      <c r="Y2" s="1"/>
    </row>
    <row r="3" spans="1:25" x14ac:dyDescent="0.25">
      <c r="A3" s="5">
        <v>43902</v>
      </c>
      <c r="B3" s="1">
        <v>0.98302723000000003</v>
      </c>
      <c r="C3" s="1">
        <v>0.98302723000000003</v>
      </c>
      <c r="D3" s="1">
        <v>0.98302723000000003</v>
      </c>
      <c r="E3" s="1"/>
      <c r="F3" s="1"/>
      <c r="G3" s="1"/>
      <c r="H3" s="1"/>
      <c r="I3" s="1"/>
      <c r="J3" s="42"/>
      <c r="K3" s="1"/>
      <c r="L3" s="1"/>
      <c r="M3" s="1"/>
      <c r="N3" s="1"/>
      <c r="O3" s="1"/>
      <c r="P3" s="1"/>
      <c r="Q3" s="1"/>
      <c r="R3" s="42"/>
      <c r="S3" s="1"/>
      <c r="T3" s="1"/>
      <c r="U3" s="1"/>
      <c r="V3" s="1"/>
      <c r="W3" s="1"/>
      <c r="X3" s="1"/>
      <c r="Y3" s="1"/>
    </row>
    <row r="4" spans="1:25" x14ac:dyDescent="0.25">
      <c r="A4" s="5">
        <v>43904</v>
      </c>
      <c r="B4" s="1">
        <v>0.88140220000000002</v>
      </c>
      <c r="C4" s="1">
        <v>0.88140220000000002</v>
      </c>
      <c r="D4" s="1">
        <v>0.88140220000000002</v>
      </c>
      <c r="E4" s="1"/>
      <c r="F4" s="1"/>
      <c r="G4" s="1"/>
      <c r="H4" s="1"/>
      <c r="I4" s="1"/>
      <c r="J4" s="42"/>
      <c r="K4" s="1"/>
      <c r="L4" s="1"/>
      <c r="M4" s="1"/>
      <c r="N4" s="1"/>
      <c r="O4" s="1"/>
      <c r="P4" s="1"/>
      <c r="Q4" s="1"/>
      <c r="R4" s="42"/>
      <c r="S4" s="1"/>
      <c r="T4" s="1"/>
      <c r="U4" s="1"/>
      <c r="V4" s="1"/>
      <c r="W4" s="1"/>
      <c r="X4" s="1"/>
      <c r="Y4" s="1"/>
    </row>
    <row r="5" spans="1:25" x14ac:dyDescent="0.25">
      <c r="A5" s="5">
        <v>43907</v>
      </c>
      <c r="B5" s="1">
        <v>0.33031472000000001</v>
      </c>
      <c r="C5" s="1">
        <v>0.33031472000000001</v>
      </c>
      <c r="D5" s="1">
        <v>0.33031472000000001</v>
      </c>
      <c r="E5" s="1"/>
      <c r="F5" s="1"/>
      <c r="G5" s="1"/>
      <c r="H5" s="1"/>
      <c r="I5" s="1"/>
      <c r="J5" s="42"/>
      <c r="K5" s="1"/>
      <c r="L5" s="1"/>
      <c r="M5" s="1"/>
      <c r="N5" s="1"/>
      <c r="O5" s="1"/>
      <c r="P5" s="1"/>
      <c r="Q5" s="1"/>
      <c r="R5" s="42"/>
      <c r="S5" s="1"/>
      <c r="T5" s="1"/>
      <c r="U5" s="1"/>
      <c r="V5" s="1"/>
      <c r="W5" s="1"/>
      <c r="X5" s="1"/>
      <c r="Y5" s="1"/>
    </row>
    <row r="6" spans="1:25" x14ac:dyDescent="0.25">
      <c r="A6" s="5">
        <v>43984</v>
      </c>
      <c r="B6" s="1">
        <v>0.29000431999999998</v>
      </c>
      <c r="C6" s="1">
        <v>0.29000431999999998</v>
      </c>
      <c r="D6" s="1">
        <v>0.29000431999999998</v>
      </c>
      <c r="E6" s="1"/>
      <c r="F6" s="1"/>
      <c r="G6" s="1"/>
      <c r="H6" s="1"/>
      <c r="I6" s="1"/>
      <c r="J6" s="42"/>
      <c r="K6" s="1"/>
      <c r="L6" s="1"/>
      <c r="M6" s="1"/>
      <c r="N6" s="1"/>
      <c r="O6" s="1"/>
      <c r="P6" s="1"/>
      <c r="Q6" s="1"/>
      <c r="R6" s="42"/>
      <c r="S6" s="1"/>
      <c r="T6" s="1"/>
      <c r="U6" s="1"/>
      <c r="V6" s="1"/>
      <c r="W6" s="1"/>
      <c r="X6" s="1"/>
      <c r="Y6" s="1"/>
    </row>
    <row r="7" spans="1:25" x14ac:dyDescent="0.25">
      <c r="A7" s="5">
        <v>44004</v>
      </c>
      <c r="B7" s="1">
        <v>0.30916941999999997</v>
      </c>
      <c r="C7" s="1">
        <v>0.30916941999999997</v>
      </c>
      <c r="D7" s="1">
        <v>0.30916941999999997</v>
      </c>
      <c r="E7" s="1"/>
      <c r="F7" s="1"/>
      <c r="G7" s="1"/>
      <c r="H7" s="1"/>
      <c r="I7" s="1"/>
      <c r="J7" s="42"/>
      <c r="K7" s="1"/>
      <c r="L7" s="1"/>
      <c r="M7" s="1"/>
      <c r="N7" s="1"/>
      <c r="O7" s="1"/>
      <c r="P7" s="1"/>
      <c r="Q7" s="1"/>
      <c r="R7" s="42"/>
      <c r="S7" s="1"/>
      <c r="T7" s="1"/>
      <c r="U7" s="1"/>
      <c r="V7" s="1"/>
      <c r="W7" s="1"/>
      <c r="X7" s="1"/>
      <c r="Y7" s="1"/>
    </row>
    <row r="8" spans="1:25" x14ac:dyDescent="0.25">
      <c r="A8" s="5">
        <v>44016</v>
      </c>
      <c r="B8" s="1">
        <v>0.36406003999999997</v>
      </c>
      <c r="C8" s="1">
        <v>0.36406003999999997</v>
      </c>
      <c r="D8" s="1">
        <v>0.36406003999999997</v>
      </c>
      <c r="E8" s="1"/>
      <c r="F8" s="1"/>
      <c r="G8" s="1"/>
      <c r="H8" s="1"/>
      <c r="I8" s="1"/>
      <c r="J8" s="42"/>
      <c r="K8" s="1"/>
      <c r="L8" s="1"/>
      <c r="M8" s="1"/>
      <c r="N8" s="1"/>
      <c r="O8" s="1"/>
      <c r="P8" s="1"/>
      <c r="Q8" s="1"/>
      <c r="R8" s="42"/>
      <c r="S8" s="1"/>
      <c r="T8" s="1"/>
      <c r="U8" s="1"/>
      <c r="V8" s="1"/>
      <c r="W8" s="1"/>
      <c r="X8" s="1"/>
      <c r="Y8" s="1"/>
    </row>
    <row r="9" spans="1:25" x14ac:dyDescent="0.25">
      <c r="A9" s="5">
        <v>44032</v>
      </c>
      <c r="B9" s="1">
        <v>0.37873478999999999</v>
      </c>
      <c r="C9" s="1">
        <v>0.37873478999999999</v>
      </c>
      <c r="D9" s="1">
        <v>0.37873478999999999</v>
      </c>
      <c r="E9" s="1"/>
      <c r="F9" s="1"/>
      <c r="G9" s="1"/>
      <c r="H9" s="1"/>
      <c r="I9" s="1"/>
      <c r="J9" s="42"/>
      <c r="K9" s="1"/>
      <c r="L9" s="1"/>
      <c r="M9" s="1"/>
      <c r="N9" s="1"/>
      <c r="O9" s="1"/>
      <c r="P9" s="1"/>
      <c r="Q9" s="1"/>
      <c r="R9" s="42"/>
      <c r="S9" s="1"/>
      <c r="T9" s="1"/>
      <c r="U9" s="1"/>
      <c r="V9" s="1"/>
      <c r="W9" s="1"/>
      <c r="X9" s="1"/>
      <c r="Y9" s="1"/>
    </row>
    <row r="10" spans="1:25" x14ac:dyDescent="0.25">
      <c r="A10" s="5">
        <v>44070</v>
      </c>
      <c r="B10" s="1">
        <v>0.50837893000000001</v>
      </c>
      <c r="C10" s="1">
        <v>0.50837893000000001</v>
      </c>
      <c r="D10" s="1">
        <v>0.50837893000000001</v>
      </c>
      <c r="E10" s="1"/>
      <c r="F10" s="1"/>
      <c r="G10" s="1"/>
      <c r="H10" s="1"/>
      <c r="I10" s="1"/>
      <c r="J10" s="42"/>
      <c r="K10" s="1"/>
      <c r="L10" s="1"/>
      <c r="M10" s="1"/>
      <c r="N10" s="1"/>
      <c r="O10" s="1"/>
      <c r="P10" s="1"/>
      <c r="Q10" s="1"/>
      <c r="R10" s="42"/>
      <c r="S10" s="1"/>
      <c r="T10" s="1"/>
      <c r="U10" s="1"/>
      <c r="V10" s="1"/>
      <c r="W10" s="1"/>
      <c r="X10" s="1"/>
      <c r="Y10" s="1"/>
    </row>
    <row r="11" spans="1:25" x14ac:dyDescent="0.25">
      <c r="A11" s="5">
        <v>44075</v>
      </c>
      <c r="B11" s="1">
        <v>0.52187877999999999</v>
      </c>
      <c r="C11" s="1">
        <v>0.52187877999999999</v>
      </c>
      <c r="D11" s="1">
        <v>0.52187877999999999</v>
      </c>
      <c r="E11" s="1"/>
      <c r="F11" s="1"/>
      <c r="G11" s="1"/>
      <c r="H11" s="1"/>
      <c r="I11" s="1"/>
      <c r="J11" s="42"/>
      <c r="K11" s="1"/>
      <c r="L11" s="1"/>
      <c r="M11" s="1"/>
      <c r="N11" s="1"/>
      <c r="O11" s="1"/>
      <c r="P11" s="1"/>
      <c r="Q11" s="1"/>
      <c r="R11" s="42"/>
      <c r="S11" s="1"/>
      <c r="T11" s="1"/>
      <c r="U11" s="1"/>
      <c r="V11" s="1"/>
      <c r="W11" s="1"/>
      <c r="X11" s="1"/>
      <c r="Y11" s="1"/>
    </row>
    <row r="12" spans="1:25" x14ac:dyDescent="0.25">
      <c r="A12" s="5">
        <v>44121</v>
      </c>
      <c r="B12" s="1">
        <v>0.55276734999999999</v>
      </c>
      <c r="C12" s="1">
        <v>0.55276734999999999</v>
      </c>
      <c r="D12" s="1">
        <v>0.55276734999999999</v>
      </c>
      <c r="E12" s="1"/>
      <c r="F12" s="1"/>
      <c r="G12" s="1"/>
      <c r="H12" s="1"/>
      <c r="I12" s="1"/>
      <c r="J12" s="42"/>
      <c r="K12" s="1"/>
      <c r="L12" s="1"/>
      <c r="M12" s="1"/>
      <c r="N12" s="1"/>
      <c r="O12" s="1"/>
      <c r="P12" s="1"/>
      <c r="Q12" s="1"/>
      <c r="R12" s="42"/>
      <c r="S12" s="1"/>
      <c r="T12" s="1"/>
      <c r="U12" s="1"/>
      <c r="V12" s="1"/>
      <c r="W12" s="1"/>
      <c r="X12" s="1"/>
      <c r="Y12" s="1"/>
    </row>
    <row r="13" spans="1:25" x14ac:dyDescent="0.25">
      <c r="A13" s="5">
        <v>44126</v>
      </c>
      <c r="B13" s="1">
        <v>0.46460300999999998</v>
      </c>
      <c r="C13" s="1">
        <v>0.46460300999999998</v>
      </c>
      <c r="D13" s="1">
        <v>0.46460300999999998</v>
      </c>
      <c r="E13" s="1"/>
      <c r="F13" s="1"/>
      <c r="G13" s="1"/>
      <c r="H13" s="1"/>
      <c r="I13" s="1"/>
      <c r="J13" s="42"/>
      <c r="K13" s="1"/>
      <c r="L13" s="1"/>
      <c r="M13" s="1"/>
      <c r="N13" s="1"/>
      <c r="O13" s="1"/>
      <c r="P13" s="1"/>
      <c r="Q13" s="1"/>
      <c r="R13" s="42"/>
      <c r="S13" s="1"/>
      <c r="T13" s="1"/>
      <c r="U13" s="1"/>
      <c r="V13" s="1"/>
      <c r="W13" s="1"/>
      <c r="X13" s="1"/>
      <c r="Y13" s="1"/>
    </row>
    <row r="14" spans="1:25" x14ac:dyDescent="0.25">
      <c r="A14" s="5">
        <v>44134</v>
      </c>
      <c r="B14" s="1">
        <v>0.56923409999999997</v>
      </c>
      <c r="C14" s="1">
        <v>0.56923409999999997</v>
      </c>
      <c r="D14" s="1">
        <v>0.56923409999999997</v>
      </c>
      <c r="E14" s="1"/>
      <c r="F14" s="1"/>
      <c r="G14" s="1"/>
      <c r="H14" s="1"/>
      <c r="I14" s="1"/>
      <c r="J14" s="42"/>
      <c r="K14" s="1"/>
      <c r="L14" s="1"/>
      <c r="M14" s="1"/>
      <c r="N14" s="1"/>
      <c r="O14" s="1"/>
      <c r="P14" s="1"/>
      <c r="Q14" s="1"/>
      <c r="R14" s="42"/>
      <c r="S14" s="1"/>
      <c r="T14" s="1"/>
      <c r="U14" s="1"/>
      <c r="V14" s="1"/>
      <c r="W14" s="1"/>
      <c r="X14" s="1"/>
      <c r="Y14" s="1"/>
    </row>
    <row r="15" spans="1:25" x14ac:dyDescent="0.25">
      <c r="A15" s="5">
        <v>44136</v>
      </c>
      <c r="B15" s="1">
        <v>0.37988693000000001</v>
      </c>
      <c r="C15" s="1">
        <v>0.37988693000000001</v>
      </c>
      <c r="D15" s="1">
        <v>0.37988693000000001</v>
      </c>
      <c r="E15" s="1"/>
      <c r="F15" s="1"/>
      <c r="G15" s="1"/>
      <c r="H15" s="1"/>
      <c r="I15" s="1"/>
      <c r="J15" s="42"/>
      <c r="K15" s="1"/>
      <c r="L15" s="1"/>
      <c r="M15" s="1"/>
      <c r="N15" s="1"/>
      <c r="O15" s="1"/>
      <c r="P15" s="1"/>
      <c r="Q15" s="1"/>
      <c r="R15" s="42"/>
      <c r="S15" s="1"/>
      <c r="T15" s="1"/>
      <c r="U15" s="1"/>
      <c r="V15" s="1"/>
      <c r="W15" s="1"/>
      <c r="X15" s="1"/>
      <c r="Y15" s="1"/>
    </row>
    <row r="16" spans="1:25" x14ac:dyDescent="0.25">
      <c r="A16" s="5">
        <v>44180</v>
      </c>
      <c r="B16" s="1">
        <v>0.44</v>
      </c>
      <c r="C16" s="1">
        <v>0.44</v>
      </c>
      <c r="D16" s="1">
        <v>0.44</v>
      </c>
      <c r="E16" s="1"/>
      <c r="F16" s="1"/>
      <c r="G16" s="1"/>
      <c r="H16" s="1"/>
      <c r="I16" s="1"/>
      <c r="J16" s="42"/>
      <c r="K16" s="1"/>
      <c r="L16" s="1"/>
      <c r="M16" s="1"/>
      <c r="N16" s="1"/>
      <c r="O16" s="1"/>
      <c r="P16" s="1"/>
      <c r="Q16" s="1"/>
      <c r="R16" s="42"/>
      <c r="S16" s="1"/>
      <c r="T16" s="1"/>
      <c r="U16" s="1"/>
      <c r="V16" s="1"/>
      <c r="W16" s="1"/>
      <c r="X16" s="1"/>
      <c r="Y16" s="1"/>
    </row>
    <row r="17" spans="1:25" x14ac:dyDescent="0.25">
      <c r="A17" s="5">
        <v>44201</v>
      </c>
      <c r="B17" s="1">
        <v>0.43</v>
      </c>
      <c r="C17" s="1">
        <v>0.43</v>
      </c>
      <c r="D17" s="1">
        <v>0.43</v>
      </c>
      <c r="E17" s="1"/>
      <c r="F17" s="1"/>
      <c r="G17" s="1"/>
      <c r="H17" s="1"/>
      <c r="I17" s="1"/>
      <c r="J17" s="42"/>
      <c r="K17" s="1"/>
      <c r="L17" s="1"/>
      <c r="M17" s="1"/>
      <c r="N17" s="1"/>
      <c r="O17" s="1"/>
      <c r="P17" s="1"/>
      <c r="Q17" s="1"/>
      <c r="R17" s="42"/>
      <c r="S17" s="1"/>
      <c r="T17" s="1"/>
      <c r="U17" s="1"/>
      <c r="V17" s="1"/>
      <c r="W17" s="1"/>
      <c r="X17" s="1"/>
      <c r="Y17" s="1"/>
    </row>
    <row r="18" spans="1:25" x14ac:dyDescent="0.25">
      <c r="A18" s="5">
        <v>44208</v>
      </c>
      <c r="B18" s="1">
        <v>0.4</v>
      </c>
      <c r="C18" s="1">
        <v>0.4</v>
      </c>
      <c r="D18" s="1">
        <v>0.4</v>
      </c>
      <c r="E18" s="1"/>
      <c r="F18" s="1"/>
      <c r="G18" s="1"/>
      <c r="H18" s="1"/>
      <c r="I18" s="1"/>
      <c r="J18" s="42"/>
      <c r="K18" s="1"/>
      <c r="L18" s="1"/>
      <c r="M18" s="1"/>
      <c r="N18" s="1"/>
      <c r="O18" s="1"/>
      <c r="P18" s="1"/>
      <c r="Q18" s="1"/>
      <c r="R18" s="42"/>
      <c r="S18" s="1"/>
      <c r="T18" s="1"/>
      <c r="U18" s="1"/>
      <c r="V18" s="1"/>
      <c r="W18" s="1"/>
      <c r="X18" s="1"/>
      <c r="Y18" s="1"/>
    </row>
    <row r="19" spans="1:25" x14ac:dyDescent="0.25">
      <c r="A19" s="5">
        <v>44212</v>
      </c>
      <c r="B19" s="1">
        <v>0.42</v>
      </c>
      <c r="C19" s="1">
        <v>0.42</v>
      </c>
      <c r="D19" s="1">
        <v>0.42</v>
      </c>
      <c r="E19" s="1"/>
      <c r="F19" s="1"/>
      <c r="G19" s="1"/>
      <c r="H19" s="1"/>
      <c r="I19" s="1"/>
      <c r="J19" s="42"/>
      <c r="K19" s="1"/>
      <c r="L19" s="1"/>
      <c r="M19" s="1"/>
      <c r="N19" s="1"/>
      <c r="O19" s="1"/>
      <c r="P19" s="1"/>
      <c r="Q19" s="1"/>
      <c r="R19" s="42"/>
      <c r="S19" s="1"/>
      <c r="T19" s="1"/>
      <c r="U19" s="1"/>
      <c r="V19" s="1"/>
      <c r="W19" s="1"/>
      <c r="X19" s="1"/>
      <c r="Y19" s="1"/>
    </row>
    <row r="20" spans="1:25" x14ac:dyDescent="0.25">
      <c r="A20" s="5">
        <v>44215</v>
      </c>
      <c r="B20" s="1">
        <v>0.42</v>
      </c>
      <c r="C20" s="1">
        <v>0.42</v>
      </c>
      <c r="D20" s="1">
        <v>0.42</v>
      </c>
      <c r="E20" s="1"/>
      <c r="F20" s="1"/>
      <c r="G20" s="1"/>
      <c r="H20" s="1"/>
      <c r="I20" s="1"/>
      <c r="J20" s="42"/>
      <c r="K20" s="1"/>
      <c r="L20" s="1"/>
      <c r="M20" s="1"/>
      <c r="N20" s="1"/>
      <c r="O20" s="1"/>
      <c r="P20" s="1"/>
      <c r="Q20" s="1"/>
      <c r="R20" s="42"/>
      <c r="S20" s="1"/>
      <c r="T20" s="1"/>
      <c r="U20" s="1"/>
      <c r="V20" s="1"/>
      <c r="W20" s="1"/>
      <c r="X20" s="1"/>
      <c r="Y20" s="1"/>
    </row>
    <row r="21" spans="1:25" x14ac:dyDescent="0.25">
      <c r="A21" s="5">
        <v>44222</v>
      </c>
      <c r="B21" s="1">
        <v>0.4</v>
      </c>
      <c r="C21" s="1">
        <v>0.4</v>
      </c>
      <c r="D21" s="1">
        <v>0.4</v>
      </c>
      <c r="E21" s="1"/>
      <c r="F21" s="1"/>
      <c r="G21" s="1"/>
      <c r="H21" s="1"/>
      <c r="I21" s="1"/>
      <c r="J21" s="42"/>
      <c r="K21" s="1"/>
      <c r="L21" s="1"/>
      <c r="M21" s="1"/>
      <c r="N21" s="1"/>
      <c r="O21" s="1"/>
      <c r="P21" s="1"/>
      <c r="Q21" s="1"/>
      <c r="R21" s="42"/>
      <c r="S21" s="1"/>
      <c r="T21" s="1"/>
      <c r="U21" s="1"/>
      <c r="V21" s="1"/>
      <c r="W21" s="1"/>
      <c r="X21" s="1"/>
      <c r="Y21" s="1"/>
    </row>
    <row r="22" spans="1:25" x14ac:dyDescent="0.25">
      <c r="A22" s="5">
        <v>44229</v>
      </c>
      <c r="B22" s="1">
        <v>0.38</v>
      </c>
      <c r="C22" s="1">
        <v>0.38</v>
      </c>
      <c r="D22" s="1">
        <v>0.38</v>
      </c>
      <c r="E22" s="1"/>
      <c r="F22" s="1"/>
      <c r="G22" s="1"/>
      <c r="H22" s="1"/>
      <c r="I22" s="1"/>
      <c r="J22" s="42"/>
      <c r="K22" s="1"/>
      <c r="L22" s="1"/>
      <c r="M22" s="1"/>
      <c r="N22" s="1"/>
      <c r="O22" s="1"/>
      <c r="P22" s="1"/>
      <c r="Q22" s="1"/>
      <c r="R22" s="42"/>
      <c r="S22" s="1"/>
      <c r="T22" s="1"/>
      <c r="U22" s="1"/>
      <c r="V22" s="1"/>
      <c r="W22" s="1"/>
      <c r="X22" s="1"/>
      <c r="Y22" s="1"/>
    </row>
    <row r="23" spans="1:25" x14ac:dyDescent="0.25">
      <c r="A23" s="5">
        <v>44233</v>
      </c>
      <c r="B23" s="1">
        <v>0.37</v>
      </c>
      <c r="C23" s="1">
        <v>0.37</v>
      </c>
      <c r="D23" s="1">
        <v>0.37</v>
      </c>
      <c r="E23" s="1"/>
      <c r="F23" s="1"/>
      <c r="G23" s="1"/>
      <c r="H23" s="1"/>
      <c r="I23" s="1"/>
      <c r="J23" s="42"/>
      <c r="K23" s="1"/>
      <c r="L23" s="1"/>
      <c r="M23" s="1"/>
      <c r="N23" s="1"/>
      <c r="O23" s="1"/>
      <c r="P23" s="1"/>
      <c r="Q23" s="1"/>
      <c r="R23" s="42"/>
      <c r="S23" s="1"/>
      <c r="T23" s="1"/>
      <c r="U23" s="1"/>
      <c r="V23" s="1"/>
      <c r="W23" s="1"/>
      <c r="X23" s="1"/>
      <c r="Y23" s="1"/>
    </row>
    <row r="24" spans="1:25" x14ac:dyDescent="0.25">
      <c r="A24" s="5">
        <v>44235</v>
      </c>
      <c r="B24" s="1">
        <v>0.37</v>
      </c>
      <c r="C24" s="1">
        <v>0.37</v>
      </c>
      <c r="D24" s="1">
        <v>0.37</v>
      </c>
      <c r="E24" s="1"/>
      <c r="F24" s="1"/>
      <c r="G24" s="1"/>
      <c r="H24" s="1"/>
      <c r="I24" s="1"/>
      <c r="J24" s="42"/>
      <c r="K24" s="1"/>
      <c r="L24" s="1"/>
      <c r="M24" s="1"/>
      <c r="N24" s="1"/>
      <c r="O24" s="1"/>
      <c r="P24" s="1"/>
      <c r="Q24" s="1"/>
      <c r="R24" s="42"/>
      <c r="S24" s="1"/>
      <c r="T24" s="1"/>
      <c r="U24" s="1"/>
      <c r="V24" s="1"/>
      <c r="W24" s="1"/>
      <c r="X24" s="1"/>
      <c r="Y24" s="1"/>
    </row>
    <row r="25" spans="1:25" x14ac:dyDescent="0.25">
      <c r="A25" s="5">
        <v>44236</v>
      </c>
      <c r="B25" s="1">
        <v>0.38</v>
      </c>
      <c r="C25" s="1">
        <v>0.38</v>
      </c>
      <c r="D25" s="1">
        <v>0.38</v>
      </c>
      <c r="E25" s="1"/>
      <c r="F25" s="1"/>
      <c r="G25" s="1"/>
      <c r="H25" s="1"/>
      <c r="I25" s="1"/>
      <c r="J25" s="42"/>
      <c r="K25" s="1"/>
      <c r="L25" s="1"/>
      <c r="M25" s="1"/>
      <c r="N25" s="1"/>
      <c r="O25" s="1"/>
      <c r="P25" s="1"/>
      <c r="Q25" s="1"/>
      <c r="R25" s="42"/>
      <c r="S25" s="1"/>
      <c r="T25" s="1"/>
      <c r="U25" s="1"/>
      <c r="V25" s="1"/>
      <c r="W25" s="1"/>
      <c r="X25" s="1"/>
      <c r="Y25" s="1"/>
    </row>
    <row r="26" spans="1:25" x14ac:dyDescent="0.25">
      <c r="A26" s="5">
        <v>44240</v>
      </c>
      <c r="B26" s="1">
        <v>0.46</v>
      </c>
      <c r="C26" s="1">
        <v>0.46</v>
      </c>
      <c r="D26" s="1">
        <v>0.46</v>
      </c>
      <c r="E26" s="1"/>
      <c r="F26" s="1"/>
      <c r="G26" s="1"/>
      <c r="H26" s="1"/>
      <c r="I26" s="1"/>
      <c r="J26" s="42"/>
      <c r="K26" s="1"/>
      <c r="L26" s="1"/>
      <c r="M26" s="1"/>
      <c r="N26" s="1"/>
      <c r="O26" s="1"/>
      <c r="P26" s="1"/>
      <c r="Q26" s="1"/>
      <c r="R26" s="42"/>
      <c r="S26" s="12"/>
      <c r="T26" s="12"/>
      <c r="U26" s="12"/>
      <c r="V26" s="12"/>
      <c r="W26" s="12"/>
      <c r="X26" s="12"/>
      <c r="Y26" s="12"/>
    </row>
    <row r="27" spans="1:25" x14ac:dyDescent="0.25">
      <c r="A27" s="5">
        <v>44243</v>
      </c>
      <c r="B27" s="1">
        <v>0.48</v>
      </c>
      <c r="C27" s="1">
        <v>0.48</v>
      </c>
      <c r="D27" s="1">
        <v>0.48</v>
      </c>
      <c r="E27" s="1"/>
      <c r="F27" s="1"/>
      <c r="G27" s="1"/>
      <c r="H27" s="1"/>
      <c r="I27" s="1"/>
      <c r="J27" s="42"/>
      <c r="K27" s="1"/>
      <c r="L27" s="1"/>
      <c r="M27" s="1"/>
      <c r="N27" s="1"/>
      <c r="O27" s="1"/>
      <c r="P27" s="1"/>
      <c r="Q27" s="1"/>
      <c r="R27" s="42"/>
      <c r="S27" s="12"/>
      <c r="T27" s="12"/>
      <c r="U27" s="12"/>
      <c r="V27" s="12"/>
      <c r="W27" s="12"/>
      <c r="X27" s="12"/>
      <c r="Y27" s="12"/>
    </row>
    <row r="28" spans="1:25" x14ac:dyDescent="0.25">
      <c r="A28" s="5">
        <v>44249</v>
      </c>
      <c r="B28" s="1">
        <v>0.42</v>
      </c>
      <c r="C28" s="1">
        <v>0.42</v>
      </c>
      <c r="D28" s="1">
        <v>0.42</v>
      </c>
      <c r="E28" s="1"/>
      <c r="F28" s="1"/>
      <c r="G28" s="1"/>
      <c r="H28" s="1"/>
      <c r="I28" s="1"/>
      <c r="J28" s="42"/>
      <c r="K28" s="1"/>
      <c r="L28" s="1"/>
      <c r="M28" s="1"/>
      <c r="N28" s="1"/>
      <c r="O28" s="1"/>
      <c r="P28" s="1"/>
      <c r="Q28" s="1"/>
      <c r="R28" s="42"/>
      <c r="S28" s="12"/>
      <c r="T28" s="12"/>
      <c r="U28" s="12"/>
      <c r="V28" s="12"/>
      <c r="W28" s="12"/>
      <c r="X28" s="12"/>
      <c r="Y28" s="12"/>
    </row>
    <row r="29" spans="1:25" x14ac:dyDescent="0.25">
      <c r="A29" s="5">
        <v>44250</v>
      </c>
      <c r="B29" s="1">
        <v>0.43</v>
      </c>
      <c r="C29" s="1">
        <v>0.43</v>
      </c>
      <c r="D29" s="1">
        <v>0.43</v>
      </c>
      <c r="E29" s="1"/>
      <c r="F29" s="1"/>
      <c r="G29" s="1"/>
      <c r="H29" s="1"/>
      <c r="I29" s="1"/>
      <c r="J29" s="42"/>
      <c r="K29" s="1"/>
      <c r="L29" s="1"/>
      <c r="M29" s="1"/>
      <c r="N29" s="1"/>
      <c r="O29" s="1"/>
      <c r="P29" s="1"/>
      <c r="Q29" s="1"/>
      <c r="R29" s="42"/>
      <c r="S29" s="12"/>
      <c r="T29" s="12"/>
      <c r="U29" s="12"/>
      <c r="V29" s="12"/>
      <c r="W29" s="12"/>
      <c r="X29" s="12"/>
      <c r="Y29" s="12"/>
    </row>
    <row r="30" spans="1:25" x14ac:dyDescent="0.25">
      <c r="A30" s="5">
        <v>44256</v>
      </c>
      <c r="B30" s="1">
        <v>0.45</v>
      </c>
      <c r="C30" s="1">
        <v>0.45</v>
      </c>
      <c r="D30" s="1">
        <v>0.45</v>
      </c>
      <c r="E30" s="1"/>
      <c r="F30" s="1"/>
      <c r="G30" s="1"/>
      <c r="H30" s="1"/>
      <c r="I30" s="1"/>
      <c r="J30" s="42"/>
      <c r="K30" s="1"/>
      <c r="L30" s="1"/>
      <c r="M30" s="1"/>
      <c r="N30" s="1"/>
      <c r="O30" s="1"/>
      <c r="P30" s="1"/>
      <c r="Q30" s="1"/>
      <c r="R30" s="42"/>
      <c r="S30" s="12"/>
      <c r="T30" s="12"/>
      <c r="U30" s="12"/>
      <c r="V30" s="12"/>
      <c r="W30" s="12"/>
      <c r="X30" s="12"/>
      <c r="Y30" s="12"/>
    </row>
    <row r="31" spans="1:25" x14ac:dyDescent="0.25">
      <c r="A31" s="5">
        <v>44257</v>
      </c>
      <c r="B31" s="1">
        <v>0.51</v>
      </c>
      <c r="C31" s="1">
        <v>0.51</v>
      </c>
      <c r="D31" s="1">
        <v>0.51</v>
      </c>
      <c r="E31" s="1"/>
      <c r="F31" s="1"/>
      <c r="G31" s="1"/>
      <c r="H31" s="1"/>
      <c r="I31" s="1"/>
      <c r="J31" s="42"/>
      <c r="K31" s="1"/>
      <c r="L31" s="1"/>
      <c r="M31" s="1"/>
      <c r="N31" s="1"/>
      <c r="O31" s="1"/>
      <c r="P31" s="1"/>
      <c r="Q31" s="1"/>
      <c r="R31" s="42"/>
      <c r="S31" s="12"/>
      <c r="T31" s="12"/>
      <c r="U31" s="12"/>
      <c r="V31" s="12"/>
      <c r="W31" s="12"/>
      <c r="X31" s="12"/>
      <c r="Y31" s="12"/>
    </row>
    <row r="32" spans="1:25" x14ac:dyDescent="0.25">
      <c r="A32" s="5">
        <v>44262</v>
      </c>
      <c r="B32" s="1">
        <v>0.6</v>
      </c>
      <c r="C32" s="1">
        <v>0.6</v>
      </c>
      <c r="D32" s="1">
        <v>0.6</v>
      </c>
      <c r="E32" s="1"/>
      <c r="F32" s="1"/>
      <c r="G32" s="1"/>
      <c r="H32" s="1"/>
      <c r="I32" s="1"/>
      <c r="J32" s="42"/>
      <c r="K32" s="1"/>
      <c r="L32" s="1"/>
      <c r="M32" s="1"/>
      <c r="N32" s="1"/>
      <c r="O32" s="1"/>
      <c r="P32" s="1"/>
      <c r="Q32" s="1"/>
      <c r="R32" s="42"/>
      <c r="S32" s="12"/>
      <c r="T32" s="12"/>
      <c r="U32" s="12"/>
      <c r="V32" s="12"/>
      <c r="W32" s="12"/>
      <c r="X32" s="12"/>
      <c r="Y32" s="12"/>
    </row>
    <row r="33" spans="1:25" x14ac:dyDescent="0.25">
      <c r="A33" s="5">
        <v>44264</v>
      </c>
      <c r="B33" s="1">
        <v>0.6</v>
      </c>
      <c r="C33" s="1">
        <v>0.6</v>
      </c>
      <c r="D33" s="1">
        <v>0.6</v>
      </c>
      <c r="E33" s="1"/>
      <c r="F33" s="1"/>
      <c r="G33" s="1"/>
      <c r="H33" s="1"/>
      <c r="I33" s="1"/>
      <c r="J33" s="42"/>
      <c r="K33" s="1"/>
      <c r="L33" s="1"/>
      <c r="M33" s="1"/>
      <c r="N33" s="1"/>
      <c r="O33" s="1"/>
      <c r="P33" s="1"/>
      <c r="Q33" s="1"/>
      <c r="R33" s="42"/>
      <c r="S33" s="12"/>
      <c r="T33" s="12"/>
      <c r="U33" s="12"/>
      <c r="V33" s="12"/>
      <c r="W33" s="12"/>
      <c r="X33" s="12"/>
      <c r="Y33" s="12"/>
    </row>
    <row r="34" spans="1:25" x14ac:dyDescent="0.25">
      <c r="A34" s="5">
        <v>44271</v>
      </c>
      <c r="B34" s="1">
        <v>0.6</v>
      </c>
      <c r="C34" s="1">
        <v>0.6</v>
      </c>
      <c r="D34" s="1">
        <v>0.6</v>
      </c>
      <c r="E34" s="1"/>
      <c r="F34" s="1"/>
      <c r="G34" s="1"/>
      <c r="H34" s="1"/>
      <c r="I34" s="1"/>
      <c r="J34" s="42"/>
      <c r="K34" s="1"/>
      <c r="L34" s="1"/>
      <c r="M34" s="1"/>
      <c r="N34" s="1"/>
      <c r="O34" s="1"/>
      <c r="P34" s="1"/>
      <c r="Q34" s="1"/>
      <c r="R34" s="42"/>
      <c r="S34" s="12"/>
      <c r="T34" s="12"/>
      <c r="U34" s="12"/>
      <c r="V34" s="12"/>
      <c r="W34" s="12"/>
      <c r="X34" s="12"/>
      <c r="Y34" s="12"/>
    </row>
    <row r="35" spans="1:25" x14ac:dyDescent="0.25">
      <c r="A35" s="5">
        <v>44278</v>
      </c>
      <c r="B35" s="1">
        <v>0.6</v>
      </c>
      <c r="C35" s="1">
        <v>0.6</v>
      </c>
      <c r="D35" s="1">
        <v>0.6</v>
      </c>
      <c r="E35" s="1"/>
      <c r="F35" s="1"/>
      <c r="G35" s="1"/>
      <c r="H35" s="1"/>
      <c r="I35" s="1"/>
      <c r="J35" s="42"/>
      <c r="K35" s="1"/>
      <c r="L35" s="1"/>
      <c r="M35" s="1"/>
      <c r="N35" s="1"/>
      <c r="O35" s="1"/>
      <c r="P35" s="1"/>
      <c r="Q35" s="1"/>
      <c r="R35" s="42"/>
      <c r="S35" s="12"/>
      <c r="T35" s="12"/>
      <c r="U35" s="12"/>
      <c r="V35" s="12"/>
      <c r="W35" s="12"/>
      <c r="X35" s="12"/>
      <c r="Y35" s="12"/>
    </row>
    <row r="36" spans="1:25" x14ac:dyDescent="0.25">
      <c r="A36" s="5">
        <v>44285</v>
      </c>
      <c r="B36" s="1">
        <v>0.6</v>
      </c>
      <c r="C36" s="1">
        <v>0.6</v>
      </c>
      <c r="D36" s="1">
        <v>0.6</v>
      </c>
      <c r="E36" s="1"/>
      <c r="F36" s="1"/>
      <c r="G36" s="1"/>
      <c r="H36" s="1"/>
      <c r="I36" s="1"/>
      <c r="J36" s="42"/>
      <c r="K36" s="1"/>
      <c r="L36" s="1"/>
      <c r="M36" s="1"/>
      <c r="N36" s="1"/>
      <c r="O36" s="1"/>
      <c r="P36" s="1"/>
      <c r="Q36" s="1"/>
      <c r="R36" s="42"/>
      <c r="S36" s="12"/>
      <c r="T36" s="12"/>
      <c r="U36" s="12"/>
      <c r="V36" s="12"/>
      <c r="W36" s="12"/>
      <c r="X36" s="12"/>
      <c r="Y36" s="12"/>
    </row>
    <row r="37" spans="1:25" x14ac:dyDescent="0.25">
      <c r="A37" s="5">
        <v>44292</v>
      </c>
      <c r="B37" s="1">
        <f t="shared" ref="B37:B57" si="0">L63</f>
        <v>0.61261431896858587</v>
      </c>
      <c r="C37" s="1">
        <v>0.5</v>
      </c>
      <c r="D37" s="1">
        <v>0.6</v>
      </c>
      <c r="E37" s="1"/>
      <c r="F37" s="1"/>
      <c r="G37" s="1"/>
      <c r="H37" s="1"/>
      <c r="I37" s="1"/>
      <c r="J37" s="42"/>
      <c r="K37" s="1"/>
      <c r="L37" s="1"/>
      <c r="M37" s="1"/>
      <c r="N37" s="1"/>
      <c r="O37" s="1"/>
      <c r="P37" s="1"/>
      <c r="Q37" s="1"/>
      <c r="R37" s="42"/>
      <c r="S37" s="12"/>
      <c r="T37" s="12"/>
      <c r="U37" s="12"/>
      <c r="V37" s="12"/>
      <c r="W37" s="12"/>
      <c r="X37" s="12"/>
      <c r="Y37" s="12"/>
    </row>
    <row r="38" spans="1:25" x14ac:dyDescent="0.25">
      <c r="A38" s="5">
        <v>44296</v>
      </c>
      <c r="B38" s="1">
        <f t="shared" si="0"/>
        <v>0.61892147845287881</v>
      </c>
      <c r="C38" s="1">
        <v>0.5</v>
      </c>
      <c r="D38" s="1">
        <v>0.6</v>
      </c>
      <c r="E38" s="1"/>
      <c r="F38" s="1"/>
      <c r="G38" s="1"/>
      <c r="H38" s="1"/>
      <c r="I38" s="1"/>
      <c r="J38" s="42"/>
      <c r="K38" s="1"/>
      <c r="L38" s="1"/>
      <c r="M38" s="1"/>
      <c r="N38" s="1"/>
      <c r="O38" s="1"/>
      <c r="P38" s="1"/>
      <c r="Q38" s="1"/>
      <c r="R38" s="42"/>
      <c r="S38" s="12"/>
      <c r="T38" s="12"/>
      <c r="U38" s="12"/>
      <c r="V38" s="12"/>
      <c r="W38" s="12"/>
      <c r="X38" s="12"/>
      <c r="Y38" s="12"/>
    </row>
    <row r="39" spans="1:25" x14ac:dyDescent="0.25">
      <c r="A39" s="5">
        <v>44299</v>
      </c>
      <c r="B39" s="1">
        <f t="shared" si="0"/>
        <v>0.62522863793717176</v>
      </c>
      <c r="C39" s="1">
        <v>0.5</v>
      </c>
      <c r="D39" s="1">
        <v>0.6</v>
      </c>
      <c r="E39" s="1"/>
      <c r="F39" s="1"/>
      <c r="G39" s="1"/>
      <c r="H39" s="1"/>
      <c r="I39" s="1"/>
      <c r="J39" s="42"/>
      <c r="K39" s="1"/>
      <c r="L39" s="1"/>
      <c r="M39" s="1"/>
      <c r="N39" s="1"/>
      <c r="O39" s="1"/>
      <c r="P39" s="1"/>
      <c r="Q39" s="1"/>
      <c r="R39" s="42"/>
      <c r="S39" s="12"/>
      <c r="T39" s="12"/>
      <c r="U39" s="12"/>
      <c r="V39" s="12"/>
      <c r="W39" s="12"/>
      <c r="X39" s="12"/>
      <c r="Y39" s="12"/>
    </row>
    <row r="40" spans="1:25" x14ac:dyDescent="0.25">
      <c r="A40" s="5">
        <v>44303</v>
      </c>
      <c r="B40" s="1">
        <f t="shared" si="0"/>
        <v>0.6315357974214646</v>
      </c>
      <c r="C40" s="1">
        <v>0.5</v>
      </c>
      <c r="D40" s="1">
        <v>0.6</v>
      </c>
      <c r="E40" s="1"/>
      <c r="F40" s="1"/>
      <c r="G40" s="1"/>
      <c r="H40" s="1"/>
      <c r="I40" s="1"/>
      <c r="J40" s="42"/>
      <c r="K40" s="1"/>
      <c r="L40" s="1"/>
      <c r="M40" s="1"/>
      <c r="N40" s="1"/>
      <c r="O40" s="1"/>
      <c r="P40" s="1"/>
      <c r="Q40" s="1"/>
      <c r="R40" s="42"/>
      <c r="S40" s="12"/>
      <c r="T40" s="12"/>
      <c r="U40" s="12"/>
      <c r="V40" s="12"/>
      <c r="W40" s="12"/>
      <c r="X40" s="12"/>
      <c r="Y40" s="12"/>
    </row>
    <row r="41" spans="1:25" x14ac:dyDescent="0.25">
      <c r="A41" s="5">
        <v>44306</v>
      </c>
      <c r="B41" s="1">
        <f t="shared" si="0"/>
        <v>0.63784295690575754</v>
      </c>
      <c r="C41" s="1">
        <v>0.5</v>
      </c>
      <c r="D41" s="1">
        <v>0.6</v>
      </c>
      <c r="E41" s="1"/>
      <c r="F41" s="1"/>
      <c r="G41" s="1"/>
      <c r="H41" s="1"/>
      <c r="I41" s="1"/>
      <c r="J41" s="42"/>
      <c r="K41" s="1"/>
      <c r="L41" s="1"/>
      <c r="M41" s="1"/>
      <c r="N41" s="1"/>
      <c r="O41" s="1"/>
      <c r="P41" s="1"/>
      <c r="Q41" s="1"/>
      <c r="R41" s="42"/>
      <c r="S41" s="12"/>
      <c r="T41" s="12"/>
      <c r="U41" s="12"/>
      <c r="V41" s="12"/>
      <c r="W41" s="12"/>
      <c r="X41" s="12"/>
      <c r="Y41" s="12"/>
    </row>
    <row r="42" spans="1:25" x14ac:dyDescent="0.25">
      <c r="A42" s="5">
        <v>44312</v>
      </c>
      <c r="B42" s="1">
        <f t="shared" si="0"/>
        <v>0.64415011639005049</v>
      </c>
      <c r="C42" s="1">
        <v>0.5</v>
      </c>
      <c r="D42" s="1">
        <v>0.6</v>
      </c>
      <c r="E42" s="1"/>
      <c r="F42" s="1"/>
      <c r="G42" s="1"/>
      <c r="H42" s="1"/>
      <c r="I42" s="1"/>
      <c r="J42" s="42"/>
      <c r="K42" s="1"/>
      <c r="L42" s="1"/>
      <c r="M42" s="1"/>
      <c r="N42" s="1"/>
      <c r="O42" s="1"/>
      <c r="P42" s="1"/>
      <c r="Q42" s="1"/>
      <c r="R42" s="42"/>
      <c r="S42" s="12"/>
      <c r="T42" s="12"/>
      <c r="U42" s="12"/>
      <c r="V42" s="12"/>
      <c r="W42" s="12"/>
      <c r="X42" s="12"/>
      <c r="Y42" s="12"/>
    </row>
    <row r="43" spans="1:25" x14ac:dyDescent="0.25">
      <c r="A43" s="5">
        <v>44313</v>
      </c>
      <c r="B43" s="1">
        <f t="shared" si="0"/>
        <v>0.65045727587434343</v>
      </c>
      <c r="C43" s="1">
        <v>0.5</v>
      </c>
      <c r="D43" s="1">
        <v>0.6</v>
      </c>
      <c r="E43" s="1"/>
      <c r="F43" s="1"/>
      <c r="G43" s="1"/>
      <c r="H43" s="1"/>
      <c r="I43" s="1"/>
      <c r="J43" s="42"/>
      <c r="K43" s="1"/>
      <c r="L43" s="1"/>
      <c r="M43" s="1"/>
      <c r="N43" s="1"/>
      <c r="O43" s="1"/>
      <c r="P43" s="1"/>
      <c r="Q43" s="1"/>
      <c r="R43" s="42"/>
      <c r="S43" s="12"/>
      <c r="T43" s="12"/>
      <c r="U43" s="12"/>
      <c r="V43" s="12"/>
      <c r="W43" s="12"/>
      <c r="X43" s="12"/>
      <c r="Y43" s="12"/>
    </row>
    <row r="44" spans="1:25" x14ac:dyDescent="0.25">
      <c r="A44" s="5">
        <v>44319</v>
      </c>
      <c r="B44" s="1">
        <f t="shared" si="0"/>
        <v>0.65676443535863638</v>
      </c>
      <c r="C44" s="1">
        <v>0.5</v>
      </c>
      <c r="D44" s="1">
        <v>0.6</v>
      </c>
      <c r="E44" s="1"/>
      <c r="F44" s="1"/>
      <c r="G44" s="1"/>
      <c r="H44" s="1"/>
      <c r="I44" s="1"/>
      <c r="J44" s="42"/>
      <c r="K44" s="1"/>
      <c r="L44" s="1"/>
      <c r="M44" s="1"/>
      <c r="N44" s="1"/>
      <c r="O44" s="1"/>
      <c r="P44" s="1"/>
      <c r="Q44" s="1"/>
      <c r="R44" s="42"/>
      <c r="S44" s="12"/>
      <c r="T44" s="12"/>
      <c r="U44" s="12"/>
      <c r="V44" s="12"/>
      <c r="W44" s="12"/>
      <c r="X44" s="12"/>
      <c r="Y44" s="12"/>
    </row>
    <row r="45" spans="1:25" x14ac:dyDescent="0.25">
      <c r="A45" s="5">
        <v>44320</v>
      </c>
      <c r="B45" s="1">
        <f t="shared" si="0"/>
        <v>0.66307159484292932</v>
      </c>
      <c r="C45" s="1">
        <v>0.5</v>
      </c>
      <c r="D45" s="1">
        <v>0.6</v>
      </c>
      <c r="E45" s="1"/>
      <c r="F45" s="1"/>
      <c r="G45" s="1"/>
      <c r="H45" s="1"/>
      <c r="I45" s="1"/>
      <c r="J45" s="42"/>
      <c r="K45" s="1"/>
      <c r="L45" s="1"/>
      <c r="M45" s="1"/>
      <c r="N45" s="1"/>
      <c r="O45" s="1"/>
      <c r="P45" s="1"/>
      <c r="Q45" s="1"/>
      <c r="R45" s="42"/>
      <c r="S45" s="12"/>
      <c r="T45" s="12"/>
      <c r="U45" s="12"/>
      <c r="V45" s="12"/>
      <c r="W45" s="12"/>
      <c r="X45" s="12"/>
      <c r="Y45" s="12"/>
    </row>
    <row r="46" spans="1:25" x14ac:dyDescent="0.25">
      <c r="A46" s="5">
        <v>44325</v>
      </c>
      <c r="B46" s="1">
        <f t="shared" si="0"/>
        <v>0.66937875432722227</v>
      </c>
      <c r="C46" s="1">
        <v>0.5</v>
      </c>
      <c r="D46" s="1">
        <v>0.6</v>
      </c>
      <c r="E46" s="1"/>
      <c r="F46" s="1"/>
      <c r="G46" s="1"/>
      <c r="H46" s="1"/>
      <c r="I46" s="1"/>
      <c r="J46" s="42"/>
      <c r="K46" s="1"/>
      <c r="L46" s="1"/>
      <c r="M46" s="1"/>
      <c r="N46" s="1"/>
      <c r="O46" s="1"/>
      <c r="P46" s="1"/>
      <c r="Q46" s="1"/>
      <c r="R46" s="42"/>
      <c r="S46" s="12"/>
      <c r="T46" s="12"/>
      <c r="U46" s="12"/>
      <c r="V46" s="12"/>
      <c r="W46" s="12"/>
      <c r="X46" s="12"/>
      <c r="Y46" s="12"/>
    </row>
    <row r="47" spans="1:25" x14ac:dyDescent="0.25">
      <c r="A47" s="5">
        <v>44327</v>
      </c>
      <c r="B47" s="1">
        <f t="shared" si="0"/>
        <v>0.67568591381151522</v>
      </c>
      <c r="C47" s="1">
        <v>0.5</v>
      </c>
      <c r="D47" s="1">
        <v>0.6</v>
      </c>
      <c r="E47" s="1"/>
      <c r="F47" s="1"/>
      <c r="G47" s="1"/>
      <c r="H47" s="1"/>
      <c r="I47" s="1"/>
      <c r="J47" s="42"/>
      <c r="K47" s="1"/>
      <c r="L47" s="1"/>
      <c r="M47" s="1"/>
      <c r="N47" s="1"/>
      <c r="O47" s="1"/>
      <c r="P47" s="1"/>
      <c r="Q47" s="1"/>
      <c r="R47" s="42"/>
      <c r="S47" s="12"/>
      <c r="T47" s="12"/>
      <c r="U47" s="12"/>
      <c r="V47" s="12"/>
      <c r="W47" s="12"/>
      <c r="X47" s="12"/>
      <c r="Y47" s="12"/>
    </row>
    <row r="48" spans="1:25" x14ac:dyDescent="0.25">
      <c r="A48" s="5">
        <v>44328</v>
      </c>
      <c r="B48" s="1">
        <f t="shared" si="0"/>
        <v>0.68199307329580816</v>
      </c>
      <c r="C48" s="1">
        <v>0.5</v>
      </c>
      <c r="D48" s="1">
        <v>0.6</v>
      </c>
      <c r="E48" s="1"/>
      <c r="F48" s="1"/>
      <c r="G48" s="1"/>
      <c r="H48" s="1"/>
      <c r="I48" s="1"/>
      <c r="J48" s="42"/>
      <c r="K48" s="1"/>
      <c r="L48" s="1"/>
      <c r="M48" s="1"/>
      <c r="N48" s="1"/>
      <c r="O48" s="1"/>
      <c r="P48" s="1"/>
      <c r="Q48" s="1"/>
      <c r="R48" s="42"/>
      <c r="S48" s="12"/>
      <c r="T48" s="12"/>
      <c r="U48" s="12"/>
      <c r="V48" s="12"/>
      <c r="W48" s="12"/>
      <c r="X48" s="12"/>
      <c r="Y48" s="12"/>
    </row>
    <row r="49" spans="1:25" x14ac:dyDescent="0.25">
      <c r="A49" s="5">
        <v>44332</v>
      </c>
      <c r="B49" s="1">
        <f t="shared" si="0"/>
        <v>0.68830023278010111</v>
      </c>
      <c r="C49" s="1">
        <v>0.5</v>
      </c>
      <c r="D49" s="1">
        <v>0.6</v>
      </c>
      <c r="E49" s="1"/>
      <c r="F49" s="1"/>
      <c r="G49" s="1"/>
      <c r="H49" s="1"/>
      <c r="I49" s="1"/>
      <c r="J49" s="42"/>
      <c r="K49" s="1"/>
      <c r="L49" s="1"/>
      <c r="M49" s="1"/>
      <c r="N49" s="1"/>
      <c r="O49" s="1"/>
      <c r="P49" s="1"/>
      <c r="Q49" s="1"/>
      <c r="R49" s="42"/>
      <c r="S49" s="12"/>
      <c r="T49" s="12"/>
      <c r="U49" s="12"/>
      <c r="V49" s="12"/>
      <c r="W49" s="12"/>
      <c r="X49" s="12"/>
      <c r="Y49" s="12"/>
    </row>
    <row r="50" spans="1:25" x14ac:dyDescent="0.25">
      <c r="A50" s="5">
        <v>44334</v>
      </c>
      <c r="B50" s="1">
        <f t="shared" si="0"/>
        <v>0.69460739226439405</v>
      </c>
      <c r="C50" s="1">
        <v>0.5</v>
      </c>
      <c r="D50" s="1">
        <v>0.6</v>
      </c>
      <c r="E50" s="1"/>
      <c r="F50" s="1"/>
      <c r="G50" s="1"/>
      <c r="H50" s="1"/>
      <c r="I50" s="1"/>
      <c r="J50" s="42"/>
      <c r="K50" s="1"/>
      <c r="L50" s="1"/>
      <c r="M50" s="1"/>
      <c r="N50" s="1"/>
      <c r="O50" s="1"/>
      <c r="P50" s="1"/>
      <c r="Q50" s="1"/>
      <c r="R50" s="42"/>
      <c r="S50" s="12"/>
      <c r="T50" s="12"/>
      <c r="U50" s="12"/>
      <c r="V50" s="12"/>
      <c r="W50" s="12"/>
      <c r="X50" s="12"/>
      <c r="Y50" s="12"/>
    </row>
    <row r="51" spans="1:25" x14ac:dyDescent="0.25">
      <c r="A51" s="5">
        <v>44341</v>
      </c>
      <c r="B51" s="1">
        <f t="shared" si="0"/>
        <v>0.700914551748687</v>
      </c>
      <c r="C51" s="1">
        <v>0.5</v>
      </c>
      <c r="D51" s="1">
        <v>0.6</v>
      </c>
      <c r="E51" s="1"/>
      <c r="F51" s="1"/>
      <c r="G51" s="1"/>
      <c r="H51" s="1"/>
      <c r="I51" s="1"/>
      <c r="J51" s="42"/>
      <c r="K51" s="1"/>
      <c r="L51" s="1"/>
      <c r="M51" s="1"/>
      <c r="N51" s="1"/>
      <c r="O51" s="1"/>
      <c r="P51" s="1"/>
      <c r="Q51" s="1"/>
      <c r="R51" s="42"/>
      <c r="S51" s="12"/>
      <c r="T51" s="12"/>
      <c r="U51" s="12"/>
      <c r="V51" s="12"/>
      <c r="W51" s="12"/>
      <c r="X51" s="12"/>
      <c r="Y51" s="12"/>
    </row>
    <row r="52" spans="1:25" x14ac:dyDescent="0.25">
      <c r="A52" s="5">
        <v>44348</v>
      </c>
      <c r="B52" s="1">
        <f t="shared" si="0"/>
        <v>0.70722171123297983</v>
      </c>
      <c r="C52" s="1">
        <v>0.5</v>
      </c>
      <c r="D52" s="1">
        <v>0.6</v>
      </c>
      <c r="E52" s="1"/>
      <c r="F52" s="1"/>
      <c r="G52" s="1"/>
      <c r="H52" s="1"/>
      <c r="I52" s="1"/>
      <c r="J52" s="42"/>
      <c r="K52" s="1"/>
      <c r="L52" s="1"/>
      <c r="M52" s="1"/>
      <c r="N52" s="1"/>
      <c r="O52" s="1"/>
      <c r="P52" s="1"/>
      <c r="Q52" s="1"/>
      <c r="R52" s="42"/>
      <c r="S52" s="12"/>
      <c r="T52" s="12"/>
      <c r="U52" s="12"/>
      <c r="V52" s="12"/>
      <c r="W52" s="12"/>
      <c r="X52" s="12"/>
      <c r="Y52" s="12"/>
    </row>
    <row r="53" spans="1:25" x14ac:dyDescent="0.25">
      <c r="A53" s="5">
        <v>44355</v>
      </c>
      <c r="B53" s="1">
        <f t="shared" si="0"/>
        <v>0.71352887071727278</v>
      </c>
      <c r="C53" s="1">
        <v>0.5</v>
      </c>
      <c r="D53" s="1">
        <v>0.6</v>
      </c>
      <c r="E53" s="1"/>
      <c r="F53" s="1"/>
      <c r="G53" s="1"/>
      <c r="H53" s="1"/>
      <c r="I53" s="1"/>
      <c r="J53" s="42"/>
      <c r="K53" s="1"/>
      <c r="L53" s="1"/>
      <c r="M53" s="1"/>
      <c r="N53" s="1"/>
      <c r="O53" s="1"/>
      <c r="P53" s="1"/>
      <c r="Q53" s="1"/>
      <c r="R53" s="42"/>
      <c r="S53" s="12"/>
      <c r="T53" s="12"/>
      <c r="U53" s="12"/>
      <c r="V53" s="12"/>
      <c r="W53" s="12"/>
      <c r="X53" s="12"/>
      <c r="Y53" s="12"/>
    </row>
    <row r="54" spans="1:25" x14ac:dyDescent="0.25">
      <c r="A54" s="5">
        <v>44362</v>
      </c>
      <c r="B54" s="1">
        <f t="shared" si="0"/>
        <v>0.71983603020156572</v>
      </c>
      <c r="C54" s="1">
        <v>0.5</v>
      </c>
      <c r="D54" s="1">
        <v>0.6</v>
      </c>
      <c r="E54" s="1"/>
      <c r="F54" s="1"/>
      <c r="G54" s="1"/>
      <c r="H54" s="1"/>
      <c r="I54" s="1"/>
      <c r="J54" s="42"/>
      <c r="K54" s="1"/>
      <c r="L54" s="1"/>
      <c r="M54" s="1"/>
      <c r="N54" s="1"/>
      <c r="O54" s="1"/>
      <c r="P54" s="1"/>
      <c r="Q54" s="1"/>
      <c r="R54" s="42"/>
      <c r="S54" s="12"/>
      <c r="T54" s="12"/>
      <c r="U54" s="12"/>
      <c r="V54" s="12"/>
      <c r="W54" s="12"/>
      <c r="X54" s="12"/>
      <c r="Y54" s="12"/>
    </row>
    <row r="55" spans="1:25" x14ac:dyDescent="0.25">
      <c r="A55" s="5">
        <v>44383</v>
      </c>
      <c r="B55" s="1">
        <f t="shared" si="0"/>
        <v>0.72614318968585867</v>
      </c>
      <c r="C55" s="1">
        <v>0.5</v>
      </c>
      <c r="D55" s="1">
        <v>0.6</v>
      </c>
      <c r="E55" s="1"/>
      <c r="F55" s="1"/>
      <c r="G55" s="1"/>
      <c r="H55" s="1"/>
      <c r="I55" s="1"/>
      <c r="J55" s="42"/>
      <c r="K55" s="1"/>
      <c r="L55" s="1"/>
      <c r="M55" s="1"/>
      <c r="N55" s="1"/>
      <c r="O55" s="1"/>
      <c r="P55" s="1"/>
      <c r="Q55" s="1"/>
      <c r="R55" s="42"/>
      <c r="S55" s="12"/>
      <c r="T55" s="12"/>
      <c r="U55" s="12"/>
      <c r="V55" s="12"/>
      <c r="W55" s="12"/>
      <c r="X55" s="12"/>
      <c r="Y55" s="12"/>
    </row>
    <row r="56" spans="1:25" x14ac:dyDescent="0.25">
      <c r="A56" s="5">
        <v>44440</v>
      </c>
      <c r="B56" s="1">
        <f t="shared" si="0"/>
        <v>0.73245034917015162</v>
      </c>
      <c r="C56" s="1">
        <v>0.5</v>
      </c>
      <c r="D56" s="1">
        <v>0.6</v>
      </c>
      <c r="E56" s="1"/>
      <c r="F56" s="1"/>
      <c r="G56" s="1"/>
      <c r="H56" s="1"/>
      <c r="I56" s="1"/>
      <c r="J56" s="42"/>
      <c r="K56" s="1"/>
      <c r="L56" s="1"/>
      <c r="M56" s="1"/>
      <c r="N56" s="1"/>
      <c r="O56" s="1"/>
      <c r="P56" s="1"/>
      <c r="Q56" s="1"/>
      <c r="R56" s="42"/>
      <c r="S56" s="12"/>
      <c r="T56" s="12"/>
      <c r="U56" s="12"/>
      <c r="V56" s="12"/>
      <c r="W56" s="12"/>
      <c r="X56" s="12"/>
      <c r="Y56" s="12"/>
    </row>
    <row r="57" spans="1:25" x14ac:dyDescent="0.25">
      <c r="A57" s="5">
        <v>44562</v>
      </c>
      <c r="B57" s="1">
        <f t="shared" si="0"/>
        <v>0.73875750865444456</v>
      </c>
      <c r="C57" s="1">
        <v>0.5</v>
      </c>
      <c r="D57" s="1">
        <v>0.6</v>
      </c>
      <c r="E57" s="1"/>
      <c r="F57" s="1"/>
      <c r="G57" s="1"/>
      <c r="H57" s="1"/>
      <c r="I57" s="1"/>
      <c r="J57" s="42"/>
      <c r="K57" s="1"/>
      <c r="L57" s="1"/>
      <c r="M57" s="1"/>
      <c r="N57" s="1"/>
      <c r="O57" s="1"/>
      <c r="P57" s="1"/>
      <c r="Q57" s="1"/>
      <c r="R57" s="42"/>
      <c r="S57" s="12"/>
      <c r="T57" s="12"/>
      <c r="U57" s="12"/>
      <c r="V57" s="12"/>
      <c r="W57" s="12"/>
      <c r="X57" s="12"/>
      <c r="Y57" s="12"/>
    </row>
    <row r="58" spans="1:25" x14ac:dyDescent="0.25">
      <c r="A58" s="5"/>
      <c r="B58" s="1"/>
      <c r="C58" s="1"/>
      <c r="D58" s="1"/>
      <c r="E58" s="1"/>
      <c r="F58" s="1"/>
      <c r="G58" s="1"/>
      <c r="H58" s="1"/>
      <c r="I58" s="1"/>
      <c r="J58" s="42"/>
      <c r="K58" s="1"/>
      <c r="L58" s="1"/>
      <c r="M58" s="1"/>
      <c r="N58" s="1"/>
      <c r="O58" s="1"/>
      <c r="P58" s="1"/>
      <c r="Q58" s="1"/>
      <c r="R58" s="42"/>
      <c r="S58" s="12"/>
      <c r="T58" s="12"/>
      <c r="U58" s="12"/>
      <c r="V58" s="12"/>
      <c r="W58" s="12"/>
      <c r="X58" s="12"/>
      <c r="Y58" s="12"/>
    </row>
    <row r="59" spans="1:25" x14ac:dyDescent="0.25">
      <c r="B59" s="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5" x14ac:dyDescent="0.25">
      <c r="B60" s="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5" x14ac:dyDescent="0.25">
      <c r="J61" s="13" t="s">
        <v>47</v>
      </c>
      <c r="O61" s="4"/>
      <c r="P61" s="4"/>
      <c r="Q61" s="4"/>
      <c r="R61" s="4"/>
      <c r="S61" s="4"/>
      <c r="T61" s="4"/>
    </row>
    <row r="62" spans="1:25" x14ac:dyDescent="0.25">
      <c r="A62" s="5"/>
      <c r="J62" s="38">
        <v>1</v>
      </c>
      <c r="K62" s="41">
        <f>0</f>
        <v>0</v>
      </c>
      <c r="L62" s="41">
        <f>$D$36+K62</f>
        <v>0.6</v>
      </c>
      <c r="M62" s="41"/>
      <c r="N62" s="1"/>
      <c r="O62" s="4"/>
      <c r="P62" s="4"/>
      <c r="Q62" s="4"/>
      <c r="R62" s="4"/>
      <c r="S62" s="4"/>
      <c r="T62" s="4"/>
    </row>
    <row r="63" spans="1:25" x14ac:dyDescent="0.25">
      <c r="J63" s="38">
        <v>2</v>
      </c>
      <c r="K63" s="41">
        <f t="shared" ref="K63:K91" si="1">($K$92-$K$62)/($J$92-$B$6+1)*J63+$K$62</f>
        <v>1.2614318968585871E-2</v>
      </c>
      <c r="L63" s="41">
        <f t="shared" ref="L63:L92" si="2">$D$36+K63</f>
        <v>0.61261431896858587</v>
      </c>
      <c r="M63" s="41"/>
      <c r="N63" s="1"/>
      <c r="O63" s="4"/>
      <c r="P63" s="4"/>
      <c r="Q63" s="4"/>
      <c r="R63" s="4"/>
      <c r="S63" s="4"/>
      <c r="T63" s="4"/>
    </row>
    <row r="64" spans="1:25" x14ac:dyDescent="0.25">
      <c r="J64" s="38">
        <v>3</v>
      </c>
      <c r="K64" s="41">
        <f t="shared" si="1"/>
        <v>1.8921478452878806E-2</v>
      </c>
      <c r="L64" s="41">
        <f t="shared" si="2"/>
        <v>0.61892147845287881</v>
      </c>
      <c r="M64" s="41"/>
      <c r="N64" s="1"/>
      <c r="O64" s="4"/>
      <c r="P64" s="4"/>
      <c r="Q64" s="4"/>
      <c r="R64" s="4"/>
      <c r="S64" s="4"/>
      <c r="T64" s="4"/>
    </row>
    <row r="65" spans="10:20" x14ac:dyDescent="0.25">
      <c r="J65" s="38">
        <v>4</v>
      </c>
      <c r="K65" s="41">
        <f t="shared" si="1"/>
        <v>2.5228637937171741E-2</v>
      </c>
      <c r="L65" s="41">
        <f t="shared" si="2"/>
        <v>0.62522863793717176</v>
      </c>
      <c r="M65" s="41"/>
      <c r="N65" s="1"/>
      <c r="O65" s="4"/>
      <c r="P65" s="4"/>
      <c r="Q65" s="4"/>
      <c r="R65" s="4"/>
      <c r="S65" s="4"/>
      <c r="T65" s="4"/>
    </row>
    <row r="66" spans="10:20" x14ac:dyDescent="0.25">
      <c r="J66" s="38">
        <v>5</v>
      </c>
      <c r="K66" s="41">
        <f t="shared" si="1"/>
        <v>3.1535797421464673E-2</v>
      </c>
      <c r="L66" s="41">
        <f t="shared" si="2"/>
        <v>0.6315357974214646</v>
      </c>
      <c r="M66" s="41"/>
      <c r="N66" s="1"/>
      <c r="O66" s="4"/>
      <c r="P66" s="4"/>
      <c r="Q66" s="4"/>
      <c r="R66" s="4"/>
      <c r="S66" s="4"/>
      <c r="T66" s="4"/>
    </row>
    <row r="67" spans="10:20" x14ac:dyDescent="0.25">
      <c r="J67" s="38">
        <v>6</v>
      </c>
      <c r="K67" s="41">
        <f t="shared" si="1"/>
        <v>3.7842956905757612E-2</v>
      </c>
      <c r="L67" s="41">
        <f t="shared" si="2"/>
        <v>0.63784295690575754</v>
      </c>
      <c r="M67" s="41"/>
      <c r="N67" s="1"/>
      <c r="O67" s="4"/>
      <c r="P67" s="4"/>
      <c r="Q67" s="4"/>
      <c r="R67" s="4"/>
      <c r="S67" s="4"/>
      <c r="T67" s="4"/>
    </row>
    <row r="68" spans="10:20" x14ac:dyDescent="0.25">
      <c r="J68" s="38">
        <v>7</v>
      </c>
      <c r="K68" s="41">
        <f t="shared" si="1"/>
        <v>4.4150116390050551E-2</v>
      </c>
      <c r="L68" s="41">
        <f t="shared" si="2"/>
        <v>0.64415011639005049</v>
      </c>
      <c r="M68" s="41"/>
      <c r="N68" s="1"/>
      <c r="O68" s="4"/>
      <c r="P68" s="4"/>
      <c r="Q68" s="4"/>
      <c r="R68" s="4"/>
      <c r="S68" s="4"/>
      <c r="T68" s="4"/>
    </row>
    <row r="69" spans="10:20" x14ac:dyDescent="0.25">
      <c r="J69" s="38">
        <v>8</v>
      </c>
      <c r="K69" s="41">
        <f t="shared" si="1"/>
        <v>5.0457275874343482E-2</v>
      </c>
      <c r="L69" s="41">
        <f t="shared" si="2"/>
        <v>0.65045727587434343</v>
      </c>
      <c r="M69" s="41"/>
      <c r="N69" s="1"/>
      <c r="O69" s="4"/>
      <c r="P69" s="4"/>
      <c r="Q69" s="4"/>
      <c r="R69" s="4"/>
      <c r="S69" s="4"/>
      <c r="T69" s="4"/>
    </row>
    <row r="70" spans="10:20" x14ac:dyDescent="0.25">
      <c r="J70" s="38">
        <v>9</v>
      </c>
      <c r="K70" s="41">
        <f t="shared" si="1"/>
        <v>5.6764435358636414E-2</v>
      </c>
      <c r="L70" s="41">
        <f t="shared" si="2"/>
        <v>0.65676443535863638</v>
      </c>
      <c r="M70" s="41"/>
      <c r="N70" s="1"/>
      <c r="O70" s="4"/>
      <c r="P70" s="4"/>
      <c r="Q70" s="4"/>
      <c r="R70" s="4"/>
      <c r="S70" s="4"/>
      <c r="T70" s="4"/>
    </row>
    <row r="71" spans="10:20" x14ac:dyDescent="0.25">
      <c r="J71" s="38">
        <v>10</v>
      </c>
      <c r="K71" s="41">
        <f t="shared" si="1"/>
        <v>6.3071594842929346E-2</v>
      </c>
      <c r="L71" s="41">
        <f t="shared" si="2"/>
        <v>0.66307159484292932</v>
      </c>
      <c r="M71" s="41"/>
      <c r="N71" s="1"/>
      <c r="O71" s="4"/>
      <c r="P71" s="4"/>
      <c r="Q71" s="4"/>
      <c r="R71" s="4"/>
      <c r="S71" s="4"/>
      <c r="T71" s="4"/>
    </row>
    <row r="72" spans="10:20" x14ac:dyDescent="0.25">
      <c r="J72" s="38">
        <v>11</v>
      </c>
      <c r="K72" s="41">
        <f t="shared" si="1"/>
        <v>6.9378754327222292E-2</v>
      </c>
      <c r="L72" s="41">
        <f t="shared" si="2"/>
        <v>0.66937875432722227</v>
      </c>
      <c r="M72" s="41"/>
      <c r="N72" s="1"/>
      <c r="O72" s="4"/>
      <c r="P72" s="4"/>
      <c r="Q72" s="4"/>
      <c r="R72" s="4"/>
      <c r="S72" s="4"/>
      <c r="T72" s="4"/>
    </row>
    <row r="73" spans="10:20" x14ac:dyDescent="0.25">
      <c r="J73" s="38">
        <v>12</v>
      </c>
      <c r="K73" s="41">
        <f t="shared" si="1"/>
        <v>7.5685913811515224E-2</v>
      </c>
      <c r="L73" s="41">
        <f t="shared" si="2"/>
        <v>0.67568591381151522</v>
      </c>
      <c r="M73" s="41"/>
      <c r="N73" s="1"/>
      <c r="O73" s="4"/>
      <c r="P73" s="4"/>
      <c r="Q73" s="4"/>
      <c r="R73" s="4"/>
      <c r="S73" s="4"/>
      <c r="T73" s="4"/>
    </row>
    <row r="74" spans="10:20" x14ac:dyDescent="0.25">
      <c r="J74" s="38">
        <v>13</v>
      </c>
      <c r="K74" s="41">
        <f t="shared" si="1"/>
        <v>8.1993073295808155E-2</v>
      </c>
      <c r="L74" s="41">
        <f t="shared" si="2"/>
        <v>0.68199307329580816</v>
      </c>
      <c r="M74" s="41"/>
      <c r="N74" s="1"/>
      <c r="O74" s="4"/>
      <c r="P74" s="4"/>
      <c r="Q74" s="4"/>
      <c r="R74" s="4"/>
      <c r="S74" s="4"/>
      <c r="T74" s="4"/>
    </row>
    <row r="75" spans="10:20" x14ac:dyDescent="0.25">
      <c r="J75" s="38">
        <v>14</v>
      </c>
      <c r="K75" s="41">
        <f t="shared" si="1"/>
        <v>8.8300232780101101E-2</v>
      </c>
      <c r="L75" s="41">
        <f t="shared" si="2"/>
        <v>0.68830023278010111</v>
      </c>
      <c r="M75" s="41"/>
      <c r="N75" s="1"/>
      <c r="O75" s="4"/>
      <c r="P75" s="4"/>
      <c r="Q75" s="4"/>
      <c r="R75" s="4"/>
      <c r="S75" s="4"/>
      <c r="T75" s="4"/>
    </row>
    <row r="76" spans="10:20" x14ac:dyDescent="0.25">
      <c r="J76" s="38">
        <v>15</v>
      </c>
      <c r="K76" s="41">
        <f t="shared" si="1"/>
        <v>9.4607392264394033E-2</v>
      </c>
      <c r="L76" s="41">
        <f t="shared" si="2"/>
        <v>0.69460739226439405</v>
      </c>
      <c r="M76" s="41"/>
      <c r="N76" s="1"/>
      <c r="O76" s="4"/>
      <c r="P76" s="4"/>
      <c r="Q76" s="4"/>
      <c r="R76" s="4"/>
      <c r="S76" s="4"/>
      <c r="T76" s="4"/>
    </row>
    <row r="77" spans="10:20" x14ac:dyDescent="0.25">
      <c r="J77" s="38">
        <v>16</v>
      </c>
      <c r="K77" s="41">
        <f t="shared" si="1"/>
        <v>0.10091455174868696</v>
      </c>
      <c r="L77" s="41">
        <f t="shared" si="2"/>
        <v>0.700914551748687</v>
      </c>
      <c r="M77" s="41"/>
      <c r="N77" s="1"/>
      <c r="O77" s="4"/>
      <c r="P77" s="4"/>
      <c r="Q77" s="4"/>
      <c r="R77" s="4"/>
      <c r="S77" s="4"/>
      <c r="T77" s="4"/>
    </row>
    <row r="78" spans="10:20" x14ac:dyDescent="0.25">
      <c r="J78" s="38">
        <v>17</v>
      </c>
      <c r="K78" s="41">
        <f t="shared" si="1"/>
        <v>0.1072217112329799</v>
      </c>
      <c r="L78" s="41">
        <f t="shared" si="2"/>
        <v>0.70722171123297983</v>
      </c>
      <c r="M78" s="41"/>
      <c r="N78" s="1"/>
      <c r="O78" s="4"/>
      <c r="P78" s="4"/>
      <c r="Q78" s="4"/>
      <c r="R78" s="4"/>
      <c r="S78" s="4"/>
      <c r="T78" s="4"/>
    </row>
    <row r="79" spans="10:20" x14ac:dyDescent="0.25">
      <c r="J79" s="38">
        <v>18</v>
      </c>
      <c r="K79" s="41">
        <f t="shared" si="1"/>
        <v>0.11352887071727283</v>
      </c>
      <c r="L79" s="41">
        <f t="shared" si="2"/>
        <v>0.71352887071727278</v>
      </c>
      <c r="M79" s="41"/>
      <c r="N79" s="1"/>
      <c r="O79" s="4"/>
      <c r="P79" s="4"/>
      <c r="Q79" s="4"/>
      <c r="R79" s="4"/>
      <c r="S79" s="4"/>
      <c r="T79" s="4"/>
    </row>
    <row r="80" spans="10:20" x14ac:dyDescent="0.25">
      <c r="J80" s="38">
        <v>19</v>
      </c>
      <c r="K80" s="41">
        <f t="shared" si="1"/>
        <v>0.11983603020156577</v>
      </c>
      <c r="L80" s="41">
        <f t="shared" si="2"/>
        <v>0.71983603020156572</v>
      </c>
      <c r="M80" s="41"/>
      <c r="N80" s="1"/>
      <c r="O80" s="4"/>
      <c r="P80" s="4"/>
      <c r="Q80" s="4"/>
      <c r="R80" s="4"/>
      <c r="S80" s="4"/>
      <c r="T80" s="4"/>
    </row>
    <row r="81" spans="3:20" x14ac:dyDescent="0.25">
      <c r="J81" s="38">
        <v>20</v>
      </c>
      <c r="K81" s="41">
        <f t="shared" si="1"/>
        <v>0.12614318968585869</v>
      </c>
      <c r="L81" s="41">
        <f t="shared" si="2"/>
        <v>0.72614318968585867</v>
      </c>
      <c r="M81" s="41"/>
      <c r="N81" s="1"/>
      <c r="O81" s="4"/>
      <c r="P81" s="4"/>
      <c r="Q81" s="4"/>
      <c r="R81" s="4"/>
      <c r="S81" s="4"/>
      <c r="T81" s="4"/>
    </row>
    <row r="82" spans="3:20" x14ac:dyDescent="0.25">
      <c r="J82" s="38">
        <v>21</v>
      </c>
      <c r="K82" s="41">
        <f t="shared" si="1"/>
        <v>0.13245034917015164</v>
      </c>
      <c r="L82" s="41">
        <f t="shared" si="2"/>
        <v>0.73245034917015162</v>
      </c>
      <c r="M82" s="41"/>
      <c r="N82" s="1"/>
      <c r="O82" s="4"/>
      <c r="P82" s="4"/>
      <c r="Q82" s="4"/>
      <c r="R82" s="4"/>
      <c r="S82" s="4"/>
      <c r="T82" s="4"/>
    </row>
    <row r="83" spans="3:20" x14ac:dyDescent="0.25">
      <c r="J83" s="38">
        <v>22</v>
      </c>
      <c r="K83" s="41">
        <f t="shared" si="1"/>
        <v>0.13875750865444458</v>
      </c>
      <c r="L83" s="41">
        <f t="shared" si="2"/>
        <v>0.73875750865444456</v>
      </c>
      <c r="M83" s="41"/>
      <c r="N83" s="1"/>
      <c r="O83" s="4"/>
      <c r="P83" s="4"/>
      <c r="Q83" s="4"/>
      <c r="R83" s="4"/>
      <c r="S83" s="4"/>
      <c r="T83" s="4"/>
    </row>
    <row r="84" spans="3:20" x14ac:dyDescent="0.25">
      <c r="J84" s="38">
        <v>23</v>
      </c>
      <c r="K84" s="41">
        <f t="shared" si="1"/>
        <v>0.1450646681387375</v>
      </c>
      <c r="L84" s="41">
        <f t="shared" si="2"/>
        <v>0.74506466813873751</v>
      </c>
      <c r="M84" s="41"/>
      <c r="N84" s="1"/>
      <c r="O84" s="4"/>
      <c r="P84" s="4"/>
      <c r="Q84" s="4"/>
      <c r="R84" s="4"/>
      <c r="S84" s="4"/>
      <c r="T84" s="4"/>
    </row>
    <row r="85" spans="3:20" x14ac:dyDescent="0.25">
      <c r="J85" s="38">
        <v>24</v>
      </c>
      <c r="K85" s="41">
        <f t="shared" si="1"/>
        <v>0.15137182762303045</v>
      </c>
      <c r="L85" s="41">
        <f t="shared" si="2"/>
        <v>0.75137182762303045</v>
      </c>
      <c r="M85" s="41"/>
      <c r="N85" s="1"/>
      <c r="O85" s="4"/>
      <c r="P85" s="4"/>
      <c r="Q85" s="4"/>
      <c r="R85" s="4"/>
      <c r="S85" s="4"/>
      <c r="T85" s="4"/>
    </row>
    <row r="86" spans="3:20" x14ac:dyDescent="0.25">
      <c r="J86" s="38">
        <v>25</v>
      </c>
      <c r="K86" s="41">
        <f t="shared" si="1"/>
        <v>0.15767898710732339</v>
      </c>
      <c r="L86" s="41">
        <f t="shared" si="2"/>
        <v>0.7576789871073234</v>
      </c>
      <c r="M86" s="41"/>
      <c r="N86" s="1"/>
      <c r="O86" s="4"/>
      <c r="P86" s="4"/>
      <c r="Q86" s="4"/>
      <c r="R86" s="4"/>
      <c r="S86" s="4"/>
      <c r="T86" s="4"/>
    </row>
    <row r="87" spans="3:20" x14ac:dyDescent="0.25">
      <c r="J87" s="38">
        <v>26</v>
      </c>
      <c r="K87" s="41">
        <f t="shared" si="1"/>
        <v>0.16398614659161631</v>
      </c>
      <c r="L87" s="41">
        <f t="shared" si="2"/>
        <v>0.76398614659161623</v>
      </c>
      <c r="M87" s="41"/>
      <c r="N87" s="1"/>
      <c r="O87" s="4"/>
      <c r="P87" s="4"/>
      <c r="Q87" s="4"/>
      <c r="R87" s="4"/>
      <c r="S87" s="4"/>
      <c r="T87" s="4"/>
    </row>
    <row r="88" spans="3:20" x14ac:dyDescent="0.25">
      <c r="J88" s="38">
        <v>27</v>
      </c>
      <c r="K88" s="41">
        <f t="shared" si="1"/>
        <v>0.17029330607590926</v>
      </c>
      <c r="L88" s="41">
        <f t="shared" si="2"/>
        <v>0.77029330607590918</v>
      </c>
      <c r="M88" s="41"/>
      <c r="N88" s="1"/>
      <c r="O88" s="4"/>
      <c r="P88" s="4"/>
      <c r="Q88" s="4"/>
      <c r="R88" s="4"/>
      <c r="S88" s="4"/>
      <c r="T88" s="4"/>
    </row>
    <row r="89" spans="3:20" x14ac:dyDescent="0.25">
      <c r="J89" s="38">
        <v>28</v>
      </c>
      <c r="K89" s="41">
        <f t="shared" si="1"/>
        <v>0.1766004655602022</v>
      </c>
      <c r="L89" s="41">
        <f t="shared" si="2"/>
        <v>0.77660046556020212</v>
      </c>
      <c r="M89" s="41"/>
      <c r="N89" s="1"/>
      <c r="O89" s="4"/>
      <c r="P89" s="4"/>
      <c r="Q89" s="4"/>
      <c r="R89" s="4"/>
      <c r="S89" s="4"/>
      <c r="T89" s="4"/>
    </row>
    <row r="90" spans="3:20" x14ac:dyDescent="0.25">
      <c r="J90" s="38">
        <v>29</v>
      </c>
      <c r="K90" s="41">
        <f t="shared" si="1"/>
        <v>0.18290762504449512</v>
      </c>
      <c r="L90" s="41">
        <f t="shared" si="2"/>
        <v>0.78290762504449507</v>
      </c>
      <c r="M90" s="41"/>
      <c r="N90" s="1"/>
      <c r="O90" s="4"/>
      <c r="P90" s="4"/>
      <c r="Q90" s="4"/>
      <c r="R90" s="4"/>
      <c r="S90" s="4"/>
      <c r="T90" s="4"/>
    </row>
    <row r="91" spans="3:20" x14ac:dyDescent="0.25">
      <c r="J91" s="38">
        <v>30</v>
      </c>
      <c r="K91" s="41">
        <f t="shared" si="1"/>
        <v>0.18921478452878807</v>
      </c>
      <c r="L91" s="41">
        <f t="shared" si="2"/>
        <v>0.78921478452878802</v>
      </c>
      <c r="M91" s="41"/>
      <c r="N91" s="1"/>
      <c r="O91" s="4"/>
      <c r="P91" s="4"/>
      <c r="Q91" s="4"/>
      <c r="R91" s="4"/>
      <c r="S91" s="4"/>
      <c r="T91" s="4"/>
    </row>
    <row r="92" spans="3:20" x14ac:dyDescent="0.25">
      <c r="J92" s="38">
        <v>31</v>
      </c>
      <c r="K92" s="41">
        <v>0.2</v>
      </c>
      <c r="L92" s="41">
        <f t="shared" si="2"/>
        <v>0.8</v>
      </c>
      <c r="M92" s="41"/>
      <c r="N92" s="1"/>
      <c r="O92" s="4"/>
      <c r="P92" s="4"/>
      <c r="Q92" s="4"/>
      <c r="R92" s="4"/>
      <c r="S92" s="4"/>
      <c r="T92" s="4"/>
    </row>
    <row r="93" spans="3:20" x14ac:dyDescent="0.25">
      <c r="C93" s="14"/>
      <c r="D93" s="14"/>
      <c r="E93" s="1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3:20" x14ac:dyDescent="0.25"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3:20" x14ac:dyDescent="0.25"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3:20" x14ac:dyDescent="0.25"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0:20" x14ac:dyDescent="0.25"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0:20" x14ac:dyDescent="0.25"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0:20" x14ac:dyDescent="0.25"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0:20" x14ac:dyDescent="0.25"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AD03-48DC-406F-8E13-58782C12A095}">
  <dimension ref="A1:F56"/>
  <sheetViews>
    <sheetView topLeftCell="A28" workbookViewId="0">
      <selection activeCell="B1" sqref="B1"/>
    </sheetView>
  </sheetViews>
  <sheetFormatPr defaultRowHeight="15" x14ac:dyDescent="0.25"/>
  <cols>
    <col min="1" max="1" width="17" style="5" customWidth="1"/>
    <col min="2" max="2" width="19.28515625" customWidth="1"/>
    <col min="3" max="3" width="16" customWidth="1"/>
    <col min="4" max="4" width="15.140625" customWidth="1"/>
  </cols>
  <sheetData>
    <row r="1" spans="1:6" x14ac:dyDescent="0.25">
      <c r="A1" s="5">
        <v>43831</v>
      </c>
      <c r="C1" t="s">
        <v>22</v>
      </c>
      <c r="D1" t="s">
        <v>23</v>
      </c>
    </row>
    <row r="2" spans="1:6" x14ac:dyDescent="0.25">
      <c r="A2" s="5">
        <v>43902</v>
      </c>
      <c r="C2" s="7">
        <v>43831</v>
      </c>
      <c r="D2">
        <v>2.4202928370954998E-2</v>
      </c>
    </row>
    <row r="3" spans="1:6" x14ac:dyDescent="0.25">
      <c r="A3" s="5">
        <v>43904</v>
      </c>
      <c r="C3" s="7">
        <v>44228</v>
      </c>
      <c r="D3">
        <v>6.9585286693757409E-2</v>
      </c>
    </row>
    <row r="4" spans="1:6" x14ac:dyDescent="0.25">
      <c r="A4" s="5">
        <v>43907</v>
      </c>
      <c r="C4" s="7">
        <v>44256</v>
      </c>
      <c r="D4">
        <v>0.18894878202594925</v>
      </c>
      <c r="F4" t="s">
        <v>111</v>
      </c>
    </row>
    <row r="5" spans="1:6" x14ac:dyDescent="0.25">
      <c r="A5" s="5">
        <v>43984</v>
      </c>
      <c r="C5" s="7">
        <v>44287</v>
      </c>
      <c r="D5">
        <v>0.3274843472332567</v>
      </c>
    </row>
    <row r="6" spans="1:6" x14ac:dyDescent="0.25">
      <c r="A6" s="5">
        <v>44004</v>
      </c>
      <c r="C6" s="7">
        <v>44317</v>
      </c>
      <c r="D6">
        <v>0.51945243520687645</v>
      </c>
    </row>
    <row r="7" spans="1:6" x14ac:dyDescent="0.25">
      <c r="A7" s="5">
        <v>44016</v>
      </c>
      <c r="C7" s="7">
        <v>44348</v>
      </c>
      <c r="D7">
        <v>0.69435379673543185</v>
      </c>
    </row>
    <row r="8" spans="1:6" x14ac:dyDescent="0.25">
      <c r="A8" s="5">
        <v>44032</v>
      </c>
      <c r="C8" s="7">
        <v>44378</v>
      </c>
      <c r="D8">
        <v>0.82169022368663336</v>
      </c>
    </row>
    <row r="9" spans="1:6" x14ac:dyDescent="0.25">
      <c r="A9" s="5">
        <v>44070</v>
      </c>
      <c r="C9" s="7">
        <v>44409</v>
      </c>
      <c r="D9">
        <v>0.96421922783205405</v>
      </c>
    </row>
    <row r="10" spans="1:6" x14ac:dyDescent="0.25">
      <c r="A10" s="5">
        <v>44075</v>
      </c>
      <c r="C10" s="5">
        <v>44440</v>
      </c>
      <c r="D10">
        <v>0.96421922783205405</v>
      </c>
    </row>
    <row r="11" spans="1:6" x14ac:dyDescent="0.25">
      <c r="A11" s="5">
        <v>44121</v>
      </c>
      <c r="C11" s="5">
        <v>44470</v>
      </c>
      <c r="D11">
        <v>0.96421922783205405</v>
      </c>
    </row>
    <row r="12" spans="1:6" x14ac:dyDescent="0.25">
      <c r="A12" s="5">
        <v>44126</v>
      </c>
    </row>
    <row r="13" spans="1:6" x14ac:dyDescent="0.25">
      <c r="A13" s="5">
        <v>44134</v>
      </c>
    </row>
    <row r="14" spans="1:6" x14ac:dyDescent="0.25">
      <c r="A14" s="5">
        <v>44136</v>
      </c>
    </row>
    <row r="15" spans="1:6" x14ac:dyDescent="0.25">
      <c r="A15" s="5">
        <v>44180</v>
      </c>
    </row>
    <row r="16" spans="1:6" x14ac:dyDescent="0.25">
      <c r="A16" s="5">
        <v>44201</v>
      </c>
      <c r="B16">
        <v>2.4202928370954998E-2</v>
      </c>
    </row>
    <row r="17" spans="1:2" x14ac:dyDescent="0.25">
      <c r="A17" s="5">
        <v>44208</v>
      </c>
      <c r="B17">
        <v>2.4202928370954998E-2</v>
      </c>
    </row>
    <row r="18" spans="1:2" x14ac:dyDescent="0.25">
      <c r="A18" s="5">
        <v>44212</v>
      </c>
      <c r="B18">
        <v>2.4202928370954998E-2</v>
      </c>
    </row>
    <row r="19" spans="1:2" x14ac:dyDescent="0.25">
      <c r="A19" s="5">
        <v>44215</v>
      </c>
      <c r="B19">
        <v>2.4202928370954998E-2</v>
      </c>
    </row>
    <row r="20" spans="1:2" x14ac:dyDescent="0.25">
      <c r="A20" s="5">
        <v>44222</v>
      </c>
      <c r="B20">
        <v>2.4202928370954998E-2</v>
      </c>
    </row>
    <row r="21" spans="1:2" x14ac:dyDescent="0.25">
      <c r="A21" s="5">
        <v>44229</v>
      </c>
      <c r="B21">
        <v>6.9585286693757409E-2</v>
      </c>
    </row>
    <row r="22" spans="1:2" x14ac:dyDescent="0.25">
      <c r="A22" s="5">
        <v>44233</v>
      </c>
      <c r="B22">
        <v>6.9585286693757409E-2</v>
      </c>
    </row>
    <row r="23" spans="1:2" x14ac:dyDescent="0.25">
      <c r="A23" s="5">
        <v>44235</v>
      </c>
      <c r="B23">
        <v>6.9585286693757409E-2</v>
      </c>
    </row>
    <row r="24" spans="1:2" x14ac:dyDescent="0.25">
      <c r="A24" s="5">
        <v>44236</v>
      </c>
      <c r="B24">
        <v>6.9585286693757409E-2</v>
      </c>
    </row>
    <row r="25" spans="1:2" x14ac:dyDescent="0.25">
      <c r="A25" s="5">
        <v>44240</v>
      </c>
      <c r="B25">
        <v>6.9585286693757409E-2</v>
      </c>
    </row>
    <row r="26" spans="1:2" x14ac:dyDescent="0.25">
      <c r="A26" s="5">
        <v>44243</v>
      </c>
      <c r="B26">
        <v>6.9585286693757409E-2</v>
      </c>
    </row>
    <row r="27" spans="1:2" x14ac:dyDescent="0.25">
      <c r="A27" s="5">
        <v>44249</v>
      </c>
      <c r="B27">
        <v>6.9585286693757409E-2</v>
      </c>
    </row>
    <row r="28" spans="1:2" x14ac:dyDescent="0.25">
      <c r="A28" s="5">
        <v>44250</v>
      </c>
      <c r="B28">
        <v>6.9585286693757409E-2</v>
      </c>
    </row>
    <row r="29" spans="1:2" x14ac:dyDescent="0.25">
      <c r="A29" s="5">
        <v>44256</v>
      </c>
      <c r="B29">
        <v>0.18894878202594925</v>
      </c>
    </row>
    <row r="30" spans="1:2" x14ac:dyDescent="0.25">
      <c r="A30" s="5">
        <v>44257</v>
      </c>
      <c r="B30">
        <v>0.18894878202594925</v>
      </c>
    </row>
    <row r="31" spans="1:2" x14ac:dyDescent="0.25">
      <c r="A31" s="5">
        <v>44262</v>
      </c>
      <c r="B31">
        <v>0.18894878202594925</v>
      </c>
    </row>
    <row r="32" spans="1:2" x14ac:dyDescent="0.25">
      <c r="A32" s="5">
        <v>44264</v>
      </c>
      <c r="B32">
        <v>0.18894878202594925</v>
      </c>
    </row>
    <row r="33" spans="1:2" x14ac:dyDescent="0.25">
      <c r="A33" s="5">
        <v>44271</v>
      </c>
      <c r="B33">
        <v>0.18894878202594925</v>
      </c>
    </row>
    <row r="34" spans="1:2" x14ac:dyDescent="0.25">
      <c r="A34" s="5">
        <v>44278</v>
      </c>
      <c r="B34">
        <v>0.18894878202594925</v>
      </c>
    </row>
    <row r="35" spans="1:2" x14ac:dyDescent="0.25">
      <c r="A35" s="5">
        <v>44285</v>
      </c>
      <c r="B35">
        <v>0.18894878202594925</v>
      </c>
    </row>
    <row r="36" spans="1:2" x14ac:dyDescent="0.25">
      <c r="A36" s="5">
        <v>44292</v>
      </c>
      <c r="B36">
        <v>0.3274843472332567</v>
      </c>
    </row>
    <row r="37" spans="1:2" x14ac:dyDescent="0.25">
      <c r="A37" s="5">
        <v>44296</v>
      </c>
      <c r="B37">
        <v>0.3274843472332567</v>
      </c>
    </row>
    <row r="38" spans="1:2" x14ac:dyDescent="0.25">
      <c r="A38" s="5">
        <v>44299</v>
      </c>
      <c r="B38">
        <v>0.3274843472332567</v>
      </c>
    </row>
    <row r="39" spans="1:2" x14ac:dyDescent="0.25">
      <c r="A39" s="5">
        <v>44303</v>
      </c>
      <c r="B39">
        <v>0.3274843472332567</v>
      </c>
    </row>
    <row r="40" spans="1:2" x14ac:dyDescent="0.25">
      <c r="A40" s="5">
        <v>44306</v>
      </c>
      <c r="B40">
        <v>0.3274843472332567</v>
      </c>
    </row>
    <row r="41" spans="1:2" x14ac:dyDescent="0.25">
      <c r="A41" s="5">
        <v>44312</v>
      </c>
      <c r="B41">
        <v>0.3274843472332567</v>
      </c>
    </row>
    <row r="42" spans="1:2" x14ac:dyDescent="0.25">
      <c r="A42" s="5">
        <v>44313</v>
      </c>
      <c r="B42">
        <v>0.3274843472332567</v>
      </c>
    </row>
    <row r="43" spans="1:2" x14ac:dyDescent="0.25">
      <c r="A43" s="5">
        <v>44319</v>
      </c>
      <c r="B43">
        <v>0.51945243520687645</v>
      </c>
    </row>
    <row r="44" spans="1:2" x14ac:dyDescent="0.25">
      <c r="A44" s="5">
        <v>44320</v>
      </c>
      <c r="B44">
        <v>0.51945243520687645</v>
      </c>
    </row>
    <row r="45" spans="1:2" x14ac:dyDescent="0.25">
      <c r="A45" s="5">
        <v>44325</v>
      </c>
      <c r="B45">
        <v>0.51945243520687645</v>
      </c>
    </row>
    <row r="46" spans="1:2" x14ac:dyDescent="0.25">
      <c r="A46" s="5">
        <v>44327</v>
      </c>
      <c r="B46">
        <v>0.51945243520687645</v>
      </c>
    </row>
    <row r="47" spans="1:2" x14ac:dyDescent="0.25">
      <c r="A47" s="5">
        <v>44328</v>
      </c>
      <c r="B47">
        <v>0.51945243520687645</v>
      </c>
    </row>
    <row r="48" spans="1:2" x14ac:dyDescent="0.25">
      <c r="A48" s="5">
        <v>44332</v>
      </c>
      <c r="B48">
        <v>0.51945243520687645</v>
      </c>
    </row>
    <row r="49" spans="1:2" x14ac:dyDescent="0.25">
      <c r="A49" s="5">
        <v>44334</v>
      </c>
      <c r="B49">
        <v>0.51945243520687645</v>
      </c>
    </row>
    <row r="50" spans="1:2" x14ac:dyDescent="0.25">
      <c r="A50" s="5">
        <v>44341</v>
      </c>
      <c r="B50">
        <v>0.51945243520687645</v>
      </c>
    </row>
    <row r="51" spans="1:2" x14ac:dyDescent="0.25">
      <c r="A51" s="5">
        <v>44348</v>
      </c>
      <c r="B51">
        <v>0.69435379673543185</v>
      </c>
    </row>
    <row r="52" spans="1:2" x14ac:dyDescent="0.25">
      <c r="A52" s="5">
        <v>44355</v>
      </c>
      <c r="B52">
        <v>0.69435379673543185</v>
      </c>
    </row>
    <row r="53" spans="1:2" x14ac:dyDescent="0.25">
      <c r="A53" s="5">
        <v>44362</v>
      </c>
      <c r="B53">
        <v>0.69435379673543185</v>
      </c>
    </row>
    <row r="54" spans="1:2" x14ac:dyDescent="0.25">
      <c r="A54" s="5">
        <v>44383</v>
      </c>
      <c r="B54">
        <v>0.82169022368663336</v>
      </c>
    </row>
    <row r="55" spans="1:2" x14ac:dyDescent="0.25">
      <c r="A55" s="5">
        <v>44440</v>
      </c>
      <c r="B55">
        <v>0.96421922783205405</v>
      </c>
    </row>
    <row r="56" spans="1:2" x14ac:dyDescent="0.25">
      <c r="A56" s="5">
        <v>44562</v>
      </c>
      <c r="B56">
        <v>0.96421922783205405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c Q K B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c Q K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C g V J Q H 2 w F W Q E A A I o C A A A T A B w A R m 9 y b X V s Y X M v U 2 V j d G l v b j E u b S C i G A A o o B Q A A A A A A A A A A A A A A A A A A A A A A A A A A A B 1 U d F q w j A U f S / 0 H 0 J 8 q d C W t m 5 j T P o w 6 m S + j I 0 6 x r B j x P S q 3 d J k J G m Z i P + + a D s V q X l J 7 j k 5 5 + b c K K C 6 E B y l z R 4 O b c u 2 1 I p I y F E P 1 4 S q w l t I 4 k V B F H r B w B u E X h i s g g F G M W K g b Q u Z l Y p K U j B I o m p / J G h V A t f O u G D g J 4 J r U y g H J 3 f Z u 5 D f r 9 k b 4 Q V f o k l Z V r z Q 6 7 Y + l G N J O I U s J 5 p k l / v 7 V N W 4 7 8 5 G w I q y 0 C B j P M Q u S g S r S q 7 i W x c 9 c C p y Y x y H 0 X X k o p d K a E j 1 m k F 8 P P p P g s N H 3 2 1 i 9 P C z F K X h c v Q I J A e p d i m n Z G 4 u t k y L O 0 1 i F 8 1 a / J 6 x l B J G p I q 1 r E 4 t k x X h S + M 4 X f / A 0 W 5 q Q q q F k G X z 4 B 2 p n I 7 + 7 m a D T X y T T J s r S M O v 3 r p o g 7 9 M / 3 / Q T A r 2 I P / M h Y L Q 4 B O u b 6 7 8 n e s J E X U R 5 q 8 u q a i o 6 g O 3 7 8 S r c g 7 y T N l h e 1 B G Z 8 p t 3 7 Y K 3 j m a 4 R 9 Q S w E C L Q A U A A I A C A B x A o F S u p 5 l B 6 Q A A A D 1 A A A A E g A A A A A A A A A A A A A A A A A A A A A A Q 2 9 u Z m l n L 1 B h Y 2 t h Z 2 U u e G 1 s U E s B A i 0 A F A A C A A g A c Q K B U g / K 6 a u k A A A A 6 Q A A A B M A A A A A A A A A A A A A A A A A 8 A A A A F t D b 2 5 0 Z W 5 0 X 1 R 5 c G V z X S 5 4 b W x Q S w E C L Q A U A A I A C A B x A o F S U B 9 s B V k B A A C K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Q A A A A A A A L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c 2 k t Z n J h L T I w M j E t M D M t M z E t M T B o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W N z a V 9 m c m F f M j A y M V 8 w M 1 8 z M V 8 x M G g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N D o x O T o z N S 4 2 N D Q 4 N D k y W i I g L z 4 8 R W 5 0 c n k g V H l w Z T 0 i R m l s b E N v b H V t b l R 5 c G V z I i B W Y W x 1 Z T 0 i c 0 J n a 0 R B d 0 1 G Q X d V P S I g L z 4 8 R W 5 0 c n k g V H l w Z T 0 i R m l s b E N v b H V t b k 5 h b W V z I i B W Y W x 1 Z T 0 i c 1 s m c X V v d D t m c m E m c X V v d D s s J n F 1 b 3 Q 7 a m 9 1 c i Z x d W 9 0 O y w m c X V v d D t u X 2 R v c 2 U x J n F 1 b 3 Q 7 L C Z x d W 9 0 O 2 5 f Z G 9 z Z T I m c X V v d D s s J n F 1 b 3 Q 7 b l 9 j d W 1 f Z G 9 z Z T E m c X V v d D s s J n F 1 b 3 Q 7 Y 2 9 1 d l 9 k b 3 N l M S Z x d W 9 0 O y w m c X V v d D t u X 2 N 1 b V 9 k b 3 N l M i Z x d W 9 0 O y w m c X V v d D t j b 3 V 2 X 2 R v c 2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c 2 k t Z n J h L T I w M j E t M D M t M z E t M T B o M D M v Q X V 0 b 1 J l b W 9 2 Z W R D b 2 x 1 b W 5 z M S 5 7 Z n J h L D B 9 J n F 1 b 3 Q 7 L C Z x d W 9 0 O 1 N l Y 3 R p b 2 4 x L 3 Z h Y 3 N p L W Z y Y S 0 y M D I x L T A z L T M x L T E w a D A z L 0 F 1 d G 9 S Z W 1 v d m V k Q 2 9 s d W 1 u c z E u e 2 p v d X I s M X 0 m c X V v d D s s J n F 1 b 3 Q 7 U 2 V j d G l v b j E v d m F j c 2 k t Z n J h L T I w M j E t M D M t M z E t M T B o M D M v Q X V 0 b 1 J l b W 9 2 Z W R D b 2 x 1 b W 5 z M S 5 7 b l 9 k b 3 N l M S w y f S Z x d W 9 0 O y w m c X V v d D t T Z W N 0 a W 9 u M S 9 2 Y W N z a S 1 m c m E t M j A y M S 0 w M y 0 z M S 0 x M G g w M y 9 B d X R v U m V t b 3 Z l Z E N v b H V t b n M x L n t u X 2 R v c 2 U y L D N 9 J n F 1 b 3 Q 7 L C Z x d W 9 0 O 1 N l Y 3 R p b 2 4 x L 3 Z h Y 3 N p L W Z y Y S 0 y M D I x L T A z L T M x L T E w a D A z L 0 F 1 d G 9 S Z W 1 v d m V k Q 2 9 s d W 1 u c z E u e 2 5 f Y 3 V t X 2 R v c 2 U x L D R 9 J n F 1 b 3 Q 7 L C Z x d W 9 0 O 1 N l Y 3 R p b 2 4 x L 3 Z h Y 3 N p L W Z y Y S 0 y M D I x L T A z L T M x L T E w a D A z L 0 F 1 d G 9 S Z W 1 v d m V k Q 2 9 s d W 1 u c z E u e 2 N v d X Z f Z G 9 z Z T E s N X 0 m c X V v d D s s J n F 1 b 3 Q 7 U 2 V j d G l v b j E v d m F j c 2 k t Z n J h L T I w M j E t M D M t M z E t M T B o M D M v Q X V 0 b 1 J l b W 9 2 Z W R D b 2 x 1 b W 5 z M S 5 7 b l 9 j d W 1 f Z G 9 z Z T I s N n 0 m c X V v d D s s J n F 1 b 3 Q 7 U 2 V j d G l v b j E v d m F j c 2 k t Z n J h L T I w M j E t M D M t M z E t M T B o M D M v Q X V 0 b 1 J l b W 9 2 Z W R D b 2 x 1 b W 5 z M S 5 7 Y 2 9 1 d l 9 k b 3 N l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Y W N z a S 1 m c m E t M j A y M S 0 w M y 0 z M S 0 x M G g w M y 9 B d X R v U m V t b 3 Z l Z E N v b H V t b n M x L n t m c m E s M H 0 m c X V v d D s s J n F 1 b 3 Q 7 U 2 V j d G l v b j E v d m F j c 2 k t Z n J h L T I w M j E t M D M t M z E t M T B o M D M v Q X V 0 b 1 J l b W 9 2 Z W R D b 2 x 1 b W 5 z M S 5 7 a m 9 1 c i w x f S Z x d W 9 0 O y w m c X V v d D t T Z W N 0 a W 9 u M S 9 2 Y W N z a S 1 m c m E t M j A y M S 0 w M y 0 z M S 0 x M G g w M y 9 B d X R v U m V t b 3 Z l Z E N v b H V t b n M x L n t u X 2 R v c 2 U x L D J 9 J n F 1 b 3 Q 7 L C Z x d W 9 0 O 1 N l Y 3 R p b 2 4 x L 3 Z h Y 3 N p L W Z y Y S 0 y M D I x L T A z L T M x L T E w a D A z L 0 F 1 d G 9 S Z W 1 v d m V k Q 2 9 s d W 1 u c z E u e 2 5 f Z G 9 z Z T I s M 3 0 m c X V v d D s s J n F 1 b 3 Q 7 U 2 V j d G l v b j E v d m F j c 2 k t Z n J h L T I w M j E t M D M t M z E t M T B o M D M v Q X V 0 b 1 J l b W 9 2 Z W R D b 2 x 1 b W 5 z M S 5 7 b l 9 j d W 1 f Z G 9 z Z T E s N H 0 m c X V v d D s s J n F 1 b 3 Q 7 U 2 V j d G l v b j E v d m F j c 2 k t Z n J h L T I w M j E t M D M t M z E t M T B o M D M v Q X V 0 b 1 J l b W 9 2 Z W R D b 2 x 1 b W 5 z M S 5 7 Y 2 9 1 d l 9 k b 3 N l M S w 1 f S Z x d W 9 0 O y w m c X V v d D t T Z W N 0 a W 9 u M S 9 2 Y W N z a S 1 m c m E t M j A y M S 0 w M y 0 z M S 0 x M G g w M y 9 B d X R v U m V t b 3 Z l Z E N v b H V t b n M x L n t u X 2 N 1 b V 9 k b 3 N l M i w 2 f S Z x d W 9 0 O y w m c X V v d D t T Z W N 0 a W 9 u M S 9 2 Y W N z a S 1 m c m E t M j A y M S 0 w M y 0 z M S 0 x M G g w M y 9 B d X R v U m V t b 3 Z l Z E N v b H V t b n M x L n t j b 3 V 2 X 2 R v c 2 U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z a S 1 m c m E t M j A y M S 0 w M y 0 z M S 0 x M G g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z a S 1 m c m E t M j A y M S 0 w M y 0 z M S 0 x M G g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z a S 1 m c m E t M j A y M S 0 w M y 0 z M S 0 x M G g w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K A b v X x z F S K y P 6 l Y 4 f n n V A A A A A A I A A A A A A B B m A A A A A Q A A I A A A A L D 0 J U / b b n 9 M L F u 5 L 9 I 9 p b 5 P d E d m m m L 8 E L 5 E w K u L a Y d x A A A A A A 6 A A A A A A g A A I A A A A O N + + d Y H Z D S K T T 0 V 9 3 s + h m V 5 x O D H s h O j z I N v 1 I 0 L S B Y Z U A A A A N B w P i m Y C h o s Z F 5 b k H r 3 / F s H o T L v w k p l 0 A Y / 1 Y v f I i O M X 9 K 8 x 4 B t W m V a R 6 P x 6 y v n D X C p a L / v P l 7 X P M 5 L A G w 6 f L U W O r 0 m 9 r A K o O 8 d P x 9 f 9 N z Z Q A A A A J F 4 N J 4 6 p f 5 p 6 n V u O r q L V q q P / S W g I T e K s P 9 G I d w Z x W h 3 n c 2 J Z I 3 J z 3 v K a W V Y t 7 4 z V P Y B V f b t G S d D o e m t C s 3 1 e 1 M = < / D a t a M a s h u p > 
</file>

<file path=customXml/itemProps1.xml><?xml version="1.0" encoding="utf-8"?>
<ds:datastoreItem xmlns:ds="http://schemas.openxmlformats.org/officeDocument/2006/customXml" ds:itemID="{79A77756-4484-4CDE-A748-DA6E099FDA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</vt:lpstr>
      <vt:lpstr>omegaNA</vt:lpstr>
      <vt:lpstr>betaNA</vt:lpstr>
      <vt:lpstr>doseOld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David Dick</cp:lastModifiedBy>
  <dcterms:created xsi:type="dcterms:W3CDTF">2021-03-10T02:32:10Z</dcterms:created>
  <dcterms:modified xsi:type="dcterms:W3CDTF">2021-04-02T07:33:45Z</dcterms:modified>
</cp:coreProperties>
</file>