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data analysis\Excel\projects\HR\"/>
    </mc:Choice>
  </mc:AlternateContent>
  <xr:revisionPtr revIDLastSave="0" documentId="13_ncr:1_{19879F95-4523-4B16-88C3-5C0E7C5B83D8}" xr6:coauthVersionLast="47" xr6:coauthVersionMax="47" xr10:uidLastSave="{00000000-0000-0000-0000-000000000000}"/>
  <bookViews>
    <workbookView xWindow="-108" yWindow="-108" windowWidth="23256" windowHeight="12576" firstSheet="5" activeTab="9" xr2:uid="{00000000-000D-0000-FFFF-FFFF00000000}"/>
  </bookViews>
  <sheets>
    <sheet name="KPI" sheetId="7" r:id="rId1"/>
    <sheet name="Rating" sheetId="8" r:id="rId2"/>
    <sheet name="Gender" sheetId="9" r:id="rId3"/>
    <sheet name="Education by Attrition" sheetId="10" r:id="rId4"/>
    <sheet name="Attrition by Job" sheetId="11" r:id="rId5"/>
    <sheet name="Attrition by Department" sheetId="12" r:id="rId6"/>
    <sheet name="Attrition by Age Group" sheetId="13" r:id="rId7"/>
    <sheet name="Marital Status" sheetId="14" r:id="rId8"/>
    <sheet name="Data" sheetId="1" r:id="rId9"/>
    <sheet name="Dashboard" sheetId="4" r:id="rId10"/>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10" hidden="1">'Marital Status'!$D$4:$D$6</definedName>
    <definedName name="_xlchart.v2.11" hidden="1">'Marital Status'!$E$3</definedName>
    <definedName name="_xlchart.v2.12"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10" i="11"/>
  <c r="A7" i="7"/>
  <c r="E8" i="11"/>
  <c r="C7" i="7"/>
  <c r="E11" i="11"/>
  <c r="B6" i="8"/>
  <c r="E12" i="11"/>
  <c r="E9" i="11"/>
  <c r="B7" i="7"/>
  <c r="E5" i="11"/>
  <c r="E6" i="11"/>
  <c r="E7" i="11"/>
  <c r="E4" i="11"/>
  <c r="E6" i="14"/>
  <c r="E5" i="14"/>
  <c r="E4" i="14"/>
  <c r="B11" i="9"/>
  <c r="B10" i="9"/>
  <c r="C10" i="9" l="1"/>
  <c r="C11" i="9"/>
  <c r="C6" i="8"/>
  <c r="B7" i="8"/>
  <c r="C7" i="8" s="1"/>
  <c r="D7" i="7"/>
  <c r="E7"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<sst xmlns="http://schemas.openxmlformats.org/spreadsheetml/2006/main" count="19216" uniqueCount="1569">
  <si>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</si>
  <si>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</si>
  <si>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</si>
  <si>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</si>
  <si>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</si>
  <si>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</si>
  <si>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</si>
  <si>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</si>
  <si>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</si>
  <si>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</si>
  <si>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</si>
  <si>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</si>
  <si>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</si>
  <si>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</si>
  <si>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</si>
  <si>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</si>
  <si>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</si>
  <si>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</si>
  <si>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</si>
  <si>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</si>
  <si>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</si>
  <si>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</si>
  <si>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</si>
  <si>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</si>
  <si>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</si>
  <si>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</si>
  <si>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</si>
  <si>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</si>
  <si>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</si>
  <si>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</si>
  <si>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</si>
  <si>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</si>
  <si>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</si>
  <si>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</si>
  <si>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</si>
  <si>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</si>
  <si>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</si>
  <si>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</si>
  <si>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</si>
  <si>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</si>
  <si>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</si>
  <si>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</si>
  <si>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</si>
  <si>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</si>
  <si>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</si>
  <si>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</si>
  <si>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</si>
  <si>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</si>
  <si>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</si>
  <si>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</si>
  <si>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</si>
  <si>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</si>
  <si>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</si>
  <si>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</si>
  <si>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</si>
  <si>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</si>
  <si>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</si>
  <si>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</si>
  <si>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</si>
  <si>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</si>
  <si>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</si>
  <si>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</si>
  <si>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</si>
  <si>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</si>
  <si>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</si>
  <si>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</si>
  <si>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</si>
  <si>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</si>
  <si>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</si>
  <si>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</si>
  <si>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</si>
  <si>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</si>
  <si>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</si>
  <si>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</si>
  <si>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</si>
  <si>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</si>
  <si>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</si>
  <si>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</si>
  <si>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</si>
  <si>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</si>
  <si>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</si>
  <si>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</si>
  <si>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</si>
  <si>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</si>
  <si>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</si>
  <si>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</si>
  <si>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</si>
  <si>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</si>
  <si>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</si>
  <si>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</si>
  <si>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</si>
  <si>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</si>
  <si>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</si>
  <si>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</si>
  <si>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</si>
  <si>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</si>
  <si>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</si>
  <si>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</si>
  <si>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</si>
  <si>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</si>
  <si>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</si>
  <si>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</si>
  <si>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</si>
  <si>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</si>
  <si>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</si>
  <si>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</si>
  <si>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</si>
  <si>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</si>
  <si>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</si>
  <si>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</si>
  <si>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</si>
  <si>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</si>
  <si>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</si>
  <si>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</si>
  <si>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</si>
  <si>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</si>
  <si>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</si>
  <si>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</si>
  <si>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</si>
  <si>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</si>
  <si>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</si>
  <si>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</si>
  <si>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</si>
  <si>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</si>
  <si>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</si>
  <si>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</si>
  <si>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</si>
  <si>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</si>
  <si>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</si>
  <si>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</si>
  <si>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</si>
  <si>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</si>
  <si>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</si>
  <si>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</si>
  <si>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</si>
  <si>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</si>
  <si>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</si>
  <si>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</si>
  <si>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</si>
  <si>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</si>
  <si>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</si>
  <si>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</si>
  <si>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</si>
  <si>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</si>
  <si>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</si>
  <si>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</si>
  <si>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</si>
  <si>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</si>
  <si>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</si>
  <si>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</si>
  <si>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</si>
  <si>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</si>
  <si>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</si>
  <si>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</si>
  <si>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</si>
  <si>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</si>
  <si>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</si>
  <si>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</si>
  <si>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</si>
  <si>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</si>
  <si>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</si>
  <si>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</si>
  <si>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</si>
  <si>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</si>
  <si>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</si>
  <si>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</si>
  <si>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</si>
  <si>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</si>
  <si>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</si>
  <si>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</si>
  <si>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</si>
  <si>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</si>
  <si>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</si>
  <si>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</si>
  <si>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</si>
  <si>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</si>
  <si>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</si>
  <si>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</si>
  <si>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</si>
  <si>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</si>
  <si>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</si>
  <si>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</si>
  <si>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</si>
  <si>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</si>
  <si>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</si>
  <si>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</si>
  <si>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</si>
  <si>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</si>
  <si>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</si>
  <si>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</si>
  <si>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</si>
  <si>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</si>
  <si>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</si>
  <si>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</si>
  <si>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</si>
  <si>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</si>
  <si>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</si>
  <si>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</si>
  <si>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</si>
  <si>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</si>
  <si>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</si>
  <si>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</si>
  <si>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</si>
  <si>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</si>
  <si>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</si>
  <si>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</si>
  <si>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</si>
  <si>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</si>
  <si>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</si>
  <si>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</si>
  <si>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</si>
  <si>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</si>
  <si>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</si>
  <si>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</si>
  <si>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</si>
  <si>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</si>
  <si>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</si>
  <si>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</si>
  <si>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</si>
  <si>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</si>
  <si>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</si>
  <si>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</si>
  <si>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</si>
  <si>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</si>
  <si>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</si>
  <si>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</si>
  <si>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</si>
  <si>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</si>
  <si>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</si>
  <si>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</si>
  <si>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</si>
  <si>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</si>
  <si>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</si>
  <si>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</si>
  <si>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</si>
  <si>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</si>
  <si>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</si>
  <si>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</si>
  <si>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</si>
  <si>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</si>
  <si>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</si>
  <si>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</si>
  <si>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</si>
  <si>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</si>
  <si>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</si>
  <si>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</si>
  <si>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</si>
  <si>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</si>
  <si>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</si>
  <si>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</si>
  <si>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</si>
  <si>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</si>
  <si>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</si>
  <si>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</si>
  <si>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</si>
  <si>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</si>
  <si>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</si>
  <si>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</si>
  <si>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</si>
  <si>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</si>
  <si>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</si>
  <si>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</si>
  <si>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</si>
  <si>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</si>
  <si>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</si>
  <si>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</si>
  <si>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</si>
  <si>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</si>
  <si>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</si>
  <si>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</si>
  <si>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</si>
  <si>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</si>
  <si>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</si>
  <si>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</si>
  <si>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</si>
  <si>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</si>
  <si>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</si>
  <si>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</si>
  <si>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</si>
  <si>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</si>
  <si>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</si>
  <si>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</si>
  <si>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</si>
  <si>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</si>
  <si>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</si>
  <si>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</si>
  <si>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</si>
  <si>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</si>
  <si>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</si>
  <si>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</si>
  <si>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</si>
  <si>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</si>
  <si>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</si>
  <si>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</si>
  <si>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</si>
  <si>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</si>
  <si>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</si>
  <si>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</si>
  <si>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</si>
  <si>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</si>
  <si>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</si>
  <si>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</si>
  <si>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</si>
  <si>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</si>
  <si>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</si>
  <si>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</si>
  <si>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</si>
  <si>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</si>
  <si>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</si>
  <si>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</si>
  <si>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</si>
  <si>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</si>
  <si>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</si>
  <si>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</si>
  <si>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</si>
  <si>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</si>
  <si>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</si>
  <si>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</si>
  <si>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</si>
  <si>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</si>
  <si>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</si>
  <si>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</si>
  <si>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</si>
  <si>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</si>
  <si>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</si>
  <si>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</si>
  <si>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</si>
  <si>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</si>
  <si>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</si>
  <si>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</si>
  <si>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</si>
  <si>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</si>
  <si>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</si>
  <si>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</si>
  <si>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</si>
  <si>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</si>
  <si>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</si>
  <si>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</si>
  <si>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</si>
  <si>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</si>
  <si>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</si>
  <si>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</si>
  <si>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</si>
  <si>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</si>
  <si>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</si>
  <si>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</si>
  <si>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</si>
  <si>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</si>
  <si>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</si>
  <si>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</si>
  <si>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</si>
  <si>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</si>
  <si>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</si>
  <si>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</si>
  <si>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</si>
  <si>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</si>
  <si>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</si>
  <si>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</si>
  <si>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</si>
  <si>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</si>
  <si>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</si>
  <si>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</si>
  <si>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</si>
  <si>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</si>
  <si>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</si>
  <si>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</si>
  <si>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</si>
  <si>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</si>
  <si>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</si>
  <si>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</si>
  <si>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</si>
  <si>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</si>
  <si>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</si>
  <si>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</si>
  <si>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</si>
  <si>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</si>
  <si>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</si>
  <si>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</si>
  <si>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</si>
  <si>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</si>
  <si>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</si>
  <si>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</si>
  <si>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</si>
  <si>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</si>
  <si>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</si>
  <si>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</si>
  <si>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</si>
  <si>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</si>
  <si>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</si>
  <si>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</si>
  <si>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</si>
  <si>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</si>
  <si>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</si>
  <si>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</si>
  <si>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</si>
  <si>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</si>
  <si>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</si>
  <si>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</si>
  <si>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</si>
  <si>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</si>
  <si>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</si>
  <si>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</si>
  <si>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</si>
  <si>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</si>
  <si>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</si>
  <si>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</si>
  <si>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</si>
  <si>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</si>
  <si>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</si>
  <si>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</si>
  <si>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</si>
  <si>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</si>
  <si>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</si>
  <si>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</si>
  <si>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</si>
  <si>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</si>
  <si>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</si>
  <si>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</si>
  <si>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</si>
  <si>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</si>
  <si>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</si>
  <si>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</si>
  <si>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</si>
  <si>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</si>
  <si>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</si>
  <si>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</si>
  <si>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</si>
  <si>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</si>
  <si>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</si>
  <si>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</si>
  <si>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</si>
  <si>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</si>
  <si>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</si>
  <si>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</si>
  <si>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</si>
  <si>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</si>
  <si>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</si>
  <si>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</si>
  <si>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</si>
  <si>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</si>
  <si>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</si>
  <si>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</si>
  <si>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</si>
  <si>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</si>
  <si>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</si>
  <si>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</si>
  <si>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</si>
  <si>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</si>
  <si>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</si>
  <si>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</si>
  <si>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</si>
  <si>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</si>
  <si>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</si>
  <si>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</si>
  <si>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</si>
  <si>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</si>
  <si>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</si>
  <si>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</si>
  <si>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</si>
  <si>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</si>
  <si>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</si>
  <si>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</si>
  <si>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</si>
  <si>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</si>
  <si>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</si>
  <si>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</si>
  <si>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</si>
  <si>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</si>
  <si>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</si>
  <si>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</si>
  <si>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</si>
  <si>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</si>
  <si>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</si>
  <si>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</si>
  <si>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</si>
  <si>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</si>
  <si>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</si>
  <si>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</si>
  <si>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</si>
  <si>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</si>
  <si>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</si>
  <si>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</si>
  <si>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</si>
  <si>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</si>
  <si>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</si>
  <si>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</si>
  <si>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</si>
  <si>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</si>
  <si>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</si>
  <si>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</si>
  <si>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</si>
  <si>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</si>
  <si>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</si>
  <si>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</si>
  <si>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</si>
  <si>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</si>
  <si>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</si>
  <si>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</si>
  <si>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</si>
  <si>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</si>
  <si>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</si>
  <si>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</si>
  <si>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</si>
  <si>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</si>
  <si>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</si>
  <si>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</si>
  <si>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</si>
  <si>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</si>
  <si>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</si>
  <si>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</si>
  <si>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</si>
  <si>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</si>
  <si>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</si>
  <si>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</si>
  <si>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</si>
  <si>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</si>
  <si>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</si>
  <si>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</si>
  <si>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</si>
  <si>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</si>
  <si>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</si>
  <si>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</si>
  <si>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</si>
  <si>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</si>
  <si>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</si>
  <si>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</si>
  <si>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</si>
  <si>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</si>
  <si>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</si>
  <si>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</si>
  <si>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</si>
  <si>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</si>
  <si>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</si>
  <si>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</si>
  <si>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</si>
  <si>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</si>
  <si>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</si>
  <si>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</si>
  <si>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</si>
  <si>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</si>
  <si>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</si>
  <si>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</si>
  <si>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</si>
  <si>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</si>
  <si>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</si>
  <si>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</si>
  <si>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</si>
  <si>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</si>
  <si>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</si>
  <si>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</si>
  <si>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</si>
  <si>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</si>
  <si>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</si>
  <si>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</si>
  <si>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</si>
  <si>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</si>
  <si>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</si>
  <si>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</si>
  <si>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</si>
  <si>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</si>
  <si>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</si>
  <si>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</si>
  <si>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</si>
  <si>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</si>
  <si>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</si>
  <si>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</si>
  <si>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</si>
  <si>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</si>
  <si>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</si>
  <si>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</si>
  <si>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</si>
  <si>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</si>
  <si>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</si>
  <si>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</si>
  <si>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</si>
  <si>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</si>
  <si>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</si>
  <si>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</si>
  <si>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</si>
  <si>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</si>
  <si>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</si>
  <si>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</si>
  <si>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</si>
  <si>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</si>
  <si>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</si>
  <si>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</si>
  <si>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</si>
  <si>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</si>
  <si>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</si>
  <si>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</si>
  <si>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</si>
  <si>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</si>
  <si>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</si>
  <si>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</si>
  <si>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</si>
  <si>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</si>
  <si>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</si>
  <si>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</si>
  <si>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</si>
  <si>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</si>
  <si>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</si>
  <si>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</si>
  <si>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</si>
  <si>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</si>
  <si>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</si>
  <si>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</si>
  <si>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</si>
  <si>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</si>
  <si>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</si>
  <si>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</si>
  <si>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</si>
  <si>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</si>
  <si>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</si>
  <si>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</si>
  <si>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</si>
  <si>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</si>
  <si>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</si>
  <si>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</si>
  <si>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</si>
  <si>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</si>
  <si>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</si>
  <si>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</si>
  <si>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</si>
  <si>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</si>
  <si>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</si>
  <si>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</si>
  <si>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</si>
  <si>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</si>
  <si>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</si>
  <si>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</si>
  <si>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</si>
  <si>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</si>
  <si>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</si>
  <si>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</si>
  <si>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</si>
  <si>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</si>
  <si>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</si>
  <si>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</si>
  <si>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</si>
  <si>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</si>
  <si>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</si>
  <si>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</si>
  <si>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</si>
  <si>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</si>
  <si>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</si>
  <si>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</si>
  <si>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</si>
  <si>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</si>
  <si>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</si>
  <si>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</si>
  <si>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</si>
  <si>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</si>
  <si>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</si>
  <si>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</si>
  <si>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</si>
  <si>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</si>
  <si>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</si>
  <si>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</si>
  <si>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</si>
  <si>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</si>
  <si>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</si>
  <si>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</si>
  <si>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</si>
  <si>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</si>
  <si>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</si>
  <si>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</si>
  <si>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</si>
  <si>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</si>
  <si>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</si>
  <si>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</si>
  <si>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</si>
  <si>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</si>
  <si>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</si>
  <si>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</si>
  <si>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</si>
  <si>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</si>
  <si>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</si>
  <si>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</si>
  <si>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</si>
  <si>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</si>
  <si>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</si>
  <si>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</si>
  <si>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</si>
  <si>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</si>
  <si>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</si>
  <si>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</si>
  <si>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</si>
  <si>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</si>
  <si>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</si>
  <si>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</si>
  <si>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</si>
  <si>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</si>
  <si>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</si>
  <si>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</si>
  <si>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</si>
  <si>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</si>
  <si>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</si>
  <si>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</si>
  <si>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</si>
  <si>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</si>
  <si>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</si>
  <si>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</si>
  <si>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</si>
  <si>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</si>
  <si>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</si>
  <si>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</si>
  <si>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</si>
  <si>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</si>
  <si>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</si>
  <si>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</si>
  <si>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</si>
  <si>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</si>
  <si>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</si>
  <si>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</si>
  <si>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</si>
  <si>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</si>
  <si>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</si>
  <si>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</si>
  <si>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</si>
  <si>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</si>
  <si>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</si>
  <si>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</si>
  <si>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</si>
  <si>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</si>
  <si>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</si>
  <si>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</si>
  <si>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</si>
  <si>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</si>
  <si>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</si>
  <si>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</si>
  <si>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</si>
  <si>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</si>
  <si>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</si>
  <si>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</si>
  <si>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</si>
  <si>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</si>
  <si>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</si>
  <si>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</si>
  <si>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</si>
  <si>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</si>
  <si>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</si>
  <si>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</si>
  <si>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</si>
  <si>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</si>
  <si>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</si>
  <si>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</si>
  <si>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</si>
  <si>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</si>
  <si>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</si>
  <si>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</si>
  <si>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</si>
  <si>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</si>
  <si>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</si>
  <si>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</si>
  <si>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</si>
  <si>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</si>
  <si>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</si>
  <si>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</si>
  <si>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</si>
  <si>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</si>
  <si>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</si>
  <si>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</si>
  <si>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</si>
  <si>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</si>
  <si>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</si>
  <si>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</si>
  <si>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</si>
  <si>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</si>
  <si>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</si>
  <si>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</si>
  <si>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</si>
  <si>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</si>
  <si>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</si>
  <si>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</si>
  <si>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</si>
  <si>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</si>
  <si>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</si>
  <si>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</si>
  <si>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</si>
  <si>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</si>
  <si>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</si>
  <si>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</si>
  <si>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</si>
  <si>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</si>
  <si>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</si>
  <si>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</si>
  <si>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</si>
  <si>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</si>
  <si>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</si>
  <si>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</si>
  <si>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</si>
  <si>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</si>
  <si>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</si>
  <si>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</si>
  <si>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</si>
  <si>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</si>
  <si>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</si>
  <si>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</si>
  <si>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</si>
  <si>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</si>
  <si>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</si>
  <si>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</si>
  <si>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</si>
  <si>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</si>
  <si>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</si>
  <si>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</si>
  <si>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</si>
  <si>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</si>
  <si>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</si>
  <si>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</si>
  <si>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</si>
  <si>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</si>
  <si>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</si>
  <si>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</si>
  <si>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</si>
  <si>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</si>
  <si>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</si>
  <si>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</si>
  <si>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</si>
  <si>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</si>
  <si>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</si>
  <si>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</si>
  <si>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</si>
  <si>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</si>
  <si>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</si>
  <si>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</si>
  <si>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</si>
  <si>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</si>
  <si>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</si>
  <si>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</si>
  <si>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</si>
  <si>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</si>
  <si>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</si>
  <si>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</si>
  <si>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</si>
  <si>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</si>
  <si>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</si>
  <si>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</si>
  <si>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</si>
  <si>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</si>
  <si>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</si>
  <si>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</si>
  <si>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</si>
  <si>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</si>
  <si>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</si>
  <si>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</si>
  <si>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</si>
  <si>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</si>
  <si>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</si>
  <si>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</si>
  <si>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</si>
  <si>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</si>
  <si>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</si>
  <si>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</si>
  <si>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</si>
  <si>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</si>
  <si>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</si>
  <si>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</si>
  <si>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</si>
  <si>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</si>
  <si>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</si>
  <si>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</si>
  <si>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</si>
  <si>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</si>
  <si>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</si>
  <si>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</si>
  <si>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</si>
  <si>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</si>
  <si>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</si>
  <si>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</si>
  <si>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</si>
  <si>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</si>
  <si>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</si>
  <si>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</si>
  <si>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</si>
  <si>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</si>
  <si>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</si>
  <si>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</si>
  <si>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</si>
  <si>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</si>
  <si>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</si>
  <si>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</si>
  <si>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</si>
  <si>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</si>
  <si>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</si>
  <si>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</si>
  <si>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</si>
  <si>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</si>
  <si>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</si>
  <si>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</si>
  <si>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</si>
  <si>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</si>
  <si>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</si>
  <si>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</si>
  <si>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</si>
  <si>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</si>
  <si>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</si>
  <si>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</si>
  <si>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</si>
  <si>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</si>
  <si>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</si>
  <si>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</si>
  <si>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</si>
  <si>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</si>
  <si>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</si>
  <si>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</si>
  <si>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</si>
  <si>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</si>
  <si>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</si>
  <si>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</si>
  <si>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</si>
  <si>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</si>
  <si>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</si>
  <si>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</si>
  <si>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</si>
  <si>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</si>
  <si>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</si>
  <si>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</si>
  <si>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</si>
  <si>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</si>
  <si>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</si>
  <si>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</si>
  <si>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</si>
  <si>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</si>
  <si>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</si>
  <si>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</si>
  <si>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</si>
  <si>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</si>
  <si>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</si>
  <si>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</si>
  <si>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</si>
  <si>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</si>
  <si>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</si>
  <si>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</si>
  <si>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</si>
  <si>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</si>
  <si>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</si>
  <si>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</si>
  <si>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</si>
  <si>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</si>
  <si>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</si>
  <si>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</si>
  <si>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</si>
  <si>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</si>
  <si>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</si>
  <si>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</si>
  <si>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</si>
  <si>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</si>
  <si>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</si>
  <si>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</si>
  <si>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</si>
  <si>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</si>
  <si>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</si>
  <si>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</si>
  <si>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</si>
  <si>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</si>
  <si>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</si>
  <si>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</si>
  <si>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</si>
  <si>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</si>
  <si>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</si>
  <si>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</si>
  <si>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</si>
  <si>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</si>
  <si>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</si>
  <si>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</si>
  <si>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</si>
  <si>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</si>
  <si>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</si>
  <si>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</si>
  <si>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</si>
  <si>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</si>
  <si>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</si>
  <si>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</si>
  <si>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</si>
  <si>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</si>
  <si>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</si>
  <si>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</si>
  <si>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</si>
  <si>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</si>
  <si>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</si>
  <si>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</si>
  <si>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</si>
  <si>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</si>
  <si>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</si>
  <si>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</si>
  <si>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</si>
  <si>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</si>
  <si>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</si>
  <si>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</si>
  <si>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</si>
  <si>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</si>
  <si>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</si>
  <si>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</si>
  <si>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</si>
  <si>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</si>
  <si>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</si>
  <si>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</si>
  <si>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</si>
  <si>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</si>
  <si>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</si>
  <si>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</si>
  <si>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</si>
  <si>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</si>
  <si>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</si>
  <si>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</si>
  <si>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</si>
  <si>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</si>
  <si>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</si>
  <si>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</si>
  <si>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</si>
  <si>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</si>
  <si>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</si>
  <si>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</si>
  <si>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</si>
  <si>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</si>
  <si>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</si>
  <si>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</si>
  <si>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</si>
  <si>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</si>
  <si>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</si>
  <si>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</si>
  <si>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</si>
  <si>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</si>
  <si>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</si>
  <si>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</si>
  <si>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</si>
  <si>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</si>
  <si>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</si>
  <si>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</si>
  <si>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</si>
  <si>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</si>
  <si>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</si>
  <si>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</si>
  <si>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</si>
  <si>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</si>
  <si>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</si>
  <si>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</si>
  <si>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</si>
  <si>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</si>
  <si>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</si>
  <si>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</si>
  <si>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</si>
  <si>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</si>
  <si>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</si>
  <si>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</si>
  <si>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</si>
  <si>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</si>
  <si>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</si>
  <si>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</si>
  <si>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</si>
  <si>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</si>
  <si>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</si>
  <si>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</si>
  <si>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</si>
  <si>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</si>
  <si>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</si>
  <si>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</si>
  <si>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</si>
  <si>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</si>
  <si>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</si>
  <si>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</si>
  <si>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</si>
  <si>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</si>
  <si>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</si>
  <si>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</si>
  <si>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</si>
  <si>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</si>
  <si>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</si>
  <si>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</si>
  <si>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</si>
  <si>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</si>
  <si>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</si>
  <si>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</si>
  <si>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</si>
  <si>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</si>
  <si>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</si>
  <si>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</si>
  <si>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</si>
  <si>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</si>
  <si>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</si>
  <si>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</si>
  <si>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</si>
  <si>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</si>
  <si>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</si>
  <si>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</si>
  <si>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</si>
  <si>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</si>
  <si>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</si>
  <si>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</si>
  <si>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</si>
  <si>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</si>
  <si>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</si>
  <si>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</si>
  <si>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</si>
  <si>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</si>
  <si>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</si>
  <si>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</si>
  <si>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</si>
  <si>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</si>
  <si>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</si>
  <si>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</si>
  <si>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</si>
  <si>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</si>
  <si>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</si>
  <si>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</si>
  <si>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</si>
  <si>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</si>
  <si>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</si>
  <si>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</si>
  <si>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</si>
  <si>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</si>
  <si>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</si>
  <si>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</si>
  <si>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</si>
  <si>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</si>
  <si>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</si>
  <si>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</si>
  <si>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</si>
  <si>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</si>
  <si>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</si>
  <si>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</si>
  <si>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</si>
  <si>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</si>
  <si>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</si>
  <si>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</si>
  <si>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</si>
  <si>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</si>
  <si>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</si>
  <si>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</si>
  <si>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</si>
  <si>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</si>
  <si>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</si>
  <si>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</si>
  <si>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</si>
  <si>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</si>
  <si>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</si>
  <si>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</si>
  <si>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</si>
  <si>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</si>
  <si>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</si>
  <si>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</si>
  <si>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</si>
  <si>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</si>
  <si>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</si>
  <si>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</si>
  <si>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</si>
  <si>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</si>
  <si>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</si>
  <si>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</si>
  <si>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</si>
  <si>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</si>
  <si>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</si>
  <si>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</si>
  <si>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</si>
  <si>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</si>
  <si>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</si>
  <si>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</si>
  <si>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</si>
  <si>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</si>
  <si>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</si>
  <si>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</si>
  <si>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</si>
  <si>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</si>
  <si>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</si>
  <si>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</si>
  <si>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</si>
  <si>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</si>
  <si>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</si>
  <si>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</si>
  <si>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</si>
  <si>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</si>
  <si>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</si>
  <si>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</si>
  <si>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</si>
  <si>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</si>
  <si>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</si>
  <si>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</si>
  <si>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</si>
  <si>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</si>
  <si>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</si>
  <si>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</si>
  <si>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</si>
  <si>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</si>
  <si>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</si>
  <si>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</si>
  <si>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</si>
  <si>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</si>
  <si>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</si>
  <si>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</si>
  <si>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</si>
  <si>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</si>
  <si>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</si>
  <si>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</si>
  <si>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</si>
  <si>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</si>
  <si>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</si>
  <si>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</si>
  <si>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</si>
  <si>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</si>
  <si>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</si>
  <si>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</si>
  <si>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</si>
  <si>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</si>
  <si>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</si>
  <si>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</si>
  <si>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</si>
  <si>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</si>
  <si>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</si>
  <si>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</si>
  <si>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</si>
  <si>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</si>
  <si>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</si>
  <si>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</si>
  <si>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</si>
  <si>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</si>
  <si>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</si>
  <si>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</si>
  <si>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</si>
  <si>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</si>
  <si>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</si>
  <si>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</si>
  <si>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</si>
  <si>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</si>
  <si>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</si>
  <si>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</si>
  <si>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</si>
  <si>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</si>
  <si>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</si>
  <si>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</si>
  <si>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</si>
  <si>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</si>
  <si>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</si>
  <si>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</si>
  <si>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</si>
  <si>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</si>
  <si>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</si>
  <si>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</si>
  <si>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</si>
  <si>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</si>
  <si>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</si>
  <si>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</si>
  <si>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</si>
  <si>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</si>
  <si>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</si>
  <si>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</si>
  <si>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</si>
  <si>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</si>
  <si>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</si>
  <si>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</si>
  <si>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</si>
  <si>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</si>
  <si>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</si>
  <si>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</si>
  <si>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</si>
  <si>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</si>
  <si>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</si>
  <si>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</si>
  <si>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</si>
  <si>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</si>
  <si>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</si>
  <si>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</si>
  <si>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</si>
  <si>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</si>
  <si>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</si>
  <si>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</si>
  <si>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</si>
  <si>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</si>
  <si>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</si>
  <si>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</si>
  <si>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</si>
  <si>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</si>
  <si>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</si>
  <si>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</si>
  <si>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</si>
  <si>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</si>
  <si>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</si>
  <si>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</si>
  <si>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</si>
  <si>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</si>
  <si>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</si>
  <si>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</si>
  <si>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</si>
  <si>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</si>
  <si>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</si>
  <si>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</si>
  <si>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</si>
  <si>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</si>
  <si>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</si>
  <si>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</si>
  <si>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</si>
  <si>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</si>
  <si>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</si>
  <si>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</si>
  <si>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</si>
  <si>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</si>
  <si>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</si>
  <si>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</si>
  <si>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</si>
  <si>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</si>
  <si>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</si>
  <si>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</si>
  <si>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</si>
  <si>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</si>
  <si>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</si>
  <si>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</si>
  <si>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</si>
  <si>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</si>
  <si>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</si>
  <si>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</si>
  <si>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</si>
  <si>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</si>
  <si>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</si>
  <si>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</si>
  <si>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</si>
  <si>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</si>
  <si>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</si>
  <si>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</si>
  <si>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</si>
  <si>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</si>
  <si>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</si>
  <si>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</si>
  <si>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</si>
  <si>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</si>
  <si>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</si>
  <si>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</si>
  <si>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</si>
  <si>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</si>
  <si>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</si>
  <si>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</si>
  <si>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</si>
  <si>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</si>
  <si>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</si>
  <si>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</si>
  <si>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</si>
  <si>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</si>
  <si>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</si>
  <si>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</si>
  <si>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</si>
  <si>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</si>
  <si>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</si>
  <si>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</si>
  <si>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</si>
  <si>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</si>
  <si>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</si>
  <si>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</si>
  <si>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</si>
  <si>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</si>
  <si>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</si>
  <si>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</si>
  <si>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</si>
  <si>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</si>
  <si>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</si>
  <si>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</si>
  <si>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</si>
  <si>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</si>
  <si>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</si>
  <si>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</si>
  <si>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</si>
  <si>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</si>
  <si>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</si>
  <si>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</si>
  <si>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</si>
  <si>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</si>
  <si>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</si>
  <si>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</si>
  <si>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</si>
  <si>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</si>
  <si>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</si>
  <si>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</si>
  <si>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</si>
  <si>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</si>
  <si>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</si>
  <si>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</si>
  <si>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</si>
  <si>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</si>
  <si>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</si>
  <si>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</si>
  <si>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</si>
  <si>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</si>
  <si>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</si>
  <si>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</si>
  <si>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</si>
  <si>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</si>
  <si>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</si>
  <si>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</si>
  <si>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</si>
  <si>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</si>
  <si>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</si>
  <si>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</si>
  <si>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</si>
  <si>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</si>
  <si>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</si>
  <si>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</si>
  <si>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</si>
  <si>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</si>
  <si>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</si>
  <si>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</si>
  <si>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</si>
  <si>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</si>
  <si>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</si>
  <si>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</si>
  <si>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</si>
  <si>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</si>
  <si>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</si>
  <si>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</si>
  <si>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</si>
  <si>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</si>
  <si>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</si>
  <si>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</si>
  <si>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</si>
  <si>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</si>
  <si>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</si>
  <si>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</si>
  <si>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</si>
  <si>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</si>
  <si>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</si>
  <si>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</si>
  <si>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</si>
  <si>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</si>
  <si>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</si>
  <si>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</si>
  <si>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</si>
  <si>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</si>
  <si>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</si>
  <si>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</si>
  <si>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</si>
  <si>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</si>
  <si>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</si>
  <si>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</si>
  <si>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</si>
  <si>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</si>
  <si>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</si>
  <si>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</si>
  <si>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</si>
  <si>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</si>
  <si>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</si>
  <si>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</si>
  <si>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</si>
  <si>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</si>
  <si>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</si>
  <si>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</si>
  <si>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</si>
  <si>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</si>
  <si>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</si>
  <si>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</si>
  <si>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</si>
  <si>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</si>
  <si>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</si>
  <si>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</si>
  <si>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</si>
  <si>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</si>
  <si>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</si>
  <si>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</si>
  <si>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</si>
  <si>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</si>
  <si>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</si>
  <si>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</si>
  <si>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</si>
  <si>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</si>
  <si>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</si>
  <si>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</si>
  <si>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</si>
  <si>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</si>
  <si>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</si>
  <si>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</si>
  <si>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</si>
  <si>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</si>
  <si>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</si>
  <si>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</si>
  <si>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</si>
  <si>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</si>
  <si>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</si>
  <si>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</si>
  <si>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</si>
  <si>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</si>
  <si>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</si>
  <si>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</si>
  <si>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</si>
  <si>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</si>
  <si>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</si>
  <si>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</si>
  <si>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</si>
  <si>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</si>
  <si>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</si>
  <si>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</si>
  <si>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</si>
  <si>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</si>
  <si>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</si>
  <si>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</si>
  <si>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</si>
  <si>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</si>
  <si>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</si>
  <si>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</si>
  <si>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</si>
  <si>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</si>
  <si>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</si>
  <si>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</si>
  <si>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</si>
  <si>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</si>
  <si>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</si>
  <si>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</si>
  <si>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</si>
  <si>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</si>
  <si>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</si>
  <si>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</si>
  <si>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</si>
  <si>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</si>
  <si>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</si>
  <si>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</si>
  <si>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</si>
  <si>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</si>
  <si>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</si>
  <si>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</si>
  <si>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</si>
  <si>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</si>
  <si>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</si>
  <si>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</si>
  <si>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</si>
  <si>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</si>
  <si>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</si>
  <si>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</si>
  <si>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</si>
  <si>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</si>
  <si>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</si>
  <si>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</si>
  <si>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</si>
  <si>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</si>
  <si>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</si>
  <si>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</si>
  <si>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</si>
  <si>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</si>
  <si>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</si>
  <si>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</si>
  <si>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</si>
  <si>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</si>
  <si>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</si>
  <si>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</si>
  <si>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</si>
  <si>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</si>
  <si>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</si>
  <si>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</si>
  <si>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</si>
  <si>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</si>
  <si>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</si>
  <si>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</si>
  <si>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</si>
  <si>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</si>
  <si>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</si>
  <si>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</si>
  <si>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</si>
  <si>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</si>
  <si>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</si>
  <si>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</si>
  <si>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</si>
  <si>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</si>
  <si>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</si>
  <si>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</si>
  <si>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</si>
  <si>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</si>
  <si>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Employess</t>
  </si>
  <si>
    <t>Attrition Rate</t>
  </si>
  <si>
    <t>Average of Job Satisfaction</t>
  </si>
  <si>
    <t>Rating</t>
  </si>
  <si>
    <t>Balance Rating</t>
  </si>
  <si>
    <t>Row Labels</t>
  </si>
  <si>
    <t>Grand Total</t>
  </si>
  <si>
    <t>Count of Employee Count</t>
  </si>
  <si>
    <t>Maital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</si>
</sst>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1" fillId="0" borderId="0" xfId="0" applyFont="1"/>
    <xf numFmtId="0" fontId="0" fillId="0" borderId="3" xfId="0" applyBorder="1"/>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0" fontId="0" fillId="0" borderId="3" xfId="0" applyNumberFormat="1" applyBorder="1"/>
    <xf numFmtId="10" fontId="0" fillId="0" borderId="5" xfId="0" applyNumberFormat="1" applyBorder="1"/>
    <xf numFmtId="10" fontId="0" fillId="0" borderId="4" xfId="0" applyNumberFormat="1" applyBorder="1"/>
    <xf numFmtId="0" fontId="0" fillId="0" borderId="3" xfId="0" applyNumberFormat="1" applyBorder="1"/>
    <xf numFmtId="0" fontId="0" fillId="0" borderId="4" xfId="0" applyNumberFormat="1" applyBorder="1"/>
    <xf numFmtId="0" fontId="0" fillId="0" borderId="5" xfId="0" applyNumberFormat="1" applyBorder="1"/>
    <xf numFmtId="0" fontId="0" fillId="0" borderId="0" xfId="0" applyNumberFormat="1"/>
  </cellXfs>
  <cellStyles count="2">
    <cellStyle name="Normal" xfId="0" builtinId="0"/>
    <cellStyle name="Percent" xfId="1" builtinId="5"/>
  </cellStyles>
  <dxfs count="42">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tint="-4.9989318521683403E-2"/>
        </patternFill>
      </fill>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41"/>
      <tableStyleElement type="firstRowStripe" dxfId="40"/>
      <tableStyleElement type="secondRowStripe" dxfId="39"/>
    </tableStyle>
    <tableStyle name="Invisible" pivot="0" table="0" count="0" xr9:uid="{71C7E68C-4603-4983-BB53-CFBAF4CE07F3}"/>
    <tableStyle name="Slicer" pivot="0" table="0" count="4" xr9:uid="{29AAB6A5-FEF4-4303-8789-AD70979BAEC6}">
      <tableStyleElement type="wholeTable" dxfId="36"/>
    </tableStyle>
  </tableStyles>
  <colors>
    <mruColors>
      <color rgb="FF602928"/>
      <color rgb="FF901C7F"/>
      <color rgb="FF69115F"/>
      <color rgb="FFE78DD8"/>
      <color rgb="FF601A54"/>
    </mruColors>
  </colors>
  <extLst>
    <ext xmlns:x14="http://schemas.microsoft.com/office/spreadsheetml/2009/9/main" uri="{46F421CA-312F-682f-3DD2-61675219B42D}">
      <x14:dxfs count="6">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F8-4D86-BDA0-F63F7F51C4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F8-4D86-BDA0-F63F7F51C48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143-4130-BD6E-096EFD1300F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713-44FC-A1C8-A874227E821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713-44FC-A1C8-A874227E821C}"/>
            </c:ext>
          </c:extLst>
        </c:ser>
        <c:dLbls>
          <c:showLegendKey val="0"/>
          <c:showVal val="0"/>
          <c:showCatName val="0"/>
          <c:showSerName val="0"/>
          <c:showPercent val="0"/>
          <c:showBubbleSize val="0"/>
        </c:dLbls>
        <c:gapWidth val="0"/>
        <c:overlap val="100"/>
        <c:axId val="732300080"/>
        <c:axId val="800630432"/>
      </c:barChart>
      <c:catAx>
        <c:axId val="732300080"/>
        <c:scaling>
          <c:orientation val="minMax"/>
        </c:scaling>
        <c:delete val="1"/>
        <c:axPos val="l"/>
        <c:majorTickMark val="out"/>
        <c:minorTickMark val="none"/>
        <c:tickLblPos val="nextTo"/>
        <c:crossAx val="800630432"/>
        <c:crosses val="autoZero"/>
        <c:auto val="1"/>
        <c:lblAlgn val="ctr"/>
        <c:lblOffset val="100"/>
        <c:noMultiLvlLbl val="0"/>
      </c:catAx>
      <c:valAx>
        <c:axId val="800630432"/>
        <c:scaling>
          <c:orientation val="minMax"/>
          <c:max val="4"/>
          <c:min val="0"/>
        </c:scaling>
        <c:delete val="1"/>
        <c:axPos val="b"/>
        <c:numFmt formatCode="0.0" sourceLinked="1"/>
        <c:majorTickMark val="out"/>
        <c:minorTickMark val="none"/>
        <c:tickLblPos val="nextTo"/>
        <c:crossAx val="73230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BC-4BBA-9EDB-A1C9D85CCB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BC-4BBA-9EDB-A1C9D85CCB3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780B-41CC-A57B-14F4E0597E9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C8B-4159-A2D8-BCBA6FC020B0}"/>
            </c:ext>
          </c:extLst>
        </c:ser>
        <c:dLbls>
          <c:dLblPos val="outEnd"/>
          <c:showLegendKey val="0"/>
          <c:showVal val="1"/>
          <c:showCatName val="0"/>
          <c:showSerName val="0"/>
          <c:showPercent val="0"/>
          <c:showBubbleSize val="0"/>
        </c:dLbls>
        <c:gapWidth val="182"/>
        <c:axId val="839837840"/>
        <c:axId val="794484928"/>
      </c:barChart>
      <c:catAx>
        <c:axId val="839837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484928"/>
        <c:crosses val="autoZero"/>
        <c:auto val="1"/>
        <c:lblAlgn val="ctr"/>
        <c:lblOffset val="100"/>
        <c:noMultiLvlLbl val="0"/>
      </c:catAx>
      <c:valAx>
        <c:axId val="794484928"/>
        <c:scaling>
          <c:orientation val="minMax"/>
        </c:scaling>
        <c:delete val="1"/>
        <c:axPos val="b"/>
        <c:numFmt formatCode="General" sourceLinked="1"/>
        <c:majorTickMark val="out"/>
        <c:minorTickMark val="none"/>
        <c:tickLblPos val="nextTo"/>
        <c:crossAx val="83983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Department!Attrition by 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9E-4983-A6D1-DFB5378D8F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9E-4983-A6D1-DFB5378D8F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9E-4983-A6D1-DFB5378D8FC3}"/>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918-445B-9FDD-8AC54BCFA99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BDE-4A0C-91C0-66B1D8E89E0E}"/>
            </c:ext>
          </c:extLst>
        </c:ser>
        <c:dLbls>
          <c:dLblPos val="outEnd"/>
          <c:showLegendKey val="0"/>
          <c:showVal val="1"/>
          <c:showCatName val="0"/>
          <c:showSerName val="0"/>
          <c:showPercent val="0"/>
          <c:showBubbleSize val="0"/>
        </c:dLbls>
        <c:gapWidth val="219"/>
        <c:overlap val="-27"/>
        <c:axId val="732295760"/>
        <c:axId val="917677488"/>
      </c:barChart>
      <c:catAx>
        <c:axId val="73229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677488"/>
        <c:crosses val="autoZero"/>
        <c:auto val="1"/>
        <c:lblAlgn val="ctr"/>
        <c:lblOffset val="100"/>
        <c:noMultiLvlLbl val="0"/>
      </c:catAx>
      <c:valAx>
        <c:axId val="917677488"/>
        <c:scaling>
          <c:orientation val="minMax"/>
        </c:scaling>
        <c:delete val="1"/>
        <c:axPos val="l"/>
        <c:numFmt formatCode="General" sourceLinked="1"/>
        <c:majorTickMark val="none"/>
        <c:minorTickMark val="none"/>
        <c:tickLblPos val="nextTo"/>
        <c:crossAx val="73229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523E-4A4B-9C3C-4FFBDFEEFC6C}"/>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523E-4A4B-9C3C-4FFBDFEEFC6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523E-4A4B-9C3C-4FFBDFEEFC6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88F-4355-8F78-7AE7FB13D4B5}"/>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88F-4355-8F78-7AE7FB13D4B5}"/>
            </c:ext>
          </c:extLst>
        </c:ser>
        <c:dLbls>
          <c:showLegendKey val="0"/>
          <c:showVal val="0"/>
          <c:showCatName val="0"/>
          <c:showSerName val="0"/>
          <c:showPercent val="0"/>
          <c:showBubbleSize val="0"/>
        </c:dLbls>
        <c:gapWidth val="0"/>
        <c:overlap val="100"/>
        <c:axId val="732300080"/>
        <c:axId val="800630432"/>
      </c:barChart>
      <c:catAx>
        <c:axId val="732300080"/>
        <c:scaling>
          <c:orientation val="minMax"/>
        </c:scaling>
        <c:delete val="1"/>
        <c:axPos val="l"/>
        <c:majorTickMark val="out"/>
        <c:minorTickMark val="none"/>
        <c:tickLblPos val="nextTo"/>
        <c:crossAx val="800630432"/>
        <c:crosses val="autoZero"/>
        <c:auto val="1"/>
        <c:lblAlgn val="ctr"/>
        <c:lblOffset val="100"/>
        <c:noMultiLvlLbl val="0"/>
      </c:catAx>
      <c:valAx>
        <c:axId val="800630432"/>
        <c:scaling>
          <c:orientation val="minMax"/>
          <c:max val="4"/>
          <c:min val="0"/>
        </c:scaling>
        <c:delete val="1"/>
        <c:axPos val="b"/>
        <c:numFmt formatCode="0.0" sourceLinked="1"/>
        <c:majorTickMark val="out"/>
        <c:minorTickMark val="none"/>
        <c:tickLblPos val="nextTo"/>
        <c:crossAx val="73230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6573-4277-87B7-E4ADE3C9881C}"/>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6573-4277-87B7-E4ADE3C9881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573-4277-87B7-E4ADE3C9881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EC93-463F-BAB3-116E7AB1A861}"/>
              </c:ext>
            </c:extLst>
          </c:dPt>
          <c:dPt>
            <c:idx val="1"/>
            <c:bubble3D val="0"/>
            <c:spPr>
              <a:gradFill>
                <a:gsLst>
                  <a:gs pos="0">
                    <a:srgbClr val="002060">
                      <a:lumMod val="98000"/>
                    </a:srgb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EC93-463F-BAB3-116E7AB1A86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C93-463F-BAB3-116E7AB1A86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335-4FB6-A8B2-C2870BA3C478}"/>
            </c:ext>
          </c:extLst>
        </c:ser>
        <c:dLbls>
          <c:dLblPos val="outEnd"/>
          <c:showLegendKey val="0"/>
          <c:showVal val="1"/>
          <c:showCatName val="0"/>
          <c:showSerName val="0"/>
          <c:showPercent val="0"/>
          <c:showBubbleSize val="0"/>
        </c:dLbls>
        <c:gapWidth val="75"/>
        <c:axId val="839837840"/>
        <c:axId val="794484928"/>
      </c:barChart>
      <c:catAx>
        <c:axId val="839837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94484928"/>
        <c:crosses val="autoZero"/>
        <c:auto val="1"/>
        <c:lblAlgn val="ctr"/>
        <c:lblOffset val="100"/>
        <c:noMultiLvlLbl val="0"/>
      </c:catAx>
      <c:valAx>
        <c:axId val="794484928"/>
        <c:scaling>
          <c:orientation val="minMax"/>
        </c:scaling>
        <c:delete val="1"/>
        <c:axPos val="b"/>
        <c:numFmt formatCode="General" sourceLinked="1"/>
        <c:majorTickMark val="out"/>
        <c:minorTickMark val="none"/>
        <c:tickLblPos val="nextTo"/>
        <c:crossAx val="83983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Department!Attrition by Department</c:name>
    <c:fmtId val="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'Attrition by Department'!$B$3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0E8B-43F5-AF12-6DCEA62F34FB}"/>
              </c:ext>
            </c:extLst>
          </c:dPt>
          <c:dPt>
            <c:idx val="1"/>
            <c:bubble3D val="0"/>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0E8B-43F5-AF12-6DCEA62F34FB}"/>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0E8B-43F5-AF12-6DCEA62F34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E8B-43F5-AF12-6DCEA62F34F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425-4B29-B39D-8BD8D7A0C709}"/>
            </c:ext>
          </c:extLst>
        </c:ser>
        <c:dLbls>
          <c:dLblPos val="outEnd"/>
          <c:showLegendKey val="0"/>
          <c:showVal val="1"/>
          <c:showCatName val="0"/>
          <c:showSerName val="0"/>
          <c:showPercent val="0"/>
          <c:showBubbleSize val="0"/>
        </c:dLbls>
        <c:gapWidth val="107"/>
        <c:overlap val="-27"/>
        <c:axId val="732295760"/>
        <c:axId val="917677488"/>
      </c:barChart>
      <c:catAx>
        <c:axId val="73229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17677488"/>
        <c:crosses val="autoZero"/>
        <c:auto val="1"/>
        <c:lblAlgn val="ctr"/>
        <c:lblOffset val="100"/>
        <c:noMultiLvlLbl val="0"/>
      </c:catAx>
      <c:valAx>
        <c:axId val="917677488"/>
        <c:scaling>
          <c:orientation val="minMax"/>
        </c:scaling>
        <c:delete val="1"/>
        <c:axPos val="l"/>
        <c:numFmt formatCode="General" sourceLinked="1"/>
        <c:majorTickMark val="none"/>
        <c:minorTickMark val="none"/>
        <c:tickLblPos val="nextTo"/>
        <c:crossAx val="73229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55BC92E-2A3F-4AE7-BC49-4BF5FFC8FCC6}">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7C862D5A-F4C6-420B-82A6-BB29B2F807D1}">
          <cx:tx>
            <cx:txData>
              <cx:f>_xlchart.v2.6</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655BC92E-2A3F-4AE7-BC49-4BF5FFC8FCC6}">
          <cx:dataPt idx="2">
            <cx:spPr>
              <a:solidFill>
                <a:srgbClr val="5B9BD5">
                  <a:lumMod val="75000"/>
                </a:srgbClr>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7C862D5A-F4C6-420B-82A6-BB29B2F807D1}">
          <cx:tx>
            <cx:txData>
              <cx:f>_xlchart.v2.11</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68580</xdr:colOff>
      <xdr:row>7</xdr:row>
      <xdr:rowOff>121920</xdr:rowOff>
    </xdr:from>
    <xdr:to>
      <xdr:col>7</xdr:col>
      <xdr:colOff>556260</xdr:colOff>
      <xdr:row>21</xdr:row>
      <xdr:rowOff>43815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47579F7-A7B5-7433-9CA9-911A9ABF95B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19900" y="15087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518160</xdr:colOff>
      <xdr:row>3</xdr:row>
      <xdr:rowOff>91440</xdr:rowOff>
    </xdr:from>
    <xdr:to>
      <xdr:col>7</xdr:col>
      <xdr:colOff>201930</xdr:colOff>
      <xdr:row>8</xdr:row>
      <xdr:rowOff>57150</xdr:rowOff>
    </xdr:to>
    <xdr:graphicFrame macro="">
      <xdr:nvGraphicFramePr>
        <xdr:cNvPr id="2" name="Chart 1">
          <a:extLst>
            <a:ext uri="{FF2B5EF4-FFF2-40B4-BE49-F238E27FC236}">
              <a16:creationId xmlns:a16="http://schemas.microsoft.com/office/drawing/2014/main" id="{DA4E41D1-B5B1-889A-D731-5B4B56F5AE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114300</xdr:colOff>
      <xdr:row>3</xdr:row>
      <xdr:rowOff>38101</xdr:rowOff>
    </xdr:from>
    <xdr:to>
      <xdr:col>12</xdr:col>
      <xdr:colOff>601980</xdr:colOff>
      <xdr:row>8</xdr:row>
      <xdr:rowOff>129541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ADF2AEA-8D20-42DF-6081-645C95E2DEF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47660" y="632461"/>
              <a:ext cx="1828800" cy="1082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979170</xdr:colOff>
      <xdr:row>15</xdr:row>
      <xdr:rowOff>76200</xdr:rowOff>
    </xdr:from>
    <xdr:to>
      <xdr:col>6</xdr:col>
      <xdr:colOff>400050</xdr:colOff>
      <xdr:row>22</xdr:row>
      <xdr:rowOff>110490</xdr:rowOff>
    </xdr:to>
    <xdr:graphicFrame macro="">
      <xdr:nvGraphicFramePr>
        <xdr:cNvPr id="4" name="Chart 3">
          <a:extLst>
            <a:ext uri="{FF2B5EF4-FFF2-40B4-BE49-F238E27FC236}">
              <a16:creationId xmlns:a16="http://schemas.microsoft.com/office/drawing/2014/main" id="{22588DB5-D8B5-966D-B678-E23E26107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0</xdr:colOff>
      <xdr:row>11</xdr:row>
      <xdr:rowOff>0</xdr:rowOff>
    </xdr:from>
    <xdr:to>
      <xdr:col>9</xdr:col>
      <xdr:colOff>487680</xdr:colOff>
      <xdr:row>21</xdr:row>
      <xdr:rowOff>152400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D1065C9E-2F1F-4EA8-8FD6-BCEC750CCBC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21680" y="2179320"/>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121920</xdr:colOff>
      <xdr:row>1</xdr:row>
      <xdr:rowOff>144780</xdr:rowOff>
    </xdr:from>
    <xdr:to>
      <xdr:col>11</xdr:col>
      <xdr:colOff>609600</xdr:colOff>
      <xdr:row>12</xdr:row>
      <xdr:rowOff>198119</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D5F03C3-9292-5CBE-22A2-FABBA810AB8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482840" y="342900"/>
              <a:ext cx="1828800" cy="2232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350520</xdr:colOff>
      <xdr:row>5</xdr:row>
      <xdr:rowOff>76201</xdr:rowOff>
    </xdr:from>
    <xdr:to>
      <xdr:col>16</xdr:col>
      <xdr:colOff>167640</xdr:colOff>
      <xdr:row>10</xdr:row>
      <xdr:rowOff>152401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2B03F17-2F22-1441-D863-73BD5679C57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393680" y="1066801"/>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750570</xdr:colOff>
      <xdr:row>12</xdr:row>
      <xdr:rowOff>7620</xdr:rowOff>
    </xdr:from>
    <xdr:to>
      <xdr:col>3</xdr:col>
      <xdr:colOff>487680</xdr:colOff>
      <xdr:row>19</xdr:row>
      <xdr:rowOff>95250</xdr:rowOff>
    </xdr:to>
    <xdr:graphicFrame macro="">
      <xdr:nvGraphicFramePr>
        <xdr:cNvPr id="4" name="Chart 3">
          <a:extLst>
            <a:ext uri="{FF2B5EF4-FFF2-40B4-BE49-F238E27FC236}">
              <a16:creationId xmlns:a16="http://schemas.microsoft.com/office/drawing/2014/main" id="{3FCADA90-3121-B947-94F5-7137E0773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6</xdr:row>
      <xdr:rowOff>80010</xdr:rowOff>
    </xdr:from>
    <xdr:to>
      <xdr:col>9</xdr:col>
      <xdr:colOff>41910</xdr:colOff>
      <xdr:row>20</xdr:row>
      <xdr:rowOff>49530</xdr:rowOff>
    </xdr:to>
    <xdr:graphicFrame macro="">
      <xdr:nvGraphicFramePr>
        <xdr:cNvPr id="2" name="Chart 1">
          <a:extLst>
            <a:ext uri="{FF2B5EF4-FFF2-40B4-BE49-F238E27FC236}">
              <a16:creationId xmlns:a16="http://schemas.microsoft.com/office/drawing/2014/main" id="{B2A79EFA-C84E-8CBE-B40B-9B20DB199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426720</xdr:colOff>
      <xdr:row>2</xdr:row>
      <xdr:rowOff>106680</xdr:rowOff>
    </xdr:from>
    <xdr:to>
      <xdr:col>13</xdr:col>
      <xdr:colOff>53340</xdr:colOff>
      <xdr:row>19</xdr:row>
      <xdr:rowOff>83820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074E69C-37E8-5EFD-1CE6-F09BC16E31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56120" y="502920"/>
              <a:ext cx="4991100" cy="33451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6</xdr:row>
      <xdr:rowOff>80010</xdr:rowOff>
    </xdr:from>
    <xdr:to>
      <xdr:col>9</xdr:col>
      <xdr:colOff>331470</xdr:colOff>
      <xdr:row>20</xdr:row>
      <xdr:rowOff>49530</xdr:rowOff>
    </xdr:to>
    <xdr:graphicFrame macro="">
      <xdr:nvGraphicFramePr>
        <xdr:cNvPr id="2" name="Chart 1">
          <a:extLst>
            <a:ext uri="{FF2B5EF4-FFF2-40B4-BE49-F238E27FC236}">
              <a16:creationId xmlns:a16="http://schemas.microsoft.com/office/drawing/2014/main" id="{587A95D0-82C2-788A-BE06-3553D3815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6</xdr:row>
      <xdr:rowOff>80010</xdr:rowOff>
    </xdr:from>
    <xdr:to>
      <xdr:col>9</xdr:col>
      <xdr:colOff>331470</xdr:colOff>
      <xdr:row>20</xdr:row>
      <xdr:rowOff>49530</xdr:rowOff>
    </xdr:to>
    <xdr:graphicFrame macro="">
      <xdr:nvGraphicFramePr>
        <xdr:cNvPr id="2" name="Chart 1">
          <a:extLst>
            <a:ext uri="{FF2B5EF4-FFF2-40B4-BE49-F238E27FC236}">
              <a16:creationId xmlns:a16="http://schemas.microsoft.com/office/drawing/2014/main" id="{FA2108CF-7588-9861-083F-0D460C3B9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381000</xdr:colOff>
      <xdr:row>5</xdr:row>
      <xdr:rowOff>182880</xdr:rowOff>
    </xdr:from>
    <xdr:to>
      <xdr:col>7</xdr:col>
      <xdr:colOff>198120</xdr:colOff>
      <xdr:row>19</xdr:row>
      <xdr:rowOff>104775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40E4C25-8CB9-2A32-A297-2A70C4CD11E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396740" y="11734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190500</xdr:colOff>
      <xdr:row>8</xdr:row>
      <xdr:rowOff>68580</xdr:rowOff>
    </xdr:from>
    <xdr:to>
      <xdr:col>8</xdr:col>
      <xdr:colOff>7620</xdr:colOff>
      <xdr:row>21</xdr:row>
      <xdr:rowOff>188595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C899C576-B9CB-51A8-A199-DC7B860B091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876800" y="16535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537210</xdr:colOff>
      <xdr:row>6</xdr:row>
      <xdr:rowOff>80010</xdr:rowOff>
    </xdr:from>
    <xdr:to>
      <xdr:col>11</xdr:col>
      <xdr:colOff>415290</xdr:colOff>
      <xdr:row>20</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6786BBA-3371-49B6-BB22-93237FD538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687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95250</xdr:colOff>
      <xdr:row>0</xdr:row>
      <xdr:rowOff>133350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409700" y="1333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447676</xdr:colOff>
      <xdr:row>5</xdr:row>
      <xdr:rowOff>180975</xdr:rowOff>
    </xdr:from>
    <xdr:to>
      <xdr:col>5</xdr:col>
      <xdr:colOff>447675</xdr:colOff>
      <xdr:row>7</xdr:row>
      <xdr:rowOff>152400</xdr:rowOff>
    </xdr:to>
    <xdr:sp macro="" textlink="">
      <xdr:nvSpPr>
        <xdr:cNvPr id="78" name="TextBox 77">
          <a:extLst>
            <a:ext uri="{FF2B5EF4-FFF2-40B4-BE49-F238E27FC236}">
              <a16:creationId xmlns:a16="http://schemas.microsoft.com/office/drawing/2014/main" id="{0AF7A702-7911-A18D-12EB-37036C6F4127}"/>
            </a:ext>
          </a:extLst>
        </xdr:cNvPr>
        <xdr:cNvSpPr txBox="1"/>
      </xdr:nvSpPr>
      <xdr:spPr>
        <a:xfrm>
          <a:off x="1762126" y="1133475"/>
          <a:ext cx="197167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US"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523875</xdr:colOff>
      <xdr:row>7</xdr:row>
      <xdr:rowOff>142876</xdr:rowOff>
    </xdr:from>
    <xdr:to>
      <xdr:col>5</xdr:col>
      <xdr:colOff>619125</xdr:colOff>
      <xdr:row>10</xdr:row>
      <xdr:rowOff>9526</xdr:rowOff>
    </xdr:to>
    <xdr:sp macro="" textlink="KPI!A7">
      <xdr:nvSpPr>
        <xdr:cNvPr id="79" name="TextBox 78">
          <a:extLst>
            <a:ext uri="{FF2B5EF4-FFF2-40B4-BE49-F238E27FC236}">
              <a16:creationId xmlns:a16="http://schemas.microsoft.com/office/drawing/2014/main" id="{8DF66FE9-988E-D19E-39F6-0FF081514C3F}"/>
            </a:ext>
          </a:extLst>
        </xdr:cNvPr>
        <xdr:cNvSpPr txBox="1"/>
      </xdr:nvSpPr>
      <xdr:spPr>
        <a:xfrm>
          <a:off x="1838325" y="1476376"/>
          <a:ext cx="20669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F8C502-5334-41A0-A57D-9FDE555F17CE}"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590551</xdr:colOff>
      <xdr:row>6</xdr:row>
      <xdr:rowOff>9525</xdr:rowOff>
    </xdr:from>
    <xdr:to>
      <xdr:col>9</xdr:col>
      <xdr:colOff>552450</xdr:colOff>
      <xdr:row>8</xdr:row>
      <xdr:rowOff>0</xdr:rowOff>
    </xdr:to>
    <xdr:sp macro="" textlink="">
      <xdr:nvSpPr>
        <xdr:cNvPr id="80" name="TextBox 79">
          <a:extLst>
            <a:ext uri="{FF2B5EF4-FFF2-40B4-BE49-F238E27FC236}">
              <a16:creationId xmlns:a16="http://schemas.microsoft.com/office/drawing/2014/main" id="{B7DF5FF1-8E1A-423C-951F-858389C8CCD2}"/>
            </a:ext>
          </a:extLst>
        </xdr:cNvPr>
        <xdr:cNvSpPr txBox="1"/>
      </xdr:nvSpPr>
      <xdr:spPr>
        <a:xfrm>
          <a:off x="4533901" y="1152525"/>
          <a:ext cx="19335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66675</xdr:colOff>
      <xdr:row>7</xdr:row>
      <xdr:rowOff>180976</xdr:rowOff>
    </xdr:from>
    <xdr:to>
      <xdr:col>10</xdr:col>
      <xdr:colOff>161925</xdr:colOff>
      <xdr:row>10</xdr:row>
      <xdr:rowOff>47626</xdr:rowOff>
    </xdr:to>
    <xdr:sp macro="" textlink="KPI!B7">
      <xdr:nvSpPr>
        <xdr:cNvPr id="81" name="TextBox 80">
          <a:extLst>
            <a:ext uri="{FF2B5EF4-FFF2-40B4-BE49-F238E27FC236}">
              <a16:creationId xmlns:a16="http://schemas.microsoft.com/office/drawing/2014/main" id="{3D82DC75-82FF-4548-8536-87EBE9A8782C}"/>
            </a:ext>
          </a:extLst>
        </xdr:cNvPr>
        <xdr:cNvSpPr txBox="1"/>
      </xdr:nvSpPr>
      <xdr:spPr>
        <a:xfrm>
          <a:off x="4667250" y="1514476"/>
          <a:ext cx="20669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E8D8A3-3656-44D1-B587-D860F9CDDECA}"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295276</xdr:colOff>
      <xdr:row>6</xdr:row>
      <xdr:rowOff>0</xdr:rowOff>
    </xdr:from>
    <xdr:to>
      <xdr:col>14</xdr:col>
      <xdr:colOff>381000</xdr:colOff>
      <xdr:row>7</xdr:row>
      <xdr:rowOff>161925</xdr:rowOff>
    </xdr:to>
    <xdr:sp macro="" textlink="">
      <xdr:nvSpPr>
        <xdr:cNvPr id="82" name="TextBox 81">
          <a:extLst>
            <a:ext uri="{FF2B5EF4-FFF2-40B4-BE49-F238E27FC236}">
              <a16:creationId xmlns:a16="http://schemas.microsoft.com/office/drawing/2014/main" id="{9BF7502F-A500-4311-8382-9A047C2F47B8}"/>
            </a:ext>
          </a:extLst>
        </xdr:cNvPr>
        <xdr:cNvSpPr txBox="1"/>
      </xdr:nvSpPr>
      <xdr:spPr>
        <a:xfrm>
          <a:off x="7524751" y="1143000"/>
          <a:ext cx="205739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US"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504825</xdr:colOff>
      <xdr:row>7</xdr:row>
      <xdr:rowOff>161926</xdr:rowOff>
    </xdr:from>
    <xdr:to>
      <xdr:col>14</xdr:col>
      <xdr:colOff>600075</xdr:colOff>
      <xdr:row>10</xdr:row>
      <xdr:rowOff>28576</xdr:rowOff>
    </xdr:to>
    <xdr:sp macro="" textlink="KPI!D7">
      <xdr:nvSpPr>
        <xdr:cNvPr id="83" name="TextBox 82">
          <a:extLst>
            <a:ext uri="{FF2B5EF4-FFF2-40B4-BE49-F238E27FC236}">
              <a16:creationId xmlns:a16="http://schemas.microsoft.com/office/drawing/2014/main" id="{93B2FA69-8EF8-42D1-BE98-FD6632E99D9B}"/>
            </a:ext>
          </a:extLst>
        </xdr:cNvPr>
        <xdr:cNvSpPr txBox="1"/>
      </xdr:nvSpPr>
      <xdr:spPr>
        <a:xfrm>
          <a:off x="7734300" y="1495426"/>
          <a:ext cx="20669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50FD4C-332E-4A5C-A49E-293033C77EB2}"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9526</xdr:colOff>
      <xdr:row>6</xdr:row>
      <xdr:rowOff>0</xdr:rowOff>
    </xdr:from>
    <xdr:to>
      <xdr:col>18</xdr:col>
      <xdr:colOff>619125</xdr:colOff>
      <xdr:row>7</xdr:row>
      <xdr:rowOff>161925</xdr:rowOff>
    </xdr:to>
    <xdr:sp macro="" textlink="">
      <xdr:nvSpPr>
        <xdr:cNvPr id="84" name="TextBox 83">
          <a:extLst>
            <a:ext uri="{FF2B5EF4-FFF2-40B4-BE49-F238E27FC236}">
              <a16:creationId xmlns:a16="http://schemas.microsoft.com/office/drawing/2014/main" id="{5544E2EB-8E20-4073-9CC0-75DC372C4687}"/>
            </a:ext>
          </a:extLst>
        </xdr:cNvPr>
        <xdr:cNvSpPr txBox="1"/>
      </xdr:nvSpPr>
      <xdr:spPr>
        <a:xfrm>
          <a:off x="10525126" y="1143000"/>
          <a:ext cx="19240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16</xdr:col>
      <xdr:colOff>228600</xdr:colOff>
      <xdr:row>7</xdr:row>
      <xdr:rowOff>161926</xdr:rowOff>
    </xdr:from>
    <xdr:to>
      <xdr:col>19</xdr:col>
      <xdr:colOff>323850</xdr:colOff>
      <xdr:row>10</xdr:row>
      <xdr:rowOff>28576</xdr:rowOff>
    </xdr:to>
    <xdr:sp macro="" textlink="KPI!E7">
      <xdr:nvSpPr>
        <xdr:cNvPr id="85" name="TextBox 84">
          <a:extLst>
            <a:ext uri="{FF2B5EF4-FFF2-40B4-BE49-F238E27FC236}">
              <a16:creationId xmlns:a16="http://schemas.microsoft.com/office/drawing/2014/main" id="{922E08DD-73BC-4FB6-8374-19B380F96E11}"/>
            </a:ext>
          </a:extLst>
        </xdr:cNvPr>
        <xdr:cNvSpPr txBox="1"/>
      </xdr:nvSpPr>
      <xdr:spPr>
        <a:xfrm>
          <a:off x="10744200" y="1495426"/>
          <a:ext cx="20669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8019F6-3E56-42A7-AC65-D56DFE3BCE6F}"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333376</xdr:colOff>
      <xdr:row>6</xdr:row>
      <xdr:rowOff>9525</xdr:rowOff>
    </xdr:from>
    <xdr:to>
      <xdr:col>23</xdr:col>
      <xdr:colOff>161925</xdr:colOff>
      <xdr:row>7</xdr:row>
      <xdr:rowOff>171450</xdr:rowOff>
    </xdr:to>
    <xdr:sp macro="" textlink="">
      <xdr:nvSpPr>
        <xdr:cNvPr id="86" name="TextBox 85">
          <a:extLst>
            <a:ext uri="{FF2B5EF4-FFF2-40B4-BE49-F238E27FC236}">
              <a16:creationId xmlns:a16="http://schemas.microsoft.com/office/drawing/2014/main" id="{FBD420ED-0CA8-43C4-8E2C-1A5A0B5CF7DC}"/>
            </a:ext>
          </a:extLst>
        </xdr:cNvPr>
        <xdr:cNvSpPr txBox="1"/>
      </xdr:nvSpPr>
      <xdr:spPr>
        <a:xfrm>
          <a:off x="13477876" y="1152525"/>
          <a:ext cx="180022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20</xdr:col>
      <xdr:colOff>476250</xdr:colOff>
      <xdr:row>8</xdr:row>
      <xdr:rowOff>1</xdr:rowOff>
    </xdr:from>
    <xdr:to>
      <xdr:col>23</xdr:col>
      <xdr:colOff>571500</xdr:colOff>
      <xdr:row>10</xdr:row>
      <xdr:rowOff>57151</xdr:rowOff>
    </xdr:to>
    <xdr:sp macro="" textlink="KPI!C7">
      <xdr:nvSpPr>
        <xdr:cNvPr id="87" name="TextBox 86">
          <a:extLst>
            <a:ext uri="{FF2B5EF4-FFF2-40B4-BE49-F238E27FC236}">
              <a16:creationId xmlns:a16="http://schemas.microsoft.com/office/drawing/2014/main" id="{FDB3BE08-9747-428C-A272-2E161DD8B6B4}"/>
            </a:ext>
          </a:extLst>
        </xdr:cNvPr>
        <xdr:cNvSpPr txBox="1"/>
      </xdr:nvSpPr>
      <xdr:spPr>
        <a:xfrm>
          <a:off x="13620750" y="1524001"/>
          <a:ext cx="20669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BF3299-5C7D-48F8-A916-217D016D6693}"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5</xdr:col>
      <xdr:colOff>638175</xdr:colOff>
      <xdr:row>6</xdr:row>
      <xdr:rowOff>28575</xdr:rowOff>
    </xdr:from>
    <xdr:ext cx="333375" cy="314325"/>
    <xdr:pic>
      <xdr:nvPicPr>
        <xdr:cNvPr id="88" name="image4.png">
          <a:extLst>
            <a:ext uri="{FF2B5EF4-FFF2-40B4-BE49-F238E27FC236}">
              <a16:creationId xmlns:a16="http://schemas.microsoft.com/office/drawing/2014/main" id="{60FF14D5-5B5B-4E2A-89DE-D33611106DD9}"/>
            </a:ext>
          </a:extLst>
        </xdr:cNvPr>
        <xdr:cNvPicPr preferRelativeResize="0"/>
      </xdr:nvPicPr>
      <xdr:blipFill>
        <a:blip xmlns:r="http://schemas.openxmlformats.org/officeDocument/2006/relationships" r:embed="rId1" cstate="print"/>
        <a:stretch>
          <a:fillRect/>
        </a:stretch>
      </xdr:blipFill>
      <xdr:spPr>
        <a:xfrm>
          <a:off x="3924300" y="1171575"/>
          <a:ext cx="333375" cy="314325"/>
        </a:xfrm>
        <a:prstGeom prst="rect">
          <a:avLst/>
        </a:prstGeom>
        <a:noFill/>
      </xdr:spPr>
    </xdr:pic>
    <xdr:clientData fLocksWithSheet="0"/>
  </xdr:oneCellAnchor>
  <xdr:oneCellAnchor>
    <xdr:from>
      <xdr:col>14</xdr:col>
      <xdr:colOff>523875</xdr:colOff>
      <xdr:row>6</xdr:row>
      <xdr:rowOff>28575</xdr:rowOff>
    </xdr:from>
    <xdr:ext cx="419100" cy="304800"/>
    <xdr:pic>
      <xdr:nvPicPr>
        <xdr:cNvPr id="89" name="image5.png">
          <a:extLst>
            <a:ext uri="{FF2B5EF4-FFF2-40B4-BE49-F238E27FC236}">
              <a16:creationId xmlns:a16="http://schemas.microsoft.com/office/drawing/2014/main" id="{F3315B6E-2971-463A-A7C9-0BE2E7684B0D}"/>
            </a:ext>
          </a:extLst>
        </xdr:cNvPr>
        <xdr:cNvPicPr preferRelativeResize="0"/>
      </xdr:nvPicPr>
      <xdr:blipFill>
        <a:blip xmlns:r="http://schemas.openxmlformats.org/officeDocument/2006/relationships" r:embed="rId2" cstate="print"/>
        <a:stretch>
          <a:fillRect/>
        </a:stretch>
      </xdr:blipFill>
      <xdr:spPr>
        <a:xfrm>
          <a:off x="9725025" y="1171575"/>
          <a:ext cx="419100" cy="304800"/>
        </a:xfrm>
        <a:prstGeom prst="rect">
          <a:avLst/>
        </a:prstGeom>
        <a:noFill/>
      </xdr:spPr>
    </xdr:pic>
    <xdr:clientData fLocksWithSheet="0"/>
  </xdr:oneCellAnchor>
  <xdr:oneCellAnchor>
    <xdr:from>
      <xdr:col>19</xdr:col>
      <xdr:colOff>190500</xdr:colOff>
      <xdr:row>6</xdr:row>
      <xdr:rowOff>28575</xdr:rowOff>
    </xdr:from>
    <xdr:ext cx="390525" cy="314325"/>
    <xdr:pic>
      <xdr:nvPicPr>
        <xdr:cNvPr id="90" name="image2.png">
          <a:extLst>
            <a:ext uri="{FF2B5EF4-FFF2-40B4-BE49-F238E27FC236}">
              <a16:creationId xmlns:a16="http://schemas.microsoft.com/office/drawing/2014/main" id="{97B1B6CF-F611-466C-8DA0-C1F644744EC4}"/>
            </a:ext>
          </a:extLst>
        </xdr:cNvPr>
        <xdr:cNvPicPr preferRelativeResize="0"/>
      </xdr:nvPicPr>
      <xdr:blipFill>
        <a:blip xmlns:r="http://schemas.openxmlformats.org/officeDocument/2006/relationships" r:embed="rId3" cstate="print"/>
        <a:stretch>
          <a:fillRect/>
        </a:stretch>
      </xdr:blipFill>
      <xdr:spPr>
        <a:xfrm>
          <a:off x="12677775" y="1171575"/>
          <a:ext cx="390525" cy="314325"/>
        </a:xfrm>
        <a:prstGeom prst="rect">
          <a:avLst/>
        </a:prstGeom>
        <a:noFill/>
      </xdr:spPr>
    </xdr:pic>
    <xdr:clientData fLocksWithSheet="0"/>
  </xdr:oneCellAnchor>
  <xdr:oneCellAnchor>
    <xdr:from>
      <xdr:col>23</xdr:col>
      <xdr:colOff>590550</xdr:colOff>
      <xdr:row>6</xdr:row>
      <xdr:rowOff>38100</xdr:rowOff>
    </xdr:from>
    <xdr:ext cx="314325" cy="304800"/>
    <xdr:pic>
      <xdr:nvPicPr>
        <xdr:cNvPr id="91" name="image6.png">
          <a:extLst>
            <a:ext uri="{FF2B5EF4-FFF2-40B4-BE49-F238E27FC236}">
              <a16:creationId xmlns:a16="http://schemas.microsoft.com/office/drawing/2014/main" id="{BBB2CDB0-D114-448C-B4BD-2A0EBA4382B0}"/>
            </a:ext>
          </a:extLst>
        </xdr:cNvPr>
        <xdr:cNvPicPr preferRelativeResize="0"/>
      </xdr:nvPicPr>
      <xdr:blipFill>
        <a:blip xmlns:r="http://schemas.openxmlformats.org/officeDocument/2006/relationships" r:embed="rId4" cstate="print"/>
        <a:stretch>
          <a:fillRect/>
        </a:stretch>
      </xdr:blipFill>
      <xdr:spPr>
        <a:xfrm>
          <a:off x="15706725" y="1181100"/>
          <a:ext cx="314325" cy="304800"/>
        </a:xfrm>
        <a:prstGeom prst="rect">
          <a:avLst/>
        </a:prstGeom>
        <a:noFill/>
      </xdr:spPr>
    </xdr:pic>
    <xdr:clientData fLocksWithSheet="0"/>
  </xdr:oneCellAnchor>
  <xdr:oneCellAnchor>
    <xdr:from>
      <xdr:col>10</xdr:col>
      <xdr:colOff>171450</xdr:colOff>
      <xdr:row>5</xdr:row>
      <xdr:rowOff>180975</xdr:rowOff>
    </xdr:from>
    <xdr:ext cx="485775" cy="400050"/>
    <xdr:pic>
      <xdr:nvPicPr>
        <xdr:cNvPr id="92" name="image7.png">
          <a:extLst>
            <a:ext uri="{FF2B5EF4-FFF2-40B4-BE49-F238E27FC236}">
              <a16:creationId xmlns:a16="http://schemas.microsoft.com/office/drawing/2014/main" id="{D169CF4C-306C-4139-9E9B-F61906E596CF}"/>
            </a:ext>
          </a:extLst>
        </xdr:cNvPr>
        <xdr:cNvPicPr preferRelativeResize="0"/>
      </xdr:nvPicPr>
      <xdr:blipFill>
        <a:blip xmlns:r="http://schemas.openxmlformats.org/officeDocument/2006/relationships" r:embed="rId5" cstate="print"/>
        <a:stretch>
          <a:fillRect/>
        </a:stretch>
      </xdr:blipFill>
      <xdr:spPr>
        <a:xfrm>
          <a:off x="6743700" y="1133475"/>
          <a:ext cx="485775" cy="400050"/>
        </a:xfrm>
        <a:prstGeom prst="rect">
          <a:avLst/>
        </a:prstGeom>
        <a:noFill/>
      </xdr:spPr>
    </xdr:pic>
    <xdr:clientData fLocksWithSheet="0"/>
  </xdr:oneCellAnchor>
  <xdr:twoCellAnchor>
    <xdr:from>
      <xdr:col>3</xdr:col>
      <xdr:colOff>381000</xdr:colOff>
      <xdr:row>1</xdr:row>
      <xdr:rowOff>38099</xdr:rowOff>
    </xdr:from>
    <xdr:to>
      <xdr:col>15</xdr:col>
      <xdr:colOff>76200</xdr:colOff>
      <xdr:row>4</xdr:row>
      <xdr:rowOff>142874</xdr:rowOff>
    </xdr:to>
    <xdr:sp macro="" textlink="">
      <xdr:nvSpPr>
        <xdr:cNvPr id="93" name="TextBox 92">
          <a:extLst>
            <a:ext uri="{FF2B5EF4-FFF2-40B4-BE49-F238E27FC236}">
              <a16:creationId xmlns:a16="http://schemas.microsoft.com/office/drawing/2014/main" id="{FF4946E4-648B-B594-7B34-4F62E73FBED3}"/>
            </a:ext>
          </a:extLst>
        </xdr:cNvPr>
        <xdr:cNvSpPr txBox="1"/>
      </xdr:nvSpPr>
      <xdr:spPr>
        <a:xfrm>
          <a:off x="2352675" y="228599"/>
          <a:ext cx="758190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2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a:t>
          </a:r>
          <a:r>
            <a:rPr lang="en-US" sz="4200" baseline="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US" sz="42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2</xdr:col>
      <xdr:colOff>352425</xdr:colOff>
      <xdr:row>1</xdr:row>
      <xdr:rowOff>123825</xdr:rowOff>
    </xdr:from>
    <xdr:ext cx="523875" cy="561975"/>
    <xdr:pic>
      <xdr:nvPicPr>
        <xdr:cNvPr id="94" name="image1.png">
          <a:extLst>
            <a:ext uri="{FF2B5EF4-FFF2-40B4-BE49-F238E27FC236}">
              <a16:creationId xmlns:a16="http://schemas.microsoft.com/office/drawing/2014/main" id="{68F7F915-B664-41B2-8C10-355FE0B8212D}"/>
            </a:ext>
          </a:extLst>
        </xdr:cNvPr>
        <xdr:cNvPicPr preferRelativeResize="0"/>
      </xdr:nvPicPr>
      <xdr:blipFill>
        <a:blip xmlns:r="http://schemas.openxmlformats.org/officeDocument/2006/relationships" r:embed="rId6" cstate="print"/>
        <a:stretch>
          <a:fillRect/>
        </a:stretch>
      </xdr:blipFill>
      <xdr:spPr>
        <a:xfrm>
          <a:off x="1666875" y="314325"/>
          <a:ext cx="523875" cy="561975"/>
        </a:xfrm>
        <a:prstGeom prst="rect">
          <a:avLst/>
        </a:prstGeom>
        <a:noFill/>
      </xdr:spPr>
    </xdr:pic>
    <xdr:clientData fLocksWithSheet="0"/>
  </xdr:oneCellAnchor>
  <xdr:oneCellAnchor>
    <xdr:from>
      <xdr:col>15</xdr:col>
      <xdr:colOff>352425</xdr:colOff>
      <xdr:row>1</xdr:row>
      <xdr:rowOff>85725</xdr:rowOff>
    </xdr:from>
    <xdr:ext cx="723900" cy="628650"/>
    <xdr:pic>
      <xdr:nvPicPr>
        <xdr:cNvPr id="95" name="image3.png">
          <a:extLst>
            <a:ext uri="{FF2B5EF4-FFF2-40B4-BE49-F238E27FC236}">
              <a16:creationId xmlns:a16="http://schemas.microsoft.com/office/drawing/2014/main" id="{A17DF402-5D7B-4156-AB2E-9E993FD82990}"/>
            </a:ext>
          </a:extLst>
        </xdr:cNvPr>
        <xdr:cNvPicPr preferRelativeResize="0"/>
      </xdr:nvPicPr>
      <xdr:blipFill>
        <a:blip xmlns:r="http://schemas.openxmlformats.org/officeDocument/2006/relationships" r:embed="rId7" cstate="print"/>
        <a:stretch>
          <a:fillRect/>
        </a:stretch>
      </xdr:blipFill>
      <xdr:spPr>
        <a:xfrm>
          <a:off x="10210800" y="276225"/>
          <a:ext cx="723900" cy="628650"/>
        </a:xfrm>
        <a:prstGeom prst="rect">
          <a:avLst/>
        </a:prstGeom>
        <a:noFill/>
      </xdr:spPr>
    </xdr:pic>
    <xdr:clientData fLocksWithSheet="0"/>
  </xdr:oneCellAnchor>
  <xdr:twoCellAnchor>
    <xdr:from>
      <xdr:col>16</xdr:col>
      <xdr:colOff>457199</xdr:colOff>
      <xdr:row>1</xdr:row>
      <xdr:rowOff>57150</xdr:rowOff>
    </xdr:from>
    <xdr:to>
      <xdr:col>18</xdr:col>
      <xdr:colOff>600074</xdr:colOff>
      <xdr:row>5</xdr:row>
      <xdr:rowOff>152400</xdr:rowOff>
    </xdr:to>
    <xdr:sp macro="" textlink="">
      <xdr:nvSpPr>
        <xdr:cNvPr id="96" name="TextBox 95">
          <a:extLst>
            <a:ext uri="{FF2B5EF4-FFF2-40B4-BE49-F238E27FC236}">
              <a16:creationId xmlns:a16="http://schemas.microsoft.com/office/drawing/2014/main" id="{48B96D53-EB8C-E9E0-05E7-51F2D624E460}"/>
            </a:ext>
          </a:extLst>
        </xdr:cNvPr>
        <xdr:cNvSpPr txBox="1"/>
      </xdr:nvSpPr>
      <xdr:spPr>
        <a:xfrm>
          <a:off x="10972799" y="247650"/>
          <a:ext cx="1457325"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JOB </a:t>
          </a:r>
        </a:p>
        <a:p>
          <a:pPr algn="ctr"/>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 </a:t>
          </a:r>
        </a:p>
        <a:p>
          <a:pPr algn="ctr"/>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18</xdr:col>
      <xdr:colOff>323849</xdr:colOff>
      <xdr:row>1</xdr:row>
      <xdr:rowOff>1</xdr:rowOff>
    </xdr:from>
    <xdr:to>
      <xdr:col>20</xdr:col>
      <xdr:colOff>314325</xdr:colOff>
      <xdr:row>5</xdr:row>
      <xdr:rowOff>28575</xdr:rowOff>
    </xdr:to>
    <xdr:graphicFrame macro="">
      <xdr:nvGraphicFramePr>
        <xdr:cNvPr id="97" name="Chart 96">
          <a:extLst>
            <a:ext uri="{FF2B5EF4-FFF2-40B4-BE49-F238E27FC236}">
              <a16:creationId xmlns:a16="http://schemas.microsoft.com/office/drawing/2014/main" id="{61193015-B1E2-4F0A-BE61-6F48FCB6A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104775</xdr:colOff>
      <xdr:row>2</xdr:row>
      <xdr:rowOff>47625</xdr:rowOff>
    </xdr:from>
    <xdr:to>
      <xdr:col>19</xdr:col>
      <xdr:colOff>533400</xdr:colOff>
      <xdr:row>3</xdr:row>
      <xdr:rowOff>142876</xdr:rowOff>
    </xdr:to>
    <xdr:sp macro="" textlink="Rating!B6">
      <xdr:nvSpPr>
        <xdr:cNvPr id="98" name="TextBox 97">
          <a:extLst>
            <a:ext uri="{FF2B5EF4-FFF2-40B4-BE49-F238E27FC236}">
              <a16:creationId xmlns:a16="http://schemas.microsoft.com/office/drawing/2014/main" id="{DDC832EE-E0CF-A643-E757-38D0831E4B7C}"/>
            </a:ext>
          </a:extLst>
        </xdr:cNvPr>
        <xdr:cNvSpPr txBox="1"/>
      </xdr:nvSpPr>
      <xdr:spPr>
        <a:xfrm>
          <a:off x="12592050" y="428625"/>
          <a:ext cx="428625"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101C27-06EC-4CAD-8B03-5F72917EA641}"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123824</xdr:colOff>
      <xdr:row>1</xdr:row>
      <xdr:rowOff>57150</xdr:rowOff>
    </xdr:from>
    <xdr:to>
      <xdr:col>24</xdr:col>
      <xdr:colOff>209550</xdr:colOff>
      <xdr:row>5</xdr:row>
      <xdr:rowOff>38099</xdr:rowOff>
    </xdr:to>
    <xdr:graphicFrame macro="">
      <xdr:nvGraphicFramePr>
        <xdr:cNvPr id="100" name="Chart 99">
          <a:extLst>
            <a:ext uri="{FF2B5EF4-FFF2-40B4-BE49-F238E27FC236}">
              <a16:creationId xmlns:a16="http://schemas.microsoft.com/office/drawing/2014/main" id="{F09EA854-1D6F-4F2D-84CC-89AF79074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247650</xdr:colOff>
      <xdr:row>1</xdr:row>
      <xdr:rowOff>133350</xdr:rowOff>
    </xdr:from>
    <xdr:to>
      <xdr:col>24</xdr:col>
      <xdr:colOff>152400</xdr:colOff>
      <xdr:row>4</xdr:row>
      <xdr:rowOff>76199</xdr:rowOff>
    </xdr:to>
    <xdr:sp macro="" textlink="">
      <xdr:nvSpPr>
        <xdr:cNvPr id="99" name="Freeform: Shape 98">
          <a:extLst>
            <a:ext uri="{FF2B5EF4-FFF2-40B4-BE49-F238E27FC236}">
              <a16:creationId xmlns:a16="http://schemas.microsoft.com/office/drawing/2014/main" id="{10249327-29D2-616C-4A40-6DFE971350BD}"/>
            </a:ext>
          </a:extLst>
        </xdr:cNvPr>
        <xdr:cNvSpPr/>
      </xdr:nvSpPr>
      <xdr:spPr>
        <a:xfrm>
          <a:off x="13392150" y="323850"/>
          <a:ext cx="2533650" cy="514349"/>
        </a:xfrm>
        <a:custGeom>
          <a:avLst/>
          <a:gdLst>
            <a:gd name="connsiteX0" fmla="*/ 2020826 w 2334826"/>
            <a:gd name="connsiteY0" fmla="*/ 32944 h 514905"/>
            <a:gd name="connsiteX1" fmla="*/ 1958992 w 2334826"/>
            <a:gd name="connsiteY1" fmla="*/ 189388 h 514905"/>
            <a:gd name="connsiteX2" fmla="*/ 1758889 w 2334826"/>
            <a:gd name="connsiteY2" fmla="*/ 189387 h 514905"/>
            <a:gd name="connsiteX3" fmla="*/ 1920776 w 2334826"/>
            <a:gd name="connsiteY3" fmla="*/ 286074 h 514905"/>
            <a:gd name="connsiteX4" fmla="*/ 1858940 w 2334826"/>
            <a:gd name="connsiteY4" fmla="*/ 442518 h 514905"/>
            <a:gd name="connsiteX5" fmla="*/ 2020826 w 2334826"/>
            <a:gd name="connsiteY5" fmla="*/ 345829 h 514905"/>
            <a:gd name="connsiteX6" fmla="*/ 2182711 w 2334826"/>
            <a:gd name="connsiteY6" fmla="*/ 442518 h 514905"/>
            <a:gd name="connsiteX7" fmla="*/ 2120875 w 2334826"/>
            <a:gd name="connsiteY7" fmla="*/ 286074 h 514905"/>
            <a:gd name="connsiteX8" fmla="*/ 2282762 w 2334826"/>
            <a:gd name="connsiteY8" fmla="*/ 189387 h 514905"/>
            <a:gd name="connsiteX9" fmla="*/ 2082659 w 2334826"/>
            <a:gd name="connsiteY9" fmla="*/ 189388 h 514905"/>
            <a:gd name="connsiteX10" fmla="*/ 1446120 w 2334826"/>
            <a:gd name="connsiteY10" fmla="*/ 32944 h 514905"/>
            <a:gd name="connsiteX11" fmla="*/ 1384286 w 2334826"/>
            <a:gd name="connsiteY11" fmla="*/ 189388 h 514905"/>
            <a:gd name="connsiteX12" fmla="*/ 1184183 w 2334826"/>
            <a:gd name="connsiteY12" fmla="*/ 189387 h 514905"/>
            <a:gd name="connsiteX13" fmla="*/ 1346070 w 2334826"/>
            <a:gd name="connsiteY13" fmla="*/ 286074 h 514905"/>
            <a:gd name="connsiteX14" fmla="*/ 1284234 w 2334826"/>
            <a:gd name="connsiteY14" fmla="*/ 442518 h 514905"/>
            <a:gd name="connsiteX15" fmla="*/ 1446120 w 2334826"/>
            <a:gd name="connsiteY15" fmla="*/ 345829 h 514905"/>
            <a:gd name="connsiteX16" fmla="*/ 1608005 w 2334826"/>
            <a:gd name="connsiteY16" fmla="*/ 442518 h 514905"/>
            <a:gd name="connsiteX17" fmla="*/ 1546169 w 2334826"/>
            <a:gd name="connsiteY17" fmla="*/ 286074 h 514905"/>
            <a:gd name="connsiteX18" fmla="*/ 1708056 w 2334826"/>
            <a:gd name="connsiteY18" fmla="*/ 189387 h 514905"/>
            <a:gd name="connsiteX19" fmla="*/ 1507953 w 2334826"/>
            <a:gd name="connsiteY19" fmla="*/ 189388 h 514905"/>
            <a:gd name="connsiteX20" fmla="*/ 871413 w 2334826"/>
            <a:gd name="connsiteY20" fmla="*/ 32944 h 514905"/>
            <a:gd name="connsiteX21" fmla="*/ 809579 w 2334826"/>
            <a:gd name="connsiteY21" fmla="*/ 189388 h 514905"/>
            <a:gd name="connsiteX22" fmla="*/ 609476 w 2334826"/>
            <a:gd name="connsiteY22" fmla="*/ 189387 h 514905"/>
            <a:gd name="connsiteX23" fmla="*/ 771363 w 2334826"/>
            <a:gd name="connsiteY23" fmla="*/ 286074 h 514905"/>
            <a:gd name="connsiteX24" fmla="*/ 709527 w 2334826"/>
            <a:gd name="connsiteY24" fmla="*/ 442518 h 514905"/>
            <a:gd name="connsiteX25" fmla="*/ 871413 w 2334826"/>
            <a:gd name="connsiteY25" fmla="*/ 345829 h 514905"/>
            <a:gd name="connsiteX26" fmla="*/ 1033298 w 2334826"/>
            <a:gd name="connsiteY26" fmla="*/ 442518 h 514905"/>
            <a:gd name="connsiteX27" fmla="*/ 971462 w 2334826"/>
            <a:gd name="connsiteY27" fmla="*/ 286074 h 514905"/>
            <a:gd name="connsiteX28" fmla="*/ 1133349 w 2334826"/>
            <a:gd name="connsiteY28" fmla="*/ 189387 h 514905"/>
            <a:gd name="connsiteX29" fmla="*/ 933246 w 2334826"/>
            <a:gd name="connsiteY29" fmla="*/ 189388 h 514905"/>
            <a:gd name="connsiteX30" fmla="*/ 296706 w 2334826"/>
            <a:gd name="connsiteY30" fmla="*/ 32944 h 514905"/>
            <a:gd name="connsiteX31" fmla="*/ 234872 w 2334826"/>
            <a:gd name="connsiteY31" fmla="*/ 189388 h 514905"/>
            <a:gd name="connsiteX32" fmla="*/ 34769 w 2334826"/>
            <a:gd name="connsiteY32" fmla="*/ 189387 h 514905"/>
            <a:gd name="connsiteX33" fmla="*/ 196656 w 2334826"/>
            <a:gd name="connsiteY33" fmla="*/ 286074 h 514905"/>
            <a:gd name="connsiteX34" fmla="*/ 134820 w 2334826"/>
            <a:gd name="connsiteY34" fmla="*/ 442518 h 514905"/>
            <a:gd name="connsiteX35" fmla="*/ 296706 w 2334826"/>
            <a:gd name="connsiteY35" fmla="*/ 345829 h 514905"/>
            <a:gd name="connsiteX36" fmla="*/ 458591 w 2334826"/>
            <a:gd name="connsiteY36" fmla="*/ 442518 h 514905"/>
            <a:gd name="connsiteX37" fmla="*/ 396755 w 2334826"/>
            <a:gd name="connsiteY37" fmla="*/ 286074 h 514905"/>
            <a:gd name="connsiteX38" fmla="*/ 558642 w 2334826"/>
            <a:gd name="connsiteY38" fmla="*/ 189387 h 514905"/>
            <a:gd name="connsiteX39" fmla="*/ 358539 w 2334826"/>
            <a:gd name="connsiteY39" fmla="*/ 189388 h 514905"/>
            <a:gd name="connsiteX40" fmla="*/ 0 w 2334826"/>
            <a:gd name="connsiteY40" fmla="*/ 0 h 514905"/>
            <a:gd name="connsiteX41" fmla="*/ 2334826 w 2334826"/>
            <a:gd name="connsiteY41" fmla="*/ 0 h 514905"/>
            <a:gd name="connsiteX42" fmla="*/ 2334826 w 2334826"/>
            <a:gd name="connsiteY42" fmla="*/ 514905 h 514905"/>
            <a:gd name="connsiteX43" fmla="*/ 0 w 2334826"/>
            <a:gd name="connsiteY43" fmla="*/ 514905 h 5149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34826" h="514905">
              <a:moveTo>
                <a:pt x="2020826" y="32944"/>
              </a:moveTo>
              <a:lnTo>
                <a:pt x="1958992" y="189388"/>
              </a:lnTo>
              <a:lnTo>
                <a:pt x="1758889" y="189387"/>
              </a:lnTo>
              <a:lnTo>
                <a:pt x="1920776" y="286074"/>
              </a:lnTo>
              <a:lnTo>
                <a:pt x="1858940" y="442518"/>
              </a:lnTo>
              <a:lnTo>
                <a:pt x="2020826" y="345829"/>
              </a:lnTo>
              <a:lnTo>
                <a:pt x="2182711" y="442518"/>
              </a:lnTo>
              <a:lnTo>
                <a:pt x="2120875" y="286074"/>
              </a:lnTo>
              <a:lnTo>
                <a:pt x="2282762" y="189387"/>
              </a:lnTo>
              <a:lnTo>
                <a:pt x="2082659" y="189388"/>
              </a:lnTo>
              <a:close/>
              <a:moveTo>
                <a:pt x="1446120" y="32944"/>
              </a:moveTo>
              <a:lnTo>
                <a:pt x="1384286" y="189388"/>
              </a:lnTo>
              <a:lnTo>
                <a:pt x="1184183" y="189387"/>
              </a:lnTo>
              <a:lnTo>
                <a:pt x="1346070" y="286074"/>
              </a:lnTo>
              <a:lnTo>
                <a:pt x="1284234" y="442518"/>
              </a:lnTo>
              <a:lnTo>
                <a:pt x="1446120" y="345829"/>
              </a:lnTo>
              <a:lnTo>
                <a:pt x="1608005" y="442518"/>
              </a:lnTo>
              <a:lnTo>
                <a:pt x="1546169" y="286074"/>
              </a:lnTo>
              <a:lnTo>
                <a:pt x="1708056" y="189387"/>
              </a:lnTo>
              <a:lnTo>
                <a:pt x="1507953" y="189388"/>
              </a:lnTo>
              <a:close/>
              <a:moveTo>
                <a:pt x="871413" y="32944"/>
              </a:moveTo>
              <a:lnTo>
                <a:pt x="809579" y="189388"/>
              </a:lnTo>
              <a:lnTo>
                <a:pt x="609476" y="189387"/>
              </a:lnTo>
              <a:lnTo>
                <a:pt x="771363" y="286074"/>
              </a:lnTo>
              <a:lnTo>
                <a:pt x="709527" y="442518"/>
              </a:lnTo>
              <a:lnTo>
                <a:pt x="871413" y="345829"/>
              </a:lnTo>
              <a:lnTo>
                <a:pt x="1033298" y="442518"/>
              </a:lnTo>
              <a:lnTo>
                <a:pt x="971462" y="286074"/>
              </a:lnTo>
              <a:lnTo>
                <a:pt x="1133349" y="189387"/>
              </a:lnTo>
              <a:lnTo>
                <a:pt x="933246" y="189388"/>
              </a:lnTo>
              <a:close/>
              <a:moveTo>
                <a:pt x="296706" y="32944"/>
              </a:moveTo>
              <a:lnTo>
                <a:pt x="234872" y="189388"/>
              </a:lnTo>
              <a:lnTo>
                <a:pt x="34769" y="189387"/>
              </a:lnTo>
              <a:lnTo>
                <a:pt x="196656" y="286074"/>
              </a:lnTo>
              <a:lnTo>
                <a:pt x="134820" y="442518"/>
              </a:lnTo>
              <a:lnTo>
                <a:pt x="296706" y="345829"/>
              </a:lnTo>
              <a:lnTo>
                <a:pt x="458591" y="442518"/>
              </a:lnTo>
              <a:lnTo>
                <a:pt x="396755" y="286074"/>
              </a:lnTo>
              <a:lnTo>
                <a:pt x="558642" y="189387"/>
              </a:lnTo>
              <a:lnTo>
                <a:pt x="358539" y="189388"/>
              </a:lnTo>
              <a:close/>
              <a:moveTo>
                <a:pt x="0" y="0"/>
              </a:moveTo>
              <a:lnTo>
                <a:pt x="2334826" y="0"/>
              </a:lnTo>
              <a:lnTo>
                <a:pt x="2334826" y="514905"/>
              </a:lnTo>
              <a:lnTo>
                <a:pt x="0" y="51490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200025</xdr:colOff>
      <xdr:row>16</xdr:row>
      <xdr:rowOff>57150</xdr:rowOff>
    </xdr:from>
    <xdr:to>
      <xdr:col>8</xdr:col>
      <xdr:colOff>573225</xdr:colOff>
      <xdr:row>24</xdr:row>
      <xdr:rowOff>0</xdr:rowOff>
    </xdr:to>
    <xdr:grpSp>
      <xdr:nvGrpSpPr>
        <xdr:cNvPr id="110" name="Group 109">
          <a:extLst>
            <a:ext uri="{FF2B5EF4-FFF2-40B4-BE49-F238E27FC236}">
              <a16:creationId xmlns:a16="http://schemas.microsoft.com/office/drawing/2014/main" id="{C20D2E29-7C22-F27C-75E5-1A150807A31D}"/>
            </a:ext>
          </a:extLst>
        </xdr:cNvPr>
        <xdr:cNvGrpSpPr/>
      </xdr:nvGrpSpPr>
      <xdr:grpSpPr>
        <a:xfrm>
          <a:off x="1514475" y="3257550"/>
          <a:ext cx="4316550" cy="1504950"/>
          <a:chOff x="1504950" y="3257550"/>
          <a:chExt cx="4316550" cy="1440000"/>
        </a:xfrm>
      </xdr:grpSpPr>
      <xdr:graphicFrame macro="">
        <xdr:nvGraphicFramePr>
          <xdr:cNvPr id="102" name="Chart 101">
            <a:extLst>
              <a:ext uri="{FF2B5EF4-FFF2-40B4-BE49-F238E27FC236}">
                <a16:creationId xmlns:a16="http://schemas.microsoft.com/office/drawing/2014/main" id="{79FEC6D9-2856-4A1A-8D9D-6BF82359DE71}"/>
              </a:ext>
            </a:extLst>
          </xdr:cNvPr>
          <xdr:cNvGraphicFramePr>
            <a:graphicFrameLocks/>
          </xdr:cNvGraphicFramePr>
        </xdr:nvGraphicFramePr>
        <xdr:xfrm>
          <a:off x="1504950" y="325755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03" name="Chart 102">
            <a:extLst>
              <a:ext uri="{FF2B5EF4-FFF2-40B4-BE49-F238E27FC236}">
                <a16:creationId xmlns:a16="http://schemas.microsoft.com/office/drawing/2014/main" id="{A292E665-CC79-4CA5-B6A0-68AEB500DC8A}"/>
              </a:ext>
            </a:extLst>
          </xdr:cNvPr>
          <xdr:cNvGraphicFramePr>
            <a:graphicFrameLocks/>
          </xdr:cNvGraphicFramePr>
        </xdr:nvGraphicFramePr>
        <xdr:xfrm>
          <a:off x="4381500" y="325755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05" name="Graphic 104" descr="Male profile with solid fill">
            <a:extLst>
              <a:ext uri="{FF2B5EF4-FFF2-40B4-BE49-F238E27FC236}">
                <a16:creationId xmlns:a16="http://schemas.microsoft.com/office/drawing/2014/main" id="{4C0011E7-F8DD-F1CC-0C84-0706B096E4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48100" y="3546861"/>
            <a:ext cx="756000" cy="756000"/>
          </a:xfrm>
          <a:prstGeom prst="rect">
            <a:avLst/>
          </a:prstGeom>
        </xdr:spPr>
      </xdr:pic>
      <xdr:pic>
        <xdr:nvPicPr>
          <xdr:cNvPr id="107" name="Graphic 106" descr="Female Profile with solid fill">
            <a:extLst>
              <a:ext uri="{FF2B5EF4-FFF2-40B4-BE49-F238E27FC236}">
                <a16:creationId xmlns:a16="http://schemas.microsoft.com/office/drawing/2014/main" id="{ECF0C16B-4A8D-EF6A-19E8-081B55D1FB4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78900" y="3564861"/>
            <a:ext cx="720000" cy="720000"/>
          </a:xfrm>
          <a:prstGeom prst="rect">
            <a:avLst/>
          </a:prstGeom>
        </xdr:spPr>
      </xdr:pic>
      <xdr:sp macro="" textlink="Gender!$B$10">
        <xdr:nvSpPr>
          <xdr:cNvPr id="108" name="TextBox 107">
            <a:extLst>
              <a:ext uri="{FF2B5EF4-FFF2-40B4-BE49-F238E27FC236}">
                <a16:creationId xmlns:a16="http://schemas.microsoft.com/office/drawing/2014/main" id="{4C8BD299-16F9-491F-BCC0-51840CAB6A90}"/>
              </a:ext>
            </a:extLst>
          </xdr:cNvPr>
          <xdr:cNvSpPr txBox="1"/>
        </xdr:nvSpPr>
        <xdr:spPr>
          <a:xfrm>
            <a:off x="1905001" y="3762375"/>
            <a:ext cx="6477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CE6D55-E7A6-47A7-B7AA-B6CC874EA3AA}"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1">
        <xdr:nvSpPr>
          <xdr:cNvPr id="109" name="TextBox 108">
            <a:extLst>
              <a:ext uri="{FF2B5EF4-FFF2-40B4-BE49-F238E27FC236}">
                <a16:creationId xmlns:a16="http://schemas.microsoft.com/office/drawing/2014/main" id="{9B056F79-2BBF-41B9-8EC8-883155EAED42}"/>
              </a:ext>
            </a:extLst>
          </xdr:cNvPr>
          <xdr:cNvSpPr txBox="1"/>
        </xdr:nvSpPr>
        <xdr:spPr>
          <a:xfrm>
            <a:off x="4762501" y="3733800"/>
            <a:ext cx="6477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F4C950-4B1D-4C87-B068-E84A1EDD8163}"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US" sz="2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314325</xdr:colOff>
      <xdr:row>11</xdr:row>
      <xdr:rowOff>19050</xdr:rowOff>
    </xdr:from>
    <xdr:to>
      <xdr:col>7</xdr:col>
      <xdr:colOff>342900</xdr:colOff>
      <xdr:row>12</xdr:row>
      <xdr:rowOff>104775</xdr:rowOff>
    </xdr:to>
    <xdr:sp macro="" textlink="">
      <xdr:nvSpPr>
        <xdr:cNvPr id="111" name="TextBox 110">
          <a:extLst>
            <a:ext uri="{FF2B5EF4-FFF2-40B4-BE49-F238E27FC236}">
              <a16:creationId xmlns:a16="http://schemas.microsoft.com/office/drawing/2014/main" id="{B6086179-4EE9-AA43-B9CB-7C1545C69D82}"/>
            </a:ext>
          </a:extLst>
        </xdr:cNvPr>
        <xdr:cNvSpPr txBox="1"/>
      </xdr:nvSpPr>
      <xdr:spPr>
        <a:xfrm>
          <a:off x="1628775" y="2219325"/>
          <a:ext cx="33147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US"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Gender</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142875</xdr:colOff>
      <xdr:row>13</xdr:row>
      <xdr:rowOff>133349</xdr:rowOff>
    </xdr:from>
    <xdr:to>
      <xdr:col>7</xdr:col>
      <xdr:colOff>0</xdr:colOff>
      <xdr:row>17</xdr:row>
      <xdr:rowOff>38100</xdr:rowOff>
    </xdr:to>
    <mc:AlternateContent xmlns:mc="http://schemas.openxmlformats.org/markup-compatibility/2006" xmlns:a14="http://schemas.microsoft.com/office/drawing/2010/main">
      <mc:Choice Requires="a14">
        <xdr:graphicFrame macro="">
          <xdr:nvGraphicFramePr>
            <xdr:cNvPr id="112" name="Gender 3">
              <a:extLst>
                <a:ext uri="{FF2B5EF4-FFF2-40B4-BE49-F238E27FC236}">
                  <a16:creationId xmlns:a16="http://schemas.microsoft.com/office/drawing/2014/main" id="{C6673AA3-F949-4E59-BBE0-37A12E523D4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771775" y="2609849"/>
              <a:ext cx="1828800" cy="666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xdr:colOff>
      <xdr:row>12</xdr:row>
      <xdr:rowOff>123825</xdr:rowOff>
    </xdr:from>
    <xdr:to>
      <xdr:col>16</xdr:col>
      <xdr:colOff>647700</xdr:colOff>
      <xdr:row>24</xdr:row>
      <xdr:rowOff>104775</xdr:rowOff>
    </xdr:to>
    <xdr:graphicFrame macro="">
      <xdr:nvGraphicFramePr>
        <xdr:cNvPr id="113" name="Chart 112">
          <a:extLst>
            <a:ext uri="{FF2B5EF4-FFF2-40B4-BE49-F238E27FC236}">
              <a16:creationId xmlns:a16="http://schemas.microsoft.com/office/drawing/2014/main" id="{7E23074E-E035-4833-9993-C7AD795109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142875</xdr:colOff>
      <xdr:row>11</xdr:row>
      <xdr:rowOff>19050</xdr:rowOff>
    </xdr:from>
    <xdr:to>
      <xdr:col>14</xdr:col>
      <xdr:colOff>171450</xdr:colOff>
      <xdr:row>12</xdr:row>
      <xdr:rowOff>95250</xdr:rowOff>
    </xdr:to>
    <xdr:sp macro="" textlink="">
      <xdr:nvSpPr>
        <xdr:cNvPr id="114" name="TextBox 113">
          <a:extLst>
            <a:ext uri="{FF2B5EF4-FFF2-40B4-BE49-F238E27FC236}">
              <a16:creationId xmlns:a16="http://schemas.microsoft.com/office/drawing/2014/main" id="{F94B6060-E09C-45DA-9916-E71CED13EE51}"/>
            </a:ext>
          </a:extLst>
        </xdr:cNvPr>
        <xdr:cNvSpPr txBox="1"/>
      </xdr:nvSpPr>
      <xdr:spPr>
        <a:xfrm>
          <a:off x="6057900" y="2219325"/>
          <a:ext cx="33147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Education</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85724</xdr:colOff>
      <xdr:row>12</xdr:row>
      <xdr:rowOff>95249</xdr:rowOff>
    </xdr:from>
    <xdr:to>
      <xdr:col>24</xdr:col>
      <xdr:colOff>257174</xdr:colOff>
      <xdr:row>24</xdr:row>
      <xdr:rowOff>95249</xdr:rowOff>
    </xdr:to>
    <mc:AlternateContent xmlns:mc="http://schemas.openxmlformats.org/markup-compatibility/2006">
      <mc:Choice xmlns:cx1="http://schemas.microsoft.com/office/drawing/2015/9/8/chartex" Requires="cx1">
        <xdr:graphicFrame macro="">
          <xdr:nvGraphicFramePr>
            <xdr:cNvPr id="115" name="Chart 114">
              <a:extLst>
                <a:ext uri="{FF2B5EF4-FFF2-40B4-BE49-F238E27FC236}">
                  <a16:creationId xmlns:a16="http://schemas.microsoft.com/office/drawing/2014/main" id="{E842F9B8-C50A-46C0-85DF-DC0ACD6892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58549" y="2495549"/>
              <a:ext cx="4772025" cy="2362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247650</xdr:colOff>
      <xdr:row>11</xdr:row>
      <xdr:rowOff>19050</xdr:rowOff>
    </xdr:from>
    <xdr:to>
      <xdr:col>22</xdr:col>
      <xdr:colOff>276225</xdr:colOff>
      <xdr:row>12</xdr:row>
      <xdr:rowOff>95250</xdr:rowOff>
    </xdr:to>
    <xdr:sp macro="" textlink="">
      <xdr:nvSpPr>
        <xdr:cNvPr id="116" name="TextBox 115">
          <a:extLst>
            <a:ext uri="{FF2B5EF4-FFF2-40B4-BE49-F238E27FC236}">
              <a16:creationId xmlns:a16="http://schemas.microsoft.com/office/drawing/2014/main" id="{556DAAC1-4F9F-4B81-AF64-E99EC286666D}"/>
            </a:ext>
          </a:extLst>
        </xdr:cNvPr>
        <xdr:cNvSpPr txBox="1"/>
      </xdr:nvSpPr>
      <xdr:spPr>
        <a:xfrm>
          <a:off x="11420475" y="2219325"/>
          <a:ext cx="33147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171451</xdr:colOff>
      <xdr:row>26</xdr:row>
      <xdr:rowOff>142876</xdr:rowOff>
    </xdr:from>
    <xdr:to>
      <xdr:col>8</xdr:col>
      <xdr:colOff>476251</xdr:colOff>
      <xdr:row>38</xdr:row>
      <xdr:rowOff>76200</xdr:rowOff>
    </xdr:to>
    <xdr:graphicFrame macro="">
      <xdr:nvGraphicFramePr>
        <xdr:cNvPr id="117" name="Chart 116">
          <a:extLst>
            <a:ext uri="{FF2B5EF4-FFF2-40B4-BE49-F238E27FC236}">
              <a16:creationId xmlns:a16="http://schemas.microsoft.com/office/drawing/2014/main" id="{FC08CA70-2A92-445B-98DE-F3DD0FB73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295275</xdr:colOff>
      <xdr:row>24</xdr:row>
      <xdr:rowOff>171450</xdr:rowOff>
    </xdr:from>
    <xdr:to>
      <xdr:col>7</xdr:col>
      <xdr:colOff>323850</xdr:colOff>
      <xdr:row>26</xdr:row>
      <xdr:rowOff>57150</xdr:rowOff>
    </xdr:to>
    <xdr:sp macro="" textlink="">
      <xdr:nvSpPr>
        <xdr:cNvPr id="119" name="TextBox 118">
          <a:extLst>
            <a:ext uri="{FF2B5EF4-FFF2-40B4-BE49-F238E27FC236}">
              <a16:creationId xmlns:a16="http://schemas.microsoft.com/office/drawing/2014/main" id="{30BE14EF-480D-4339-AB96-6489C2667AD1}"/>
            </a:ext>
          </a:extLst>
        </xdr:cNvPr>
        <xdr:cNvSpPr txBox="1"/>
      </xdr:nvSpPr>
      <xdr:spPr>
        <a:xfrm>
          <a:off x="1609725" y="4933950"/>
          <a:ext cx="3314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Department</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638175</xdr:colOff>
      <xdr:row>26</xdr:row>
      <xdr:rowOff>161925</xdr:rowOff>
    </xdr:from>
    <xdr:to>
      <xdr:col>14</xdr:col>
      <xdr:colOff>533401</xdr:colOff>
      <xdr:row>38</xdr:row>
      <xdr:rowOff>95250</xdr:rowOff>
    </xdr:to>
    <xdr:graphicFrame macro="">
      <xdr:nvGraphicFramePr>
        <xdr:cNvPr id="120" name="Chart 119">
          <a:extLst>
            <a:ext uri="{FF2B5EF4-FFF2-40B4-BE49-F238E27FC236}">
              <a16:creationId xmlns:a16="http://schemas.microsoft.com/office/drawing/2014/main" id="{E9927C14-4252-4523-A5B7-E4D3A89F0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104775</xdr:colOff>
      <xdr:row>24</xdr:row>
      <xdr:rowOff>180975</xdr:rowOff>
    </xdr:from>
    <xdr:to>
      <xdr:col>14</xdr:col>
      <xdr:colOff>133350</xdr:colOff>
      <xdr:row>26</xdr:row>
      <xdr:rowOff>66675</xdr:rowOff>
    </xdr:to>
    <xdr:sp macro="" textlink="">
      <xdr:nvSpPr>
        <xdr:cNvPr id="121" name="TextBox 120">
          <a:extLst>
            <a:ext uri="{FF2B5EF4-FFF2-40B4-BE49-F238E27FC236}">
              <a16:creationId xmlns:a16="http://schemas.microsoft.com/office/drawing/2014/main" id="{4FEC593B-E77C-4737-9429-312DFC60783E}"/>
            </a:ext>
          </a:extLst>
        </xdr:cNvPr>
        <xdr:cNvSpPr txBox="1"/>
      </xdr:nvSpPr>
      <xdr:spPr>
        <a:xfrm>
          <a:off x="6019800" y="4943475"/>
          <a:ext cx="3314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9526</xdr:colOff>
      <xdr:row>26</xdr:row>
      <xdr:rowOff>123825</xdr:rowOff>
    </xdr:from>
    <xdr:to>
      <xdr:col>19</xdr:col>
      <xdr:colOff>466725</xdr:colOff>
      <xdr:row>38</xdr:row>
      <xdr:rowOff>28575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720D032-F1EA-4415-BEC0-EB7BC744C5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67901" y="5267325"/>
              <a:ext cx="3086099" cy="219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180975</xdr:colOff>
      <xdr:row>25</xdr:row>
      <xdr:rowOff>0</xdr:rowOff>
    </xdr:from>
    <xdr:to>
      <xdr:col>20</xdr:col>
      <xdr:colOff>209550</xdr:colOff>
      <xdr:row>26</xdr:row>
      <xdr:rowOff>76200</xdr:rowOff>
    </xdr:to>
    <xdr:sp macro="" textlink="">
      <xdr:nvSpPr>
        <xdr:cNvPr id="5" name="TextBox 4">
          <a:extLst>
            <a:ext uri="{FF2B5EF4-FFF2-40B4-BE49-F238E27FC236}">
              <a16:creationId xmlns:a16="http://schemas.microsoft.com/office/drawing/2014/main" id="{9034C87F-14D2-478D-98E1-AAD742BB3A4A}"/>
            </a:ext>
          </a:extLst>
        </xdr:cNvPr>
        <xdr:cNvSpPr txBox="1"/>
      </xdr:nvSpPr>
      <xdr:spPr>
        <a:xfrm>
          <a:off x="10039350" y="4953000"/>
          <a:ext cx="3314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542925</xdr:colOff>
      <xdr:row>27</xdr:row>
      <xdr:rowOff>180975</xdr:rowOff>
    </xdr:from>
    <xdr:to>
      <xdr:col>24</xdr:col>
      <xdr:colOff>285750</xdr:colOff>
      <xdr:row>34</xdr:row>
      <xdr:rowOff>85725</xdr:rowOff>
    </xdr:to>
    <mc:AlternateContent xmlns:mc="http://schemas.openxmlformats.org/markup-compatibility/2006">
      <mc:Choice xmlns:a14="http://schemas.microsoft.com/office/drawing/2010/main" Requires="a14">
        <xdr:graphicFrame macro="">
          <xdr:nvGraphicFramePr>
            <xdr:cNvPr id="6" name="Department 1">
              <a:extLst>
                <a:ext uri="{FF2B5EF4-FFF2-40B4-BE49-F238E27FC236}">
                  <a16:creationId xmlns:a16="http://schemas.microsoft.com/office/drawing/2014/main" id="{D20C994E-1FD9-4627-AF8C-F7920CB8A16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001875" y="5514975"/>
              <a:ext cx="105727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638175</xdr:colOff>
      <xdr:row>27</xdr:row>
      <xdr:rowOff>171449</xdr:rowOff>
    </xdr:from>
    <xdr:to>
      <xdr:col>22</xdr:col>
      <xdr:colOff>542925</xdr:colOff>
      <xdr:row>38</xdr:row>
      <xdr:rowOff>19050</xdr:rowOff>
    </xdr:to>
    <mc:AlternateContent xmlns:mc="http://schemas.openxmlformats.org/markup-compatibility/2006">
      <mc:Choice xmlns:a14="http://schemas.microsoft.com/office/drawing/2010/main" Requires="a14">
        <xdr:graphicFrame macro="">
          <xdr:nvGraphicFramePr>
            <xdr:cNvPr id="7" name="Education Field 3">
              <a:extLst>
                <a:ext uri="{FF2B5EF4-FFF2-40B4-BE49-F238E27FC236}">
                  <a16:creationId xmlns:a16="http://schemas.microsoft.com/office/drawing/2014/main" id="{FEF2B3AF-52DB-4409-99BF-1487A3DCA61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125450" y="5505449"/>
              <a:ext cx="1876425" cy="1943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95250</xdr:colOff>
      <xdr:row>26</xdr:row>
      <xdr:rowOff>114300</xdr:rowOff>
    </xdr:from>
    <xdr:to>
      <xdr:col>22</xdr:col>
      <xdr:colOff>171450</xdr:colOff>
      <xdr:row>27</xdr:row>
      <xdr:rowOff>171450</xdr:rowOff>
    </xdr:to>
    <xdr:sp macro="" textlink="">
      <xdr:nvSpPr>
        <xdr:cNvPr id="8" name="TextBox 7">
          <a:extLst>
            <a:ext uri="{FF2B5EF4-FFF2-40B4-BE49-F238E27FC236}">
              <a16:creationId xmlns:a16="http://schemas.microsoft.com/office/drawing/2014/main" id="{B373D5C7-C42B-AE22-D48A-F777B5F2E048}"/>
            </a:ext>
          </a:extLst>
        </xdr:cNvPr>
        <xdr:cNvSpPr txBox="1"/>
      </xdr:nvSpPr>
      <xdr:spPr>
        <a:xfrm>
          <a:off x="13239750" y="5257800"/>
          <a:ext cx="1390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1">
                  <a:lumMod val="50000"/>
                </a:schemeClr>
              </a:solidFill>
            </a:rPr>
            <a:t>Education Field</a:t>
          </a:r>
        </a:p>
      </xdr:txBody>
    </xdr:sp>
    <xdr:clientData/>
  </xdr:twoCellAnchor>
  <xdr:twoCellAnchor>
    <xdr:from>
      <xdr:col>22</xdr:col>
      <xdr:colOff>371475</xdr:colOff>
      <xdr:row>26</xdr:row>
      <xdr:rowOff>104775</xdr:rowOff>
    </xdr:from>
    <xdr:to>
      <xdr:col>24</xdr:col>
      <xdr:colOff>180975</xdr:colOff>
      <xdr:row>27</xdr:row>
      <xdr:rowOff>142875</xdr:rowOff>
    </xdr:to>
    <xdr:sp macro="" textlink="">
      <xdr:nvSpPr>
        <xdr:cNvPr id="9" name="TextBox 8">
          <a:extLst>
            <a:ext uri="{FF2B5EF4-FFF2-40B4-BE49-F238E27FC236}">
              <a16:creationId xmlns:a16="http://schemas.microsoft.com/office/drawing/2014/main" id="{D97FA838-03DE-4A4E-A352-399CB3D88954}"/>
            </a:ext>
          </a:extLst>
        </xdr:cNvPr>
        <xdr:cNvSpPr txBox="1"/>
      </xdr:nvSpPr>
      <xdr:spPr>
        <a:xfrm>
          <a:off x="14830425" y="5248275"/>
          <a:ext cx="1123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a:solidFill>
                <a:schemeClr val="accent1">
                  <a:lumMod val="50000"/>
                </a:schemeClr>
              </a:solidFill>
              <a:latin typeface="+mn-lt"/>
              <a:ea typeface="+mn-ea"/>
              <a:cs typeface="+mn-cs"/>
            </a:rPr>
            <a:t>Department</a:t>
          </a:r>
        </a:p>
      </xdr:txBody>
    </xdr:sp>
    <xdr:clientData/>
  </xdr:twoCellAnchor>
  <xdr:twoCellAnchor>
    <xdr:from>
      <xdr:col>20</xdr:col>
      <xdr:colOff>57150</xdr:colOff>
      <xdr:row>24</xdr:row>
      <xdr:rowOff>171450</xdr:rowOff>
    </xdr:from>
    <xdr:to>
      <xdr:col>25</xdr:col>
      <xdr:colOff>85725</xdr:colOff>
      <xdr:row>26</xdr:row>
      <xdr:rowOff>57150</xdr:rowOff>
    </xdr:to>
    <xdr:sp macro="" textlink="">
      <xdr:nvSpPr>
        <xdr:cNvPr id="10" name="TextBox 9">
          <a:extLst>
            <a:ext uri="{FF2B5EF4-FFF2-40B4-BE49-F238E27FC236}">
              <a16:creationId xmlns:a16="http://schemas.microsoft.com/office/drawing/2014/main" id="{FF7B792A-B888-4A3E-A077-DCB1D7DBB49E}"/>
            </a:ext>
          </a:extLst>
        </xdr:cNvPr>
        <xdr:cNvSpPr txBox="1"/>
      </xdr:nvSpPr>
      <xdr:spPr>
        <a:xfrm>
          <a:off x="13201650" y="4933950"/>
          <a:ext cx="3314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26.56743333333" createdVersion="8" refreshedVersion="8" minRefreshableVersion="3" recordCount="1470" xr:uid="{F241D1FC-4262-4EB8-8857-8532265BAE0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8761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26D247-1517-4C9C-A7F7-51C3FF5970CB}" name="KPI"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84"/>
    <dataField name="Sum of CF_attrition count" fld="17" baseField="0" baseItem="0"/>
    <dataField name="Average of Age" fld="16" subtotal="average" baseField="0" baseItem="1" numFmtId="1"/>
  </dataFields>
  <formats count="1">
    <format dxfId="38">
      <pivotArea outline="0" collapsedLevelsAreSubtotals="1" fieldPosition="0">
        <references count="1">
          <reference field="4294967294" count="1" selected="0">
            <x v="2"/>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763C30-46CE-4025-AB35-23E174BEE278}" name="Rating"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3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A76A06-F709-40DA-86DC-56B5DEF5D9D5}" name="Gende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557D15-978B-444F-9569-A57348AA561D}" name="Education by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8F0D70-9E68-4229-BC84-51E58057B75C}" name="Attrition by Job"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FA6DEE-248A-4525-8D2C-4335C1E6E646}" name="Attrition by Departmen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595E6D-A36E-420A-8442-BF9DB37F5685}" name="Attrition by Age Group"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6A222E-45F0-4091-A2A5-2969B9F0B7F6}" name="Marital Statu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6334619-80A9-4F19-9F57-91D0981D6443}" sourceName="Gender">
  <pivotTables>
    <pivotTable tabId="9" name="Gender"/>
    <pivotTable tabId="13" name="Attrition by Age Group"/>
    <pivotTable tabId="12" name="Attrition by Department"/>
    <pivotTable tabId="11" name="Attrition by Job"/>
    <pivotTable tabId="10" name="Education by Attrition"/>
    <pivotTable tabId="7" name="KPI"/>
    <pivotTable tabId="14" name="Marital Status"/>
    <pivotTable tabId="8" name="Rating"/>
  </pivotTables>
  <data>
    <tabular pivotCacheId="158761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19B78F5-B53C-4B51-95D3-6FB0D87E1527}" sourceName="Department">
  <pivotTables>
    <pivotTable tabId="13" name="Attrition by Age Group"/>
    <pivotTable tabId="12" name="Attrition by Department"/>
    <pivotTable tabId="11" name="Attrition by Job"/>
    <pivotTable tabId="10" name="Education by Attrition"/>
    <pivotTable tabId="9" name="Gender"/>
    <pivotTable tabId="7" name="KPI"/>
    <pivotTable tabId="14" name="Marital Status"/>
    <pivotTable tabId="8" name="Rating"/>
  </pivotTables>
  <data>
    <tabular pivotCacheId="1587611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2CF8A3D-90F3-42DF-910A-0A7C21EB5903}" sourceName="Education Field">
  <pivotTables>
    <pivotTable tabId="13" name="Attrition by Age Group"/>
    <pivotTable tabId="12" name="Attrition by Department"/>
    <pivotTable tabId="11" name="Attrition by Job"/>
    <pivotTable tabId="10" name="Education by Attrition"/>
    <pivotTable tabId="9" name="Gender"/>
    <pivotTable tabId="7" name="KPI"/>
    <pivotTable tabId="14" name="Marital Status"/>
    <pivotTable tabId="8" name="Rating"/>
  </pivotTables>
  <data>
    <tabular pivotCacheId="1587611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9D71C18-5B74-4394-A0E3-49A4550CE8EF}"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2CDC560-D1DD-4C7B-A1D4-35EA004DBAE7}" cache="Slicer_Gender2" caption="Gender" rowHeight="260350"/>
  <slicer name="Education Field" xr10:uid="{A2743111-6524-4E89-8467-13506A5AF25C}"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EC0E4AE-A0B5-4CF3-BE9E-70B620629E4B}" cache="Slicer_Gender2" caption="Gender" rowHeight="260350"/>
  <slicer name="Education Field 1" xr10:uid="{8AFE8840-3BDE-4C28-81B4-158FEA0C43D4}"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0D3D24E-3175-44CD-8239-B4BD16825681}" cache="Slicer_Department" caption="Department" rowHeight="260350"/>
  <slicer name="Education Field 2" xr10:uid="{B4DF76F1-8ADC-4056-922C-2CCEE910BBFD}"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4AEA3E4-1B8A-4A62-9B70-2C0450611688}" cache="Slicer_Gender2" caption="Gender" columnCount="2" style="Slicer" rowHeight="260350"/>
  <slicer name="Department 1" xr10:uid="{5B2BFE5E-E6C9-4C9C-8D8E-AAF3DFD20C8E}" cache="Slicer_Department" style="Slicer" rowHeight="260350"/>
  <slicer name="Education Field 3" xr10:uid="{E15B675D-9D5C-41D1-A9BA-A25FFFC57924}" cache="Slicer_Education_Field2" startItem="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C2B06-5CF7-4C40-8C0F-7A48BDEADF76}">
  <dimension ref="A3:E7"/>
  <sheetViews>
    <sheetView workbookViewId="0">
      <selection activeCell="A27" sqref="A27"/>
    </sheetView>
  </sheetViews>
  <sheetFormatPr defaultRowHeight="15.6" x14ac:dyDescent="0.3"/>
  <cols>
    <col min="1" max="1" width="24.5" customWidth="1"/>
    <col min="2" max="2" width="22.796875" customWidth="1"/>
    <col min="3" max="3" width="13.5" customWidth="1"/>
    <col min="4" max="4" width="15.5" customWidth="1"/>
    <col min="5" max="5" width="12.5" customWidth="1"/>
  </cols>
  <sheetData>
    <row r="3" spans="1:5" x14ac:dyDescent="0.3">
      <c r="A3" t="s">
        <v>1554</v>
      </c>
      <c r="B3" t="s">
        <v>1555</v>
      </c>
      <c r="C3" t="s">
        <v>1556</v>
      </c>
    </row>
    <row r="4" spans="1:5" x14ac:dyDescent="0.3">
      <c r="A4" s="19">
        <v>1470</v>
      </c>
      <c r="B4" s="19">
        <v>237</v>
      </c>
      <c r="C4" s="4">
        <v>36.923809523809524</v>
      </c>
    </row>
    <row r="6" spans="1:5" x14ac:dyDescent="0.3">
      <c r="A6" t="s">
        <v>1557</v>
      </c>
      <c r="B6" t="s">
        <v>1558</v>
      </c>
      <c r="C6" t="s">
        <v>1559</v>
      </c>
      <c r="D6" t="s">
        <v>1560</v>
      </c>
      <c r="E6" t="s">
        <v>1561</v>
      </c>
    </row>
    <row r="7" spans="1:5" x14ac:dyDescent="0.3">
      <c r="A7">
        <f>GETPIVOTDATA(A$3,$A$3)</f>
        <v>1470</v>
      </c>
      <c r="B7">
        <f>GETPIVOTDATA("Sum of CF_attrition count",$A$3)</f>
        <v>237</v>
      </c>
      <c r="C7" s="4">
        <f>GETPIVOTDATA("Average of Age",$A$3)</f>
        <v>36.923809523809524</v>
      </c>
      <c r="D7">
        <f>A7-B7</f>
        <v>1233</v>
      </c>
      <c r="E7" s="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E7B86-1933-4E93-9E14-FBE327A7A984}">
  <dimension ref="A3:C7"/>
  <sheetViews>
    <sheetView workbookViewId="0">
      <selection activeCell="H12" sqref="H12"/>
    </sheetView>
  </sheetViews>
  <sheetFormatPr defaultRowHeight="15.6" x14ac:dyDescent="0.3"/>
  <cols>
    <col min="1" max="1" width="23.59765625" customWidth="1"/>
  </cols>
  <sheetData>
    <row r="3" spans="1:3" x14ac:dyDescent="0.3">
      <c r="A3" s="2" t="s">
        <v>1562</v>
      </c>
    </row>
    <row r="4" spans="1:3" x14ac:dyDescent="0.3">
      <c r="A4" s="8">
        <v>2.6265306122448981</v>
      </c>
    </row>
    <row r="6" spans="1:3" x14ac:dyDescent="0.3">
      <c r="A6" t="s">
        <v>1563</v>
      </c>
      <c r="B6" s="3">
        <f>GETPIVOTDATA("Job Satisfaction",$A$3)</f>
        <v>2.6265306122448981</v>
      </c>
      <c r="C6">
        <f>B6/4</f>
        <v>0.65663265306122454</v>
      </c>
    </row>
    <row r="7" spans="1:3" x14ac:dyDescent="0.3">
      <c r="A7" t="s">
        <v>1564</v>
      </c>
      <c r="B7" s="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48736-343E-451F-AD3C-7ACA5FBF7650}">
  <dimension ref="A3:C11"/>
  <sheetViews>
    <sheetView workbookViewId="0">
      <selection activeCell="C10" sqref="C10:C11"/>
    </sheetView>
  </sheetViews>
  <sheetFormatPr defaultRowHeight="15.6" x14ac:dyDescent="0.3"/>
  <cols>
    <col min="1" max="1" width="12.296875" customWidth="1"/>
    <col min="2" max="2" width="22.796875" customWidth="1"/>
  </cols>
  <sheetData>
    <row r="3" spans="1:3" x14ac:dyDescent="0.3">
      <c r="A3" s="9" t="s">
        <v>1565</v>
      </c>
      <c r="B3" s="2" t="s">
        <v>1567</v>
      </c>
    </row>
    <row r="4" spans="1:3" x14ac:dyDescent="0.3">
      <c r="A4" s="10" t="s">
        <v>51</v>
      </c>
      <c r="B4" s="16">
        <v>588</v>
      </c>
    </row>
    <row r="5" spans="1:3" x14ac:dyDescent="0.3">
      <c r="A5" s="11" t="s">
        <v>62</v>
      </c>
      <c r="B5" s="18">
        <v>882</v>
      </c>
    </row>
    <row r="6" spans="1:3" x14ac:dyDescent="0.3">
      <c r="A6" s="12" t="s">
        <v>1566</v>
      </c>
      <c r="B6" s="17">
        <v>1470</v>
      </c>
    </row>
    <row r="10" spans="1:3" x14ac:dyDescent="0.3">
      <c r="A10" t="s">
        <v>51</v>
      </c>
      <c r="B10">
        <f>IFERROR(GETPIVOTDATA("Employee Count",$A$3,"Gender","Female"),0)</f>
        <v>588</v>
      </c>
      <c r="C10" s="5">
        <f>IFERROR(B10/($B$10+$B$11),0)</f>
        <v>0.4</v>
      </c>
    </row>
    <row r="11" spans="1:3" x14ac:dyDescent="0.3">
      <c r="A11" t="s">
        <v>62</v>
      </c>
      <c r="B11">
        <f>IFERROR(GETPIVOTDATA("Employee Count",$A$3,"Gender","Male"),0)</f>
        <v>882</v>
      </c>
      <c r="C11" s="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00DA-DF8F-49F0-9EF9-97D2232E24E9}">
  <dimension ref="A3:B9"/>
  <sheetViews>
    <sheetView workbookViewId="0">
      <selection activeCell="B6" sqref="B6"/>
    </sheetView>
  </sheetViews>
  <sheetFormatPr defaultRowHeight="15.6" x14ac:dyDescent="0.3"/>
  <cols>
    <col min="1" max="1" width="15.8984375" customWidth="1"/>
    <col min="2" max="2" width="22.796875" customWidth="1"/>
  </cols>
  <sheetData>
    <row r="3" spans="1:2" x14ac:dyDescent="0.3">
      <c r="A3" s="9" t="s">
        <v>1565</v>
      </c>
      <c r="B3" s="2" t="s">
        <v>1555</v>
      </c>
    </row>
    <row r="4" spans="1:2" x14ac:dyDescent="0.3">
      <c r="A4" s="10" t="s">
        <v>134</v>
      </c>
      <c r="B4" s="16">
        <v>5</v>
      </c>
    </row>
    <row r="5" spans="1:2" x14ac:dyDescent="0.3">
      <c r="A5" s="11" t="s">
        <v>65</v>
      </c>
      <c r="B5" s="18">
        <v>31</v>
      </c>
    </row>
    <row r="6" spans="1:2" x14ac:dyDescent="0.3">
      <c r="A6" s="11" t="s">
        <v>55</v>
      </c>
      <c r="B6" s="18">
        <v>44</v>
      </c>
    </row>
    <row r="7" spans="1:2" x14ac:dyDescent="0.3">
      <c r="A7" s="11" t="s">
        <v>71</v>
      </c>
      <c r="B7" s="18">
        <v>58</v>
      </c>
    </row>
    <row r="8" spans="1:2" x14ac:dyDescent="0.3">
      <c r="A8" s="11" t="s">
        <v>77</v>
      </c>
      <c r="B8" s="18">
        <v>99</v>
      </c>
    </row>
    <row r="9" spans="1:2" x14ac:dyDescent="0.3">
      <c r="A9" s="12" t="s">
        <v>1566</v>
      </c>
      <c r="B9" s="1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74E5-50E9-4CDB-8E44-EF68D9BC55CB}">
  <dimension ref="A3:E13"/>
  <sheetViews>
    <sheetView workbookViewId="0">
      <selection activeCell="M17" sqref="M17:M19"/>
    </sheetView>
  </sheetViews>
  <sheetFormatPr defaultRowHeight="15.6" x14ac:dyDescent="0.3"/>
  <cols>
    <col min="1" max="1" width="23.3984375" customWidth="1"/>
    <col min="2" max="2" width="22.796875" customWidth="1"/>
    <col min="4" max="4" width="23.3984375" customWidth="1"/>
  </cols>
  <sheetData>
    <row r="3" spans="1:5" x14ac:dyDescent="0.3">
      <c r="A3" s="9" t="s">
        <v>1565</v>
      </c>
      <c r="B3" s="2" t="s">
        <v>1555</v>
      </c>
      <c r="D3" t="s">
        <v>9</v>
      </c>
      <c r="E3" t="s">
        <v>0</v>
      </c>
    </row>
    <row r="4" spans="1:5" x14ac:dyDescent="0.3">
      <c r="A4" s="10" t="s">
        <v>83</v>
      </c>
      <c r="B4" s="16">
        <v>9</v>
      </c>
      <c r="D4" t="str">
        <f>A4</f>
        <v>Healthcare Representative</v>
      </c>
      <c r="E4">
        <f>GETPIVOTDATA("CF_attrition count",$A$3,"Job Role",A4)</f>
        <v>9</v>
      </c>
    </row>
    <row r="5" spans="1:5" x14ac:dyDescent="0.3">
      <c r="A5" s="11" t="s">
        <v>163</v>
      </c>
      <c r="B5" s="18">
        <v>12</v>
      </c>
      <c r="D5" t="str">
        <f t="shared" ref="D5:D12" si="0">A5</f>
        <v>Human Resources</v>
      </c>
      <c r="E5">
        <f t="shared" ref="E5:E12" si="1">GETPIVOTDATA("CF_attrition count",$A$3,"Job Role",A5)</f>
        <v>12</v>
      </c>
    </row>
    <row r="6" spans="1:5" x14ac:dyDescent="0.3">
      <c r="A6" s="11" t="s">
        <v>68</v>
      </c>
      <c r="B6" s="18">
        <v>62</v>
      </c>
      <c r="D6" t="str">
        <f t="shared" si="0"/>
        <v>Laboratory Technician</v>
      </c>
      <c r="E6">
        <f t="shared" si="1"/>
        <v>62</v>
      </c>
    </row>
    <row r="7" spans="1:5" x14ac:dyDescent="0.3">
      <c r="A7" s="11" t="s">
        <v>95</v>
      </c>
      <c r="B7" s="18">
        <v>5</v>
      </c>
      <c r="D7" t="str">
        <f t="shared" si="0"/>
        <v>Manager</v>
      </c>
      <c r="E7">
        <f t="shared" si="1"/>
        <v>5</v>
      </c>
    </row>
    <row r="8" spans="1:5" x14ac:dyDescent="0.3">
      <c r="A8" s="11" t="s">
        <v>81</v>
      </c>
      <c r="B8" s="18">
        <v>10</v>
      </c>
      <c r="D8" t="str">
        <f t="shared" si="0"/>
        <v>Manufacturing Director</v>
      </c>
      <c r="E8">
        <f t="shared" si="1"/>
        <v>10</v>
      </c>
    </row>
    <row r="9" spans="1:5" x14ac:dyDescent="0.3">
      <c r="A9" s="11" t="s">
        <v>101</v>
      </c>
      <c r="B9" s="18">
        <v>2</v>
      </c>
      <c r="D9" t="str">
        <f t="shared" si="0"/>
        <v>Research Director</v>
      </c>
      <c r="E9">
        <f t="shared" si="1"/>
        <v>2</v>
      </c>
    </row>
    <row r="10" spans="1:5" x14ac:dyDescent="0.3">
      <c r="A10" s="11" t="s">
        <v>63</v>
      </c>
      <c r="B10" s="18">
        <v>47</v>
      </c>
      <c r="D10" t="str">
        <f t="shared" si="0"/>
        <v>Research Scientist</v>
      </c>
      <c r="E10">
        <f t="shared" si="1"/>
        <v>47</v>
      </c>
    </row>
    <row r="11" spans="1:5" x14ac:dyDescent="0.3">
      <c r="A11" s="11" t="s">
        <v>52</v>
      </c>
      <c r="B11" s="18">
        <v>57</v>
      </c>
      <c r="D11" t="str">
        <f t="shared" si="0"/>
        <v>Sales Executive</v>
      </c>
      <c r="E11">
        <f t="shared" si="1"/>
        <v>57</v>
      </c>
    </row>
    <row r="12" spans="1:5" x14ac:dyDescent="0.3">
      <c r="A12" s="11" t="s">
        <v>99</v>
      </c>
      <c r="B12" s="18">
        <v>33</v>
      </c>
      <c r="D12" t="str">
        <f t="shared" si="0"/>
        <v>Sales Representative</v>
      </c>
      <c r="E12">
        <f t="shared" si="1"/>
        <v>33</v>
      </c>
    </row>
    <row r="13" spans="1:5" x14ac:dyDescent="0.3">
      <c r="A13" s="12" t="s">
        <v>1566</v>
      </c>
      <c r="B13" s="17">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1E4AE-5784-49FE-A56B-A85B48E7A9F2}">
  <dimension ref="A3:B7"/>
  <sheetViews>
    <sheetView workbookViewId="0">
      <selection activeCell="B4" sqref="B4"/>
    </sheetView>
  </sheetViews>
  <sheetFormatPr defaultRowHeight="15.6" x14ac:dyDescent="0.3"/>
  <cols>
    <col min="1" max="1" width="12.296875" customWidth="1"/>
    <col min="2" max="2" width="22.796875" customWidth="1"/>
  </cols>
  <sheetData>
    <row r="3" spans="1:2" x14ac:dyDescent="0.3">
      <c r="A3" s="9" t="s">
        <v>1565</v>
      </c>
      <c r="B3" s="2" t="s">
        <v>1555</v>
      </c>
    </row>
    <row r="4" spans="1:2" x14ac:dyDescent="0.3">
      <c r="A4" s="10" t="s">
        <v>161</v>
      </c>
      <c r="B4" s="13">
        <v>5.0632911392405063E-2</v>
      </c>
    </row>
    <row r="5" spans="1:2" x14ac:dyDescent="0.3">
      <c r="A5" s="11" t="s">
        <v>60</v>
      </c>
      <c r="B5" s="14">
        <v>0.56118143459915615</v>
      </c>
    </row>
    <row r="6" spans="1:2" x14ac:dyDescent="0.3">
      <c r="A6" s="11" t="s">
        <v>48</v>
      </c>
      <c r="B6" s="14">
        <v>0.3881856540084388</v>
      </c>
    </row>
    <row r="7" spans="1:2" x14ac:dyDescent="0.3">
      <c r="A7" s="12" t="s">
        <v>1566</v>
      </c>
      <c r="B7" s="1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DDEF-31CA-4F27-B3E2-42DA173863B7}">
  <dimension ref="A3:B9"/>
  <sheetViews>
    <sheetView workbookViewId="0">
      <selection activeCell="B6" sqref="B6"/>
    </sheetView>
  </sheetViews>
  <sheetFormatPr defaultRowHeight="15.6" x14ac:dyDescent="0.3"/>
  <cols>
    <col min="1" max="1" width="12.296875" customWidth="1"/>
    <col min="2" max="2" width="22.796875" customWidth="1"/>
  </cols>
  <sheetData>
    <row r="3" spans="1:2" x14ac:dyDescent="0.3">
      <c r="A3" s="9" t="s">
        <v>1565</v>
      </c>
      <c r="B3" s="2" t="s">
        <v>1555</v>
      </c>
    </row>
    <row r="4" spans="1:2" x14ac:dyDescent="0.3">
      <c r="A4" s="10" t="s">
        <v>69</v>
      </c>
      <c r="B4" s="16">
        <v>112</v>
      </c>
    </row>
    <row r="5" spans="1:2" x14ac:dyDescent="0.3">
      <c r="A5" s="11" t="s">
        <v>46</v>
      </c>
      <c r="B5" s="18">
        <v>51</v>
      </c>
    </row>
    <row r="6" spans="1:2" x14ac:dyDescent="0.3">
      <c r="A6" s="11" t="s">
        <v>92</v>
      </c>
      <c r="B6" s="18">
        <v>38</v>
      </c>
    </row>
    <row r="7" spans="1:2" x14ac:dyDescent="0.3">
      <c r="A7" s="11" t="s">
        <v>58</v>
      </c>
      <c r="B7" s="18">
        <v>25</v>
      </c>
    </row>
    <row r="8" spans="1:2" x14ac:dyDescent="0.3">
      <c r="A8" s="11" t="s">
        <v>75</v>
      </c>
      <c r="B8" s="18">
        <v>11</v>
      </c>
    </row>
    <row r="9" spans="1:2" x14ac:dyDescent="0.3">
      <c r="A9" s="12" t="s">
        <v>1566</v>
      </c>
      <c r="B9" s="1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C7CE0-AB10-4E79-980B-291737E969D6}">
  <dimension ref="A3:E7"/>
  <sheetViews>
    <sheetView workbookViewId="0">
      <selection activeCell="D3" sqref="D3:E6"/>
    </sheetView>
  </sheetViews>
  <sheetFormatPr defaultRowHeight="15.6" x14ac:dyDescent="0.3"/>
  <cols>
    <col min="1" max="1" width="12.296875" customWidth="1"/>
    <col min="2" max="2" width="22.796875" customWidth="1"/>
    <col min="4" max="4" width="11.8984375" customWidth="1"/>
  </cols>
  <sheetData>
    <row r="3" spans="1:5" x14ac:dyDescent="0.3">
      <c r="A3" s="9" t="s">
        <v>1565</v>
      </c>
      <c r="B3" s="2" t="s">
        <v>1555</v>
      </c>
      <c r="D3" t="s">
        <v>1568</v>
      </c>
      <c r="E3" t="s">
        <v>0</v>
      </c>
    </row>
    <row r="4" spans="1:5" x14ac:dyDescent="0.3">
      <c r="A4" s="10" t="s">
        <v>79</v>
      </c>
      <c r="B4" s="16">
        <v>33</v>
      </c>
      <c r="D4" t="str">
        <f>A4</f>
        <v>Divorced</v>
      </c>
      <c r="E4">
        <f>GETPIVOTDATA("CF_attrition count",$A$3,"Marital Status",A4)</f>
        <v>33</v>
      </c>
    </row>
    <row r="5" spans="1:5" x14ac:dyDescent="0.3">
      <c r="A5" s="11" t="s">
        <v>64</v>
      </c>
      <c r="B5" s="18">
        <v>84</v>
      </c>
      <c r="D5" t="str">
        <f t="shared" ref="D5:D6" si="0">A5</f>
        <v>Married</v>
      </c>
      <c r="E5">
        <f t="shared" ref="E5:E6" si="1">GETPIVOTDATA("CF_attrition count",$A$3,"Marital Status",A5)</f>
        <v>84</v>
      </c>
    </row>
    <row r="6" spans="1:5" x14ac:dyDescent="0.3">
      <c r="A6" s="11" t="s">
        <v>53</v>
      </c>
      <c r="B6" s="18">
        <v>120</v>
      </c>
      <c r="D6" t="str">
        <f t="shared" si="0"/>
        <v>Single</v>
      </c>
      <c r="E6">
        <f t="shared" si="1"/>
        <v>120</v>
      </c>
    </row>
    <row r="7" spans="1:5" x14ac:dyDescent="0.3">
      <c r="A7" s="12" t="s">
        <v>1566</v>
      </c>
      <c r="B7" s="1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E8" sqref="E8"/>
    </sheetView>
  </sheetViews>
  <sheetFormatPr defaultColWidth="11.296875" defaultRowHeight="15" customHeight="1" x14ac:dyDescent="0.3"/>
  <cols>
    <col min="1" max="1" width="9.796875" customWidth="1"/>
    <col min="2" max="2" width="15.5" customWidth="1"/>
    <col min="3" max="3" width="13.3984375" customWidth="1"/>
    <col min="4" max="4" width="17.59765625" customWidth="1"/>
    <col min="5" max="5" width="12.796875" customWidth="1"/>
    <col min="6" max="6" width="15.5" customWidth="1"/>
    <col min="7" max="7" width="8.8984375" customWidth="1"/>
    <col min="8" max="8" width="18" customWidth="1"/>
    <col min="9" max="9" width="8.59765625" customWidth="1"/>
    <col min="10" max="10" width="23.3984375" customWidth="1"/>
    <col min="11" max="11" width="14.5" customWidth="1"/>
    <col min="12" max="12" width="11.296875" customWidth="1"/>
    <col min="13" max="13" width="8.59765625" customWidth="1"/>
    <col min="14" max="14" width="22.796875" customWidth="1"/>
    <col min="15" max="17" width="8.59765625" customWidth="1"/>
    <col min="18" max="18" width="17.8984375" customWidth="1"/>
    <col min="19" max="19" width="18.69921875" customWidth="1"/>
    <col min="20" max="20" width="16.5" customWidth="1"/>
    <col min="21" max="21" width="20.5" customWidth="1"/>
    <col min="22" max="22" width="11" customWidth="1"/>
    <col min="23" max="23" width="20" customWidth="1"/>
    <col min="24" max="24" width="15.8984375" customWidth="1"/>
    <col min="25" max="25" width="16.5" customWidth="1"/>
    <col min="26" max="26" width="23.59765625" customWidth="1"/>
    <col min="27" max="27" width="12.5" customWidth="1"/>
    <col min="28" max="28" width="16.5" customWidth="1"/>
    <col min="29" max="29" width="10.296875" customWidth="1"/>
    <col min="30" max="30" width="15.69921875" customWidth="1"/>
    <col min="31" max="31" width="16.3984375" customWidth="1"/>
    <col min="32" max="32" width="13.8984375" customWidth="1"/>
    <col min="33" max="33" width="23.59765625" customWidth="1"/>
    <col min="34" max="34" width="18.796875" customWidth="1"/>
    <col min="35" max="35" width="19" customWidth="1"/>
    <col min="36" max="36" width="23.3984375" customWidth="1"/>
    <col min="37" max="37" width="15.69921875" customWidth="1"/>
    <col min="38" max="38" width="18.296875" customWidth="1"/>
    <col min="39" max="39" width="19.5" customWidth="1"/>
    <col min="40" max="40" width="17.59765625" customWidth="1"/>
    <col min="41" max="41" width="17.8984375" customWidth="1"/>
    <col min="42" max="42" width="20.3984375" customWidth="1"/>
    <col min="43" max="43" width="25.296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80" zoomScaleNormal="80" workbookViewId="0">
      <selection activeCell="AA28" sqref="AA28"/>
    </sheetView>
  </sheetViews>
  <sheetFormatPr defaultColWidth="11.296875" defaultRowHeight="15" customHeight="1" x14ac:dyDescent="0.3"/>
  <cols>
    <col min="1" max="26" width="8.59765625" style="7" customWidth="1"/>
    <col min="27" max="16384" width="11.296875" style="7"/>
  </cols>
  <sheetData>
    <row r="1" ht="15.6" x14ac:dyDescent="0.3"/>
    <row r="2" ht="15.6" x14ac:dyDescent="0.3"/>
    <row r="3" ht="15.6" x14ac:dyDescent="0.3"/>
    <row r="4" ht="15.6" x14ac:dyDescent="0.3"/>
    <row r="5" ht="15.6" x14ac:dyDescent="0.3"/>
    <row r="6" ht="15.6" x14ac:dyDescent="0.3"/>
    <row r="7" ht="15.6" x14ac:dyDescent="0.3"/>
    <row r="8" ht="15.6" x14ac:dyDescent="0.3"/>
    <row r="9" ht="15.6" x14ac:dyDescent="0.3"/>
    <row r="10" ht="15.6" x14ac:dyDescent="0.3"/>
    <row r="11" ht="15.6" x14ac:dyDescent="0.3"/>
    <row r="12" ht="15.6" x14ac:dyDescent="0.3"/>
    <row r="13" ht="15.6" x14ac:dyDescent="0.3"/>
    <row r="14" ht="15.6" x14ac:dyDescent="0.3"/>
    <row r="15" ht="15.6" x14ac:dyDescent="0.3"/>
    <row r="16" ht="15.6" x14ac:dyDescent="0.3"/>
    <row r="17" ht="15.6" x14ac:dyDescent="0.3"/>
    <row r="18" ht="15.6" x14ac:dyDescent="0.3"/>
    <row r="19" ht="15.6" x14ac:dyDescent="0.3"/>
    <row r="20" ht="15.6"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Attrition by Department</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abdelrahman192335@fci.bu.edu.eg</cp:lastModifiedBy>
  <dcterms:created xsi:type="dcterms:W3CDTF">2022-12-29T16:02:46Z</dcterms:created>
  <dcterms:modified xsi:type="dcterms:W3CDTF">2024-02-05T19:56:53Z</dcterms:modified>
</cp:coreProperties>
</file>