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upwork-projects\twitter-lab-computer\"/>
    </mc:Choice>
  </mc:AlternateContent>
  <xr:revisionPtr revIDLastSave="0" documentId="13_ncr:1_{8AE1F291-B34E-41B9-83D3-4151877CCC3B}" xr6:coauthVersionLast="47" xr6:coauthVersionMax="47" xr10:uidLastSave="{00000000-0000-0000-0000-000000000000}"/>
  <bookViews>
    <workbookView xWindow="-120" yWindow="-120" windowWidth="20730" windowHeight="11760" activeTab="2" xr2:uid="{C33BFC87-8FC7-409A-8284-60AEF0E7A1BF}"/>
  </bookViews>
  <sheets>
    <sheet name="قطاع الفرشة " sheetId="1" r:id="rId1"/>
    <sheet name="قطاع ادارة السراة 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 a="1"/>
  <c r="K2" i="3"/>
  <c r="K3" i="3" a="1"/>
  <c r="K3" i="3"/>
  <c r="K4" i="3" a="1"/>
  <c r="K4" i="3"/>
  <c r="K5" i="3" a="1"/>
  <c r="K5" i="3"/>
  <c r="K6" i="3" a="1"/>
  <c r="K6" i="3"/>
  <c r="K7" i="3" a="1"/>
  <c r="K7" i="3"/>
  <c r="K8" i="3" a="1"/>
  <c r="K8" i="3"/>
  <c r="K9" i="3" a="1"/>
  <c r="K9" i="3"/>
  <c r="K10" i="3" a="1"/>
  <c r="K10" i="3"/>
  <c r="K11" i="3" a="1"/>
  <c r="K11" i="3"/>
  <c r="K12" i="3" a="1"/>
  <c r="K12" i="3"/>
  <c r="K13" i="3" a="1"/>
  <c r="K13" i="3"/>
  <c r="K14" i="3" a="1"/>
  <c r="K14" i="3"/>
  <c r="K15" i="3" a="1"/>
  <c r="K15" i="3"/>
  <c r="K16" i="3" a="1"/>
  <c r="K16" i="3"/>
  <c r="K17" i="3" a="1"/>
  <c r="K17" i="3"/>
  <c r="K18" i="3" a="1"/>
  <c r="K18" i="3"/>
  <c r="K19" i="3" a="1"/>
  <c r="K19" i="3"/>
  <c r="AF3" i="3" a="1"/>
  <c r="AF3" i="3"/>
  <c r="AF4" i="3" a="1"/>
  <c r="AF4" i="3"/>
  <c r="AF5" i="3" a="1"/>
  <c r="AF5" i="3"/>
  <c r="AF6" i="3" a="1"/>
  <c r="AF6" i="3"/>
  <c r="AF7" i="3" a="1"/>
  <c r="AF7" i="3"/>
  <c r="AF8" i="3" a="1"/>
  <c r="AF8" i="3"/>
  <c r="AF9" i="3" a="1"/>
  <c r="AF9" i="3"/>
  <c r="AF10" i="3" a="1"/>
  <c r="AF10" i="3"/>
  <c r="AF11" i="3" a="1"/>
  <c r="AF11" i="3"/>
  <c r="AF12" i="3" a="1"/>
  <c r="AF12" i="3"/>
  <c r="AF13" i="3" a="1"/>
  <c r="AF13" i="3"/>
  <c r="AF14" i="3" a="1"/>
  <c r="AF14" i="3"/>
  <c r="AF15" i="3" a="1"/>
  <c r="AF15" i="3"/>
  <c r="AF16" i="3" a="1"/>
  <c r="AF16" i="3"/>
  <c r="AF17" i="3" a="1"/>
  <c r="AF17" i="3"/>
  <c r="AF18" i="3" a="1"/>
  <c r="AF18" i="3"/>
  <c r="AF19" i="3" a="1"/>
  <c r="AF19" i="3"/>
  <c r="AF2" i="3" a="1"/>
  <c r="AF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" i="3"/>
  <c r="AO3" i="3" a="1"/>
  <c r="AO3" i="3"/>
  <c r="AO4" i="3" a="1"/>
  <c r="AO4" i="3"/>
  <c r="AO5" i="3" a="1"/>
  <c r="AO5" i="3"/>
  <c r="AO6" i="3" a="1"/>
  <c r="AO6" i="3"/>
  <c r="AO7" i="3" a="1"/>
  <c r="AO7" i="3"/>
  <c r="AO8" i="3" a="1"/>
  <c r="AO8" i="3"/>
  <c r="AO9" i="3" a="1"/>
  <c r="AO9" i="3"/>
  <c r="AO10" i="3" a="1"/>
  <c r="AO10" i="3"/>
  <c r="AO11" i="3" a="1"/>
  <c r="AO11" i="3"/>
  <c r="AO12" i="3" a="1"/>
  <c r="AO12" i="3"/>
  <c r="AO13" i="3" a="1"/>
  <c r="AO13" i="3"/>
  <c r="AO14" i="3" a="1"/>
  <c r="AO14" i="3"/>
  <c r="AO15" i="3" a="1"/>
  <c r="AO15" i="3"/>
  <c r="AO16" i="3" a="1"/>
  <c r="AO16" i="3"/>
  <c r="AO17" i="3" a="1"/>
  <c r="AO17" i="3"/>
  <c r="AO18" i="3" a="1"/>
  <c r="AO18" i="3"/>
  <c r="AO19" i="3" a="1"/>
  <c r="AO19" i="3"/>
  <c r="AO2" i="3" a="1"/>
  <c r="AO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<sst xmlns="http://schemas.openxmlformats.org/spreadsheetml/2006/main" count="1402" uniqueCount="219">
  <si>
    <t>إدارة التعليم بمحافظة سراة عبيدة :</t>
  </si>
  <si>
    <t>اسم المدرسة :</t>
  </si>
  <si>
    <t>ما هو متوسط عدد الطالبات في الصف الدراسي الواحد ؟</t>
  </si>
  <si>
    <t>كم رقم المنافسة لأجهزة المعمل ؟</t>
  </si>
  <si>
    <t>ما هو نوع المعمل؟</t>
  </si>
  <si>
    <t>ما هي أنواع أجهزة الحاسب الموجودة بالمدرسة ؟</t>
  </si>
  <si>
    <t>ما هو اسم طراز أجهزة الحاسب؟</t>
  </si>
  <si>
    <t>ما هو اسم طراز أجهزة الحاسب المحمولة والشركة المصنعة؟  إن وجدت </t>
  </si>
  <si>
    <t>كم عدد أجهزة الحاسب الآلي المكتبية كاملة مع جهاز المعلمة (التي تعمل والتي لا تعمل)؟</t>
  </si>
  <si>
    <t>كم عدد أجهزة الحاسب المحمولة الجديدة كاملة؟  إن وجدت </t>
  </si>
  <si>
    <t>هل يوجد سبورة ذكية ؟</t>
  </si>
  <si>
    <t>مساحة المعمل ؟</t>
  </si>
  <si>
    <t xml:space="preserve">هل تعمل الكهرباء والتوصيلات في المعمل بشكل جيد ؟ </t>
  </si>
  <si>
    <t xml:space="preserve">إذا كان هناك أجهزة محمولة مع المعمل المكتبي هل عدد الأفياش (المقابس ) مناسب لشحن الأجهزة ؟ </t>
  </si>
  <si>
    <t xml:space="preserve">هل يوجد جهاز عرض للبيانات  ( البروجكتر ) ؟ </t>
  </si>
  <si>
    <t>هل جهاز عرض البيانات هو خاص بالمعلمة أم خاص بعمل الحاسب الآلي ؟</t>
  </si>
  <si>
    <t>كم عدد أجهزة الفأرة التي لا تعمل ؟   </t>
  </si>
  <si>
    <t xml:space="preserve">كم عدد أجهزة لوحة المفاتيح التي لا تعمل ؟ </t>
  </si>
  <si>
    <t>كم عدد أجهزة الحاسب التي لا تعمل؟</t>
  </si>
  <si>
    <t xml:space="preserve">ما هو نظام التشغيل في أجهزة الحاسب المكتبي ؟ </t>
  </si>
  <si>
    <t xml:space="preserve"> ما هو نظام التشغيل في أجهزة الحاسب المحمولة الجديدة ؟
</t>
  </si>
  <si>
    <t>هل تم التأكد من التمديدات للأسلاك سليمة وغير مكشوفة ؟</t>
  </si>
  <si>
    <t xml:space="preserve">هل يوجد مستلزمات إطفاء الحريق (طفاية حريق)؟ </t>
  </si>
  <si>
    <t xml:space="preserve">هل يتم تنظيف معمل الحاسب الآلي من قبل المدرسة عند الحاجة ؟ </t>
  </si>
  <si>
    <t xml:space="preserve">هل طاولات المعمل ملائمة لعمر الطالبات ومساحة المعمل ؟  </t>
  </si>
  <si>
    <t>هل الكراسي الموجودة ملائمة  لعمر الطالبات ومساحة المعمل ؟</t>
  </si>
  <si>
    <t>هل مساحة المعمل مناسبة لاستيعاب عدد الطالبات ؟</t>
  </si>
  <si>
    <t xml:space="preserve">هل تستطيع المعلمة تثبيت البرامج التعليمية المطلوبة ؟ </t>
  </si>
  <si>
    <t>هل برنامج النت سبورت للمعلم مفعل (توفير فلاشه تهيئة أو أقراص)؟</t>
  </si>
  <si>
    <t xml:space="preserve">هل الأجهزة مرتبطة بالشبكة المحلية ؟ </t>
  </si>
  <si>
    <t xml:space="preserve"> هل تصل شبكة الإنترنت لمعمل الحاسب الآلي ؟ </t>
  </si>
  <si>
    <t>هل تصل شبكة الإنترنت لجهاز المعلمة وأجهزة الطلاب؟</t>
  </si>
  <si>
    <t>ما هي الإجراءات المتخذة لحل مشاكل معمل الحاسب الآلي ؟</t>
  </si>
  <si>
    <t>هل تم صيانة الأجهزة من قبل الدعم الفني تمت الصيانة خلال ......؟</t>
  </si>
  <si>
    <t>ما هو نوع عملية الصيانة ؟</t>
  </si>
  <si>
    <t>المرحلة المتوسط</t>
  </si>
  <si>
    <t xml:space="preserve">المرحلة الثانوية </t>
  </si>
  <si>
    <t xml:space="preserve">المرحلة الابتدائية </t>
  </si>
  <si>
    <t xml:space="preserve"> مادة إنترنت الأشياء </t>
  </si>
  <si>
    <t>قطاع (الفرشة) </t>
  </si>
  <si>
    <t>متوسطة وثانوية وادي الحيا</t>
  </si>
  <si>
    <t>لا</t>
  </si>
  <si>
    <t>أقل من أو يساوي 50 طالبة</t>
  </si>
  <si>
    <t xml:space="preserve"> بالمنافسة رقم 32 \ 13  </t>
  </si>
  <si>
    <t xml:space="preserve">معمل ثابت ( أجهزة حاسب مكتبية ) </t>
  </si>
  <si>
    <t>أجهزة حاسب مكتبية قديمة;</t>
  </si>
  <si>
    <t>Dell OptiPlex 7090 /380</t>
  </si>
  <si>
    <t>22</t>
  </si>
  <si>
    <t>0</t>
  </si>
  <si>
    <t>متوسطة</t>
  </si>
  <si>
    <t xml:space="preserve">تعمل </t>
  </si>
  <si>
    <t xml:space="preserve">عدد المقابس كافي </t>
  </si>
  <si>
    <t>نعم</t>
  </si>
  <si>
    <t xml:space="preserve">خاص بالمعلمة </t>
  </si>
  <si>
    <t>4</t>
  </si>
  <si>
    <t>6</t>
  </si>
  <si>
    <t>Windows 7, 32-bit</t>
  </si>
  <si>
    <t xml:space="preserve">نعم سليمة </t>
  </si>
  <si>
    <t>لا يوجد</t>
  </si>
  <si>
    <t xml:space="preserve">نعم مناسبة </t>
  </si>
  <si>
    <t xml:space="preserve">مناسبة وممتازة </t>
  </si>
  <si>
    <t>غير مناسب (عدد الأجهزة أقل بكثير من عدد الطالبات)</t>
  </si>
  <si>
    <t> تم محاولة حلها ذاتياً .</t>
  </si>
  <si>
    <t>لم يتم صيانتها خلال العامين السابقين .</t>
  </si>
  <si>
    <t>توثيق الزيارة ورفع البيانات فقط بدون عمل صيانة.</t>
  </si>
  <si>
    <t>Microsoft Office 2019 ;VEXcode V5 (v2.4.0);Shotcut (22.12.21);Microsoft Expression Web 4;Scratch ;PhET Simulations;Robo Mind;Microsoft Office 2016; Microsoft Office 2013;</t>
  </si>
  <si>
    <t>Cisco Packet Tracer 8.1.1.0021-0022;Microsoft MakeCode for MicroBit (5.0.12);Scribus 1.5.9;GIMP;Inkscape ;Pencil2D v0.6.6;visual studio code  ;</t>
  </si>
  <si>
    <t>لا أدرس المرحلة الابتدائية;</t>
  </si>
  <si>
    <t>JAVA(JRE);ARDUINO IDE;BINARY CUPCARBON IOT;PYTHON IDLE;MQTTX:(cross-platform MQTT);JetBrains PyCharm;</t>
  </si>
  <si>
    <t xml:space="preserve">لا يوجد </t>
  </si>
  <si>
    <t>الطفولة المبكرة ومتوسطة خشم عنقار</t>
  </si>
  <si>
    <t>أقل من أو يساوي 20 طالبة</t>
  </si>
  <si>
    <t xml:space="preserve"> بالمنافسة رقم 32 \ 32 </t>
  </si>
  <si>
    <t>Dell optiplex 790</t>
  </si>
  <si>
    <t>7</t>
  </si>
  <si>
    <t xml:space="preserve">صغيرة </t>
  </si>
  <si>
    <t xml:space="preserve">تحتاج إلى صيانة </t>
  </si>
  <si>
    <t xml:space="preserve">عدد مقابس غير كافي </t>
  </si>
  <si>
    <t>خاص بالمعمل</t>
  </si>
  <si>
    <t>1</t>
  </si>
  <si>
    <t>غير سليمة ومكشوفة</t>
  </si>
  <si>
    <t xml:space="preserve">  أجزاء تالفة </t>
  </si>
  <si>
    <t>تم رفع خطاب طلب صيانه وتغغير غرفة المعمل ولم يتم الرد للان</t>
  </si>
  <si>
    <t>إصلاح الأجهزة .</t>
  </si>
  <si>
    <t>Grammar Bubbles;PhET Simulations;Microsoft Expression Web 4;Shotcut (22.12.21);VEXcode V5 (v2.4.0);</t>
  </si>
  <si>
    <t xml:space="preserve"> لا أدرس المرحلة الثانوية ;</t>
  </si>
  <si>
    <t>Open Roberta Lab EV3 leJOS (v0.9.1);</t>
  </si>
  <si>
    <t>JAVA(JRE);</t>
  </si>
  <si>
    <t>مجمع البقعة</t>
  </si>
  <si>
    <t>Deel optiplex 790</t>
  </si>
  <si>
    <t>11</t>
  </si>
  <si>
    <t>3</t>
  </si>
  <si>
    <t xml:space="preserve">أجزاء تالفة </t>
  </si>
  <si>
    <t>نوعاً ما (عدد الطالبات أكثر من عدد الأجهزة ولاكن مناسب نوعاً ما)</t>
  </si>
  <si>
    <t>تم الاتصال بالدعم الفني .</t>
  </si>
  <si>
    <t>Microsoft Office 2019 ;VEXcode V5 (v2.4.0);Shotcut (22.12.21);Microsoft Expression Web 4;</t>
  </si>
  <si>
    <t>Cisco Packet Tracer 8.1.1.0021-0022;Microsoft MakeCode for MicroBit (5.0.12);Scribus 1.5.9;GIMP;Inkscape ;</t>
  </si>
  <si>
    <t>Open Roberta Lab EV3 leJOS (v0.9.1);Microsoft Office 2019 ;</t>
  </si>
  <si>
    <t>الطفولة المبكرة ومتوسطة آل مسعود</t>
  </si>
  <si>
    <t>أقل من أو يساوي  10 طالبات</t>
  </si>
  <si>
    <t>Dell optiPlex 790</t>
  </si>
  <si>
    <t>14</t>
  </si>
  <si>
    <t>2</t>
  </si>
  <si>
    <t> لا يوجد أجهزة حاسب محمولة </t>
  </si>
  <si>
    <t xml:space="preserve">نعم يوجد </t>
  </si>
  <si>
    <t>غير مناسبة</t>
  </si>
  <si>
    <t>مناسب (عدد الأجهزة يساوي عدد الطلبات )</t>
  </si>
  <si>
    <t xml:space="preserve"> العام الدراسي 1444هــ  </t>
  </si>
  <si>
    <t>Microsoft Office 2019 ;Scratch ;Grammar Bubbles;Robo Mind;VEXcode V5 (v2.4.0);Shotcut (22.12.21);Microsoft Expression Web 4;</t>
  </si>
  <si>
    <t>Open Roberta Lab EV3 leJOS (v0.9.1);Scratch ;Microsoft office excel. ;Microsoft office PowerPoint ;Microsoft office word. ;</t>
  </si>
  <si>
    <t>لا أدرس مادة إنترنت الأشياء;</t>
  </si>
  <si>
    <t>مجمع الفرشة</t>
  </si>
  <si>
    <t>معمل ثابت اجهزة حاسب محمول + معمل اجهزة مكتبيه</t>
  </si>
  <si>
    <t>أجهزة حاسب مكتبية قديمة;أجهزة حاسب مكتبية جديدة;أجهزة حاسب محمولة جديدة;</t>
  </si>
  <si>
    <t> Dell OptiPlex 580</t>
  </si>
  <si>
    <t xml:space="preserve">Hp notebook pc </t>
  </si>
  <si>
    <t>28</t>
  </si>
  <si>
    <t>31</t>
  </si>
  <si>
    <t xml:space="preserve">لايوجد </t>
  </si>
  <si>
    <t>١</t>
  </si>
  <si>
    <t>Windows 10, 64-bit</t>
  </si>
  <si>
    <t>جميع ماسبق</t>
  </si>
  <si>
    <t>Microsoft Office 2019 ;VEXcode V5 (v2.4.0);Shotcut (22.12.21);Scratch ;PhET Simulations;Grammar Bubbles;Robo Mind;</t>
  </si>
  <si>
    <t>Microsoft MakeCode for MicroBit (5.0.12);Scribus 1.5.9;GIMP;Inkscape ;Pencil2D v0.6.6;visual studio code  ;</t>
  </si>
  <si>
    <t>الطفولة المبكرة ومتوسطة أثرب</t>
  </si>
  <si>
    <t>أقل من أو يساوي 25 طالبة</t>
  </si>
  <si>
    <t>Delloptiplex740</t>
  </si>
  <si>
    <t>12</t>
  </si>
  <si>
    <t>Windows 7, 64-bit</t>
  </si>
  <si>
    <t xml:space="preserve"> العام الدراسي 1443هـ </t>
  </si>
  <si>
    <t>استبدال الأجهزة التي لا تعمل .</t>
  </si>
  <si>
    <t>Microsoft Office 2019 ;VEXcode V5 (v2.4.0);Shotcut (22.12.21);Microsoft Expression Web 4;Grammar Bubbles;Robo Mind;</t>
  </si>
  <si>
    <t>قطاع سراة عبيدة </t>
  </si>
  <si>
    <t>الثانوية الأولى</t>
  </si>
  <si>
    <t>أقل من أو يساوي 40 طالبة</t>
  </si>
  <si>
    <t>أجهزة حاسب مكتبية قديمة;أجهزة حاسب محمولة جديدة;</t>
  </si>
  <si>
    <t>HP EliteBook 840 G8 Notebook PC</t>
  </si>
  <si>
    <t>19</t>
  </si>
  <si>
    <t>Windows Vista, 64-bit</t>
  </si>
  <si>
    <t> لا أدرس المرحلة المتوسطة ;</t>
  </si>
  <si>
    <t>JAVA(JRE);ARDUINO IDE;BINARY CUPCARBON IOT;PYTHON IDLE;</t>
  </si>
  <si>
    <t>الطفولة المبكرة ومتوسطة عين اللوي</t>
  </si>
  <si>
    <t>17</t>
  </si>
  <si>
    <t>لايوجد</t>
  </si>
  <si>
    <t>10</t>
  </si>
  <si>
    <t>Shotcut (22.12.21);</t>
  </si>
  <si>
    <t>Microsoft Office 2019 ;</t>
  </si>
  <si>
    <t>متوسطة وثانوية العرقين</t>
  </si>
  <si>
    <t>Dell OptiPlex 740</t>
  </si>
  <si>
    <t>21</t>
  </si>
  <si>
    <t>Windows Vista, 32-bit</t>
  </si>
  <si>
    <t>طلب صيانه</t>
  </si>
  <si>
    <t>Robo Mind; Microsoft Office 2013;Scratch ;</t>
  </si>
  <si>
    <t>GIMP;</t>
  </si>
  <si>
    <t>الطفولة المبكرة ومتوسطة آل بسام</t>
  </si>
  <si>
    <t>Dell Optiplex 740</t>
  </si>
  <si>
    <t>20</t>
  </si>
  <si>
    <t xml:space="preserve">تم المحاولة ذاتيا ثم تم الاتصال بالدعم الفني </t>
  </si>
  <si>
    <t>Microsoft Office 2019 ;VEXcode V5 (v2.4.0);Shotcut (22.12.21);Microsoft Expression Web 4;Scratch ;PhET Simulations;Grammar Bubbles;Robo Mind;Microsoft Office 2016; Microsoft Office 2013;</t>
  </si>
  <si>
    <t>Open Roberta Lab EV3 leJOS (v0.9.1);Scratch ;Microsoft office excel. ;Microsoft office PowerPoint ;Microsoft office word. ; Microsoft Office 2013;Microsoft Office 2016;Microsoft Office 2019 ;</t>
  </si>
  <si>
    <t>متوسطة وثانوية زهرة بني بشر</t>
  </si>
  <si>
    <t>أقل من أو يساوي 15طالبة </t>
  </si>
  <si>
    <t>بالمنافسة رقم 32/31</t>
  </si>
  <si>
    <t>أجهزة حاسب مكتبية جديدة;</t>
  </si>
  <si>
    <t>إصلاح ومعالجة نظام التشغيل .</t>
  </si>
  <si>
    <t>VEXcode V5 (v2.4.0);PhET Simulations;</t>
  </si>
  <si>
    <t>Cisco Packet Tracer 8.1.1.0021-0022;Microsoft MakeCode for MicroBit (5.0.12);Scribus 1.5.9;</t>
  </si>
  <si>
    <t>متوسطة وثانوية جوف آل معمر</t>
  </si>
  <si>
    <t>Dell optiPlex790</t>
  </si>
  <si>
    <t>VEXcode V5 (v2.4.0);Shotcut (22.12.21);PhET Simulations;Grammar Bubbles;Microsoft Office 2019 ;</t>
  </si>
  <si>
    <t>المتوسطة الأولى</t>
  </si>
  <si>
    <t>أقل من أو يساوي 45 طالبة</t>
  </si>
  <si>
    <t>أجهزة حاسب مكتبية قديمة;أجهزة حاسب مكتبية جديدة;</t>
  </si>
  <si>
    <t>Microsoft Office 2019 ;VEXcode V5 (v2.4.0);Shotcut (22.12.21);Microsoft Expression Web 4;Scratch ;Grammar Bubbles;</t>
  </si>
  <si>
    <t>الطفولة المبكرة ومتوسطة تحفيظ سراة عبيدة</t>
  </si>
  <si>
    <t>Scratch ;Robo Mind;Microsoft Expression Web 4;</t>
  </si>
  <si>
    <t>Microsoft office PowerPoint ;Microsoft office excel. ;Scratch ;Microsoft office word. ;</t>
  </si>
  <si>
    <t>متوسطة وثانوية آل عبيدية</t>
  </si>
  <si>
    <t>16</t>
  </si>
  <si>
    <t>Microsoft Office 2019 ;VEXcode V5 (v2.4.0);Microsoft Expression Web 4;Scratch ;Robo Mind;PhET Simulations;Shotcut (22.12.21);Grammar Bubbles;</t>
  </si>
  <si>
    <t>قطاع تعليم السراة </t>
  </si>
  <si>
    <t>متوسطة وثانوية العسران </t>
  </si>
  <si>
    <t>Dell OptiPlex740</t>
  </si>
  <si>
    <t xml:space="preserve">كبيرة </t>
  </si>
  <si>
    <t>تنصيب برامج في أجهزة الحاسب الآلي .</t>
  </si>
  <si>
    <t>Microsoft Office 2019 ;VEXcode V5 (v2.4.0);Shotcut (22.12.21);Microsoft Expression Web 4;Scratch ;Grammar Bubbles;Robo Mind;PhET Simulations; Microsoft Office 2013;Microsoft Office 2016;</t>
  </si>
  <si>
    <t>Open Roberta Lab EV3 leJOS (v0.9.1);Scratch ;Microsoft office excel. ;Microsoft office PowerPoint ;Microsoft office word. ;Microsoft Office 2019 ;Microsoft Office 2016; Microsoft Office 2013;</t>
  </si>
  <si>
    <t>متوسطة وثانوية الجوة </t>
  </si>
  <si>
    <t>أقل من أو يساوي 35 طالبة</t>
  </si>
  <si>
    <t>Dell OptiPlex790</t>
  </si>
  <si>
    <t>25</t>
  </si>
  <si>
    <t xml:space="preserve">لم تحل </t>
  </si>
  <si>
    <t>Microsoft Office 2019 ;VEXcode V5 (v2.4.0);Shotcut (22.12.21);Microsoft Expression Web 4;Scratch ;PhET Simulations;Grammar Bubbles; Microsoft Office 2013;Microsoft Office 2016;Robo Mind;</t>
  </si>
  <si>
    <t>Cisco Packet Tracer 8.1.1.0021-0022;Microsoft MakeCode for MicroBit (5.0.12);Scribus 1.5.9;GIMP;visual studio code  ;Pencil2D v0.6.6;Inkscape ;</t>
  </si>
  <si>
    <t>ابتدائية ومتوسطة عين اللوي </t>
  </si>
  <si>
    <t>أقل من أو يساوي 30 طالبة</t>
  </si>
  <si>
    <t>5</t>
  </si>
  <si>
    <t>Dell Optiplex 741</t>
  </si>
  <si>
    <t>Dell OptiPlex 580</t>
  </si>
  <si>
    <t>هل يوجد أجهزة حاسب مكتبية جديدة؟</t>
  </si>
  <si>
    <t>هل يوجد أجهزة حاسب محمولة جديدة؟</t>
  </si>
  <si>
    <t>مناسبة</t>
  </si>
  <si>
    <t>سليمة</t>
  </si>
  <si>
    <t>تم محاولة حلها ذاتياً .</t>
  </si>
  <si>
    <t>تم رفع خطاب طلب صيانه لتغيير غرفة المعمل ولم يتم الرد للان</t>
  </si>
  <si>
    <t>هل مساحة المعمل مناسبة لاستيعاب عدد الطالبات ؟(2)</t>
  </si>
  <si>
    <t>مدة آخر صيانة</t>
  </si>
  <si>
    <t xml:space="preserve">الاتصال بالدعم الفني </t>
  </si>
  <si>
    <t>محاولة حلها ذاتياً</t>
  </si>
  <si>
    <t>لم تُحل</t>
  </si>
  <si>
    <t>طلب الصيانة</t>
  </si>
  <si>
    <t xml:space="preserve">محاولة حلها ذاتياً  </t>
  </si>
  <si>
    <t>حميع الإجراءات المذكورة</t>
  </si>
  <si>
    <t>عدد المقابس في المعمل تكفي لعدد أجهزة الحاسب المحمولة -إن وُجدت- أم لا تكفي؟</t>
  </si>
  <si>
    <t>هل يوجد أجهزة حاسب مكتبية قديمة؟</t>
  </si>
  <si>
    <t>ما هي الإجراءات المتخذة لحل مشاكل معمل الحاسب الآلي ؟2</t>
  </si>
  <si>
    <t>كم عدد أجهزة الحاسب الآلي المكتبية كاملة مع جهاز المعلمة (التي تعمل والتي لا تعمل)؟2</t>
  </si>
  <si>
    <t xml:space="preserve">طلب الصيانة </t>
  </si>
  <si>
    <t xml:space="preserve"> أجزاء تالفة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</si>
</sst>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5" borderId="0" xfId="0" applyFill="1"/>
    <xf numFmtId="0" fontId="1" fillId="4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CBFE2-5C26-4D58-AE35-3A9DCA8709F5}" name="Table1" displayName="Table1" ref="A1:AT19" totalsRowShown="0" headerRowDxfId="3" headerRowBorderDxfId="2" tableBorderDxfId="1">
  <autoFilter ref="A1:AT19" xr:uid="{488CBFE2-5C26-4D58-AE35-3A9DCA8709F5}"/>
  <tableColumns count="46">
    <tableColumn id="1" xr3:uid="{9549FEB4-CAD2-4B01-8177-EE1866556760}" name="إدارة التعليم بمحافظة سراة عبيدة :"/>
    <tableColumn id="2" xr3:uid="{5768F58E-C7E4-496D-876D-96F8F1F98EB0}" name="اسم المدرسة :"/>
    <tableColumn id="3" xr3:uid="{42AB8F38-8B09-4C3F-A621-7E37242C30B6}" name="ما هو متوسط عدد الطالبات في الصف الدراسي الواحد ؟"/>
    <tableColumn id="4" xr3:uid="{2D912665-2D1F-4E9C-80C9-27B4F78B4BFB}" name="كم رقم المنافسة لأجهزة المعمل ؟"/>
    <tableColumn id="5" xr3:uid="{F3F4AA79-52E9-4048-BD24-CB7010B15F27}" name="ما هي أنواع أجهزة الحاسب الموجودة بالمدرسة ؟"/>
    <tableColumn id="6" xr3:uid="{9C60E433-4A60-488B-A1CC-4894910418D7}" name="هل يوجد أجهزة حاسب مكتبية قديمة؟">
      <calculatedColumnFormula>IF(COUNTIF(E2,"أجهزة حاسب مكتبية قديمة*"),"نعم","لا")</calculatedColumnFormula>
    </tableColumn>
    <tableColumn id="7" xr3:uid="{2916D71F-0877-45DA-87B6-75B41A81D05D}" name="هل يوجد أجهزة حاسب مكتبية جديدة؟">
      <calculatedColumnFormula>IF(COUNTIF(E2,"*أجهزة حاسب مكتبية جديدة*"),"نعم","لا")</calculatedColumnFormula>
    </tableColumn>
    <tableColumn id="8" xr3:uid="{C22353D9-619D-4863-BB05-5A069C8F68A3}" name="هل يوجد أجهزة حاسب محمولة جديدة؟">
      <calculatedColumnFormula>IF(COUNTIF(E2,"*أجهزة حاسب محمولة جديدة*"),"نعم","لا")</calculatedColumnFormula>
    </tableColumn>
    <tableColumn id="9" xr3:uid="{C41E64F8-E9A8-415B-A3C5-F74A902A48F9}" name="ما هو اسم طراز أجهزة الحاسب؟"/>
    <tableColumn id="10" xr3:uid="{7D8AEAFE-7A27-49A4-AD7B-B12633B3BE85}" name="ما هو اسم طراز أجهزة الحاسب المحمولة والشركة المصنعة؟  إن وجدت "/>
    <tableColumn id="46" xr3:uid="{1F6A3DB7-5F14-432D-92D8-842A3CA2661E}" name="كم عدد أجهزة الحاسب الآلي المكتبية كاملة مع جهاز المعلمة (التي تعمل والتي لا تعمل)؟" dataDxfId="0">
      <calculatedColumnFormula array="1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calculatedColumnFormula>
    </tableColumn>
    <tableColumn id="11" xr3:uid="{15F3353D-AC23-41F4-9241-1FCDBD279A61}" name="كم عدد أجهزة الحاسب الآلي المكتبية كاملة مع جهاز المعلمة (التي تعمل والتي لا تعمل)؟2"/>
    <tableColumn id="12" xr3:uid="{5290621F-C942-4D02-A226-D7DA3B5357B0}" name="كم عدد أجهزة الحاسب المحمولة الجديدة كاملة؟  إن وجدت "/>
    <tableColumn id="13" xr3:uid="{CF2C2464-2EF4-4F4D-9AAE-3D4C9B0E1908}" name="هل يوجد سبورة ذكية ؟"/>
    <tableColumn id="14" xr3:uid="{6BF49E0E-783B-4D86-84C1-6140AFF77D4E}" name="مساحة المعمل ؟"/>
    <tableColumn id="15" xr3:uid="{DB387976-A011-4AE0-B869-E3F77EA33C1A}" name="هل تعمل الكهرباء والتوصيلات في المعمل بشكل جيد ؟ "/>
    <tableColumn id="16" xr3:uid="{542AE2BB-4D5D-4152-88E8-C03892EB0B72}" name="إذا كان هناك أجهزة محمولة مع المعمل المكتبي هل عدد الأفياش (المقابس ) مناسب لشحن الأجهزة ؟ "/>
    <tableColumn id="17" xr3:uid="{BEF28E2A-4333-4FF2-96E6-24564EAB8CCC}" name="عدد المقابس في المعمل تكفي لعدد أجهزة الحاسب المحمولة -إن وُجدت- أم لا تكفي؟">
      <calculatedColumnFormula>IF(Q2="عدد مقابس غير كافي ","لا تكفي","تكفي")</calculatedColumnFormula>
    </tableColumn>
    <tableColumn id="18" xr3:uid="{25812E29-F7D8-4E68-B4D0-BCDAA4CB598F}" name="هل يوجد جهاز عرض للبيانات  ( البروجكتر ) ؟ "/>
    <tableColumn id="19" xr3:uid="{37892FD7-5892-41A7-94AD-3E616A64B7D4}" name="هل جهاز عرض البيانات هو خاص بالمعلمة أم خاص بعمل الحاسب الآلي ؟"/>
    <tableColumn id="20" xr3:uid="{FA5BF8EE-840F-420B-83F5-526CA8C89C01}" name="كم عدد أجهزة الفأرة التي لا تعمل ؟   "/>
    <tableColumn id="21" xr3:uid="{4DC72745-8DDC-4E42-ADF7-ACA93F8FD3A5}" name="كم عدد أجهزة لوحة المفاتيح التي لا تعمل ؟ "/>
    <tableColumn id="22" xr3:uid="{B6A9EECA-470F-4558-97C5-BD587D0BCBA6}" name="كم عدد أجهزة الحاسب التي لا تعمل؟"/>
    <tableColumn id="23" xr3:uid="{515299F3-5082-4D41-9625-48A9D76D77BA}" name="ما هو نظام التشغيل في أجهزة الحاسب المكتبي ؟ "/>
    <tableColumn id="24" xr3:uid="{ADEE426A-EF06-4AF4-B3B2-7871B52E80B1}" name=" ما هو نظام التشغيل في أجهزة الحاسب المحمولة الجديدة ؟_x000a_"/>
    <tableColumn id="25" xr3:uid="{A6271A29-BAB5-459A-B506-65677E97A201}" name="هل تم التأكد من التمديدات للأسلاك سليمة وغير مكشوفة ؟"/>
    <tableColumn id="26" xr3:uid="{B5163128-5230-45A4-86DC-4F0B345277D9}" name="هل يوجد مستلزمات إطفاء الحريق (طفاية حريق)؟ "/>
    <tableColumn id="27" xr3:uid="{5EBB6FD0-20F4-4C41-8922-EB8FF8E37294}" name="هل يتم تنظيف معمل الحاسب الآلي من قبل المدرسة عند الحاجة ؟ "/>
    <tableColumn id="28" xr3:uid="{7DF92AE3-55E3-46AE-86A9-A806C035B26F}" name="هل طاولات المعمل ملائمة لعمر الطالبات ومساحة المعمل ؟  "/>
    <tableColumn id="29" xr3:uid="{CE096A67-46DA-408B-B8AB-34B894981E9C}" name="هل الكراسي الموجودة ملائمة  لعمر الطالبات ومساحة المعمل ؟"/>
    <tableColumn id="30" xr3:uid="{3DB1E6F4-6A50-4782-85B9-996FF83FDF34}" name="هل مساحة المعمل مناسبة لاستيعاب عدد الطالبات ؟"/>
    <tableColumn id="31" xr3:uid="{616411CD-D95D-496F-86EC-0AE75C408A34}" name="هل مساحة المعمل مناسبة لاستيعاب عدد الطالبات ؟(2)">
      <calculatedColumnFormula array="1">_xlfn.IFS(AE2="غير مناسب (عدد الأجهزة أقل بكثير من عدد الطالبات)","غير مناسبة",AE2="نوعاً ما (عدد الطالبات أكثر من عدد الأجهزة ولاكن مناسب نوعاً ما)","مناسبة نوعاً ما",AE2="مناسب (عدد الأجهزة يساوي عدد الطلبات )","مناسبة")</calculatedColumnFormula>
    </tableColumn>
    <tableColumn id="32" xr3:uid="{5BF6497B-B44E-47B7-8077-BE7C84D3E4C1}" name="هل تستطيع المعلمة تثبيت البرامج التعليمية المطلوبة ؟ "/>
    <tableColumn id="33" xr3:uid="{88F9C3D4-D7E8-4821-B9DB-571FF26F9EDB}" name="هل برنامج النت سبورت للمعلم مفعل (توفير فلاشه تهيئة أو أقراص)؟"/>
    <tableColumn id="34" xr3:uid="{23A9D06F-7ADD-478B-AAAE-61B52A99938B}" name="هل الأجهزة مرتبطة بالشبكة المحلية ؟ "/>
    <tableColumn id="35" xr3:uid="{9E463363-2B6E-4BD0-B939-1646E64A3076}" name=" هل تصل شبكة الإنترنت لمعمل الحاسب الآلي ؟ "/>
    <tableColumn id="36" xr3:uid="{08DB7767-D001-40E4-8060-1AA72AE4F1BA}" name="هل تصل شبكة الإنترنت لجهاز المعلمة وأجهزة الطلاب؟"/>
    <tableColumn id="37" xr3:uid="{C6D8C852-CDB8-4C92-B096-C3EA754758E6}" name="ما هي الإجراءات المتخذة لحل مشاكل معمل الحاسب الآلي ؟"/>
    <tableColumn id="38" xr3:uid="{69373749-80E4-4A95-A720-67082B5BF9CA}" name="ما هي الإجراءات المتخذة لحل مشاكل معمل الحاسب الآلي ؟2"/>
    <tableColumn id="39" xr3:uid="{F5D3C2E4-6E2F-41C9-9228-9EECA042A923}" name="هل تم صيانة الأجهزة من قبل الدعم الفني تمت الصيانة خلال ......؟"/>
    <tableColumn id="40" xr3:uid="{83B5D289-C7B9-4602-802F-567AA9F31199}" name="مدة آخر صيانة">
      <calculatedColumnFormula array="1">_xlfn.IFS(AN2="لم يتم صيانتها خلال العامين السابقين .","أكثر من عامين",AN2=" العام الدراسي 1443هـ ","أقل من عامين",AN2=" العام الدراسي 1444هــ  ","أقل من عام")</calculatedColumnFormula>
    </tableColumn>
    <tableColumn id="41" xr3:uid="{0742BA77-EB46-4F5F-B9A2-9E2A623DBE35}" name="ما هو نوع عملية الصيانة ؟"/>
    <tableColumn id="42" xr3:uid="{C16973D7-1F65-4577-8905-A462F24FAAC0}" name="المرحلة المتوسط"/>
    <tableColumn id="43" xr3:uid="{CE9C59CF-0557-4D60-991B-DB4DFBB7DA63}" name="المرحلة الثانوية "/>
    <tableColumn id="44" xr3:uid="{7930B599-9AEA-49BF-B86C-5D999298DC36}" name="المرحلة الابتدائية "/>
    <tableColumn id="45" xr3:uid="{8074CAEF-8397-482B-8D95-9D21170BB0AC}" name=" مادة إنترنت الأشياء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BC31-C60B-4A9A-AA26-FED8ADE121A6}">
  <dimension ref="A1:AN7"/>
  <sheetViews>
    <sheetView topLeftCell="U1" zoomScale="98" zoomScaleNormal="98" workbookViewId="0">
      <selection sqref="A1:AM1"/>
    </sheetView>
  </sheetViews>
  <sheetFormatPr defaultColWidth="8.7109375" defaultRowHeight="15" x14ac:dyDescent="0.25"/>
  <cols>
    <col min="1" max="1" width="26.7109375" style="1" bestFit="1" customWidth="1"/>
    <col min="2" max="2" width="27.85546875" style="1" bestFit="1" customWidth="1"/>
    <col min="3" max="3" width="41.5703125" style="1" bestFit="1" customWidth="1"/>
    <col min="4" max="4" width="25.85546875" style="1" bestFit="1" customWidth="1"/>
    <col min="5" max="5" width="35.5703125" style="1" customWidth="1"/>
    <col min="6" max="6" width="63.5703125" style="1" bestFit="1" customWidth="1"/>
    <col min="7" max="7" width="24.140625" style="1" bestFit="1" customWidth="1"/>
    <col min="8" max="8" width="53.85546875" style="1" bestFit="1" customWidth="1"/>
    <col min="9" max="9" width="65.28515625" style="1" bestFit="1" customWidth="1"/>
    <col min="10" max="10" width="46" style="1" bestFit="1" customWidth="1"/>
    <col min="11" max="11" width="18.28515625" style="1" bestFit="1" customWidth="1"/>
    <col min="12" max="12" width="13.5703125" style="1" bestFit="1" customWidth="1"/>
    <col min="13" max="13" width="41.85546875" style="1" bestFit="1" customWidth="1"/>
    <col min="14" max="14" width="75.85546875" style="1" bestFit="1" customWidth="1"/>
    <col min="15" max="15" width="35" style="1" bestFit="1" customWidth="1"/>
    <col min="16" max="16" width="55" style="1" bestFit="1" customWidth="1"/>
    <col min="17" max="17" width="27.5703125" style="1" bestFit="1" customWidth="1"/>
    <col min="18" max="18" width="33.42578125" style="1" bestFit="1" customWidth="1"/>
    <col min="19" max="19" width="28.28515625" style="1" bestFit="1" customWidth="1"/>
    <col min="20" max="20" width="30.5703125" style="1" customWidth="1"/>
    <col min="21" max="21" width="44.85546875" style="1" bestFit="1" customWidth="1"/>
    <col min="22" max="22" width="45.42578125" style="1" bestFit="1" customWidth="1"/>
    <col min="23" max="23" width="39.140625" style="1" bestFit="1" customWidth="1"/>
    <col min="24" max="24" width="15.85546875" style="1" customWidth="1"/>
    <col min="25" max="25" width="46.7109375" style="1" bestFit="1" customWidth="1"/>
    <col min="26" max="26" width="47.85546875" style="1" bestFit="1" customWidth="1"/>
    <col min="27" max="27" width="47.7109375" style="1" bestFit="1" customWidth="1"/>
    <col min="28" max="28" width="43" style="1" bestFit="1" customWidth="1"/>
    <col min="29" max="29" width="51.85546875" style="1" bestFit="1" customWidth="1"/>
    <col min="30" max="30" width="29.7109375" style="1" bestFit="1" customWidth="1"/>
    <col min="31" max="31" width="36.7109375" style="1" bestFit="1" customWidth="1"/>
    <col min="32" max="32" width="42.140625" style="1" bestFit="1" customWidth="1"/>
    <col min="33" max="33" width="47.28515625" style="1" bestFit="1" customWidth="1"/>
    <col min="34" max="34" width="50.85546875" style="1" bestFit="1" customWidth="1"/>
    <col min="35" max="35" width="36.42578125" style="1" bestFit="1" customWidth="1"/>
    <col min="36" max="36" width="157.140625" style="1" bestFit="1" customWidth="1"/>
    <col min="37" max="37" width="129.5703125" style="1" bestFit="1" customWidth="1"/>
    <col min="38" max="38" width="111.140625" style="1" bestFit="1" customWidth="1"/>
    <col min="39" max="39" width="104.28515625" style="1" bestFit="1" customWidth="1"/>
    <col min="40" max="16384" width="8.7109375" style="1"/>
  </cols>
  <sheetData>
    <row r="1" spans="1:4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/>
    </row>
    <row r="2" spans="1:40" x14ac:dyDescent="0.25">
      <c r="A2" s="5" t="s">
        <v>39</v>
      </c>
      <c r="B2" s="5" t="s">
        <v>40</v>
      </c>
      <c r="C2" s="5" t="s">
        <v>42</v>
      </c>
      <c r="D2" s="5" t="s">
        <v>43</v>
      </c>
      <c r="E2" s="5" t="s">
        <v>44</v>
      </c>
      <c r="F2" s="5" t="s">
        <v>45</v>
      </c>
      <c r="G2" s="5" t="s">
        <v>46</v>
      </c>
      <c r="H2" s="5" t="s">
        <v>118</v>
      </c>
      <c r="I2" s="6" t="s">
        <v>47</v>
      </c>
      <c r="J2" s="6" t="s">
        <v>48</v>
      </c>
      <c r="K2" s="5" t="s">
        <v>41</v>
      </c>
      <c r="L2" s="5" t="s">
        <v>49</v>
      </c>
      <c r="M2" s="5" t="s">
        <v>50</v>
      </c>
      <c r="N2" s="5" t="s">
        <v>51</v>
      </c>
      <c r="O2" s="5" t="s">
        <v>41</v>
      </c>
      <c r="P2" s="5" t="s">
        <v>53</v>
      </c>
      <c r="Q2" s="6" t="s">
        <v>54</v>
      </c>
      <c r="R2" s="6" t="s">
        <v>54</v>
      </c>
      <c r="S2" s="6" t="s">
        <v>55</v>
      </c>
      <c r="T2" s="5" t="s">
        <v>56</v>
      </c>
      <c r="U2" s="7" t="s">
        <v>103</v>
      </c>
      <c r="V2" s="5" t="s">
        <v>57</v>
      </c>
      <c r="W2" s="5" t="s">
        <v>58</v>
      </c>
      <c r="X2" s="5" t="s">
        <v>52</v>
      </c>
      <c r="Y2" s="5" t="s">
        <v>59</v>
      </c>
      <c r="Z2" s="5" t="s">
        <v>60</v>
      </c>
      <c r="AA2" s="5" t="s">
        <v>61</v>
      </c>
      <c r="AB2" s="5" t="s">
        <v>41</v>
      </c>
      <c r="AC2" s="5" t="s">
        <v>41</v>
      </c>
      <c r="AD2" s="5" t="s">
        <v>52</v>
      </c>
      <c r="AE2" s="5" t="s">
        <v>41</v>
      </c>
      <c r="AF2" s="5" t="s">
        <v>41</v>
      </c>
      <c r="AG2" s="5" t="s">
        <v>62</v>
      </c>
      <c r="AH2" s="5" t="s">
        <v>63</v>
      </c>
      <c r="AI2" s="5" t="s">
        <v>64</v>
      </c>
      <c r="AJ2" s="5" t="s">
        <v>65</v>
      </c>
      <c r="AK2" s="5" t="s">
        <v>66</v>
      </c>
      <c r="AL2" s="5" t="s">
        <v>67</v>
      </c>
      <c r="AM2" s="5" t="s">
        <v>68</v>
      </c>
      <c r="AN2" s="7"/>
    </row>
    <row r="3" spans="1:40" x14ac:dyDescent="0.25">
      <c r="A3" s="7" t="s">
        <v>39</v>
      </c>
      <c r="B3" s="7" t="s">
        <v>70</v>
      </c>
      <c r="C3" s="7" t="s">
        <v>71</v>
      </c>
      <c r="D3" s="7" t="s">
        <v>72</v>
      </c>
      <c r="E3" s="7" t="s">
        <v>44</v>
      </c>
      <c r="F3" s="7" t="s">
        <v>45</v>
      </c>
      <c r="G3" s="7" t="s">
        <v>73</v>
      </c>
      <c r="H3" s="5" t="s">
        <v>118</v>
      </c>
      <c r="I3" s="8" t="s">
        <v>74</v>
      </c>
      <c r="J3" s="8" t="s">
        <v>48</v>
      </c>
      <c r="K3" s="7" t="s">
        <v>41</v>
      </c>
      <c r="L3" s="7" t="s">
        <v>75</v>
      </c>
      <c r="M3" s="7" t="s">
        <v>76</v>
      </c>
      <c r="N3" s="7" t="s">
        <v>77</v>
      </c>
      <c r="O3" s="7" t="s">
        <v>52</v>
      </c>
      <c r="P3" s="7" t="s">
        <v>78</v>
      </c>
      <c r="Q3" s="8" t="s">
        <v>79</v>
      </c>
      <c r="R3" s="8" t="s">
        <v>48</v>
      </c>
      <c r="S3" s="8" t="s">
        <v>54</v>
      </c>
      <c r="T3" s="7" t="s">
        <v>56</v>
      </c>
      <c r="U3" s="7" t="s">
        <v>103</v>
      </c>
      <c r="V3" s="7" t="s">
        <v>80</v>
      </c>
      <c r="W3" s="7" t="s">
        <v>58</v>
      </c>
      <c r="X3" s="7" t="s">
        <v>41</v>
      </c>
      <c r="Y3" s="7" t="s">
        <v>59</v>
      </c>
      <c r="Z3" s="7" t="s">
        <v>81</v>
      </c>
      <c r="AA3" s="7" t="s">
        <v>61</v>
      </c>
      <c r="AB3" s="7" t="s">
        <v>41</v>
      </c>
      <c r="AC3" s="7" t="s">
        <v>41</v>
      </c>
      <c r="AD3" s="7" t="s">
        <v>41</v>
      </c>
      <c r="AE3" s="7" t="s">
        <v>41</v>
      </c>
      <c r="AF3" s="7" t="s">
        <v>41</v>
      </c>
      <c r="AG3" s="7" t="s">
        <v>82</v>
      </c>
      <c r="AH3" s="7" t="s">
        <v>63</v>
      </c>
      <c r="AI3" s="7" t="s">
        <v>83</v>
      </c>
      <c r="AJ3" s="7" t="s">
        <v>84</v>
      </c>
      <c r="AK3" s="7" t="s">
        <v>85</v>
      </c>
      <c r="AL3" s="7" t="s">
        <v>86</v>
      </c>
      <c r="AM3" s="7" t="s">
        <v>87</v>
      </c>
      <c r="AN3" s="7"/>
    </row>
    <row r="4" spans="1:40" x14ac:dyDescent="0.25">
      <c r="A4" s="5" t="s">
        <v>39</v>
      </c>
      <c r="B4" s="5" t="s">
        <v>88</v>
      </c>
      <c r="C4" s="5" t="s">
        <v>71</v>
      </c>
      <c r="D4" s="5" t="s">
        <v>72</v>
      </c>
      <c r="E4" s="5" t="s">
        <v>44</v>
      </c>
      <c r="F4" s="5" t="s">
        <v>45</v>
      </c>
      <c r="G4" s="5" t="s">
        <v>89</v>
      </c>
      <c r="H4" s="5" t="s">
        <v>118</v>
      </c>
      <c r="I4" s="6" t="s">
        <v>90</v>
      </c>
      <c r="J4" s="6" t="s">
        <v>48</v>
      </c>
      <c r="K4" s="5" t="s">
        <v>41</v>
      </c>
      <c r="L4" s="5" t="s">
        <v>75</v>
      </c>
      <c r="M4" s="5" t="s">
        <v>50</v>
      </c>
      <c r="N4" s="5"/>
      <c r="O4" s="5" t="s">
        <v>52</v>
      </c>
      <c r="P4" s="5" t="s">
        <v>78</v>
      </c>
      <c r="Q4" s="6" t="s">
        <v>48</v>
      </c>
      <c r="R4" s="6" t="s">
        <v>79</v>
      </c>
      <c r="S4" s="6" t="s">
        <v>91</v>
      </c>
      <c r="T4" s="5" t="s">
        <v>56</v>
      </c>
      <c r="U4" s="7" t="s">
        <v>103</v>
      </c>
      <c r="V4" s="5" t="s">
        <v>57</v>
      </c>
      <c r="W4" s="5" t="s">
        <v>58</v>
      </c>
      <c r="X4" s="5" t="s">
        <v>41</v>
      </c>
      <c r="Y4" s="5" t="s">
        <v>92</v>
      </c>
      <c r="Z4" s="5" t="s">
        <v>81</v>
      </c>
      <c r="AA4" s="5" t="s">
        <v>93</v>
      </c>
      <c r="AB4" s="5" t="s">
        <v>41</v>
      </c>
      <c r="AC4" s="5" t="s">
        <v>41</v>
      </c>
      <c r="AD4" s="5" t="s">
        <v>41</v>
      </c>
      <c r="AE4" s="5" t="s">
        <v>41</v>
      </c>
      <c r="AF4" s="5" t="s">
        <v>41</v>
      </c>
      <c r="AG4" s="5" t="s">
        <v>94</v>
      </c>
      <c r="AH4" s="5" t="s">
        <v>63</v>
      </c>
      <c r="AI4" s="5" t="s">
        <v>64</v>
      </c>
      <c r="AJ4" s="5" t="s">
        <v>95</v>
      </c>
      <c r="AK4" s="5" t="s">
        <v>96</v>
      </c>
      <c r="AL4" s="5" t="s">
        <v>97</v>
      </c>
      <c r="AM4" s="5" t="s">
        <v>68</v>
      </c>
      <c r="AN4" s="7"/>
    </row>
    <row r="5" spans="1:40" x14ac:dyDescent="0.25">
      <c r="A5" s="7" t="s">
        <v>39</v>
      </c>
      <c r="B5" s="7" t="s">
        <v>98</v>
      </c>
      <c r="C5" s="7" t="s">
        <v>99</v>
      </c>
      <c r="D5" s="7" t="s">
        <v>43</v>
      </c>
      <c r="E5" s="7" t="s">
        <v>44</v>
      </c>
      <c r="F5" s="7" t="s">
        <v>45</v>
      </c>
      <c r="G5" s="7" t="s">
        <v>100</v>
      </c>
      <c r="H5" s="5" t="s">
        <v>118</v>
      </c>
      <c r="I5" s="8" t="s">
        <v>101</v>
      </c>
      <c r="J5" s="8" t="s">
        <v>48</v>
      </c>
      <c r="K5" s="7" t="s">
        <v>41</v>
      </c>
      <c r="L5" s="7" t="s">
        <v>49</v>
      </c>
      <c r="M5" s="7" t="s">
        <v>50</v>
      </c>
      <c r="N5" s="7"/>
      <c r="O5" s="7" t="s">
        <v>41</v>
      </c>
      <c r="P5" s="7" t="s">
        <v>53</v>
      </c>
      <c r="Q5" s="8" t="s">
        <v>79</v>
      </c>
      <c r="R5" s="8" t="s">
        <v>102</v>
      </c>
      <c r="S5" s="8" t="s">
        <v>102</v>
      </c>
      <c r="T5" s="7" t="s">
        <v>56</v>
      </c>
      <c r="U5" s="7" t="s">
        <v>103</v>
      </c>
      <c r="V5" s="7" t="s">
        <v>57</v>
      </c>
      <c r="W5" s="7" t="s">
        <v>104</v>
      </c>
      <c r="X5" s="7" t="s">
        <v>52</v>
      </c>
      <c r="Y5" s="7" t="s">
        <v>92</v>
      </c>
      <c r="Z5" s="7" t="s">
        <v>105</v>
      </c>
      <c r="AA5" s="7" t="s">
        <v>106</v>
      </c>
      <c r="AB5" s="7" t="s">
        <v>41</v>
      </c>
      <c r="AC5" s="7" t="s">
        <v>52</v>
      </c>
      <c r="AD5" s="7" t="s">
        <v>41</v>
      </c>
      <c r="AE5" s="7" t="s">
        <v>41</v>
      </c>
      <c r="AF5" s="7" t="s">
        <v>41</v>
      </c>
      <c r="AG5" s="7" t="s">
        <v>94</v>
      </c>
      <c r="AH5" s="7" t="s">
        <v>107</v>
      </c>
      <c r="AI5" s="7" t="s">
        <v>83</v>
      </c>
      <c r="AJ5" s="7" t="s">
        <v>108</v>
      </c>
      <c r="AK5" s="7" t="s">
        <v>85</v>
      </c>
      <c r="AL5" s="7" t="s">
        <v>109</v>
      </c>
      <c r="AM5" s="7" t="s">
        <v>110</v>
      </c>
      <c r="AN5" s="7"/>
    </row>
    <row r="6" spans="1:40" x14ac:dyDescent="0.25">
      <c r="A6" s="5" t="s">
        <v>39</v>
      </c>
      <c r="B6" s="5" t="s">
        <v>111</v>
      </c>
      <c r="C6" s="5" t="s">
        <v>42</v>
      </c>
      <c r="D6" s="5" t="s">
        <v>72</v>
      </c>
      <c r="E6" s="5" t="s">
        <v>112</v>
      </c>
      <c r="F6" s="5" t="s">
        <v>113</v>
      </c>
      <c r="G6" s="5" t="s">
        <v>198</v>
      </c>
      <c r="H6" s="5" t="s">
        <v>115</v>
      </c>
      <c r="I6" s="6" t="s">
        <v>116</v>
      </c>
      <c r="J6" s="6" t="s">
        <v>117</v>
      </c>
      <c r="K6" s="5" t="s">
        <v>41</v>
      </c>
      <c r="L6" s="5" t="s">
        <v>49</v>
      </c>
      <c r="M6" s="7" t="s">
        <v>50</v>
      </c>
      <c r="N6" s="5" t="s">
        <v>77</v>
      </c>
      <c r="O6" s="5" t="s">
        <v>52</v>
      </c>
      <c r="P6" s="5" t="s">
        <v>78</v>
      </c>
      <c r="Q6" s="6" t="s">
        <v>54</v>
      </c>
      <c r="R6" s="6" t="s">
        <v>102</v>
      </c>
      <c r="S6" s="6" t="s">
        <v>119</v>
      </c>
      <c r="T6" s="5" t="s">
        <v>56</v>
      </c>
      <c r="U6" s="5" t="s">
        <v>120</v>
      </c>
      <c r="V6" s="5" t="s">
        <v>57</v>
      </c>
      <c r="W6" s="5" t="s">
        <v>58</v>
      </c>
      <c r="X6" s="5" t="s">
        <v>52</v>
      </c>
      <c r="Y6" s="5" t="s">
        <v>59</v>
      </c>
      <c r="Z6" s="5" t="s">
        <v>60</v>
      </c>
      <c r="AA6" s="5" t="s">
        <v>93</v>
      </c>
      <c r="AB6" s="5" t="s">
        <v>52</v>
      </c>
      <c r="AC6" s="5" t="s">
        <v>41</v>
      </c>
      <c r="AD6" s="5" t="s">
        <v>52</v>
      </c>
      <c r="AE6" s="5" t="s">
        <v>52</v>
      </c>
      <c r="AF6" s="5" t="s">
        <v>52</v>
      </c>
      <c r="AG6" s="5" t="s">
        <v>121</v>
      </c>
      <c r="AH6" s="5" t="s">
        <v>107</v>
      </c>
      <c r="AI6" s="5" t="s">
        <v>83</v>
      </c>
      <c r="AJ6" s="5" t="s">
        <v>122</v>
      </c>
      <c r="AK6" s="5" t="s">
        <v>123</v>
      </c>
      <c r="AL6" s="5" t="s">
        <v>67</v>
      </c>
      <c r="AM6" s="5" t="s">
        <v>110</v>
      </c>
      <c r="AN6" s="7"/>
    </row>
    <row r="7" spans="1:40" x14ac:dyDescent="0.25">
      <c r="A7" s="5" t="s">
        <v>39</v>
      </c>
      <c r="B7" s="5" t="s">
        <v>124</v>
      </c>
      <c r="C7" s="5" t="s">
        <v>125</v>
      </c>
      <c r="D7" s="5" t="s">
        <v>72</v>
      </c>
      <c r="E7" s="5" t="s">
        <v>44</v>
      </c>
      <c r="F7" s="5" t="s">
        <v>45</v>
      </c>
      <c r="G7" s="5" t="s">
        <v>126</v>
      </c>
      <c r="H7" s="5" t="s">
        <v>118</v>
      </c>
      <c r="I7" s="6" t="s">
        <v>127</v>
      </c>
      <c r="J7" s="6" t="s">
        <v>48</v>
      </c>
      <c r="K7" s="5" t="s">
        <v>41</v>
      </c>
      <c r="L7" s="5" t="s">
        <v>75</v>
      </c>
      <c r="M7" s="5" t="s">
        <v>50</v>
      </c>
      <c r="N7" s="5" t="s">
        <v>77</v>
      </c>
      <c r="O7" s="5" t="s">
        <v>41</v>
      </c>
      <c r="P7" s="5" t="s">
        <v>53</v>
      </c>
      <c r="Q7" s="6" t="s">
        <v>102</v>
      </c>
      <c r="R7" s="6" t="s">
        <v>102</v>
      </c>
      <c r="S7" s="6" t="s">
        <v>48</v>
      </c>
      <c r="T7" s="5" t="s">
        <v>128</v>
      </c>
      <c r="U7" s="5" t="s">
        <v>103</v>
      </c>
      <c r="V7" s="5" t="s">
        <v>80</v>
      </c>
      <c r="W7" s="5" t="s">
        <v>58</v>
      </c>
      <c r="X7" s="5" t="s">
        <v>52</v>
      </c>
      <c r="Y7" s="5" t="s">
        <v>59</v>
      </c>
      <c r="Z7" s="5" t="s">
        <v>81</v>
      </c>
      <c r="AA7" s="5" t="s">
        <v>61</v>
      </c>
      <c r="AB7" s="5" t="s">
        <v>41</v>
      </c>
      <c r="AC7" s="5" t="s">
        <v>41</v>
      </c>
      <c r="AD7" s="5" t="s">
        <v>41</v>
      </c>
      <c r="AE7" s="5" t="s">
        <v>41</v>
      </c>
      <c r="AF7" s="5" t="s">
        <v>41</v>
      </c>
      <c r="AG7" s="5" t="s">
        <v>62</v>
      </c>
      <c r="AH7" s="5" t="s">
        <v>129</v>
      </c>
      <c r="AI7" s="5" t="s">
        <v>130</v>
      </c>
      <c r="AJ7" s="5" t="s">
        <v>131</v>
      </c>
      <c r="AK7" s="5" t="s">
        <v>85</v>
      </c>
      <c r="AL7" s="5" t="s">
        <v>97</v>
      </c>
      <c r="AM7" s="5" t="s">
        <v>110</v>
      </c>
      <c r="AN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DBEF-165C-48AB-B528-5B7658F250BF}">
  <dimension ref="A1:AL59"/>
  <sheetViews>
    <sheetView topLeftCell="U1" workbookViewId="0">
      <selection activeCell="AL2" sqref="AL2:AL13"/>
    </sheetView>
  </sheetViews>
  <sheetFormatPr defaultRowHeight="15" x14ac:dyDescent="0.25"/>
  <cols>
    <col min="1" max="1" width="26.7109375" bestFit="1" customWidth="1"/>
    <col min="2" max="2" width="32.7109375" bestFit="1" customWidth="1"/>
    <col min="3" max="3" width="41.5703125" bestFit="1" customWidth="1"/>
    <col min="4" max="4" width="25.85546875" bestFit="1" customWidth="1"/>
    <col min="5" max="5" width="42.85546875" bestFit="1" customWidth="1"/>
    <col min="6" max="6" width="24.140625" bestFit="1" customWidth="1"/>
    <col min="7" max="7" width="53.85546875" bestFit="1" customWidth="1"/>
    <col min="8" max="8" width="65.28515625" style="9" bestFit="1" customWidth="1"/>
    <col min="9" max="9" width="46" style="10" bestFit="1" customWidth="1"/>
    <col min="10" max="10" width="18.28515625" bestFit="1" customWidth="1"/>
    <col min="11" max="11" width="13.5703125" bestFit="1" customWidth="1"/>
    <col min="12" max="12" width="41.85546875" bestFit="1" customWidth="1"/>
    <col min="13" max="13" width="75.85546875" bestFit="1" customWidth="1"/>
    <col min="14" max="14" width="35" bestFit="1" customWidth="1"/>
    <col min="15" max="15" width="55" bestFit="1" customWidth="1"/>
    <col min="16" max="16" width="27.5703125" bestFit="1" customWidth="1"/>
    <col min="17" max="17" width="33.42578125" bestFit="1" customWidth="1"/>
    <col min="18" max="18" width="28.28515625" bestFit="1" customWidth="1"/>
    <col min="19" max="19" width="36.42578125" bestFit="1" customWidth="1"/>
    <col min="20" max="20" width="44.85546875" bestFit="1" customWidth="1"/>
    <col min="21" max="21" width="45.42578125" bestFit="1" customWidth="1"/>
    <col min="22" max="22" width="39.140625" bestFit="1" customWidth="1"/>
    <col min="23" max="23" width="51.42578125" bestFit="1" customWidth="1"/>
    <col min="24" max="24" width="46.7109375" bestFit="1" customWidth="1"/>
    <col min="25" max="25" width="47.85546875" bestFit="1" customWidth="1"/>
    <col min="26" max="26" width="47.7109375" bestFit="1" customWidth="1"/>
    <col min="27" max="27" width="43" bestFit="1" customWidth="1"/>
    <col min="28" max="28" width="51.85546875" bestFit="1" customWidth="1"/>
    <col min="29" max="29" width="29.7109375" bestFit="1" customWidth="1"/>
    <col min="30" max="30" width="36.7109375" bestFit="1" customWidth="1"/>
    <col min="31" max="31" width="42.140625" bestFit="1" customWidth="1"/>
    <col min="32" max="32" width="44.85546875" bestFit="1" customWidth="1"/>
    <col min="33" max="33" width="50.85546875" bestFit="1" customWidth="1"/>
    <col min="34" max="34" width="36.42578125" bestFit="1" customWidth="1"/>
    <col min="35" max="35" width="174" bestFit="1" customWidth="1"/>
    <col min="36" max="36" width="129.5703125" bestFit="1" customWidth="1"/>
    <col min="37" max="37" width="172" bestFit="1" customWidth="1"/>
    <col min="38" max="38" width="58.42578125" bestFit="1" customWidth="1"/>
    <col min="39" max="39" width="33.7109375" customWidth="1"/>
  </cols>
  <sheetData>
    <row r="1" spans="1:3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11" t="s">
        <v>8</v>
      </c>
      <c r="I1" s="12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</row>
    <row r="2" spans="1:38" x14ac:dyDescent="0.25">
      <c r="A2" s="5" t="s">
        <v>132</v>
      </c>
      <c r="B2" s="5" t="s">
        <v>133</v>
      </c>
      <c r="C2" s="5" t="s">
        <v>134</v>
      </c>
      <c r="D2" s="5" t="s">
        <v>72</v>
      </c>
      <c r="E2" s="5" t="s">
        <v>135</v>
      </c>
      <c r="F2" s="5" t="s">
        <v>114</v>
      </c>
      <c r="G2" s="5" t="s">
        <v>136</v>
      </c>
      <c r="H2" s="13">
        <v>25</v>
      </c>
      <c r="I2" s="14" t="s">
        <v>137</v>
      </c>
      <c r="J2" s="5" t="s">
        <v>41</v>
      </c>
      <c r="K2" s="5" t="s">
        <v>75</v>
      </c>
      <c r="L2" s="5" t="s">
        <v>76</v>
      </c>
      <c r="M2" s="5" t="s">
        <v>77</v>
      </c>
      <c r="N2" s="5" t="s">
        <v>52</v>
      </c>
      <c r="O2" s="5" t="s">
        <v>78</v>
      </c>
      <c r="P2" s="6" t="s">
        <v>79</v>
      </c>
      <c r="Q2" s="6" t="s">
        <v>48</v>
      </c>
      <c r="R2" s="6">
        <v>4</v>
      </c>
      <c r="S2" s="5" t="s">
        <v>138</v>
      </c>
      <c r="T2" s="5" t="s">
        <v>120</v>
      </c>
      <c r="U2" s="5" t="s">
        <v>57</v>
      </c>
      <c r="V2" s="5" t="s">
        <v>58</v>
      </c>
      <c r="W2" s="5" t="s">
        <v>52</v>
      </c>
      <c r="X2" s="5" t="s">
        <v>105</v>
      </c>
      <c r="Y2" s="5" t="s">
        <v>105</v>
      </c>
      <c r="Z2" s="5" t="s">
        <v>61</v>
      </c>
      <c r="AA2" s="5" t="s">
        <v>41</v>
      </c>
      <c r="AB2" s="5" t="s">
        <v>41</v>
      </c>
      <c r="AC2" s="5" t="s">
        <v>41</v>
      </c>
      <c r="AD2" s="5" t="s">
        <v>41</v>
      </c>
      <c r="AE2" s="5" t="s">
        <v>41</v>
      </c>
      <c r="AF2" s="5" t="s">
        <v>94</v>
      </c>
      <c r="AG2" s="5" t="s">
        <v>63</v>
      </c>
      <c r="AH2" s="5" t="s">
        <v>83</v>
      </c>
      <c r="AI2" s="5" t="s">
        <v>139</v>
      </c>
      <c r="AJ2" s="5" t="s">
        <v>123</v>
      </c>
      <c r="AK2" s="5" t="s">
        <v>67</v>
      </c>
      <c r="AL2" s="5" t="s">
        <v>140</v>
      </c>
    </row>
    <row r="3" spans="1:38" x14ac:dyDescent="0.25">
      <c r="A3" s="7" t="s">
        <v>132</v>
      </c>
      <c r="B3" s="7" t="s">
        <v>141</v>
      </c>
      <c r="C3" s="7" t="s">
        <v>125</v>
      </c>
      <c r="D3" s="5" t="s">
        <v>143</v>
      </c>
      <c r="E3" s="7" t="s">
        <v>45</v>
      </c>
      <c r="F3" s="7" t="s">
        <v>114</v>
      </c>
      <c r="G3" s="7" t="s">
        <v>58</v>
      </c>
      <c r="H3" s="15" t="s">
        <v>142</v>
      </c>
      <c r="I3" s="16">
        <v>0</v>
      </c>
      <c r="J3" s="7" t="s">
        <v>41</v>
      </c>
      <c r="K3" s="7" t="s">
        <v>49</v>
      </c>
      <c r="L3" s="7" t="s">
        <v>76</v>
      </c>
      <c r="M3" s="7" t="s">
        <v>77</v>
      </c>
      <c r="N3" s="7" t="s">
        <v>41</v>
      </c>
      <c r="O3" s="7" t="s">
        <v>53</v>
      </c>
      <c r="P3" s="8" t="s">
        <v>144</v>
      </c>
      <c r="Q3" s="8" t="s">
        <v>144</v>
      </c>
      <c r="R3" s="8">
        <v>10</v>
      </c>
      <c r="S3" s="7" t="s">
        <v>56</v>
      </c>
      <c r="T3" s="7" t="s">
        <v>103</v>
      </c>
      <c r="U3" s="7" t="s">
        <v>80</v>
      </c>
      <c r="V3" s="7" t="s">
        <v>104</v>
      </c>
      <c r="W3" s="7" t="s">
        <v>52</v>
      </c>
      <c r="X3" s="7" t="s">
        <v>59</v>
      </c>
      <c r="Y3" s="7" t="s">
        <v>60</v>
      </c>
      <c r="Z3" s="7" t="s">
        <v>93</v>
      </c>
      <c r="AA3" s="7" t="s">
        <v>41</v>
      </c>
      <c r="AB3" s="7" t="s">
        <v>41</v>
      </c>
      <c r="AC3" s="7" t="s">
        <v>41</v>
      </c>
      <c r="AD3" s="7" t="s">
        <v>41</v>
      </c>
      <c r="AE3" s="7" t="s">
        <v>41</v>
      </c>
      <c r="AF3" s="7" t="s">
        <v>62</v>
      </c>
      <c r="AG3" s="7" t="s">
        <v>129</v>
      </c>
      <c r="AH3" s="7" t="s">
        <v>83</v>
      </c>
      <c r="AI3" s="7" t="s">
        <v>145</v>
      </c>
      <c r="AJ3" s="7" t="s">
        <v>85</v>
      </c>
      <c r="AK3" s="7" t="s">
        <v>146</v>
      </c>
      <c r="AL3" s="7" t="s">
        <v>110</v>
      </c>
    </row>
    <row r="4" spans="1:38" x14ac:dyDescent="0.25">
      <c r="A4" s="5" t="s">
        <v>132</v>
      </c>
      <c r="B4" s="5" t="s">
        <v>147</v>
      </c>
      <c r="C4" s="5" t="s">
        <v>125</v>
      </c>
      <c r="D4" s="5" t="s">
        <v>143</v>
      </c>
      <c r="E4" s="5" t="s">
        <v>45</v>
      </c>
      <c r="F4" s="5" t="s">
        <v>148</v>
      </c>
      <c r="G4" s="7" t="s">
        <v>58</v>
      </c>
      <c r="H4" s="17" t="s">
        <v>149</v>
      </c>
      <c r="I4" s="14" t="s">
        <v>48</v>
      </c>
      <c r="J4" s="5" t="s">
        <v>41</v>
      </c>
      <c r="K4" s="5" t="s">
        <v>49</v>
      </c>
      <c r="L4" s="5" t="s">
        <v>76</v>
      </c>
      <c r="M4" s="5" t="s">
        <v>51</v>
      </c>
      <c r="N4" s="5" t="s">
        <v>52</v>
      </c>
      <c r="O4" s="5" t="s">
        <v>78</v>
      </c>
      <c r="P4" s="6" t="s">
        <v>54</v>
      </c>
      <c r="Q4" s="6" t="s">
        <v>48</v>
      </c>
      <c r="R4" s="6">
        <v>3</v>
      </c>
      <c r="S4" s="5" t="s">
        <v>150</v>
      </c>
      <c r="T4" s="5" t="s">
        <v>103</v>
      </c>
      <c r="U4" s="5" t="s">
        <v>57</v>
      </c>
      <c r="V4" s="5" t="s">
        <v>104</v>
      </c>
      <c r="W4" s="5" t="s">
        <v>52</v>
      </c>
      <c r="X4" s="5" t="s">
        <v>59</v>
      </c>
      <c r="Y4" s="5" t="s">
        <v>105</v>
      </c>
      <c r="Z4" s="5" t="s">
        <v>93</v>
      </c>
      <c r="AA4" s="5" t="s">
        <v>41</v>
      </c>
      <c r="AB4" s="5" t="s">
        <v>52</v>
      </c>
      <c r="AC4" s="5" t="s">
        <v>52</v>
      </c>
      <c r="AD4" s="5" t="s">
        <v>41</v>
      </c>
      <c r="AE4" s="5" t="s">
        <v>41</v>
      </c>
      <c r="AF4" s="5" t="s">
        <v>151</v>
      </c>
      <c r="AG4" s="5" t="s">
        <v>63</v>
      </c>
      <c r="AH4" s="5" t="s">
        <v>83</v>
      </c>
      <c r="AI4" s="5" t="s">
        <v>152</v>
      </c>
      <c r="AJ4" s="5" t="s">
        <v>153</v>
      </c>
      <c r="AK4" s="5" t="s">
        <v>67</v>
      </c>
      <c r="AL4" s="5" t="s">
        <v>110</v>
      </c>
    </row>
    <row r="5" spans="1:38" x14ac:dyDescent="0.25">
      <c r="A5" s="7" t="s">
        <v>132</v>
      </c>
      <c r="B5" s="7" t="s">
        <v>154</v>
      </c>
      <c r="C5" s="7" t="s">
        <v>99</v>
      </c>
      <c r="D5" s="7" t="s">
        <v>69</v>
      </c>
      <c r="E5" s="7" t="s">
        <v>45</v>
      </c>
      <c r="F5" s="7" t="s">
        <v>155</v>
      </c>
      <c r="G5" s="7" t="s">
        <v>58</v>
      </c>
      <c r="H5" s="15" t="s">
        <v>149</v>
      </c>
      <c r="I5" s="16">
        <v>0</v>
      </c>
      <c r="J5" s="7" t="s">
        <v>41</v>
      </c>
      <c r="K5" s="7" t="s">
        <v>75</v>
      </c>
      <c r="L5" s="7" t="s">
        <v>50</v>
      </c>
      <c r="M5" s="7" t="s">
        <v>77</v>
      </c>
      <c r="N5" s="7" t="s">
        <v>41</v>
      </c>
      <c r="O5" s="7" t="s">
        <v>53</v>
      </c>
      <c r="P5" s="8" t="s">
        <v>156</v>
      </c>
      <c r="Q5" s="8" t="s">
        <v>48</v>
      </c>
      <c r="R5" s="8">
        <v>2</v>
      </c>
      <c r="S5" s="7" t="s">
        <v>150</v>
      </c>
      <c r="T5" s="7" t="s">
        <v>103</v>
      </c>
      <c r="U5" s="7" t="s">
        <v>57</v>
      </c>
      <c r="V5" s="7" t="s">
        <v>104</v>
      </c>
      <c r="W5" s="7" t="s">
        <v>52</v>
      </c>
      <c r="X5" s="7" t="s">
        <v>59</v>
      </c>
      <c r="Y5" s="7" t="s">
        <v>105</v>
      </c>
      <c r="Z5" s="7" t="s">
        <v>93</v>
      </c>
      <c r="AA5" s="7" t="s">
        <v>41</v>
      </c>
      <c r="AB5" s="7" t="s">
        <v>52</v>
      </c>
      <c r="AC5" s="7" t="s">
        <v>52</v>
      </c>
      <c r="AD5" s="7" t="s">
        <v>41</v>
      </c>
      <c r="AE5" s="7" t="s">
        <v>41</v>
      </c>
      <c r="AF5" s="7" t="s">
        <v>157</v>
      </c>
      <c r="AG5" s="7" t="s">
        <v>63</v>
      </c>
      <c r="AH5" s="7" t="s">
        <v>64</v>
      </c>
      <c r="AI5" s="7" t="s">
        <v>158</v>
      </c>
      <c r="AJ5" s="7" t="s">
        <v>85</v>
      </c>
      <c r="AK5" s="7" t="s">
        <v>159</v>
      </c>
      <c r="AL5" s="7" t="s">
        <v>110</v>
      </c>
    </row>
    <row r="6" spans="1:38" x14ac:dyDescent="0.25">
      <c r="A6" s="5" t="s">
        <v>132</v>
      </c>
      <c r="B6" s="5" t="s">
        <v>160</v>
      </c>
      <c r="C6" s="5" t="s">
        <v>161</v>
      </c>
      <c r="D6" s="5" t="s">
        <v>162</v>
      </c>
      <c r="E6" s="5" t="s">
        <v>163</v>
      </c>
      <c r="F6" s="7" t="s">
        <v>197</v>
      </c>
      <c r="G6" s="7" t="s">
        <v>58</v>
      </c>
      <c r="H6" s="17" t="s">
        <v>149</v>
      </c>
      <c r="I6" s="14" t="s">
        <v>48</v>
      </c>
      <c r="J6" s="5" t="s">
        <v>41</v>
      </c>
      <c r="K6" s="5" t="s">
        <v>49</v>
      </c>
      <c r="L6" s="5" t="s">
        <v>50</v>
      </c>
      <c r="M6" s="5" t="s">
        <v>51</v>
      </c>
      <c r="N6" s="5" t="s">
        <v>52</v>
      </c>
      <c r="O6" s="5" t="s">
        <v>78</v>
      </c>
      <c r="P6" s="6" t="s">
        <v>48</v>
      </c>
      <c r="Q6" s="6" t="s">
        <v>48</v>
      </c>
      <c r="R6" s="6">
        <v>0</v>
      </c>
      <c r="S6" s="5" t="s">
        <v>56</v>
      </c>
      <c r="T6" s="5" t="s">
        <v>103</v>
      </c>
      <c r="U6" s="5" t="s">
        <v>57</v>
      </c>
      <c r="V6" s="5" t="s">
        <v>104</v>
      </c>
      <c r="W6" s="5" t="s">
        <v>52</v>
      </c>
      <c r="X6" s="5" t="s">
        <v>59</v>
      </c>
      <c r="Y6" s="5" t="s">
        <v>60</v>
      </c>
      <c r="Z6" s="5" t="s">
        <v>106</v>
      </c>
      <c r="AA6" s="5" t="s">
        <v>52</v>
      </c>
      <c r="AB6" s="5" t="s">
        <v>52</v>
      </c>
      <c r="AC6" s="5" t="s">
        <v>52</v>
      </c>
      <c r="AD6" s="5" t="s">
        <v>52</v>
      </c>
      <c r="AE6" s="5" t="s">
        <v>52</v>
      </c>
      <c r="AF6" s="5" t="s">
        <v>94</v>
      </c>
      <c r="AG6" s="5" t="s">
        <v>107</v>
      </c>
      <c r="AH6" s="5" t="s">
        <v>164</v>
      </c>
      <c r="AI6" s="5" t="s">
        <v>165</v>
      </c>
      <c r="AJ6" s="5" t="s">
        <v>166</v>
      </c>
      <c r="AK6" s="5" t="s">
        <v>67</v>
      </c>
      <c r="AL6" s="5" t="s">
        <v>110</v>
      </c>
    </row>
    <row r="7" spans="1:38" x14ac:dyDescent="0.25">
      <c r="A7" s="7" t="s">
        <v>132</v>
      </c>
      <c r="B7" s="7" t="s">
        <v>167</v>
      </c>
      <c r="C7" s="7" t="s">
        <v>99</v>
      </c>
      <c r="D7" s="7" t="s">
        <v>72</v>
      </c>
      <c r="E7" s="7" t="s">
        <v>45</v>
      </c>
      <c r="F7" s="7" t="s">
        <v>168</v>
      </c>
      <c r="G7" s="7" t="s">
        <v>118</v>
      </c>
      <c r="H7" s="15" t="s">
        <v>90</v>
      </c>
      <c r="I7" s="18" t="s">
        <v>48</v>
      </c>
      <c r="J7" s="7" t="s">
        <v>41</v>
      </c>
      <c r="K7" s="7" t="s">
        <v>49</v>
      </c>
      <c r="L7" s="7" t="s">
        <v>76</v>
      </c>
      <c r="M7" s="7" t="s">
        <v>77</v>
      </c>
      <c r="N7" s="7" t="s">
        <v>52</v>
      </c>
      <c r="O7" s="7" t="s">
        <v>78</v>
      </c>
      <c r="P7" s="8" t="s">
        <v>79</v>
      </c>
      <c r="Q7" s="8" t="s">
        <v>48</v>
      </c>
      <c r="R7" s="8">
        <v>2</v>
      </c>
      <c r="S7" s="7" t="s">
        <v>128</v>
      </c>
      <c r="T7" s="7" t="s">
        <v>103</v>
      </c>
      <c r="U7" s="7" t="s">
        <v>57</v>
      </c>
      <c r="V7" s="7" t="s">
        <v>104</v>
      </c>
      <c r="W7" s="7" t="s">
        <v>41</v>
      </c>
      <c r="X7" s="7" t="s">
        <v>59</v>
      </c>
      <c r="Y7" s="7" t="s">
        <v>60</v>
      </c>
      <c r="Z7" s="7" t="s">
        <v>93</v>
      </c>
      <c r="AA7" s="7" t="s">
        <v>41</v>
      </c>
      <c r="AB7" s="7" t="s">
        <v>41</v>
      </c>
      <c r="AC7" s="7" t="s">
        <v>52</v>
      </c>
      <c r="AD7" s="7" t="s">
        <v>41</v>
      </c>
      <c r="AE7" s="7" t="s">
        <v>41</v>
      </c>
      <c r="AF7" s="7" t="s">
        <v>62</v>
      </c>
      <c r="AG7" s="7" t="s">
        <v>63</v>
      </c>
      <c r="AH7" s="7" t="s">
        <v>64</v>
      </c>
      <c r="AI7" s="7" t="s">
        <v>169</v>
      </c>
      <c r="AJ7" s="7" t="s">
        <v>166</v>
      </c>
      <c r="AK7" s="7" t="s">
        <v>67</v>
      </c>
      <c r="AL7" s="7" t="s">
        <v>110</v>
      </c>
    </row>
    <row r="8" spans="1:38" x14ac:dyDescent="0.25">
      <c r="A8" s="5" t="s">
        <v>132</v>
      </c>
      <c r="B8" s="5" t="s">
        <v>170</v>
      </c>
      <c r="C8" s="5" t="s">
        <v>171</v>
      </c>
      <c r="D8" s="5" t="s">
        <v>72</v>
      </c>
      <c r="E8" s="7" t="s">
        <v>45</v>
      </c>
      <c r="F8" s="5" t="s">
        <v>114</v>
      </c>
      <c r="G8" s="5" t="s">
        <v>143</v>
      </c>
      <c r="H8" s="15">
        <v>17</v>
      </c>
      <c r="I8" s="19">
        <v>0</v>
      </c>
      <c r="J8" s="5" t="s">
        <v>41</v>
      </c>
      <c r="K8" s="5" t="s">
        <v>75</v>
      </c>
      <c r="L8" s="5" t="s">
        <v>76</v>
      </c>
      <c r="M8" s="5" t="s">
        <v>77</v>
      </c>
      <c r="N8" s="5" t="s">
        <v>41</v>
      </c>
      <c r="O8" s="5" t="s">
        <v>53</v>
      </c>
      <c r="P8" s="6" t="s">
        <v>79</v>
      </c>
      <c r="Q8" s="5" t="s">
        <v>143</v>
      </c>
      <c r="R8" s="5">
        <v>0</v>
      </c>
      <c r="S8" s="5" t="s">
        <v>56</v>
      </c>
      <c r="T8" s="5" t="s">
        <v>103</v>
      </c>
      <c r="U8" s="5" t="s">
        <v>80</v>
      </c>
      <c r="V8" s="5" t="s">
        <v>104</v>
      </c>
      <c r="W8" s="5" t="s">
        <v>52</v>
      </c>
      <c r="X8" s="5" t="s">
        <v>105</v>
      </c>
      <c r="Y8" s="5" t="s">
        <v>105</v>
      </c>
      <c r="Z8" s="5" t="s">
        <v>61</v>
      </c>
      <c r="AA8" s="5" t="s">
        <v>41</v>
      </c>
      <c r="AB8" s="5" t="s">
        <v>52</v>
      </c>
      <c r="AC8" s="5" t="s">
        <v>52</v>
      </c>
      <c r="AD8" s="5" t="s">
        <v>41</v>
      </c>
      <c r="AE8" s="5" t="s">
        <v>41</v>
      </c>
      <c r="AF8" s="5" t="s">
        <v>94</v>
      </c>
      <c r="AG8" s="5" t="s">
        <v>107</v>
      </c>
      <c r="AH8" s="5" t="s">
        <v>83</v>
      </c>
      <c r="AI8" s="5" t="s">
        <v>173</v>
      </c>
      <c r="AJ8" s="5" t="s">
        <v>85</v>
      </c>
      <c r="AK8" s="5" t="s">
        <v>67</v>
      </c>
      <c r="AL8" s="5" t="s">
        <v>110</v>
      </c>
    </row>
    <row r="9" spans="1:38" x14ac:dyDescent="0.25">
      <c r="A9" s="7" t="s">
        <v>132</v>
      </c>
      <c r="B9" s="7" t="s">
        <v>174</v>
      </c>
      <c r="C9" s="7" t="s">
        <v>71</v>
      </c>
      <c r="D9" s="7" t="s">
        <v>118</v>
      </c>
      <c r="E9" s="7" t="s">
        <v>45</v>
      </c>
      <c r="F9" s="7" t="s">
        <v>114</v>
      </c>
      <c r="G9" s="5" t="s">
        <v>143</v>
      </c>
      <c r="H9" s="15" t="s">
        <v>142</v>
      </c>
      <c r="I9" s="18" t="s">
        <v>48</v>
      </c>
      <c r="J9" s="7" t="s">
        <v>41</v>
      </c>
      <c r="K9" s="7" t="s">
        <v>49</v>
      </c>
      <c r="L9" s="7" t="s">
        <v>76</v>
      </c>
      <c r="M9" s="7" t="s">
        <v>51</v>
      </c>
      <c r="N9" s="7" t="s">
        <v>41</v>
      </c>
      <c r="O9" s="7" t="s">
        <v>53</v>
      </c>
      <c r="P9" s="8" t="s">
        <v>48</v>
      </c>
      <c r="Q9" s="8" t="s">
        <v>48</v>
      </c>
      <c r="R9" s="8">
        <v>1</v>
      </c>
      <c r="S9" s="7" t="s">
        <v>56</v>
      </c>
      <c r="T9" s="7" t="s">
        <v>103</v>
      </c>
      <c r="U9" s="7" t="s">
        <v>57</v>
      </c>
      <c r="V9" s="7" t="s">
        <v>104</v>
      </c>
      <c r="W9" s="7" t="s">
        <v>52</v>
      </c>
      <c r="X9" s="7" t="s">
        <v>59</v>
      </c>
      <c r="Y9" s="7" t="s">
        <v>105</v>
      </c>
      <c r="Z9" s="7" t="s">
        <v>93</v>
      </c>
      <c r="AA9" s="7" t="s">
        <v>41</v>
      </c>
      <c r="AB9" s="7" t="s">
        <v>52</v>
      </c>
      <c r="AC9" s="7" t="s">
        <v>52</v>
      </c>
      <c r="AD9" s="7" t="s">
        <v>52</v>
      </c>
      <c r="AE9" s="7" t="s">
        <v>52</v>
      </c>
      <c r="AF9" s="7" t="s">
        <v>62</v>
      </c>
      <c r="AG9" s="7" t="s">
        <v>63</v>
      </c>
      <c r="AH9" s="7" t="s">
        <v>64</v>
      </c>
      <c r="AI9" s="7" t="s">
        <v>175</v>
      </c>
      <c r="AJ9" s="7" t="s">
        <v>85</v>
      </c>
      <c r="AK9" s="7" t="s">
        <v>176</v>
      </c>
      <c r="AL9" s="7" t="s">
        <v>110</v>
      </c>
    </row>
    <row r="10" spans="1:38" x14ac:dyDescent="0.25">
      <c r="A10" s="5" t="s">
        <v>132</v>
      </c>
      <c r="B10" s="5" t="s">
        <v>177</v>
      </c>
      <c r="C10" s="5" t="s">
        <v>125</v>
      </c>
      <c r="D10" s="5" t="s">
        <v>69</v>
      </c>
      <c r="E10" s="5" t="s">
        <v>45</v>
      </c>
      <c r="F10" s="5" t="s">
        <v>114</v>
      </c>
      <c r="G10" s="5" t="s">
        <v>69</v>
      </c>
      <c r="H10" s="17" t="s">
        <v>178</v>
      </c>
      <c r="I10" s="19">
        <v>0</v>
      </c>
      <c r="J10" s="5" t="s">
        <v>41</v>
      </c>
      <c r="K10" s="5" t="s">
        <v>75</v>
      </c>
      <c r="L10" s="5" t="s">
        <v>76</v>
      </c>
      <c r="M10" s="5" t="s">
        <v>77</v>
      </c>
      <c r="N10" s="5" t="s">
        <v>52</v>
      </c>
      <c r="O10" s="5" t="s">
        <v>53</v>
      </c>
      <c r="P10" s="5" t="s">
        <v>69</v>
      </c>
      <c r="Q10" s="5" t="s">
        <v>69</v>
      </c>
      <c r="R10" s="5">
        <v>0</v>
      </c>
      <c r="S10" s="5" t="s">
        <v>56</v>
      </c>
      <c r="T10" s="5" t="s">
        <v>103</v>
      </c>
      <c r="U10" s="5" t="s">
        <v>57</v>
      </c>
      <c r="V10" s="5" t="s">
        <v>104</v>
      </c>
      <c r="W10" s="5" t="s">
        <v>52</v>
      </c>
      <c r="X10" s="5" t="s">
        <v>59</v>
      </c>
      <c r="Y10" s="5" t="s">
        <v>60</v>
      </c>
      <c r="Z10" s="5" t="s">
        <v>61</v>
      </c>
      <c r="AA10" s="5" t="s">
        <v>41</v>
      </c>
      <c r="AB10" s="5" t="s">
        <v>52</v>
      </c>
      <c r="AC10" s="5" t="s">
        <v>52</v>
      </c>
      <c r="AD10" s="5" t="s">
        <v>41</v>
      </c>
      <c r="AE10" s="5" t="s">
        <v>41</v>
      </c>
      <c r="AF10" s="5" t="s">
        <v>94</v>
      </c>
      <c r="AG10" s="5" t="s">
        <v>129</v>
      </c>
      <c r="AH10" s="5" t="s">
        <v>164</v>
      </c>
      <c r="AI10" s="5" t="s">
        <v>179</v>
      </c>
      <c r="AJ10" s="5" t="s">
        <v>66</v>
      </c>
      <c r="AK10" s="5" t="s">
        <v>67</v>
      </c>
      <c r="AL10" s="5" t="s">
        <v>110</v>
      </c>
    </row>
    <row r="11" spans="1:38" x14ac:dyDescent="0.25">
      <c r="A11" s="7" t="s">
        <v>180</v>
      </c>
      <c r="B11" s="7" t="s">
        <v>181</v>
      </c>
      <c r="C11" s="7" t="s">
        <v>125</v>
      </c>
      <c r="D11" s="7" t="s">
        <v>43</v>
      </c>
      <c r="E11" s="5" t="s">
        <v>172</v>
      </c>
      <c r="F11" s="7" t="s">
        <v>182</v>
      </c>
      <c r="G11" s="5" t="s">
        <v>136</v>
      </c>
      <c r="H11" s="17" t="s">
        <v>190</v>
      </c>
      <c r="I11" s="18">
        <v>20</v>
      </c>
      <c r="J11" s="7" t="s">
        <v>41</v>
      </c>
      <c r="K11" s="7" t="s">
        <v>183</v>
      </c>
      <c r="L11" s="7" t="s">
        <v>50</v>
      </c>
      <c r="M11" s="7" t="s">
        <v>77</v>
      </c>
      <c r="N11" s="7" t="s">
        <v>41</v>
      </c>
      <c r="O11" s="7" t="s">
        <v>53</v>
      </c>
      <c r="P11" s="8">
        <v>18</v>
      </c>
      <c r="Q11" s="8">
        <v>18</v>
      </c>
      <c r="R11" s="8">
        <v>18</v>
      </c>
      <c r="S11" s="7" t="s">
        <v>128</v>
      </c>
      <c r="T11" s="7" t="s">
        <v>120</v>
      </c>
      <c r="U11" s="7" t="s">
        <v>57</v>
      </c>
      <c r="V11" s="7" t="s">
        <v>58</v>
      </c>
      <c r="W11" s="7" t="s">
        <v>41</v>
      </c>
      <c r="X11" s="7" t="s">
        <v>105</v>
      </c>
      <c r="Y11" s="7" t="s">
        <v>105</v>
      </c>
      <c r="Z11" s="7" t="s">
        <v>61</v>
      </c>
      <c r="AA11" s="7" t="s">
        <v>41</v>
      </c>
      <c r="AB11" s="7" t="s">
        <v>41</v>
      </c>
      <c r="AC11" s="7" t="s">
        <v>41</v>
      </c>
      <c r="AD11" s="7" t="s">
        <v>52</v>
      </c>
      <c r="AE11" s="7" t="s">
        <v>52</v>
      </c>
      <c r="AF11" s="7" t="s">
        <v>94</v>
      </c>
      <c r="AG11" s="7" t="s">
        <v>63</v>
      </c>
      <c r="AH11" s="7" t="s">
        <v>184</v>
      </c>
      <c r="AI11" s="7" t="s">
        <v>185</v>
      </c>
      <c r="AJ11" s="7" t="s">
        <v>66</v>
      </c>
      <c r="AK11" s="7" t="s">
        <v>186</v>
      </c>
      <c r="AL11" s="7" t="s">
        <v>110</v>
      </c>
    </row>
    <row r="12" spans="1:38" x14ac:dyDescent="0.25">
      <c r="A12" s="5" t="s">
        <v>180</v>
      </c>
      <c r="B12" s="5" t="s">
        <v>187</v>
      </c>
      <c r="C12" s="5" t="s">
        <v>188</v>
      </c>
      <c r="D12" s="5" t="s">
        <v>143</v>
      </c>
      <c r="E12" s="5" t="s">
        <v>45</v>
      </c>
      <c r="F12" s="5" t="s">
        <v>189</v>
      </c>
      <c r="G12" s="5" t="s">
        <v>69</v>
      </c>
      <c r="H12" s="17" t="s">
        <v>190</v>
      </c>
      <c r="I12" s="14" t="s">
        <v>48</v>
      </c>
      <c r="J12" s="5" t="s">
        <v>52</v>
      </c>
      <c r="K12" s="5" t="s">
        <v>49</v>
      </c>
      <c r="L12" s="5" t="s">
        <v>76</v>
      </c>
      <c r="M12" s="5" t="s">
        <v>51</v>
      </c>
      <c r="N12" s="5" t="s">
        <v>52</v>
      </c>
      <c r="O12" s="5" t="s">
        <v>78</v>
      </c>
      <c r="P12" s="6" t="s">
        <v>127</v>
      </c>
      <c r="Q12" s="6" t="s">
        <v>144</v>
      </c>
      <c r="R12" s="6">
        <v>8</v>
      </c>
      <c r="S12" s="5" t="s">
        <v>56</v>
      </c>
      <c r="T12" s="5" t="s">
        <v>103</v>
      </c>
      <c r="U12" s="5" t="s">
        <v>80</v>
      </c>
      <c r="V12" s="5" t="s">
        <v>104</v>
      </c>
      <c r="W12" s="5" t="s">
        <v>41</v>
      </c>
      <c r="X12" s="5" t="s">
        <v>105</v>
      </c>
      <c r="Y12" s="5" t="s">
        <v>105</v>
      </c>
      <c r="Z12" s="5" t="s">
        <v>93</v>
      </c>
      <c r="AA12" s="5" t="s">
        <v>41</v>
      </c>
      <c r="AB12" s="5" t="s">
        <v>41</v>
      </c>
      <c r="AC12" s="5" t="s">
        <v>41</v>
      </c>
      <c r="AD12" s="5" t="s">
        <v>52</v>
      </c>
      <c r="AE12" s="5" t="s">
        <v>41</v>
      </c>
      <c r="AF12" s="5" t="s">
        <v>191</v>
      </c>
      <c r="AG12" s="5" t="s">
        <v>63</v>
      </c>
      <c r="AH12" s="5" t="s">
        <v>64</v>
      </c>
      <c r="AI12" s="5" t="s">
        <v>192</v>
      </c>
      <c r="AJ12" s="5" t="s">
        <v>193</v>
      </c>
      <c r="AK12" s="5" t="s">
        <v>67</v>
      </c>
      <c r="AL12" s="5" t="s">
        <v>110</v>
      </c>
    </row>
    <row r="13" spans="1:38" x14ac:dyDescent="0.25">
      <c r="A13" s="7" t="s">
        <v>180</v>
      </c>
      <c r="B13" s="7" t="s">
        <v>194</v>
      </c>
      <c r="C13" s="7" t="s">
        <v>195</v>
      </c>
      <c r="D13" s="7" t="s">
        <v>143</v>
      </c>
      <c r="E13" s="7" t="s">
        <v>45</v>
      </c>
      <c r="F13" s="7" t="s">
        <v>114</v>
      </c>
      <c r="G13" s="5" t="s">
        <v>69</v>
      </c>
      <c r="H13" s="15" t="s">
        <v>142</v>
      </c>
      <c r="I13" s="18" t="s">
        <v>48</v>
      </c>
      <c r="J13" s="7" t="s">
        <v>41</v>
      </c>
      <c r="K13" s="7" t="s">
        <v>183</v>
      </c>
      <c r="L13" s="7" t="s">
        <v>76</v>
      </c>
      <c r="M13" s="7" t="s">
        <v>51</v>
      </c>
      <c r="N13" s="7" t="s">
        <v>41</v>
      </c>
      <c r="O13" s="7" t="s">
        <v>78</v>
      </c>
      <c r="P13" s="8" t="s">
        <v>196</v>
      </c>
      <c r="Q13" s="8" t="s">
        <v>54</v>
      </c>
      <c r="R13" s="8">
        <v>7</v>
      </c>
      <c r="S13" s="7" t="s">
        <v>56</v>
      </c>
      <c r="T13" s="7" t="s">
        <v>103</v>
      </c>
      <c r="U13" s="7" t="s">
        <v>57</v>
      </c>
      <c r="V13" s="7" t="s">
        <v>104</v>
      </c>
      <c r="W13" s="7" t="s">
        <v>52</v>
      </c>
      <c r="X13" s="7" t="s">
        <v>92</v>
      </c>
      <c r="Y13" s="7" t="s">
        <v>81</v>
      </c>
      <c r="Z13" s="7" t="s">
        <v>106</v>
      </c>
      <c r="AA13" s="7" t="s">
        <v>41</v>
      </c>
      <c r="AB13" s="7" t="s">
        <v>41</v>
      </c>
      <c r="AC13" s="7" t="s">
        <v>41</v>
      </c>
      <c r="AD13" s="7" t="s">
        <v>41</v>
      </c>
      <c r="AE13" s="7" t="s">
        <v>41</v>
      </c>
      <c r="AF13" s="7" t="s">
        <v>94</v>
      </c>
      <c r="AG13" s="7" t="s">
        <v>63</v>
      </c>
      <c r="AH13" s="7" t="s">
        <v>64</v>
      </c>
      <c r="AI13" s="7" t="s">
        <v>158</v>
      </c>
      <c r="AJ13" s="7" t="s">
        <v>85</v>
      </c>
      <c r="AK13" s="7" t="s">
        <v>159</v>
      </c>
      <c r="AL13" s="7" t="s">
        <v>110</v>
      </c>
    </row>
    <row r="21" spans="6:9" x14ac:dyDescent="0.25">
      <c r="F21" s="9"/>
      <c r="G21" s="10"/>
      <c r="H21"/>
      <c r="I21"/>
    </row>
    <row r="22" spans="6:9" x14ac:dyDescent="0.25">
      <c r="F22" s="9"/>
      <c r="G22" s="10"/>
      <c r="H22"/>
      <c r="I22"/>
    </row>
    <row r="23" spans="6:9" x14ac:dyDescent="0.25">
      <c r="F23" s="9"/>
      <c r="G23" s="10"/>
      <c r="H23"/>
      <c r="I23"/>
    </row>
    <row r="24" spans="6:9" x14ac:dyDescent="0.25">
      <c r="F24" s="9"/>
      <c r="G24" s="10"/>
      <c r="H24"/>
      <c r="I24"/>
    </row>
    <row r="25" spans="6:9" x14ac:dyDescent="0.25">
      <c r="F25" s="9"/>
      <c r="G25" s="10"/>
      <c r="H25"/>
      <c r="I25"/>
    </row>
    <row r="26" spans="6:9" x14ac:dyDescent="0.25">
      <c r="F26" s="9"/>
      <c r="G26" s="10"/>
      <c r="H26"/>
      <c r="I26"/>
    </row>
    <row r="27" spans="6:9" x14ac:dyDescent="0.25">
      <c r="F27" s="9"/>
      <c r="G27" s="10"/>
      <c r="H27"/>
      <c r="I27"/>
    </row>
    <row r="28" spans="6:9" x14ac:dyDescent="0.25">
      <c r="F28" s="9"/>
      <c r="G28" s="10"/>
      <c r="H28"/>
      <c r="I28"/>
    </row>
    <row r="29" spans="6:9" x14ac:dyDescent="0.25">
      <c r="F29" s="9"/>
      <c r="G29" s="10"/>
      <c r="H29"/>
      <c r="I29"/>
    </row>
    <row r="30" spans="6:9" x14ac:dyDescent="0.25">
      <c r="F30" s="9"/>
      <c r="G30" s="10"/>
      <c r="H30"/>
      <c r="I30"/>
    </row>
    <row r="31" spans="6:9" x14ac:dyDescent="0.25">
      <c r="F31" s="9"/>
      <c r="G31" s="10"/>
      <c r="H31"/>
      <c r="I31"/>
    </row>
    <row r="32" spans="6:9" x14ac:dyDescent="0.25">
      <c r="F32" s="9"/>
      <c r="G32" s="10"/>
      <c r="H32"/>
      <c r="I32"/>
    </row>
    <row r="33" spans="6:9" x14ac:dyDescent="0.25">
      <c r="F33" s="9"/>
      <c r="G33" s="10"/>
      <c r="H33"/>
      <c r="I33"/>
    </row>
    <row r="34" spans="6:9" x14ac:dyDescent="0.25">
      <c r="F34" s="9"/>
      <c r="G34" s="10"/>
      <c r="H34"/>
      <c r="I34"/>
    </row>
    <row r="35" spans="6:9" x14ac:dyDescent="0.25">
      <c r="F35" s="9"/>
      <c r="G35" s="10"/>
      <c r="H35"/>
      <c r="I35"/>
    </row>
    <row r="36" spans="6:9" x14ac:dyDescent="0.25">
      <c r="F36" s="9"/>
      <c r="G36" s="10"/>
      <c r="H36"/>
      <c r="I36"/>
    </row>
    <row r="37" spans="6:9" x14ac:dyDescent="0.25">
      <c r="F37" s="9"/>
      <c r="G37" s="10"/>
      <c r="H37"/>
      <c r="I37"/>
    </row>
    <row r="38" spans="6:9" x14ac:dyDescent="0.25">
      <c r="F38" s="9"/>
      <c r="G38" s="10"/>
      <c r="H38"/>
      <c r="I38"/>
    </row>
    <row r="39" spans="6:9" x14ac:dyDescent="0.25">
      <c r="F39" s="9"/>
      <c r="G39" s="10"/>
      <c r="H39"/>
      <c r="I39"/>
    </row>
    <row r="40" spans="6:9" x14ac:dyDescent="0.25">
      <c r="F40" s="9"/>
      <c r="G40" s="10"/>
      <c r="H40"/>
      <c r="I40"/>
    </row>
    <row r="41" spans="6:9" x14ac:dyDescent="0.25">
      <c r="F41" s="9"/>
      <c r="G41" s="10"/>
      <c r="H41"/>
      <c r="I41"/>
    </row>
    <row r="42" spans="6:9" x14ac:dyDescent="0.25">
      <c r="F42" s="9"/>
      <c r="G42" s="10"/>
      <c r="H42"/>
      <c r="I42"/>
    </row>
    <row r="43" spans="6:9" x14ac:dyDescent="0.25">
      <c r="F43" s="9"/>
      <c r="G43" s="10"/>
      <c r="H43"/>
      <c r="I43"/>
    </row>
    <row r="44" spans="6:9" x14ac:dyDescent="0.25">
      <c r="F44" s="9"/>
      <c r="G44" s="10"/>
      <c r="H44"/>
      <c r="I44"/>
    </row>
    <row r="45" spans="6:9" x14ac:dyDescent="0.25">
      <c r="F45" s="9"/>
      <c r="G45" s="10"/>
      <c r="H45"/>
      <c r="I45"/>
    </row>
    <row r="46" spans="6:9" x14ac:dyDescent="0.25">
      <c r="F46" s="9"/>
      <c r="G46" s="10"/>
      <c r="H46"/>
      <c r="I46"/>
    </row>
    <row r="47" spans="6:9" x14ac:dyDescent="0.25">
      <c r="F47" s="9"/>
      <c r="G47" s="10"/>
      <c r="H47"/>
      <c r="I47"/>
    </row>
    <row r="48" spans="6:9" x14ac:dyDescent="0.25">
      <c r="F48" s="9"/>
      <c r="G48" s="10"/>
      <c r="H48"/>
      <c r="I48"/>
    </row>
    <row r="49" spans="6:9" x14ac:dyDescent="0.25">
      <c r="F49" s="9"/>
      <c r="G49" s="10"/>
      <c r="H49"/>
      <c r="I49"/>
    </row>
    <row r="50" spans="6:9" x14ac:dyDescent="0.25">
      <c r="F50" s="9"/>
      <c r="G50" s="10"/>
      <c r="H50"/>
      <c r="I50"/>
    </row>
    <row r="51" spans="6:9" x14ac:dyDescent="0.25">
      <c r="F51" s="9"/>
      <c r="G51" s="10"/>
      <c r="H51"/>
      <c r="I51"/>
    </row>
    <row r="52" spans="6:9" x14ac:dyDescent="0.25">
      <c r="F52" s="9"/>
      <c r="G52" s="10"/>
      <c r="H52"/>
      <c r="I52"/>
    </row>
    <row r="53" spans="6:9" x14ac:dyDescent="0.25">
      <c r="F53" s="9"/>
      <c r="G53" s="10"/>
      <c r="H53"/>
      <c r="I53"/>
    </row>
    <row r="54" spans="6:9" x14ac:dyDescent="0.25">
      <c r="F54" s="9"/>
      <c r="G54" s="10"/>
      <c r="H54"/>
      <c r="I54"/>
    </row>
    <row r="55" spans="6:9" x14ac:dyDescent="0.25">
      <c r="F55" s="9"/>
      <c r="G55" s="10"/>
      <c r="H55"/>
      <c r="I55"/>
    </row>
    <row r="56" spans="6:9" x14ac:dyDescent="0.25">
      <c r="F56" s="9"/>
      <c r="G56" s="10"/>
      <c r="H56"/>
      <c r="I56"/>
    </row>
    <row r="57" spans="6:9" x14ac:dyDescent="0.25">
      <c r="F57" s="9"/>
      <c r="G57" s="10"/>
      <c r="H57"/>
      <c r="I57"/>
    </row>
    <row r="58" spans="6:9" x14ac:dyDescent="0.25">
      <c r="F58" s="9"/>
      <c r="G58" s="10"/>
      <c r="H58"/>
      <c r="I58"/>
    </row>
    <row r="59" spans="6:9" x14ac:dyDescent="0.25">
      <c r="F59" s="9"/>
      <c r="G59" s="10"/>
      <c r="H59"/>
      <c r="I5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3B72-613D-45F8-84CA-23DA204D1EDD}">
  <dimension ref="A1:AT20"/>
  <sheetViews>
    <sheetView tabSelected="1" topLeftCell="AC1" zoomScale="118" zoomScaleNormal="118" workbookViewId="0">
      <selection activeCell="AD13" sqref="AD13"/>
    </sheetView>
  </sheetViews>
  <sheetFormatPr defaultRowHeight="15" x14ac:dyDescent="0.25"/>
  <cols>
    <col min="1" max="1" width="26.7109375" bestFit="1" customWidth="1"/>
    <col min="2" max="2" width="32.7109375" bestFit="1" customWidth="1"/>
    <col min="3" max="3" width="41.5703125" bestFit="1" customWidth="1"/>
    <col min="4" max="4" width="26" customWidth="1"/>
    <col min="5" max="5" width="63.5703125" bestFit="1" customWidth="1"/>
    <col min="6" max="8" width="63.5703125" customWidth="1"/>
    <col min="9" max="9" width="25" customWidth="1"/>
    <col min="10" max="10" width="53.85546875" bestFit="1" customWidth="1"/>
    <col min="11" max="11" width="65.28515625" bestFit="1" customWidth="1"/>
    <col min="12" max="12" width="46" bestFit="1" customWidth="1"/>
    <col min="13" max="13" width="19" customWidth="1"/>
    <col min="14" max="14" width="14.7109375" customWidth="1"/>
    <col min="15" max="15" width="41.85546875" bestFit="1" customWidth="1"/>
    <col min="16" max="16" width="75.85546875" bestFit="1" customWidth="1"/>
    <col min="17" max="17" width="75.85546875" customWidth="1"/>
    <col min="18" max="18" width="35.140625" customWidth="1"/>
    <col min="19" max="19" width="55" bestFit="1" customWidth="1"/>
    <col min="20" max="20" width="28.140625" customWidth="1"/>
    <col min="21" max="21" width="33.42578125" bestFit="1" customWidth="1"/>
    <col min="22" max="22" width="28.42578125" customWidth="1"/>
    <col min="23" max="23" width="36.42578125" bestFit="1" customWidth="1"/>
    <col min="24" max="24" width="44.85546875" bestFit="1" customWidth="1"/>
    <col min="25" max="25" width="45.42578125" customWidth="1"/>
    <col min="26" max="26" width="39.140625" customWidth="1"/>
    <col min="27" max="27" width="51.42578125" bestFit="1" customWidth="1"/>
    <col min="28" max="28" width="51.42578125" customWidth="1"/>
    <col min="29" max="29" width="47.85546875" customWidth="1"/>
    <col min="30" max="30" width="47.7109375" bestFit="1" customWidth="1"/>
    <col min="31" max="31" width="47.7109375" customWidth="1"/>
    <col min="32" max="32" width="43" bestFit="1" customWidth="1"/>
    <col min="33" max="33" width="51.85546875" bestFit="1" customWidth="1"/>
    <col min="34" max="34" width="29.7109375" bestFit="1" customWidth="1"/>
    <col min="35" max="35" width="36.7109375" bestFit="1" customWidth="1"/>
    <col min="36" max="36" width="42.140625" bestFit="1" customWidth="1"/>
    <col min="37" max="37" width="47.28515625" bestFit="1" customWidth="1"/>
    <col min="38" max="38" width="47.28515625" customWidth="1"/>
    <col min="39" max="39" width="50.85546875" bestFit="1" customWidth="1"/>
    <col min="40" max="40" width="50.85546875" customWidth="1"/>
    <col min="41" max="41" width="70" customWidth="1"/>
    <col min="42" max="42" width="91.85546875" customWidth="1"/>
    <col min="43" max="43" width="129.5703125" bestFit="1" customWidth="1"/>
    <col min="44" max="44" width="172" bestFit="1" customWidth="1"/>
    <col min="45" max="45" width="104.28515625" bestFit="1" customWidth="1"/>
  </cols>
  <sheetData>
    <row r="1" spans="1:4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5</v>
      </c>
      <c r="F1" s="22" t="s">
        <v>214</v>
      </c>
      <c r="G1" s="22" t="s">
        <v>199</v>
      </c>
      <c r="H1" s="22" t="s">
        <v>200</v>
      </c>
      <c r="I1" s="22" t="s">
        <v>6</v>
      </c>
      <c r="J1" s="22" t="s">
        <v>7</v>
      </c>
      <c r="K1" s="23" t="s">
        <v>8</v>
      </c>
      <c r="L1" s="23" t="s">
        <v>216</v>
      </c>
      <c r="M1" s="24" t="s">
        <v>9</v>
      </c>
      <c r="N1" s="22" t="s">
        <v>10</v>
      </c>
      <c r="O1" s="22" t="s">
        <v>11</v>
      </c>
      <c r="P1" s="22" t="s">
        <v>12</v>
      </c>
      <c r="Q1" s="22" t="s">
        <v>13</v>
      </c>
      <c r="R1" s="22" t="s">
        <v>213</v>
      </c>
      <c r="S1" s="22" t="s">
        <v>14</v>
      </c>
      <c r="T1" s="22" t="s">
        <v>15</v>
      </c>
      <c r="U1" s="22" t="s">
        <v>16</v>
      </c>
      <c r="V1" s="22" t="s">
        <v>17</v>
      </c>
      <c r="W1" s="22" t="s">
        <v>18</v>
      </c>
      <c r="X1" s="22" t="s">
        <v>19</v>
      </c>
      <c r="Y1" s="22" t="s">
        <v>20</v>
      </c>
      <c r="Z1" s="22" t="s">
        <v>21</v>
      </c>
      <c r="AA1" s="22" t="s">
        <v>22</v>
      </c>
      <c r="AB1" s="22" t="s">
        <v>23</v>
      </c>
      <c r="AC1" s="22" t="s">
        <v>24</v>
      </c>
      <c r="AD1" s="22" t="s">
        <v>25</v>
      </c>
      <c r="AE1" s="22" t="s">
        <v>26</v>
      </c>
      <c r="AF1" s="22" t="s">
        <v>205</v>
      </c>
      <c r="AG1" s="22" t="s">
        <v>27</v>
      </c>
      <c r="AH1" s="22" t="s">
        <v>28</v>
      </c>
      <c r="AI1" s="22" t="s">
        <v>29</v>
      </c>
      <c r="AJ1" s="22" t="s">
        <v>30</v>
      </c>
      <c r="AK1" s="22" t="s">
        <v>31</v>
      </c>
      <c r="AL1" s="22" t="s">
        <v>32</v>
      </c>
      <c r="AM1" s="22" t="s">
        <v>215</v>
      </c>
      <c r="AN1" s="22" t="s">
        <v>33</v>
      </c>
      <c r="AO1" s="22" t="s">
        <v>206</v>
      </c>
      <c r="AP1" s="22" t="s">
        <v>34</v>
      </c>
      <c r="AQ1" s="22" t="s">
        <v>35</v>
      </c>
      <c r="AR1" s="22" t="s">
        <v>36</v>
      </c>
      <c r="AS1" s="22" t="s">
        <v>37</v>
      </c>
      <c r="AT1" s="22" t="s">
        <v>38</v>
      </c>
    </row>
    <row r="2" spans="1:46" x14ac:dyDescent="0.25">
      <c r="A2" t="s">
        <v>132</v>
      </c>
      <c r="B2" t="s">
        <v>133</v>
      </c>
      <c r="C2" t="s">
        <v>134</v>
      </c>
      <c r="D2" t="s">
        <v>72</v>
      </c>
      <c r="E2" t="s">
        <v>135</v>
      </c>
      <c r="F2" t="str">
        <f>IF(COUNTIF(E2,"أجهزة حاسب مكتبية قديمة*"),"نعم","لا")</f>
        <v>نعم</v>
      </c>
      <c r="G2" t="str">
        <f>IF(COUNTIF(E2,"*أجهزة حاسب مكتبية جديدة*"),"نعم","لا")</f>
        <v>لا</v>
      </c>
      <c r="H2" t="str">
        <f>IF(COUNTIF(E2,"*أجهزة حاسب محمولة جديدة*"),"نعم","لا")</f>
        <v>نعم</v>
      </c>
      <c r="I2" t="s">
        <v>114</v>
      </c>
      <c r="J2" t="s">
        <v>136</v>
      </c>
      <c r="K2" t="str" cm="1">
        <f t="array" ref="K2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25</v>
      </c>
      <c r="L2">
        <v>25</v>
      </c>
      <c r="M2">
        <v>19</v>
      </c>
      <c r="N2" t="s">
        <v>41</v>
      </c>
      <c r="O2" t="s">
        <v>75</v>
      </c>
      <c r="P2" t="s">
        <v>76</v>
      </c>
      <c r="Q2" t="s">
        <v>77</v>
      </c>
      <c r="R2" t="str">
        <f>IF(Q2="عدد مقابس غير كافي ","لا تكفي","تكفي")</f>
        <v>لا تكفي</v>
      </c>
      <c r="S2" t="s">
        <v>52</v>
      </c>
      <c r="T2" t="s">
        <v>78</v>
      </c>
      <c r="U2">
        <v>1</v>
      </c>
      <c r="V2">
        <v>0</v>
      </c>
      <c r="W2">
        <v>4</v>
      </c>
      <c r="X2" t="s">
        <v>138</v>
      </c>
      <c r="Y2" t="s">
        <v>120</v>
      </c>
      <c r="Z2" t="s">
        <v>202</v>
      </c>
      <c r="AA2" t="s">
        <v>41</v>
      </c>
      <c r="AB2" t="s">
        <v>52</v>
      </c>
      <c r="AC2" t="s">
        <v>105</v>
      </c>
      <c r="AD2" t="s">
        <v>105</v>
      </c>
      <c r="AE2" t="s">
        <v>61</v>
      </c>
      <c r="AF2" t="str" cm="1">
        <f t="array" ref="AF2">_xlfn.IFS(AE2="غير مناسب (عدد الأجهزة أقل بكثير من عدد الطالبات)","غير مناسبة",AE2="نوعاً ما (عدد الطالبات أكثر من عدد الأجهزة ولاكن مناسب نوعاً ما)","مناسبة نوعاً ما",AE2="مناسب (عدد الأجهزة يساوي عدد الطلبات )","مناسبة")</f>
        <v>غير مناسبة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94</v>
      </c>
      <c r="AM2" t="s">
        <v>207</v>
      </c>
      <c r="AN2" t="s">
        <v>63</v>
      </c>
      <c r="AO2" t="str" cm="1">
        <f t="array" ref="AO2">_xlfn.IFS(AN2="لم يتم صيانتها خلال العامين السابقين .","أكثر من عامين",AN2=" العام الدراسي 1443هـ ","أقل من عامين",AN2=" العام الدراسي 1444هــ  ","أقل من عام")</f>
        <v>أكثر من عامين</v>
      </c>
      <c r="AP2" t="s">
        <v>83</v>
      </c>
      <c r="AQ2" t="s">
        <v>139</v>
      </c>
      <c r="AR2" t="s">
        <v>123</v>
      </c>
      <c r="AS2" t="s">
        <v>67</v>
      </c>
      <c r="AT2" t="s">
        <v>140</v>
      </c>
    </row>
    <row r="3" spans="1:46" x14ac:dyDescent="0.25">
      <c r="A3" t="s">
        <v>132</v>
      </c>
      <c r="B3" t="s">
        <v>141</v>
      </c>
      <c r="C3" t="s">
        <v>125</v>
      </c>
      <c r="D3" t="s">
        <v>143</v>
      </c>
      <c r="E3" t="s">
        <v>45</v>
      </c>
      <c r="F3" t="str">
        <f t="shared" ref="F3:F19" si="0">IF(COUNTIF(E3,"أجهزة حاسب مكتبية قديمة*"),"نعم","لا")</f>
        <v>نعم</v>
      </c>
      <c r="G3" t="str">
        <f t="shared" ref="G3:G19" si="1">IF(COUNTIF(E3,"*أجهزة حاسب مكتبية جديدة*"),"نعم","لا")</f>
        <v>لا</v>
      </c>
      <c r="H3" t="str">
        <f t="shared" ref="H3:H19" si="2">IF(COUNTIF(E3,"*أجهزة حاسب محمولة جديدة*"),"نعم","لا")</f>
        <v>لا</v>
      </c>
      <c r="I3" t="s">
        <v>114</v>
      </c>
      <c r="J3" t="s">
        <v>58</v>
      </c>
      <c r="K3" t="str" cm="1">
        <f t="array" ref="K3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20</v>
      </c>
      <c r="L3">
        <v>17</v>
      </c>
      <c r="M3">
        <v>0</v>
      </c>
      <c r="N3" t="s">
        <v>41</v>
      </c>
      <c r="O3" t="s">
        <v>49</v>
      </c>
      <c r="P3" t="s">
        <v>76</v>
      </c>
      <c r="Q3" t="s">
        <v>77</v>
      </c>
      <c r="R3" t="str">
        <f t="shared" ref="R3:R19" si="3">IF(Q3="عدد مقابس غير كافي ","لا تكفي","تكفي")</f>
        <v>لا تكفي</v>
      </c>
      <c r="S3" t="s">
        <v>41</v>
      </c>
      <c r="T3" t="s">
        <v>53</v>
      </c>
      <c r="U3">
        <v>10</v>
      </c>
      <c r="V3">
        <v>10</v>
      </c>
      <c r="W3">
        <v>10</v>
      </c>
      <c r="X3" t="s">
        <v>56</v>
      </c>
      <c r="Y3" t="s">
        <v>103</v>
      </c>
      <c r="Z3" t="s">
        <v>80</v>
      </c>
      <c r="AA3" t="s">
        <v>52</v>
      </c>
      <c r="AB3" t="s">
        <v>52</v>
      </c>
      <c r="AC3" t="s">
        <v>201</v>
      </c>
      <c r="AD3" t="s">
        <v>201</v>
      </c>
      <c r="AE3" t="s">
        <v>93</v>
      </c>
      <c r="AF3" t="str" cm="1">
        <f t="array" ref="AF3">_xlfn.IFS(AE3="غير مناسب (عدد الأجهزة أقل بكثير من عدد الطالبات)","غير مناسبة",AE3="نوعاً ما (عدد الطالبات أكثر من عدد الأجهزة ولاكن مناسب نوعاً ما)","مناسبة نوعاً ما",AE3="مناسب (عدد الأجهزة يساوي عدد الطلبات )","مناسبة")</f>
        <v>مناسبة نوعاً ما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203</v>
      </c>
      <c r="AM3" t="s">
        <v>208</v>
      </c>
      <c r="AN3" t="s">
        <v>129</v>
      </c>
      <c r="AO3" t="str" cm="1">
        <f t="array" ref="AO3">_xlfn.IFS(AN3="لم يتم صيانتها خلال العامين السابقين .","أكثر من عامين",AN3=" العام الدراسي 1443هـ ","أقل من عامين",AN3=" العام الدراسي 1444هــ  ","أقل من عام")</f>
        <v>أقل من عامين</v>
      </c>
      <c r="AP3" t="s">
        <v>83</v>
      </c>
      <c r="AQ3" t="s">
        <v>145</v>
      </c>
      <c r="AR3" t="s">
        <v>85</v>
      </c>
      <c r="AS3" t="s">
        <v>146</v>
      </c>
      <c r="AT3" t="s">
        <v>110</v>
      </c>
    </row>
    <row r="4" spans="1:46" x14ac:dyDescent="0.25">
      <c r="A4" t="s">
        <v>132</v>
      </c>
      <c r="B4" t="s">
        <v>147</v>
      </c>
      <c r="C4" t="s">
        <v>125</v>
      </c>
      <c r="D4" t="s">
        <v>143</v>
      </c>
      <c r="E4" t="s">
        <v>45</v>
      </c>
      <c r="F4" t="str">
        <f t="shared" si="0"/>
        <v>نعم</v>
      </c>
      <c r="G4" t="str">
        <f t="shared" si="1"/>
        <v>لا</v>
      </c>
      <c r="H4" t="str">
        <f t="shared" si="2"/>
        <v>لا</v>
      </c>
      <c r="I4" t="s">
        <v>148</v>
      </c>
      <c r="J4" t="s">
        <v>58</v>
      </c>
      <c r="K4" t="str" cm="1">
        <f t="array" ref="K4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25</v>
      </c>
      <c r="L4">
        <v>21</v>
      </c>
      <c r="M4">
        <v>0</v>
      </c>
      <c r="N4" t="s">
        <v>41</v>
      </c>
      <c r="O4" t="s">
        <v>49</v>
      </c>
      <c r="P4" t="s">
        <v>76</v>
      </c>
      <c r="Q4" t="s">
        <v>51</v>
      </c>
      <c r="R4" t="str">
        <f t="shared" si="3"/>
        <v>تكفي</v>
      </c>
      <c r="S4" t="s">
        <v>52</v>
      </c>
      <c r="T4" t="s">
        <v>78</v>
      </c>
      <c r="U4">
        <v>4</v>
      </c>
      <c r="V4">
        <v>0</v>
      </c>
      <c r="W4">
        <v>3</v>
      </c>
      <c r="X4" t="s">
        <v>150</v>
      </c>
      <c r="Y4" t="s">
        <v>103</v>
      </c>
      <c r="Z4" t="s">
        <v>202</v>
      </c>
      <c r="AA4" t="s">
        <v>52</v>
      </c>
      <c r="AB4" t="s">
        <v>52</v>
      </c>
      <c r="AC4" t="s">
        <v>201</v>
      </c>
      <c r="AD4" t="s">
        <v>105</v>
      </c>
      <c r="AE4" t="s">
        <v>93</v>
      </c>
      <c r="AF4" t="str" cm="1">
        <f t="array" ref="AF4">_xlfn.IFS(AE4="غير مناسب (عدد الأجهزة أقل بكثير من عدد الطالبات)","غير مناسبة",AE4="نوعاً ما (عدد الطالبات أكثر من عدد الأجهزة ولاكن مناسب نوعاً ما)","مناسبة نوعاً ما",AE4="مناسب (عدد الأجهزة يساوي عدد الطلبات )","مناسبة")</f>
        <v>مناسبة نوعاً ما</v>
      </c>
      <c r="AG4" t="s">
        <v>41</v>
      </c>
      <c r="AH4" t="s">
        <v>52</v>
      </c>
      <c r="AI4" t="s">
        <v>52</v>
      </c>
      <c r="AJ4" t="s">
        <v>41</v>
      </c>
      <c r="AK4" t="s">
        <v>41</v>
      </c>
      <c r="AL4" t="s">
        <v>151</v>
      </c>
      <c r="AM4" t="s">
        <v>210</v>
      </c>
      <c r="AN4" t="s">
        <v>63</v>
      </c>
      <c r="AO4" t="str" cm="1">
        <f t="array" ref="AO4">_xlfn.IFS(AN4="لم يتم صيانتها خلال العامين السابقين .","أكثر من عامين",AN4=" العام الدراسي 1443هـ ","أقل من عامين",AN4=" العام الدراسي 1444هــ  ","أقل من عام")</f>
        <v>أكثر من عامين</v>
      </c>
      <c r="AP4" t="s">
        <v>83</v>
      </c>
      <c r="AQ4" t="s">
        <v>152</v>
      </c>
      <c r="AR4" t="s">
        <v>153</v>
      </c>
      <c r="AS4" t="s">
        <v>67</v>
      </c>
      <c r="AT4" t="s">
        <v>110</v>
      </c>
    </row>
    <row r="5" spans="1:46" x14ac:dyDescent="0.25">
      <c r="A5" t="s">
        <v>132</v>
      </c>
      <c r="B5" t="s">
        <v>154</v>
      </c>
      <c r="C5" t="s">
        <v>99</v>
      </c>
      <c r="D5" t="s">
        <v>69</v>
      </c>
      <c r="E5" t="s">
        <v>45</v>
      </c>
      <c r="F5" t="str">
        <f t="shared" si="0"/>
        <v>نعم</v>
      </c>
      <c r="G5" t="str">
        <f t="shared" si="1"/>
        <v>لا</v>
      </c>
      <c r="H5" t="str">
        <f t="shared" si="2"/>
        <v>لا</v>
      </c>
      <c r="I5" t="s">
        <v>155</v>
      </c>
      <c r="J5" t="s">
        <v>58</v>
      </c>
      <c r="K5" t="str" cm="1">
        <f t="array" ref="K5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25</v>
      </c>
      <c r="L5">
        <v>21</v>
      </c>
      <c r="M5">
        <v>0</v>
      </c>
      <c r="N5" t="s">
        <v>41</v>
      </c>
      <c r="O5" t="s">
        <v>75</v>
      </c>
      <c r="P5" t="s">
        <v>50</v>
      </c>
      <c r="Q5" t="s">
        <v>77</v>
      </c>
      <c r="R5" t="str">
        <f t="shared" si="3"/>
        <v>لا تكفي</v>
      </c>
      <c r="S5" t="s">
        <v>41</v>
      </c>
      <c r="T5" t="s">
        <v>53</v>
      </c>
      <c r="U5">
        <v>20</v>
      </c>
      <c r="V5">
        <v>0</v>
      </c>
      <c r="W5">
        <v>2</v>
      </c>
      <c r="X5" t="s">
        <v>150</v>
      </c>
      <c r="Y5" t="s">
        <v>103</v>
      </c>
      <c r="Z5" t="s">
        <v>202</v>
      </c>
      <c r="AA5" t="s">
        <v>52</v>
      </c>
      <c r="AB5" t="s">
        <v>52</v>
      </c>
      <c r="AC5" t="s">
        <v>201</v>
      </c>
      <c r="AD5" t="s">
        <v>105</v>
      </c>
      <c r="AE5" t="s">
        <v>93</v>
      </c>
      <c r="AF5" t="str" cm="1">
        <f t="array" ref="AF5">_xlfn.IFS(AE5="غير مناسب (عدد الأجهزة أقل بكثير من عدد الطالبات)","غير مناسبة",AE5="نوعاً ما (عدد الطالبات أكثر من عدد الأجهزة ولاكن مناسب نوعاً ما)","مناسبة نوعاً ما",AE5="مناسب (عدد الأجهزة يساوي عدد الطلبات )","مناسبة")</f>
        <v>مناسبة نوعاً ما</v>
      </c>
      <c r="AG5" t="s">
        <v>41</v>
      </c>
      <c r="AH5" t="s">
        <v>52</v>
      </c>
      <c r="AI5" t="s">
        <v>52</v>
      </c>
      <c r="AJ5" t="s">
        <v>41</v>
      </c>
      <c r="AK5" t="s">
        <v>41</v>
      </c>
      <c r="AL5" t="s">
        <v>157</v>
      </c>
      <c r="AM5" t="s">
        <v>211</v>
      </c>
      <c r="AN5" t="s">
        <v>63</v>
      </c>
      <c r="AO5" t="str" cm="1">
        <f t="array" ref="AO5">_xlfn.IFS(AN5="لم يتم صيانتها خلال العامين السابقين .","أكثر من عامين",AN5=" العام الدراسي 1443هـ ","أقل من عامين",AN5=" العام الدراسي 1444هــ  ","أقل من عام")</f>
        <v>أكثر من عامين</v>
      </c>
      <c r="AP5" t="s">
        <v>64</v>
      </c>
      <c r="AQ5" t="s">
        <v>158</v>
      </c>
      <c r="AR5" t="s">
        <v>85</v>
      </c>
      <c r="AS5" t="s">
        <v>159</v>
      </c>
      <c r="AT5" t="s">
        <v>110</v>
      </c>
    </row>
    <row r="6" spans="1:46" x14ac:dyDescent="0.25">
      <c r="A6" t="s">
        <v>132</v>
      </c>
      <c r="B6" t="s">
        <v>160</v>
      </c>
      <c r="C6" t="s">
        <v>161</v>
      </c>
      <c r="D6" t="s">
        <v>162</v>
      </c>
      <c r="E6" t="s">
        <v>163</v>
      </c>
      <c r="F6" t="str">
        <f t="shared" si="0"/>
        <v>لا</v>
      </c>
      <c r="G6" t="str">
        <f t="shared" si="1"/>
        <v>نعم</v>
      </c>
      <c r="H6" t="str">
        <f t="shared" si="2"/>
        <v>لا</v>
      </c>
      <c r="I6" t="s">
        <v>197</v>
      </c>
      <c r="J6" t="s">
        <v>58</v>
      </c>
      <c r="K6" t="str" cm="1">
        <f t="array" ref="K6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25</v>
      </c>
      <c r="L6">
        <v>21</v>
      </c>
      <c r="M6">
        <v>0</v>
      </c>
      <c r="N6" t="s">
        <v>41</v>
      </c>
      <c r="O6" t="s">
        <v>49</v>
      </c>
      <c r="P6" t="s">
        <v>50</v>
      </c>
      <c r="Q6" t="s">
        <v>51</v>
      </c>
      <c r="R6" t="str">
        <f t="shared" si="3"/>
        <v>تكفي</v>
      </c>
      <c r="S6" t="s">
        <v>52</v>
      </c>
      <c r="T6" t="s">
        <v>78</v>
      </c>
      <c r="U6">
        <v>0</v>
      </c>
      <c r="V6">
        <v>0</v>
      </c>
      <c r="W6">
        <v>0</v>
      </c>
      <c r="X6" t="s">
        <v>56</v>
      </c>
      <c r="Y6" t="s">
        <v>103</v>
      </c>
      <c r="Z6" t="s">
        <v>202</v>
      </c>
      <c r="AA6" t="s">
        <v>52</v>
      </c>
      <c r="AB6" t="s">
        <v>52</v>
      </c>
      <c r="AC6" t="s">
        <v>201</v>
      </c>
      <c r="AD6" t="s">
        <v>201</v>
      </c>
      <c r="AE6" t="s">
        <v>106</v>
      </c>
      <c r="AF6" t="str" cm="1">
        <f t="array" ref="AF6">_xlfn.IFS(AE6="غير مناسب (عدد الأجهزة أقل بكثير من عدد الطالبات)","غير مناسبة",AE6="نوعاً ما (عدد الطالبات أكثر من عدد الأجهزة ولاكن مناسب نوعاً ما)","مناسبة نوعاً ما",AE6="مناسب (عدد الأجهزة يساوي عدد الطلبات )","مناسبة")</f>
        <v>مناسبة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94</v>
      </c>
      <c r="AM6" t="s">
        <v>207</v>
      </c>
      <c r="AN6" t="s">
        <v>107</v>
      </c>
      <c r="AO6" t="str" cm="1">
        <f t="array" ref="AO6">_xlfn.IFS(AN6="لم يتم صيانتها خلال العامين السابقين .","أكثر من عامين",AN6=" العام الدراسي 1443هـ ","أقل من عامين",AN6=" العام الدراسي 1444هــ  ","أقل من عام")</f>
        <v>أقل من عام</v>
      </c>
      <c r="AP6" t="s">
        <v>164</v>
      </c>
      <c r="AQ6" t="s">
        <v>165</v>
      </c>
      <c r="AR6" t="s">
        <v>166</v>
      </c>
      <c r="AS6" t="s">
        <v>67</v>
      </c>
      <c r="AT6" t="s">
        <v>110</v>
      </c>
    </row>
    <row r="7" spans="1:46" x14ac:dyDescent="0.25">
      <c r="A7" t="s">
        <v>132</v>
      </c>
      <c r="B7" t="s">
        <v>167</v>
      </c>
      <c r="C7" t="s">
        <v>99</v>
      </c>
      <c r="D7" t="s">
        <v>72</v>
      </c>
      <c r="E7" t="s">
        <v>45</v>
      </c>
      <c r="F7" t="str">
        <f t="shared" si="0"/>
        <v>نعم</v>
      </c>
      <c r="G7" t="str">
        <f t="shared" si="1"/>
        <v>لا</v>
      </c>
      <c r="H7" t="str">
        <f t="shared" si="2"/>
        <v>لا</v>
      </c>
      <c r="I7" t="s">
        <v>168</v>
      </c>
      <c r="J7" t="s">
        <v>118</v>
      </c>
      <c r="K7" t="str" cm="1">
        <f t="array" ref="K7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15</v>
      </c>
      <c r="L7">
        <v>11</v>
      </c>
      <c r="M7">
        <v>0</v>
      </c>
      <c r="N7" t="s">
        <v>41</v>
      </c>
      <c r="O7" t="s">
        <v>49</v>
      </c>
      <c r="P7" t="s">
        <v>76</v>
      </c>
      <c r="Q7" t="s">
        <v>77</v>
      </c>
      <c r="R7" t="str">
        <f t="shared" si="3"/>
        <v>لا تكفي</v>
      </c>
      <c r="S7" t="s">
        <v>52</v>
      </c>
      <c r="T7" t="s">
        <v>78</v>
      </c>
      <c r="U7">
        <v>1</v>
      </c>
      <c r="V7">
        <v>0</v>
      </c>
      <c r="W7">
        <v>2</v>
      </c>
      <c r="X7" t="s">
        <v>128</v>
      </c>
      <c r="Y7" t="s">
        <v>103</v>
      </c>
      <c r="Z7" t="s">
        <v>202</v>
      </c>
      <c r="AA7" t="s">
        <v>52</v>
      </c>
      <c r="AB7" t="s">
        <v>41</v>
      </c>
      <c r="AC7" t="s">
        <v>201</v>
      </c>
      <c r="AD7" t="s">
        <v>201</v>
      </c>
      <c r="AE7" t="s">
        <v>93</v>
      </c>
      <c r="AF7" t="str" cm="1">
        <f t="array" ref="AF7">_xlfn.IFS(AE7="غير مناسب (عدد الأجهزة أقل بكثير من عدد الطالبات)","غير مناسبة",AE7="نوعاً ما (عدد الطالبات أكثر من عدد الأجهزة ولاكن مناسب نوعاً ما)","مناسبة نوعاً ما",AE7="مناسب (عدد الأجهزة يساوي عدد الطلبات )","مناسبة")</f>
        <v>مناسبة نوعاً ما</v>
      </c>
      <c r="AG7" t="s">
        <v>41</v>
      </c>
      <c r="AH7" t="s">
        <v>41</v>
      </c>
      <c r="AI7" t="s">
        <v>52</v>
      </c>
      <c r="AJ7" t="s">
        <v>41</v>
      </c>
      <c r="AK7" t="s">
        <v>41</v>
      </c>
      <c r="AL7" t="s">
        <v>62</v>
      </c>
      <c r="AM7" t="s">
        <v>208</v>
      </c>
      <c r="AN7" t="s">
        <v>63</v>
      </c>
      <c r="AO7" t="str" cm="1">
        <f t="array" ref="AO7">_xlfn.IFS(AN7="لم يتم صيانتها خلال العامين السابقين .","أكثر من عامين",AN7=" العام الدراسي 1443هـ ","أقل من عامين",AN7=" العام الدراسي 1444هــ  ","أقل من عام")</f>
        <v>أكثر من عامين</v>
      </c>
      <c r="AP7" t="s">
        <v>64</v>
      </c>
      <c r="AQ7" t="s">
        <v>169</v>
      </c>
      <c r="AR7" t="s">
        <v>166</v>
      </c>
      <c r="AS7" t="s">
        <v>67</v>
      </c>
      <c r="AT7" t="s">
        <v>110</v>
      </c>
    </row>
    <row r="8" spans="1:46" x14ac:dyDescent="0.25">
      <c r="A8" t="s">
        <v>132</v>
      </c>
      <c r="B8" t="s">
        <v>170</v>
      </c>
      <c r="C8" t="s">
        <v>171</v>
      </c>
      <c r="D8" t="s">
        <v>72</v>
      </c>
      <c r="E8" t="s">
        <v>45</v>
      </c>
      <c r="F8" t="str">
        <f t="shared" si="0"/>
        <v>نعم</v>
      </c>
      <c r="G8" t="str">
        <f t="shared" si="1"/>
        <v>لا</v>
      </c>
      <c r="H8" t="str">
        <f t="shared" si="2"/>
        <v>لا</v>
      </c>
      <c r="I8" t="s">
        <v>114</v>
      </c>
      <c r="J8" t="s">
        <v>143</v>
      </c>
      <c r="K8" t="str" cm="1">
        <f t="array" ref="K8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20</v>
      </c>
      <c r="L8">
        <v>17</v>
      </c>
      <c r="M8">
        <v>0</v>
      </c>
      <c r="N8" t="s">
        <v>41</v>
      </c>
      <c r="O8" t="s">
        <v>75</v>
      </c>
      <c r="P8" t="s">
        <v>76</v>
      </c>
      <c r="Q8" t="s">
        <v>77</v>
      </c>
      <c r="R8" t="str">
        <f t="shared" si="3"/>
        <v>لا تكفي</v>
      </c>
      <c r="S8" t="s">
        <v>41</v>
      </c>
      <c r="T8" t="s">
        <v>53</v>
      </c>
      <c r="U8">
        <v>1</v>
      </c>
      <c r="V8">
        <v>0</v>
      </c>
      <c r="W8">
        <v>0</v>
      </c>
      <c r="X8" t="s">
        <v>56</v>
      </c>
      <c r="Y8" t="s">
        <v>103</v>
      </c>
      <c r="Z8" t="s">
        <v>80</v>
      </c>
      <c r="AA8" t="s">
        <v>52</v>
      </c>
      <c r="AB8" t="s">
        <v>52</v>
      </c>
      <c r="AC8" t="s">
        <v>105</v>
      </c>
      <c r="AD8" t="s">
        <v>105</v>
      </c>
      <c r="AE8" t="s">
        <v>61</v>
      </c>
      <c r="AF8" t="str" cm="1">
        <f t="array" ref="AF8">_xlfn.IFS(AE8="غير مناسب (عدد الأجهزة أقل بكثير من عدد الطالبات)","غير مناسبة",AE8="نوعاً ما (عدد الطالبات أكثر من عدد الأجهزة ولاكن مناسب نوعاً ما)","مناسبة نوعاً ما",AE8="مناسب (عدد الأجهزة يساوي عدد الطلبات )","مناسبة")</f>
        <v>غير مناسبة</v>
      </c>
      <c r="AG8" t="s">
        <v>41</v>
      </c>
      <c r="AH8" t="s">
        <v>52</v>
      </c>
      <c r="AI8" t="s">
        <v>52</v>
      </c>
      <c r="AJ8" t="s">
        <v>41</v>
      </c>
      <c r="AK8" t="s">
        <v>41</v>
      </c>
      <c r="AL8" t="s">
        <v>94</v>
      </c>
      <c r="AM8" t="s">
        <v>207</v>
      </c>
      <c r="AN8" t="s">
        <v>107</v>
      </c>
      <c r="AO8" t="str" cm="1">
        <f t="array" ref="AO8">_xlfn.IFS(AN8="لم يتم صيانتها خلال العامين السابقين .","أكثر من عامين",AN8=" العام الدراسي 1443هـ ","أقل من عامين",AN8=" العام الدراسي 1444هــ  ","أقل من عام")</f>
        <v>أقل من عام</v>
      </c>
      <c r="AP8" t="s">
        <v>83</v>
      </c>
      <c r="AQ8" t="s">
        <v>173</v>
      </c>
      <c r="AR8" t="s">
        <v>85</v>
      </c>
      <c r="AS8" t="s">
        <v>67</v>
      </c>
      <c r="AT8" t="s">
        <v>110</v>
      </c>
    </row>
    <row r="9" spans="1:46" x14ac:dyDescent="0.25">
      <c r="A9" t="s">
        <v>132</v>
      </c>
      <c r="B9" t="s">
        <v>174</v>
      </c>
      <c r="C9" t="s">
        <v>71</v>
      </c>
      <c r="D9" t="s">
        <v>118</v>
      </c>
      <c r="E9" t="s">
        <v>45</v>
      </c>
      <c r="F9" t="str">
        <f t="shared" si="0"/>
        <v>نعم</v>
      </c>
      <c r="G9" t="str">
        <f t="shared" si="1"/>
        <v>لا</v>
      </c>
      <c r="H9" t="str">
        <f t="shared" si="2"/>
        <v>لا</v>
      </c>
      <c r="I9" t="s">
        <v>114</v>
      </c>
      <c r="J9" t="s">
        <v>143</v>
      </c>
      <c r="K9" t="str" cm="1">
        <f t="array" ref="K9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20</v>
      </c>
      <c r="L9">
        <v>17</v>
      </c>
      <c r="M9">
        <v>0</v>
      </c>
      <c r="N9" t="s">
        <v>41</v>
      </c>
      <c r="O9" t="s">
        <v>49</v>
      </c>
      <c r="P9" t="s">
        <v>76</v>
      </c>
      <c r="Q9" t="s">
        <v>51</v>
      </c>
      <c r="R9" t="str">
        <f t="shared" si="3"/>
        <v>تكفي</v>
      </c>
      <c r="S9" t="s">
        <v>41</v>
      </c>
      <c r="T9" t="s">
        <v>53</v>
      </c>
      <c r="U9">
        <v>0</v>
      </c>
      <c r="V9">
        <v>0</v>
      </c>
      <c r="W9">
        <v>1</v>
      </c>
      <c r="X9" t="s">
        <v>56</v>
      </c>
      <c r="Y9" t="s">
        <v>103</v>
      </c>
      <c r="Z9" t="s">
        <v>202</v>
      </c>
      <c r="AA9" t="s">
        <v>52</v>
      </c>
      <c r="AB9" t="s">
        <v>52</v>
      </c>
      <c r="AC9" t="s">
        <v>201</v>
      </c>
      <c r="AD9" t="s">
        <v>105</v>
      </c>
      <c r="AE9" t="s">
        <v>93</v>
      </c>
      <c r="AF9" t="str" cm="1">
        <f t="array" ref="AF9">_xlfn.IFS(AE9="غير مناسب (عدد الأجهزة أقل بكثير من عدد الطالبات)","غير مناسبة",AE9="نوعاً ما (عدد الطالبات أكثر من عدد الأجهزة ولاكن مناسب نوعاً ما)","مناسبة نوعاً ما",AE9="مناسب (عدد الأجهزة يساوي عدد الطلبات )","مناسبة")</f>
        <v>مناسبة نوعاً ما</v>
      </c>
      <c r="AG9" t="s">
        <v>41</v>
      </c>
      <c r="AH9" t="s">
        <v>52</v>
      </c>
      <c r="AI9" t="s">
        <v>52</v>
      </c>
      <c r="AJ9" t="s">
        <v>52</v>
      </c>
      <c r="AK9" t="s">
        <v>52</v>
      </c>
      <c r="AL9" t="s">
        <v>62</v>
      </c>
      <c r="AM9" t="s">
        <v>208</v>
      </c>
      <c r="AN9" t="s">
        <v>63</v>
      </c>
      <c r="AO9" t="str" cm="1">
        <f t="array" ref="AO9">_xlfn.IFS(AN9="لم يتم صيانتها خلال العامين السابقين .","أكثر من عامين",AN9=" العام الدراسي 1443هـ ","أقل من عامين",AN9=" العام الدراسي 1444هــ  ","أقل من عام")</f>
        <v>أكثر من عامين</v>
      </c>
      <c r="AP9" t="s">
        <v>64</v>
      </c>
      <c r="AQ9" t="s">
        <v>175</v>
      </c>
      <c r="AR9" t="s">
        <v>85</v>
      </c>
      <c r="AS9" t="s">
        <v>176</v>
      </c>
      <c r="AT9" t="s">
        <v>110</v>
      </c>
    </row>
    <row r="10" spans="1:46" x14ac:dyDescent="0.25">
      <c r="A10" t="s">
        <v>132</v>
      </c>
      <c r="B10" t="s">
        <v>177</v>
      </c>
      <c r="C10" t="s">
        <v>125</v>
      </c>
      <c r="D10" t="s">
        <v>69</v>
      </c>
      <c r="E10" t="s">
        <v>45</v>
      </c>
      <c r="F10" t="str">
        <f t="shared" si="0"/>
        <v>نعم</v>
      </c>
      <c r="G10" t="str">
        <f t="shared" si="1"/>
        <v>لا</v>
      </c>
      <c r="H10" t="str">
        <f t="shared" si="2"/>
        <v>لا</v>
      </c>
      <c r="I10" t="s">
        <v>114</v>
      </c>
      <c r="J10" t="s">
        <v>69</v>
      </c>
      <c r="K10" t="str" cm="1">
        <f t="array" ref="K10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20</v>
      </c>
      <c r="L10">
        <v>16</v>
      </c>
      <c r="M10">
        <v>0</v>
      </c>
      <c r="N10" t="s">
        <v>41</v>
      </c>
      <c r="O10" t="s">
        <v>75</v>
      </c>
      <c r="P10" t="s">
        <v>76</v>
      </c>
      <c r="Q10" t="s">
        <v>77</v>
      </c>
      <c r="R10" t="str">
        <f t="shared" si="3"/>
        <v>لا تكفي</v>
      </c>
      <c r="S10" t="s">
        <v>52</v>
      </c>
      <c r="T10" t="s">
        <v>53</v>
      </c>
      <c r="U10">
        <v>0</v>
      </c>
      <c r="V10">
        <v>0</v>
      </c>
      <c r="W10">
        <v>0</v>
      </c>
      <c r="X10" t="s">
        <v>56</v>
      </c>
      <c r="Y10" t="s">
        <v>103</v>
      </c>
      <c r="Z10" t="s">
        <v>202</v>
      </c>
      <c r="AA10" t="s">
        <v>52</v>
      </c>
      <c r="AB10" t="s">
        <v>52</v>
      </c>
      <c r="AC10" t="s">
        <v>201</v>
      </c>
      <c r="AD10" t="s">
        <v>201</v>
      </c>
      <c r="AE10" t="s">
        <v>61</v>
      </c>
      <c r="AF10" t="str" cm="1">
        <f t="array" ref="AF10">_xlfn.IFS(AE10="غير مناسب (عدد الأجهزة أقل بكثير من عدد الطالبات)","غير مناسبة",AE10="نوعاً ما (عدد الطالبات أكثر من عدد الأجهزة ولاكن مناسب نوعاً ما)","مناسبة نوعاً ما",AE10="مناسب (عدد الأجهزة يساوي عدد الطلبات )","مناسبة")</f>
        <v>غير مناسبة</v>
      </c>
      <c r="AG10" t="s">
        <v>41</v>
      </c>
      <c r="AH10" t="s">
        <v>52</v>
      </c>
      <c r="AI10" t="s">
        <v>52</v>
      </c>
      <c r="AJ10" t="s">
        <v>41</v>
      </c>
      <c r="AK10" t="s">
        <v>41</v>
      </c>
      <c r="AL10" t="s">
        <v>94</v>
      </c>
      <c r="AM10" t="s">
        <v>207</v>
      </c>
      <c r="AN10" t="s">
        <v>129</v>
      </c>
      <c r="AO10" t="str" cm="1">
        <f t="array" ref="AO10">_xlfn.IFS(AN10="لم يتم صيانتها خلال العامين السابقين .","أكثر من عامين",AN10=" العام الدراسي 1443هـ ","أقل من عامين",AN10=" العام الدراسي 1444هــ  ","أقل من عام")</f>
        <v>أقل من عامين</v>
      </c>
      <c r="AP10" t="s">
        <v>164</v>
      </c>
      <c r="AQ10" t="s">
        <v>179</v>
      </c>
      <c r="AR10" t="s">
        <v>66</v>
      </c>
      <c r="AS10" t="s">
        <v>67</v>
      </c>
      <c r="AT10" t="s">
        <v>110</v>
      </c>
    </row>
    <row r="11" spans="1:46" x14ac:dyDescent="0.25">
      <c r="A11" t="s">
        <v>180</v>
      </c>
      <c r="B11" t="s">
        <v>181</v>
      </c>
      <c r="C11" t="s">
        <v>125</v>
      </c>
      <c r="D11" t="s">
        <v>43</v>
      </c>
      <c r="E11" t="s">
        <v>172</v>
      </c>
      <c r="F11" t="str">
        <f t="shared" si="0"/>
        <v>نعم</v>
      </c>
      <c r="G11" t="str">
        <f t="shared" si="1"/>
        <v>نعم</v>
      </c>
      <c r="H11" t="str">
        <f t="shared" si="2"/>
        <v>لا</v>
      </c>
      <c r="I11" t="s">
        <v>182</v>
      </c>
      <c r="J11" t="s">
        <v>136</v>
      </c>
      <c r="K11" t="str" cm="1">
        <f t="array" ref="K11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25</v>
      </c>
      <c r="L11">
        <v>25</v>
      </c>
      <c r="M11">
        <v>20</v>
      </c>
      <c r="N11" t="s">
        <v>41</v>
      </c>
      <c r="O11" t="s">
        <v>183</v>
      </c>
      <c r="P11" t="s">
        <v>50</v>
      </c>
      <c r="Q11" t="s">
        <v>77</v>
      </c>
      <c r="R11" t="str">
        <f t="shared" si="3"/>
        <v>لا تكفي</v>
      </c>
      <c r="S11" t="s">
        <v>41</v>
      </c>
      <c r="T11" t="s">
        <v>53</v>
      </c>
      <c r="U11">
        <v>18</v>
      </c>
      <c r="V11">
        <v>18</v>
      </c>
      <c r="W11">
        <v>18</v>
      </c>
      <c r="X11" t="s">
        <v>128</v>
      </c>
      <c r="Y11" t="s">
        <v>120</v>
      </c>
      <c r="Z11" t="s">
        <v>202</v>
      </c>
      <c r="AA11" t="s">
        <v>41</v>
      </c>
      <c r="AB11" t="s">
        <v>41</v>
      </c>
      <c r="AC11" t="s">
        <v>105</v>
      </c>
      <c r="AD11" t="s">
        <v>105</v>
      </c>
      <c r="AE11" t="s">
        <v>61</v>
      </c>
      <c r="AF11" t="str" cm="1">
        <f t="array" ref="AF11">_xlfn.IFS(AE11="غير مناسب (عدد الأجهزة أقل بكثير من عدد الطالبات)","غير مناسبة",AE11="نوعاً ما (عدد الطالبات أكثر من عدد الأجهزة ولاكن مناسب نوعاً ما)","مناسبة نوعاً ما",AE11="مناسب (عدد الأجهزة يساوي عدد الطلبات )","مناسبة")</f>
        <v>غير مناسبة</v>
      </c>
      <c r="AG11" t="s">
        <v>41</v>
      </c>
      <c r="AH11" t="s">
        <v>41</v>
      </c>
      <c r="AI11" t="s">
        <v>41</v>
      </c>
      <c r="AJ11" t="s">
        <v>52</v>
      </c>
      <c r="AK11" t="s">
        <v>52</v>
      </c>
      <c r="AL11" t="s">
        <v>94</v>
      </c>
      <c r="AM11" t="s">
        <v>207</v>
      </c>
      <c r="AN11" t="s">
        <v>63</v>
      </c>
      <c r="AO11" t="str" cm="1">
        <f t="array" ref="AO11">_xlfn.IFS(AN11="لم يتم صيانتها خلال العامين السابقين .","أكثر من عامين",AN11=" العام الدراسي 1443هـ ","أقل من عامين",AN11=" العام الدراسي 1444هــ  ","أقل من عام")</f>
        <v>أكثر من عامين</v>
      </c>
      <c r="AP11" t="s">
        <v>184</v>
      </c>
      <c r="AQ11" t="s">
        <v>185</v>
      </c>
      <c r="AR11" t="s">
        <v>66</v>
      </c>
      <c r="AS11" t="s">
        <v>186</v>
      </c>
      <c r="AT11" t="s">
        <v>110</v>
      </c>
    </row>
    <row r="12" spans="1:46" x14ac:dyDescent="0.25">
      <c r="A12" t="s">
        <v>180</v>
      </c>
      <c r="B12" t="s">
        <v>187</v>
      </c>
      <c r="C12" t="s">
        <v>188</v>
      </c>
      <c r="D12" t="s">
        <v>143</v>
      </c>
      <c r="E12" t="s">
        <v>45</v>
      </c>
      <c r="F12" t="str">
        <f t="shared" si="0"/>
        <v>نعم</v>
      </c>
      <c r="G12" t="str">
        <f t="shared" si="1"/>
        <v>لا</v>
      </c>
      <c r="H12" t="str">
        <f t="shared" si="2"/>
        <v>لا</v>
      </c>
      <c r="I12" t="s">
        <v>189</v>
      </c>
      <c r="J12" t="s">
        <v>69</v>
      </c>
      <c r="K12" t="str" cm="1">
        <f t="array" ref="K12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25</v>
      </c>
      <c r="L12">
        <v>25</v>
      </c>
      <c r="M12">
        <v>0</v>
      </c>
      <c r="N12" t="s">
        <v>52</v>
      </c>
      <c r="O12" t="s">
        <v>49</v>
      </c>
      <c r="P12" t="s">
        <v>76</v>
      </c>
      <c r="Q12" t="s">
        <v>51</v>
      </c>
      <c r="R12" t="str">
        <f t="shared" si="3"/>
        <v>تكفي</v>
      </c>
      <c r="S12" t="s">
        <v>52</v>
      </c>
      <c r="T12" t="s">
        <v>78</v>
      </c>
      <c r="U12">
        <v>12</v>
      </c>
      <c r="V12">
        <v>10</v>
      </c>
      <c r="W12">
        <v>8</v>
      </c>
      <c r="X12" t="s">
        <v>56</v>
      </c>
      <c r="Y12" t="s">
        <v>103</v>
      </c>
      <c r="Z12" t="s">
        <v>80</v>
      </c>
      <c r="AA12" t="s">
        <v>52</v>
      </c>
      <c r="AB12" t="s">
        <v>41</v>
      </c>
      <c r="AC12" t="s">
        <v>105</v>
      </c>
      <c r="AD12" t="s">
        <v>105</v>
      </c>
      <c r="AE12" t="s">
        <v>93</v>
      </c>
      <c r="AF12" t="str" cm="1">
        <f t="array" ref="AF12">_xlfn.IFS(AE12="غير مناسب (عدد الأجهزة أقل بكثير من عدد الطالبات)","غير مناسبة",AE12="نوعاً ما (عدد الطالبات أكثر من عدد الأجهزة ولاكن مناسب نوعاً ما)","مناسبة نوعاً ما",AE12="مناسب (عدد الأجهزة يساوي عدد الطلبات )","مناسبة")</f>
        <v>مناسبة نوعاً ما</v>
      </c>
      <c r="AG12" t="s">
        <v>41</v>
      </c>
      <c r="AH12" t="s">
        <v>41</v>
      </c>
      <c r="AI12" t="s">
        <v>41</v>
      </c>
      <c r="AJ12" t="s">
        <v>52</v>
      </c>
      <c r="AK12" t="s">
        <v>41</v>
      </c>
      <c r="AL12" t="s">
        <v>191</v>
      </c>
      <c r="AM12" t="s">
        <v>209</v>
      </c>
      <c r="AN12" t="s">
        <v>63</v>
      </c>
      <c r="AO12" t="str" cm="1">
        <f t="array" ref="AO12">_xlfn.IFS(AN12="لم يتم صيانتها خلال العامين السابقين .","أكثر من عامين",AN12=" العام الدراسي 1443هـ ","أقل من عامين",AN12=" العام الدراسي 1444هــ  ","أقل من عام")</f>
        <v>أكثر من عامين</v>
      </c>
      <c r="AP12" t="s">
        <v>64</v>
      </c>
      <c r="AQ12" t="s">
        <v>192</v>
      </c>
      <c r="AR12" t="s">
        <v>193</v>
      </c>
      <c r="AS12" t="s">
        <v>67</v>
      </c>
      <c r="AT12" t="s">
        <v>110</v>
      </c>
    </row>
    <row r="13" spans="1:46" x14ac:dyDescent="0.25">
      <c r="A13" t="s">
        <v>180</v>
      </c>
      <c r="B13" t="s">
        <v>194</v>
      </c>
      <c r="C13" t="s">
        <v>195</v>
      </c>
      <c r="D13" t="s">
        <v>143</v>
      </c>
      <c r="E13" t="s">
        <v>45</v>
      </c>
      <c r="F13" t="str">
        <f t="shared" si="0"/>
        <v>نعم</v>
      </c>
      <c r="G13" t="str">
        <f t="shared" si="1"/>
        <v>لا</v>
      </c>
      <c r="H13" t="str">
        <f t="shared" si="2"/>
        <v>لا</v>
      </c>
      <c r="I13" t="s">
        <v>114</v>
      </c>
      <c r="J13" t="s">
        <v>69</v>
      </c>
      <c r="K13" t="str" cm="1">
        <f t="array" ref="K13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20</v>
      </c>
      <c r="L13">
        <v>17</v>
      </c>
      <c r="M13">
        <v>0</v>
      </c>
      <c r="N13" t="s">
        <v>41</v>
      </c>
      <c r="O13" t="s">
        <v>183</v>
      </c>
      <c r="P13" t="s">
        <v>76</v>
      </c>
      <c r="Q13" t="s">
        <v>51</v>
      </c>
      <c r="R13" t="str">
        <f t="shared" si="3"/>
        <v>تكفي</v>
      </c>
      <c r="S13" t="s">
        <v>41</v>
      </c>
      <c r="T13" t="s">
        <v>78</v>
      </c>
      <c r="U13">
        <v>5</v>
      </c>
      <c r="V13">
        <v>4</v>
      </c>
      <c r="W13">
        <v>7</v>
      </c>
      <c r="X13" t="s">
        <v>56</v>
      </c>
      <c r="Y13" t="s">
        <v>103</v>
      </c>
      <c r="Z13" t="s">
        <v>202</v>
      </c>
      <c r="AA13" t="s">
        <v>52</v>
      </c>
      <c r="AB13" t="s">
        <v>52</v>
      </c>
      <c r="AC13" t="s">
        <v>92</v>
      </c>
      <c r="AD13" t="s">
        <v>218</v>
      </c>
      <c r="AE13" t="s">
        <v>106</v>
      </c>
      <c r="AF13" t="str" cm="1">
        <f t="array" ref="AF13">_xlfn.IFS(AE13="غير مناسب (عدد الأجهزة أقل بكثير من عدد الطالبات)","غير مناسبة",AE13="نوعاً ما (عدد الطالبات أكثر من عدد الأجهزة ولاكن مناسب نوعاً ما)","مناسبة نوعاً ما",AE13="مناسب (عدد الأجهزة يساوي عدد الطلبات )","مناسبة")</f>
        <v>مناسبة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94</v>
      </c>
      <c r="AM13" t="s">
        <v>207</v>
      </c>
      <c r="AN13" t="s">
        <v>63</v>
      </c>
      <c r="AO13" t="str" cm="1">
        <f t="array" ref="AO13">_xlfn.IFS(AN13="لم يتم صيانتها خلال العامين السابقين .","أكثر من عامين",AN13=" العام الدراسي 1443هـ ","أقل من عامين",AN13=" العام الدراسي 1444هــ  ","أقل من عام")</f>
        <v>أكثر من عامين</v>
      </c>
      <c r="AP13" t="s">
        <v>64</v>
      </c>
      <c r="AQ13" t="s">
        <v>158</v>
      </c>
      <c r="AR13" t="s">
        <v>85</v>
      </c>
      <c r="AS13" t="s">
        <v>159</v>
      </c>
      <c r="AT13" t="s">
        <v>110</v>
      </c>
    </row>
    <row r="14" spans="1:46" x14ac:dyDescent="0.25">
      <c r="A14" t="s">
        <v>39</v>
      </c>
      <c r="B14" t="s">
        <v>40</v>
      </c>
      <c r="C14" t="s">
        <v>42</v>
      </c>
      <c r="D14" t="s">
        <v>43</v>
      </c>
      <c r="E14" t="s">
        <v>45</v>
      </c>
      <c r="F14" t="str">
        <f t="shared" si="0"/>
        <v>نعم</v>
      </c>
      <c r="G14" t="str">
        <f t="shared" si="1"/>
        <v>لا</v>
      </c>
      <c r="H14" t="str">
        <f t="shared" si="2"/>
        <v>لا</v>
      </c>
      <c r="I14" t="s">
        <v>46</v>
      </c>
      <c r="J14" t="s">
        <v>118</v>
      </c>
      <c r="K14" t="str" cm="1">
        <f t="array" ref="K14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25</v>
      </c>
      <c r="L14">
        <v>22</v>
      </c>
      <c r="M14">
        <v>0</v>
      </c>
      <c r="N14" t="s">
        <v>41</v>
      </c>
      <c r="O14" t="s">
        <v>49</v>
      </c>
      <c r="P14" t="s">
        <v>50</v>
      </c>
      <c r="Q14" t="s">
        <v>51</v>
      </c>
      <c r="R14" t="str">
        <f t="shared" si="3"/>
        <v>تكفي</v>
      </c>
      <c r="S14" t="s">
        <v>41</v>
      </c>
      <c r="T14" t="s">
        <v>53</v>
      </c>
      <c r="U14">
        <v>4</v>
      </c>
      <c r="V14">
        <v>4</v>
      </c>
      <c r="W14">
        <v>6</v>
      </c>
      <c r="X14" t="s">
        <v>56</v>
      </c>
      <c r="Y14" t="s">
        <v>103</v>
      </c>
      <c r="Z14" t="s">
        <v>202</v>
      </c>
      <c r="AA14" t="s">
        <v>41</v>
      </c>
      <c r="AB14" t="s">
        <v>52</v>
      </c>
      <c r="AC14" t="s">
        <v>201</v>
      </c>
      <c r="AD14" t="s">
        <v>201</v>
      </c>
      <c r="AE14" t="s">
        <v>61</v>
      </c>
      <c r="AF14" t="str" cm="1">
        <f t="array" ref="AF14">_xlfn.IFS(AE14="غير مناسب (عدد الأجهزة أقل بكثير من عدد الطالبات)","غير مناسبة",AE14="نوعاً ما (عدد الطالبات أكثر من عدد الأجهزة ولاكن مناسب نوعاً ما)","مناسبة نوعاً ما",AE14="مناسب (عدد الأجهزة يساوي عدد الطلبات )","مناسبة")</f>
        <v>غير مناسبة</v>
      </c>
      <c r="AG14" t="s">
        <v>41</v>
      </c>
      <c r="AH14" t="s">
        <v>41</v>
      </c>
      <c r="AI14" t="s">
        <v>52</v>
      </c>
      <c r="AJ14" t="s">
        <v>41</v>
      </c>
      <c r="AK14" t="s">
        <v>41</v>
      </c>
      <c r="AL14" t="s">
        <v>62</v>
      </c>
      <c r="AM14" t="s">
        <v>208</v>
      </c>
      <c r="AN14" t="s">
        <v>63</v>
      </c>
      <c r="AO14" t="str" cm="1">
        <f t="array" ref="AO14">_xlfn.IFS(AN14="لم يتم صيانتها خلال العامين السابقين .","أكثر من عامين",AN14=" العام الدراسي 1443هـ ","أقل من عامين",AN14=" العام الدراسي 1444هــ  ","أقل من عام")</f>
        <v>أكثر من عامين</v>
      </c>
      <c r="AP14" t="s">
        <v>64</v>
      </c>
      <c r="AQ14" t="s">
        <v>65</v>
      </c>
      <c r="AR14" t="s">
        <v>66</v>
      </c>
      <c r="AS14" t="s">
        <v>67</v>
      </c>
      <c r="AT14" t="s">
        <v>68</v>
      </c>
    </row>
    <row r="15" spans="1:46" x14ac:dyDescent="0.25">
      <c r="A15" t="s">
        <v>39</v>
      </c>
      <c r="B15" t="s">
        <v>70</v>
      </c>
      <c r="C15" t="s">
        <v>71</v>
      </c>
      <c r="D15" t="s">
        <v>72</v>
      </c>
      <c r="E15" t="s">
        <v>45</v>
      </c>
      <c r="F15" t="str">
        <f t="shared" si="0"/>
        <v>نعم</v>
      </c>
      <c r="G15" t="str">
        <f t="shared" si="1"/>
        <v>لا</v>
      </c>
      <c r="H15" t="str">
        <f t="shared" si="2"/>
        <v>لا</v>
      </c>
      <c r="I15" t="s">
        <v>73</v>
      </c>
      <c r="J15" t="s">
        <v>118</v>
      </c>
      <c r="K15" t="str" cm="1">
        <f t="array" ref="K15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10</v>
      </c>
      <c r="L15">
        <v>7</v>
      </c>
      <c r="M15">
        <v>0</v>
      </c>
      <c r="N15" t="s">
        <v>41</v>
      </c>
      <c r="O15" t="s">
        <v>75</v>
      </c>
      <c r="P15" t="s">
        <v>76</v>
      </c>
      <c r="Q15" t="s">
        <v>77</v>
      </c>
      <c r="R15" t="str">
        <f t="shared" si="3"/>
        <v>لا تكفي</v>
      </c>
      <c r="S15" t="s">
        <v>52</v>
      </c>
      <c r="T15" t="s">
        <v>78</v>
      </c>
      <c r="U15">
        <v>1</v>
      </c>
      <c r="V15">
        <v>0</v>
      </c>
      <c r="W15">
        <v>4</v>
      </c>
      <c r="X15" t="s">
        <v>56</v>
      </c>
      <c r="Y15" t="s">
        <v>103</v>
      </c>
      <c r="Z15" t="s">
        <v>80</v>
      </c>
      <c r="AA15" t="s">
        <v>41</v>
      </c>
      <c r="AB15" t="s">
        <v>41</v>
      </c>
      <c r="AC15" t="s">
        <v>201</v>
      </c>
      <c r="AD15" t="s">
        <v>218</v>
      </c>
      <c r="AE15" t="s">
        <v>61</v>
      </c>
      <c r="AF15" t="str" cm="1">
        <f t="array" ref="AF15">_xlfn.IFS(AE15="غير مناسب (عدد الأجهزة أقل بكثير من عدد الطالبات)","غير مناسبة",AE15="نوعاً ما (عدد الطالبات أكثر من عدد الأجهزة ولاكن مناسب نوعاً ما)","مناسبة نوعاً ما",AE15="مناسب (عدد الأجهزة يساوي عدد الطلبات )","مناسبة")</f>
        <v>غير مناسبة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204</v>
      </c>
      <c r="AM15" t="s">
        <v>217</v>
      </c>
      <c r="AN15" t="s">
        <v>63</v>
      </c>
      <c r="AO15" t="str" cm="1">
        <f t="array" ref="AO15">_xlfn.IFS(AN15="لم يتم صيانتها خلال العامين السابقين .","أكثر من عامين",AN15=" العام الدراسي 1443هـ ","أقل من عامين",AN15=" العام الدراسي 1444هــ  ","أقل من عام")</f>
        <v>أكثر من عامين</v>
      </c>
      <c r="AP15" t="s">
        <v>83</v>
      </c>
      <c r="AQ15" t="s">
        <v>84</v>
      </c>
      <c r="AR15" t="s">
        <v>85</v>
      </c>
      <c r="AS15" t="s">
        <v>86</v>
      </c>
      <c r="AT15" t="s">
        <v>87</v>
      </c>
    </row>
    <row r="16" spans="1:46" x14ac:dyDescent="0.25">
      <c r="A16" t="s">
        <v>39</v>
      </c>
      <c r="B16" t="s">
        <v>88</v>
      </c>
      <c r="C16" t="s">
        <v>71</v>
      </c>
      <c r="D16" t="s">
        <v>72</v>
      </c>
      <c r="E16" t="s">
        <v>45</v>
      </c>
      <c r="F16" t="str">
        <f t="shared" si="0"/>
        <v>نعم</v>
      </c>
      <c r="G16" t="str">
        <f t="shared" si="1"/>
        <v>لا</v>
      </c>
      <c r="H16" t="str">
        <f t="shared" si="2"/>
        <v>لا</v>
      </c>
      <c r="I16" t="s">
        <v>89</v>
      </c>
      <c r="J16" t="s">
        <v>118</v>
      </c>
      <c r="K16" t="str" cm="1">
        <f t="array" ref="K16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15</v>
      </c>
      <c r="L16">
        <v>11</v>
      </c>
      <c r="M16">
        <v>0</v>
      </c>
      <c r="N16" t="s">
        <v>41</v>
      </c>
      <c r="O16" t="s">
        <v>75</v>
      </c>
      <c r="P16" t="s">
        <v>50</v>
      </c>
      <c r="Q16" t="s">
        <v>77</v>
      </c>
      <c r="R16" t="str">
        <f t="shared" si="3"/>
        <v>لا تكفي</v>
      </c>
      <c r="S16" t="s">
        <v>52</v>
      </c>
      <c r="T16" t="s">
        <v>78</v>
      </c>
      <c r="U16">
        <v>0</v>
      </c>
      <c r="V16">
        <v>1</v>
      </c>
      <c r="W16">
        <v>3</v>
      </c>
      <c r="X16" t="s">
        <v>56</v>
      </c>
      <c r="Y16" t="s">
        <v>103</v>
      </c>
      <c r="Z16" t="s">
        <v>202</v>
      </c>
      <c r="AA16" t="s">
        <v>41</v>
      </c>
      <c r="AB16" t="s">
        <v>41</v>
      </c>
      <c r="AC16" t="s">
        <v>92</v>
      </c>
      <c r="AD16" t="s">
        <v>218</v>
      </c>
      <c r="AE16" t="s">
        <v>93</v>
      </c>
      <c r="AF16" t="str" cm="1">
        <f t="array" ref="AF16">_xlfn.IFS(AE16="غير مناسب (عدد الأجهزة أقل بكثير من عدد الطالبات)","غير مناسبة",AE16="نوعاً ما (عدد الطالبات أكثر من عدد الأجهزة ولاكن مناسب نوعاً ما)","مناسبة نوعاً ما",AE16="مناسب (عدد الأجهزة يساوي عدد الطلبات )","مناسبة")</f>
        <v>مناسبة نوعاً ما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94</v>
      </c>
      <c r="AM16" t="s">
        <v>207</v>
      </c>
      <c r="AN16" t="s">
        <v>63</v>
      </c>
      <c r="AO16" t="str" cm="1">
        <f t="array" ref="AO16">_xlfn.IFS(AN16="لم يتم صيانتها خلال العامين السابقين .","أكثر من عامين",AN16=" العام الدراسي 1443هـ ","أقل من عامين",AN16=" العام الدراسي 1444هــ  ","أقل من عام")</f>
        <v>أكثر من عامين</v>
      </c>
      <c r="AP16" t="s">
        <v>64</v>
      </c>
      <c r="AQ16" t="s">
        <v>95</v>
      </c>
      <c r="AR16" t="s">
        <v>96</v>
      </c>
      <c r="AS16" t="s">
        <v>97</v>
      </c>
      <c r="AT16" t="s">
        <v>68</v>
      </c>
    </row>
    <row r="17" spans="1:46" x14ac:dyDescent="0.25">
      <c r="A17" t="s">
        <v>39</v>
      </c>
      <c r="B17" t="s">
        <v>98</v>
      </c>
      <c r="C17" t="s">
        <v>99</v>
      </c>
      <c r="D17" t="s">
        <v>43</v>
      </c>
      <c r="E17" t="s">
        <v>45</v>
      </c>
      <c r="F17" t="str">
        <f t="shared" si="0"/>
        <v>نعم</v>
      </c>
      <c r="G17" t="str">
        <f t="shared" si="1"/>
        <v>لا</v>
      </c>
      <c r="H17" t="str">
        <f t="shared" si="2"/>
        <v>لا</v>
      </c>
      <c r="I17" t="s">
        <v>100</v>
      </c>
      <c r="J17" t="s">
        <v>118</v>
      </c>
      <c r="K17" t="str" cm="1">
        <f t="array" ref="K17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15</v>
      </c>
      <c r="L17">
        <v>14</v>
      </c>
      <c r="M17">
        <v>0</v>
      </c>
      <c r="N17" t="s">
        <v>41</v>
      </c>
      <c r="O17" t="s">
        <v>49</v>
      </c>
      <c r="P17" t="s">
        <v>50</v>
      </c>
      <c r="Q17" t="s">
        <v>77</v>
      </c>
      <c r="R17" t="str">
        <f t="shared" si="3"/>
        <v>لا تكفي</v>
      </c>
      <c r="S17" t="s">
        <v>41</v>
      </c>
      <c r="T17" t="s">
        <v>53</v>
      </c>
      <c r="U17">
        <v>1</v>
      </c>
      <c r="V17">
        <v>2</v>
      </c>
      <c r="W17">
        <v>2</v>
      </c>
      <c r="X17" t="s">
        <v>56</v>
      </c>
      <c r="Y17" t="s">
        <v>103</v>
      </c>
      <c r="Z17" t="s">
        <v>202</v>
      </c>
      <c r="AA17" t="s">
        <v>52</v>
      </c>
      <c r="AB17" t="s">
        <v>52</v>
      </c>
      <c r="AC17" t="s">
        <v>92</v>
      </c>
      <c r="AD17" t="s">
        <v>105</v>
      </c>
      <c r="AE17" t="s">
        <v>106</v>
      </c>
      <c r="AF17" t="str" cm="1">
        <f t="array" ref="AF17">_xlfn.IFS(AE17="غير مناسب (عدد الأجهزة أقل بكثير من عدد الطالبات)","غير مناسبة",AE17="نوعاً ما (عدد الطالبات أكثر من عدد الأجهزة ولاكن مناسب نوعاً ما)","مناسبة نوعاً ما",AE17="مناسب (عدد الأجهزة يساوي عدد الطلبات )","مناسبة")</f>
        <v>مناسبة</v>
      </c>
      <c r="AG17" t="s">
        <v>41</v>
      </c>
      <c r="AH17" t="s">
        <v>52</v>
      </c>
      <c r="AI17" t="s">
        <v>41</v>
      </c>
      <c r="AJ17" t="s">
        <v>41</v>
      </c>
      <c r="AK17" t="s">
        <v>41</v>
      </c>
      <c r="AL17" t="s">
        <v>94</v>
      </c>
      <c r="AM17" t="s">
        <v>207</v>
      </c>
      <c r="AN17" t="s">
        <v>107</v>
      </c>
      <c r="AO17" t="str" cm="1">
        <f t="array" ref="AO17">_xlfn.IFS(AN17="لم يتم صيانتها خلال العامين السابقين .","أكثر من عامين",AN17=" العام الدراسي 1443هـ ","أقل من عامين",AN17=" العام الدراسي 1444هــ  ","أقل من عام")</f>
        <v>أقل من عام</v>
      </c>
      <c r="AP17" t="s">
        <v>83</v>
      </c>
      <c r="AQ17" t="s">
        <v>108</v>
      </c>
      <c r="AR17" t="s">
        <v>85</v>
      </c>
      <c r="AS17" t="s">
        <v>109</v>
      </c>
      <c r="AT17" t="s">
        <v>110</v>
      </c>
    </row>
    <row r="18" spans="1:46" x14ac:dyDescent="0.25">
      <c r="A18" t="s">
        <v>39</v>
      </c>
      <c r="B18" t="s">
        <v>111</v>
      </c>
      <c r="C18" t="s">
        <v>42</v>
      </c>
      <c r="D18" t="s">
        <v>72</v>
      </c>
      <c r="E18" t="s">
        <v>113</v>
      </c>
      <c r="F18" t="str">
        <f t="shared" si="0"/>
        <v>نعم</v>
      </c>
      <c r="G18" t="str">
        <f t="shared" si="1"/>
        <v>نعم</v>
      </c>
      <c r="H18" t="str">
        <f t="shared" si="2"/>
        <v>نعم</v>
      </c>
      <c r="I18" t="s">
        <v>198</v>
      </c>
      <c r="J18" t="s">
        <v>115</v>
      </c>
      <c r="K18" t="str" cm="1">
        <f t="array" ref="K18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30</v>
      </c>
      <c r="L18">
        <v>28</v>
      </c>
      <c r="M18">
        <v>31</v>
      </c>
      <c r="N18" t="s">
        <v>41</v>
      </c>
      <c r="O18" t="s">
        <v>49</v>
      </c>
      <c r="P18" t="s">
        <v>50</v>
      </c>
      <c r="Q18" t="s">
        <v>77</v>
      </c>
      <c r="R18" t="str">
        <f t="shared" si="3"/>
        <v>لا تكفي</v>
      </c>
      <c r="S18" t="s">
        <v>52</v>
      </c>
      <c r="T18" t="s">
        <v>78</v>
      </c>
      <c r="U18">
        <v>4</v>
      </c>
      <c r="V18">
        <v>2</v>
      </c>
      <c r="W18" s="21">
        <v>1</v>
      </c>
      <c r="X18" t="s">
        <v>56</v>
      </c>
      <c r="Y18" t="s">
        <v>120</v>
      </c>
      <c r="Z18" t="s">
        <v>202</v>
      </c>
      <c r="AA18" t="s">
        <v>41</v>
      </c>
      <c r="AB18" t="s">
        <v>52</v>
      </c>
      <c r="AC18" t="s">
        <v>201</v>
      </c>
      <c r="AD18" t="s">
        <v>201</v>
      </c>
      <c r="AE18" t="s">
        <v>93</v>
      </c>
      <c r="AF18" t="str" cm="1">
        <f t="array" ref="AF18">_xlfn.IFS(AE18="غير مناسب (عدد الأجهزة أقل بكثير من عدد الطالبات)","غير مناسبة",AE18="نوعاً ما (عدد الطالبات أكثر من عدد الأجهزة ولاكن مناسب نوعاً ما)","مناسبة نوعاً ما",AE18="مناسب (عدد الأجهزة يساوي عدد الطلبات )","مناسبة")</f>
        <v>مناسبة نوعاً ما</v>
      </c>
      <c r="AG18" t="s">
        <v>52</v>
      </c>
      <c r="AH18" t="s">
        <v>41</v>
      </c>
      <c r="AI18" t="s">
        <v>52</v>
      </c>
      <c r="AJ18" t="s">
        <v>52</v>
      </c>
      <c r="AK18" t="s">
        <v>52</v>
      </c>
      <c r="AL18" t="s">
        <v>121</v>
      </c>
      <c r="AM18" t="s">
        <v>212</v>
      </c>
      <c r="AN18" t="s">
        <v>107</v>
      </c>
      <c r="AO18" t="str" cm="1">
        <f t="array" ref="AO18">_xlfn.IFS(AN18="لم يتم صيانتها خلال العامين السابقين .","أكثر من عامين",AN18=" العام الدراسي 1443هـ ","أقل من عامين",AN18=" العام الدراسي 1444هــ  ","أقل من عام")</f>
        <v>أقل من عام</v>
      </c>
      <c r="AP18" t="s">
        <v>83</v>
      </c>
      <c r="AQ18" t="s">
        <v>122</v>
      </c>
      <c r="AR18" t="s">
        <v>123</v>
      </c>
      <c r="AS18" t="s">
        <v>67</v>
      </c>
      <c r="AT18" t="s">
        <v>110</v>
      </c>
    </row>
    <row r="19" spans="1:46" x14ac:dyDescent="0.25">
      <c r="A19" t="s">
        <v>39</v>
      </c>
      <c r="B19" t="s">
        <v>124</v>
      </c>
      <c r="C19" t="s">
        <v>125</v>
      </c>
      <c r="D19" t="s">
        <v>72</v>
      </c>
      <c r="E19" t="s">
        <v>45</v>
      </c>
      <c r="F19" t="str">
        <f t="shared" si="0"/>
        <v>نعم</v>
      </c>
      <c r="G19" t="str">
        <f t="shared" si="1"/>
        <v>لا</v>
      </c>
      <c r="H19" t="str">
        <f t="shared" si="2"/>
        <v>لا</v>
      </c>
      <c r="I19" t="s">
        <v>126</v>
      </c>
      <c r="J19" t="s">
        <v>118</v>
      </c>
      <c r="K19" t="str" cm="1">
        <f t="array" ref="K19">_xlfn.IFS(Table1[[#This Row],[كم عدد أجهزة الحاسب الآلي المكتبية كاملة مع جهاز المعلمة (التي تعمل والتي لا تعمل)؟2]]&lt;=10,"أقل من أو يساوي 10",Table1[[#This Row],[كم عدد أجهزة الحاسب الآلي المكتبية كاملة مع جهاز المعلمة (التي تعمل والتي لا تعمل)؟2]]&lt;=15,"أقل من أو يساوي 15",Table1[[#This Row],[كم عدد أجهزة الحاسب الآلي المكتبية كاملة مع جهاز المعلمة (التي تعمل والتي لا تعمل)؟2]]&lt;=20,"أقل من أو يساوي 20",Table1[[#This Row],[كم عدد أجهزة الحاسب الآلي المكتبية كاملة مع جهاز المعلمة (التي تعمل والتي لا تعمل)؟2]]&lt;=25,"أقل من أو يساوي 25",Table1[[#This Row],[كم عدد أجهزة الحاسب الآلي المكتبية كاملة مع جهاز المعلمة (التي تعمل والتي لا تعمل)؟2]]&gt;25,"أقل من أو يساوي 30")</f>
        <v>أقل من أو يساوي 15</v>
      </c>
      <c r="L19">
        <v>12</v>
      </c>
      <c r="M19">
        <v>0</v>
      </c>
      <c r="N19" t="s">
        <v>41</v>
      </c>
      <c r="O19" t="s">
        <v>75</v>
      </c>
      <c r="P19" t="s">
        <v>50</v>
      </c>
      <c r="Q19" t="s">
        <v>77</v>
      </c>
      <c r="R19" t="str">
        <f t="shared" si="3"/>
        <v>لا تكفي</v>
      </c>
      <c r="S19" t="s">
        <v>41</v>
      </c>
      <c r="T19" t="s">
        <v>53</v>
      </c>
      <c r="U19">
        <v>2</v>
      </c>
      <c r="V19">
        <v>2</v>
      </c>
      <c r="W19">
        <v>0</v>
      </c>
      <c r="X19" t="s">
        <v>128</v>
      </c>
      <c r="Y19" t="s">
        <v>103</v>
      </c>
      <c r="Z19" t="s">
        <v>80</v>
      </c>
      <c r="AA19" t="s">
        <v>41</v>
      </c>
      <c r="AB19" t="s">
        <v>52</v>
      </c>
      <c r="AC19" t="s">
        <v>201</v>
      </c>
      <c r="AD19" t="s">
        <v>218</v>
      </c>
      <c r="AE19" t="s">
        <v>61</v>
      </c>
      <c r="AF19" t="str" cm="1">
        <f t="array" ref="AF19">_xlfn.IFS(AE19="غير مناسب (عدد الأجهزة أقل بكثير من عدد الطالبات)","غير مناسبة",AE19="نوعاً ما (عدد الطالبات أكثر من عدد الأجهزة ولاكن مناسب نوعاً ما)","مناسبة نوعاً ما",AE19="مناسب (عدد الأجهزة يساوي عدد الطلبات )","مناسبة")</f>
        <v>غير مناسبة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62</v>
      </c>
      <c r="AM19" t="s">
        <v>208</v>
      </c>
      <c r="AN19" t="s">
        <v>129</v>
      </c>
      <c r="AO19" t="str" cm="1">
        <f t="array" ref="AO19">_xlfn.IFS(AN19="لم يتم صيانتها خلال العامين السابقين .","أكثر من عامين",AN19=" العام الدراسي 1443هـ ","أقل من عامين",AN19=" العام الدراسي 1444هــ  ","أقل من عام")</f>
        <v>أقل من عامين</v>
      </c>
      <c r="AP19" t="s">
        <v>130</v>
      </c>
      <c r="AQ19" t="s">
        <v>131</v>
      </c>
      <c r="AR19" t="s">
        <v>85</v>
      </c>
      <c r="AS19" t="s">
        <v>97</v>
      </c>
      <c r="AT19" t="s">
        <v>110</v>
      </c>
    </row>
    <row r="20" spans="1:46" x14ac:dyDescent="0.25">
      <c r="K20" s="20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8A42A331BBB4EAA74384142231483" ma:contentTypeVersion="36" ma:contentTypeDescription="Create a new document." ma:contentTypeScope="" ma:versionID="14e0f634888077ac3f653b9e5a54cc53">
  <xsd:schema xmlns:xsd="http://www.w3.org/2001/XMLSchema" xmlns:xs="http://www.w3.org/2001/XMLSchema" xmlns:p="http://schemas.microsoft.com/office/2006/metadata/properties" xmlns:ns3="eeca2361-8535-4a60-950b-e05b509b3c4e" xmlns:ns4="d7e0ea63-2602-4e93-a903-9cff663b6b4e" targetNamespace="http://schemas.microsoft.com/office/2006/metadata/properties" ma:root="true" ma:fieldsID="afb94854edc2f5634073aa584727ff81" ns3:_="" ns4:_="">
    <xsd:import namespace="eeca2361-8535-4a60-950b-e05b509b3c4e"/>
    <xsd:import namespace="d7e0ea63-2602-4e93-a903-9cff663b6b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a2361-8535-4a60-950b-e05b509b3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5" nillable="true" ma:displayName="Notebook Type" ma:internalName="NotebookType">
      <xsd:simpleType>
        <xsd:restriction base="dms:Text"/>
      </xsd:simpleType>
    </xsd:element>
    <xsd:element name="FolderType" ma:index="16" nillable="true" ma:displayName="Folder Type" ma:internalName="FolderType">
      <xsd:simpleType>
        <xsd:restriction base="dms:Text"/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msChannelId" ma:index="19" nillable="true" ma:displayName="Teams Channel Id" ma:internalName="TeamsChannelId">
      <xsd:simpleType>
        <xsd:restriction base="dms:Text"/>
      </xsd:simpleType>
    </xsd:element>
    <xsd:element name="Owner" ma:index="2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1" nillable="true" ma:displayName="Math Settings" ma:internalName="Math_Settings">
      <xsd:simpleType>
        <xsd:restriction base="dms:Text"/>
      </xsd:simpleType>
    </xsd:element>
    <xsd:element name="DefaultSectionNames" ma:index="2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3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8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Teams_Channel_Section_Location" ma:index="35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6" nillable="true" ma:displayName="Tags" ma:internalName="MediaServiceAutoTags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0ea63-2602-4e93-a903-9cff663b6b4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eeca2361-8535-4a60-950b-e05b509b3c4e" xsi:nil="true"/>
    <AppVersion xmlns="eeca2361-8535-4a60-950b-e05b509b3c4e" xsi:nil="true"/>
    <FolderType xmlns="eeca2361-8535-4a60-950b-e05b509b3c4e" xsi:nil="true"/>
    <Students xmlns="eeca2361-8535-4a60-950b-e05b509b3c4e">
      <UserInfo>
        <DisplayName/>
        <AccountId xsi:nil="true"/>
        <AccountType/>
      </UserInfo>
    </Students>
    <Student_Groups xmlns="eeca2361-8535-4a60-950b-e05b509b3c4e">
      <UserInfo>
        <DisplayName/>
        <AccountId xsi:nil="true"/>
        <AccountType/>
      </UserInfo>
    </Student_Groups>
    <Templates xmlns="eeca2361-8535-4a60-950b-e05b509b3c4e" xsi:nil="true"/>
    <Self_Registration_Enabled xmlns="eeca2361-8535-4a60-950b-e05b509b3c4e" xsi:nil="true"/>
    <Teams_Channel_Section_Location xmlns="eeca2361-8535-4a60-950b-e05b509b3c4e" xsi:nil="true"/>
    <LMS_Mappings xmlns="eeca2361-8535-4a60-950b-e05b509b3c4e" xsi:nil="true"/>
    <Math_Settings xmlns="eeca2361-8535-4a60-950b-e05b509b3c4e" xsi:nil="true"/>
    <_activity xmlns="eeca2361-8535-4a60-950b-e05b509b3c4e" xsi:nil="true"/>
    <Invited_Students xmlns="eeca2361-8535-4a60-950b-e05b509b3c4e" xsi:nil="true"/>
    <IsNotebookLocked xmlns="eeca2361-8535-4a60-950b-e05b509b3c4e" xsi:nil="true"/>
    <Teachers xmlns="eeca2361-8535-4a60-950b-e05b509b3c4e">
      <UserInfo>
        <DisplayName/>
        <AccountId xsi:nil="true"/>
        <AccountType/>
      </UserInfo>
    </Teachers>
    <Distribution_Groups xmlns="eeca2361-8535-4a60-950b-e05b509b3c4e" xsi:nil="true"/>
    <Has_Teacher_Only_SectionGroup xmlns="eeca2361-8535-4a60-950b-e05b509b3c4e" xsi:nil="true"/>
    <TeamsChannelId xmlns="eeca2361-8535-4a60-950b-e05b509b3c4e" xsi:nil="true"/>
    <Invited_Teachers xmlns="eeca2361-8535-4a60-950b-e05b509b3c4e" xsi:nil="true"/>
    <CultureName xmlns="eeca2361-8535-4a60-950b-e05b509b3c4e" xsi:nil="true"/>
    <Owner xmlns="eeca2361-8535-4a60-950b-e05b509b3c4e">
      <UserInfo>
        <DisplayName/>
        <AccountId xsi:nil="true"/>
        <AccountType/>
      </UserInfo>
    </Owner>
    <DefaultSectionNames xmlns="eeca2361-8535-4a60-950b-e05b509b3c4e" xsi:nil="true"/>
    <Is_Collaboration_Space_Locked xmlns="eeca2361-8535-4a60-950b-e05b509b3c4e" xsi:nil="true"/>
  </documentManagement>
</p:properties>
</file>

<file path=customXml/itemProps1.xml><?xml version="1.0" encoding="utf-8"?>
<ds:datastoreItem xmlns:ds="http://schemas.openxmlformats.org/officeDocument/2006/customXml" ds:itemID="{5DBA58EE-D292-41DF-896C-F257061C1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384D4C-1CB8-4250-A04E-8E522DACC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ca2361-8535-4a60-950b-e05b509b3c4e"/>
    <ds:schemaRef ds:uri="d7e0ea63-2602-4e93-a903-9cff663b6b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EAFCDF-B472-4F45-9855-5373EBF9E78D}">
  <ds:schemaRefs>
    <ds:schemaRef ds:uri="http://schemas.microsoft.com/office/2006/metadata/properties"/>
    <ds:schemaRef ds:uri="http://purl.org/dc/terms/"/>
    <ds:schemaRef ds:uri="http://www.w3.org/XML/1998/namespace"/>
    <ds:schemaRef ds:uri="d7e0ea63-2602-4e93-a903-9cff663b6b4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eca2361-8535-4a60-950b-e05b509b3c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قطاع الفرشة </vt:lpstr>
      <vt:lpstr>قطاع ادارة السراة 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bsomto</dc:creator>
  <cp:lastModifiedBy>SHABA7</cp:lastModifiedBy>
  <dcterms:created xsi:type="dcterms:W3CDTF">2023-06-04T21:47:17Z</dcterms:created>
  <dcterms:modified xsi:type="dcterms:W3CDTF">2023-06-08T17:41:48Z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0x0101008E88A42A331BBB4EAA74384142231483</vt:lpwstr>
  </property>
</Properties>
</file>