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Etude supérieur\S8\PFA\AdminDashboard\UML\Version 1\"/>
    </mc:Choice>
  </mc:AlternateContent>
  <xr:revisionPtr revIDLastSave="0" documentId="13_ncr:1_{143F405A-9EC2-48DB-8DFC-6C3AFF998968}" xr6:coauthVersionLast="47" xr6:coauthVersionMax="47" xr10:uidLastSave="{00000000-0000-0000-0000-000000000000}"/>
  <bookViews>
    <workbookView xWindow="-120" yWindow="-120" windowWidth="20730" windowHeight="11160" xr2:uid="{EC0BE597-1989-4C44-8F91-2FD10F983B3D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9" i="1" s="1"/>
  <c r="B10" i="1" s="1"/>
  <c r="B4" i="1"/>
  <c r="C10" i="1" l="1"/>
  <c r="B11" i="1"/>
  <c r="C9" i="1"/>
  <c r="F7" i="1"/>
  <c r="G7" i="1"/>
  <c r="H7" i="1" s="1"/>
  <c r="I7" i="1" s="1"/>
  <c r="J7" i="1" s="1"/>
  <c r="K7" i="1" s="1"/>
  <c r="L7" i="1" s="1"/>
  <c r="M7" i="1" s="1"/>
  <c r="N7" i="1" s="1"/>
  <c r="O7" i="1" s="1"/>
  <c r="P7" i="1" s="1"/>
  <c r="Q7" i="1" s="1"/>
  <c r="B5" i="1"/>
  <c r="C11" i="1" l="1"/>
  <c r="B12" i="1"/>
  <c r="D9" i="1"/>
  <c r="C12" i="1" l="1"/>
  <c r="D12" i="1" s="1"/>
  <c r="B13" i="1"/>
  <c r="C13" i="1" l="1"/>
  <c r="D13" i="1" s="1"/>
  <c r="B14" i="1"/>
  <c r="B15" i="1" l="1"/>
  <c r="C14" i="1"/>
  <c r="D14" i="1" s="1"/>
  <c r="B16" i="1" l="1"/>
  <c r="C15" i="1"/>
  <c r="D15" i="1" s="1"/>
  <c r="B17" i="1" l="1"/>
  <c r="C17" i="1" s="1"/>
  <c r="D17" i="1" s="1"/>
  <c r="C16" i="1"/>
  <c r="D16" i="1" s="1"/>
  <c r="B18" i="1" l="1"/>
  <c r="B19" i="1" s="1"/>
  <c r="C18" i="1" l="1"/>
  <c r="D18" i="1" s="1"/>
  <c r="C19" i="1"/>
  <c r="D19" i="1" s="1"/>
  <c r="B20" i="1"/>
  <c r="C20" i="1" s="1"/>
  <c r="D20" i="1" s="1"/>
</calcChain>
</file>

<file path=xl/sharedStrings.xml><?xml version="1.0" encoding="utf-8"?>
<sst xmlns="http://schemas.openxmlformats.org/spreadsheetml/2006/main" count="34" uniqueCount="34">
  <si>
    <t>Tâches</t>
  </si>
  <si>
    <t>Date Debut</t>
  </si>
  <si>
    <t>Date Fin</t>
  </si>
  <si>
    <t>Durée</t>
  </si>
  <si>
    <t>Avancement</t>
  </si>
  <si>
    <t>Analyse de besoins et spécifications</t>
  </si>
  <si>
    <t>Réalisation des interfaces d'authentication</t>
  </si>
  <si>
    <t xml:space="preserve">Implemnetation de la sécurité </t>
  </si>
  <si>
    <t>Gestion des comptes administrateurs</t>
  </si>
  <si>
    <t>Gestion des rôles et des privilèges</t>
  </si>
  <si>
    <t>Gestion des comptes propriétaires et des entreprises.</t>
  </si>
  <si>
    <t>Analyse et gestion des statistiques</t>
  </si>
  <si>
    <t>Gestion de tâches entre utilisateurs</t>
  </si>
  <si>
    <t>Déploiement</t>
  </si>
  <si>
    <t>Nom du projet</t>
  </si>
  <si>
    <t>Satisnap Admin Dashboard</t>
  </si>
  <si>
    <t>Debut de projet</t>
  </si>
  <si>
    <t>date actuelle</t>
  </si>
  <si>
    <t>Semaines en cours</t>
  </si>
  <si>
    <t>Sem 1</t>
  </si>
  <si>
    <t>Sem 2</t>
  </si>
  <si>
    <t>Sem 3</t>
  </si>
  <si>
    <t>Sem 4</t>
  </si>
  <si>
    <t>Sem 5</t>
  </si>
  <si>
    <t>Sem 6</t>
  </si>
  <si>
    <t>Sem 7</t>
  </si>
  <si>
    <t>Sem 8</t>
  </si>
  <si>
    <t>Sem 9</t>
  </si>
  <si>
    <t>Sem 10</t>
  </si>
  <si>
    <t>Sem 11</t>
  </si>
  <si>
    <t>Sem 12</t>
  </si>
  <si>
    <t>Mise en œuvre du projet</t>
  </si>
  <si>
    <t>Configuration de l'environnement du développement</t>
  </si>
  <si>
    <t>Configuration et paramétrage de l'application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</si>
</sst>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;@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9" fontId="0" fillId="0" borderId="0" xfId="0" applyNumberFormat="1"/>
    <xf numFmtId="14" fontId="0" fillId="0" borderId="0" xfId="0" applyNumberFormat="1"/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164" fontId="1" fillId="2" borderId="0" xfId="0" applyNumberFormat="1" applyFont="1" applyFill="1"/>
    <xf numFmtId="164" fontId="0" fillId="0" borderId="0" xfId="0" applyNumberFormat="1"/>
  </cellXfs>
  <cellStyles count="1">
    <cellStyle name="Normal" xfId="0" builtinId="0"/>
  </cellStyles>
  <dxfs count="15">
    <dxf>
      <fill>
        <patternFill>
          <bgColor theme="9"/>
        </patternFill>
      </fill>
    </dxf>
    <dxf>
      <fill>
        <patternFill>
          <bgColor theme="9" tint="0.39994506668294322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/>
        </patternFill>
      </fill>
    </dxf>
    <dxf>
      <fill>
        <patternFill>
          <bgColor theme="9" tint="0.39994506668294322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/>
        </patternFill>
      </fill>
    </dxf>
    <dxf>
      <fill>
        <patternFill>
          <bgColor theme="9" tint="0.3999450666829432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 tint="0.39994506668294322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10ED2-D0E1-4C5E-946A-79B528BD19D3}">
  <dimension ref="A2:Q20"/>
  <sheetViews>
    <sheetView tabSelected="1" topLeftCell="A7" zoomScale="88" zoomScaleNormal="70" workbookViewId="0">
      <selection activeCell="C14" sqref="C14"/>
    </sheetView>
  </sheetViews>
  <sheetFormatPr baseColWidth="10" defaultRowHeight="15" x14ac:dyDescent="0.25"/>
  <cols>
    <col min="1" max="1" width="49.5703125" bestFit="1" customWidth="1"/>
    <col min="2" max="2" width="11.5703125" customWidth="1"/>
    <col min="5" max="5" width="13" customWidth="1"/>
    <col min="6" max="17" width="8.7109375" customWidth="1"/>
  </cols>
  <sheetData>
    <row r="2" spans="1:17" ht="31.5" customHeight="1" x14ac:dyDescent="0.25">
      <c r="A2" t="s">
        <v>14</v>
      </c>
      <c r="B2" s="4" t="s">
        <v>15</v>
      </c>
    </row>
    <row r="3" spans="1:17" x14ac:dyDescent="0.25">
      <c r="A3" t="s">
        <v>16</v>
      </c>
      <c r="B3" s="3">
        <f>DATE(2024, 2, 29)</f>
        <v>45351</v>
      </c>
    </row>
    <row r="4" spans="1:17" x14ac:dyDescent="0.25">
      <c r="A4" t="s">
        <v>17</v>
      </c>
      <c r="B4" s="3">
        <f ca="1">TODAY()</f>
        <v>45434</v>
      </c>
    </row>
    <row r="5" spans="1:17" x14ac:dyDescent="0.25">
      <c r="A5" t="s">
        <v>18</v>
      </c>
      <c r="B5">
        <f ca="1">INT((B4 -B3)/7)</f>
        <v>11</v>
      </c>
    </row>
    <row r="7" spans="1:17" x14ac:dyDescent="0.25">
      <c r="A7" s="1"/>
      <c r="B7" s="1"/>
      <c r="C7" s="1"/>
      <c r="D7" s="1"/>
      <c r="E7" s="1"/>
      <c r="F7" s="6">
        <f>B3</f>
        <v>45351</v>
      </c>
      <c r="G7" s="6">
        <f>F7+ 7</f>
        <v>45358</v>
      </c>
      <c r="H7" s="6">
        <f t="shared" ref="H7:Q7" si="0">G7+ 7</f>
        <v>45365</v>
      </c>
      <c r="I7" s="6">
        <f t="shared" si="0"/>
        <v>45372</v>
      </c>
      <c r="J7" s="6">
        <f t="shared" si="0"/>
        <v>45379</v>
      </c>
      <c r="K7" s="6">
        <f t="shared" si="0"/>
        <v>45386</v>
      </c>
      <c r="L7" s="6">
        <f t="shared" si="0"/>
        <v>45393</v>
      </c>
      <c r="M7" s="6">
        <f t="shared" si="0"/>
        <v>45400</v>
      </c>
      <c r="N7" s="6">
        <f t="shared" si="0"/>
        <v>45407</v>
      </c>
      <c r="O7" s="6">
        <f t="shared" si="0"/>
        <v>45414</v>
      </c>
      <c r="P7" s="6">
        <f t="shared" si="0"/>
        <v>45421</v>
      </c>
      <c r="Q7" s="6">
        <f t="shared" si="0"/>
        <v>45428</v>
      </c>
    </row>
    <row r="8" spans="1:17" x14ac:dyDescent="0.25">
      <c r="A8" s="1" t="s">
        <v>0</v>
      </c>
      <c r="B8" s="1" t="s">
        <v>1</v>
      </c>
      <c r="C8" s="1" t="s">
        <v>2</v>
      </c>
      <c r="D8" s="1" t="s">
        <v>3</v>
      </c>
      <c r="E8" s="1" t="s">
        <v>4</v>
      </c>
      <c r="F8" s="1" t="s">
        <v>19</v>
      </c>
      <c r="G8" s="1" t="s">
        <v>20</v>
      </c>
      <c r="H8" s="1" t="s">
        <v>21</v>
      </c>
      <c r="I8" s="1" t="s">
        <v>22</v>
      </c>
      <c r="J8" s="1" t="s">
        <v>23</v>
      </c>
      <c r="K8" s="1" t="s">
        <v>24</v>
      </c>
      <c r="L8" s="1" t="s">
        <v>25</v>
      </c>
      <c r="M8" s="1" t="s">
        <v>26</v>
      </c>
      <c r="N8" s="1" t="s">
        <v>27</v>
      </c>
      <c r="O8" s="1" t="s">
        <v>28</v>
      </c>
      <c r="P8" s="1" t="s">
        <v>29</v>
      </c>
      <c r="Q8" s="1" t="s">
        <v>30</v>
      </c>
    </row>
    <row r="9" spans="1:17" ht="24" customHeight="1" x14ac:dyDescent="0.25">
      <c r="A9" s="5" t="s">
        <v>5</v>
      </c>
      <c r="B9" s="7">
        <f>B3</f>
        <v>45351</v>
      </c>
      <c r="C9" s="7">
        <f>$B9 +7</f>
        <v>45358</v>
      </c>
      <c r="D9">
        <f>(C9 -B9)</f>
        <v>7</v>
      </c>
      <c r="E9" s="2">
        <v>1</v>
      </c>
    </row>
    <row r="10" spans="1:17" ht="24" customHeight="1" x14ac:dyDescent="0.25">
      <c r="A10" s="5" t="s">
        <v>31</v>
      </c>
      <c r="B10" s="7">
        <f>B9+7</f>
        <v>45358</v>
      </c>
      <c r="C10" s="7">
        <f t="shared" ref="C10:C20" si="1">$B10 +7</f>
        <v>45365</v>
      </c>
      <c r="D10">
        <v>7</v>
      </c>
      <c r="E10" s="2">
        <v>1</v>
      </c>
    </row>
    <row r="11" spans="1:17" ht="24" customHeight="1" x14ac:dyDescent="0.25">
      <c r="A11" s="5" t="s">
        <v>32</v>
      </c>
      <c r="B11" s="7">
        <f t="shared" ref="B11:B20" si="2">B10+7</f>
        <v>45365</v>
      </c>
      <c r="C11" s="7">
        <f t="shared" si="1"/>
        <v>45372</v>
      </c>
      <c r="D11">
        <v>7</v>
      </c>
      <c r="E11" s="2">
        <v>1</v>
      </c>
    </row>
    <row r="12" spans="1:17" ht="19.5" customHeight="1" x14ac:dyDescent="0.25">
      <c r="A12" t="s">
        <v>6</v>
      </c>
      <c r="B12" s="7">
        <f t="shared" si="2"/>
        <v>45372</v>
      </c>
      <c r="C12" s="7">
        <f t="shared" si="1"/>
        <v>45379</v>
      </c>
      <c r="D12">
        <f>(C12 -B12)</f>
        <v>7</v>
      </c>
      <c r="E12" s="2">
        <v>1</v>
      </c>
    </row>
    <row r="13" spans="1:17" ht="24.75" customHeight="1" x14ac:dyDescent="0.25">
      <c r="A13" t="s">
        <v>7</v>
      </c>
      <c r="B13" s="7">
        <f>B12+7</f>
        <v>45379</v>
      </c>
      <c r="C13" s="7">
        <f>$B13 +20</f>
        <v>45399</v>
      </c>
      <c r="D13">
        <f t="shared" ref="D13:D20" si="3">(C13 -B13)</f>
        <v>20</v>
      </c>
      <c r="E13" s="2">
        <v>1</v>
      </c>
    </row>
    <row r="14" spans="1:17" ht="24.75" customHeight="1" x14ac:dyDescent="0.25">
      <c r="A14" t="s">
        <v>8</v>
      </c>
      <c r="B14" s="7">
        <f t="shared" si="2"/>
        <v>45386</v>
      </c>
      <c r="C14" s="7">
        <f>$B14 +20</f>
        <v>45406</v>
      </c>
      <c r="D14">
        <f t="shared" si="3"/>
        <v>20</v>
      </c>
      <c r="E14" s="2">
        <v>1</v>
      </c>
    </row>
    <row r="15" spans="1:17" ht="22.5" customHeight="1" x14ac:dyDescent="0.25">
      <c r="A15" t="s">
        <v>9</v>
      </c>
      <c r="B15" s="7">
        <f t="shared" si="2"/>
        <v>45393</v>
      </c>
      <c r="C15" s="7">
        <f>$B15 +15</f>
        <v>45408</v>
      </c>
      <c r="D15">
        <f t="shared" si="3"/>
        <v>15</v>
      </c>
      <c r="E15" s="2">
        <v>1</v>
      </c>
    </row>
    <row r="16" spans="1:17" ht="22.5" customHeight="1" x14ac:dyDescent="0.25">
      <c r="A16" t="s">
        <v>10</v>
      </c>
      <c r="B16" s="7">
        <f t="shared" si="2"/>
        <v>45400</v>
      </c>
      <c r="C16" s="7">
        <f>$B16 +20</f>
        <v>45420</v>
      </c>
      <c r="D16">
        <f t="shared" si="3"/>
        <v>20</v>
      </c>
      <c r="E16" s="2">
        <v>1</v>
      </c>
    </row>
    <row r="17" spans="1:5" ht="21" customHeight="1" x14ac:dyDescent="0.25">
      <c r="A17" t="s">
        <v>33</v>
      </c>
      <c r="B17" s="7">
        <f>B16+7</f>
        <v>45407</v>
      </c>
      <c r="C17" s="7">
        <f>$B17 +15</f>
        <v>45422</v>
      </c>
      <c r="D17">
        <f t="shared" si="3"/>
        <v>15</v>
      </c>
      <c r="E17" s="2">
        <v>1</v>
      </c>
    </row>
    <row r="18" spans="1:5" ht="21.75" customHeight="1" x14ac:dyDescent="0.25">
      <c r="A18" t="s">
        <v>11</v>
      </c>
      <c r="B18" s="7">
        <f t="shared" si="2"/>
        <v>45414</v>
      </c>
      <c r="C18" s="7">
        <f t="shared" si="1"/>
        <v>45421</v>
      </c>
      <c r="D18">
        <f t="shared" si="3"/>
        <v>7</v>
      </c>
      <c r="E18" s="2">
        <v>1</v>
      </c>
    </row>
    <row r="19" spans="1:5" ht="25.5" customHeight="1" x14ac:dyDescent="0.25">
      <c r="A19" t="s">
        <v>12</v>
      </c>
      <c r="B19" s="7">
        <f t="shared" si="2"/>
        <v>45421</v>
      </c>
      <c r="C19" s="7">
        <f>$B19</f>
        <v>45421</v>
      </c>
      <c r="D19">
        <f t="shared" si="3"/>
        <v>0</v>
      </c>
      <c r="E19" s="2">
        <v>0</v>
      </c>
    </row>
    <row r="20" spans="1:5" ht="24.75" customHeight="1" x14ac:dyDescent="0.25">
      <c r="A20" t="s">
        <v>13</v>
      </c>
      <c r="B20" s="7">
        <f t="shared" si="2"/>
        <v>45428</v>
      </c>
      <c r="C20" s="7">
        <f t="shared" si="1"/>
        <v>45435</v>
      </c>
      <c r="D20">
        <f t="shared" si="3"/>
        <v>7</v>
      </c>
      <c r="E20" s="2">
        <v>1</v>
      </c>
    </row>
  </sheetData>
  <phoneticPr fontId="2" type="noConversion"/>
  <conditionalFormatting sqref="E9:E20">
    <cfRule type="dataBar" priority="10">
      <dataBar>
        <cfvo type="num" val="0"/>
        <cfvo type="num" val="1"/>
        <color rgb="FFFFB628"/>
      </dataBar>
      <extLst>
        <ext xmlns:x14="http://schemas.microsoft.com/office/spreadsheetml/2009/9/main" uri="{B025F937-C7B1-47D3-B67F-A62EFF666E3E}">
          <x14:id>{79995F99-C1F6-4D6C-934A-09FC6502F4C1}</x14:id>
        </ext>
      </extLst>
    </cfRule>
  </conditionalFormatting>
  <conditionalFormatting sqref="F9:Q18 F20:Q20 F19:O19">
    <cfRule type="expression" priority="2">
      <formula>AND(F$7&gt;=$B9,  F$7 &lt;=$B9 + $D9*$E9)</formula>
    </cfRule>
    <cfRule type="expression" dxfId="7" priority="3">
      <formula>AND(F$7&gt;=$B9,  F$7 &lt;=$C9)</formula>
    </cfRule>
    <cfRule type="expression" dxfId="6" priority="6">
      <formula>AND(F$7&gt;= $B9, F$7&lt;=$B9+($D9*$E9))</formula>
    </cfRule>
    <cfRule type="expression" dxfId="5" priority="13">
      <formula>_xludf.AND(R$7 &gt;=$B9, R$7 &lt;= $C9)</formula>
    </cfRule>
    <cfRule type="expression" dxfId="4" priority="14">
      <formula xml:space="preserve"> AND(R$7&gt;=$B9, R$7 &lt;= $C9)</formula>
    </cfRule>
  </conditionalFormatting>
  <conditionalFormatting sqref="H10">
    <cfRule type="expression" priority="1">
      <formula>AND(F$7&gt;=$B9,  F$7 &lt;$B9 + $D9*$E9)</formula>
    </cfRule>
  </conditionalFormatting>
  <conditionalFormatting sqref="P19">
    <cfRule type="expression" priority="20">
      <formula>AND(Q$7&gt;=$B19,  Q$7 &lt;=$B19 + $D19*$E19)</formula>
    </cfRule>
    <cfRule type="expression" dxfId="3" priority="21">
      <formula>AND(Q$7&gt;=$B19,  Q$7 &lt;=$C19)</formula>
    </cfRule>
    <cfRule type="expression" dxfId="2" priority="22">
      <formula>AND(Q$7&gt;= $B19, Q$7&lt;=$B19+($D19*$E19))</formula>
    </cfRule>
    <cfRule type="expression" dxfId="1" priority="23">
      <formula>_xludf.AND(AC$7 &gt;=$B19, AC$7 &lt;= $C19)</formula>
    </cfRule>
    <cfRule type="expression" dxfId="0" priority="24">
      <formula xml:space="preserve"> AND(AC$7&gt;=$B19, AC$7 &lt;= $C19)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9995F99-C1F6-4D6C-934A-09FC6502F4C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E9:E20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ILIAS ROUCHDI</dc:creator>
  <cp:lastModifiedBy>ILIAS ROUCHDI</cp:lastModifiedBy>
  <dcterms:created xsi:type="dcterms:W3CDTF">2024-05-17T21:27:03Z</dcterms:created>
  <dcterms:modified xsi:type="dcterms:W3CDTF">2024-05-22T17:11:32Z</dcterms:modified>
</cp:coreProperties>
</file>