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A:\Projetos\Constec\constec\src\main\resources\BaseData\"/>
    </mc:Choice>
  </mc:AlternateContent>
  <xr:revisionPtr revIDLastSave="0" documentId="13_ncr:1_{A1F08399-7E0D-48EA-B03C-7B11696889FC}" xr6:coauthVersionLast="47" xr6:coauthVersionMax="47" xr10:uidLastSave="{00000000-0000-0000-0000-000000000000}"/>
  <bookViews>
    <workbookView xWindow="-120" yWindow="-120" windowWidth="29040" windowHeight="15720" tabRatio="719" activeTab="2" xr2:uid="{6097ECBA-2515-496B-829C-7956D44720E9}"/>
  </bookViews>
  <sheets>
    <sheet name="Configuracoes" sheetId="2" r:id="rId1"/>
    <sheet name="Dashboard" sheetId="16" r:id="rId2"/>
    <sheet name="1" sheetId="18" r:id="rId3"/>
    <sheet name="2" sheetId="19" r:id="rId4"/>
    <sheet name="3" sheetId="20" r:id="rId5"/>
    <sheet name="4" sheetId="21" r:id="rId6"/>
    <sheet name="5" sheetId="22" r:id="rId7"/>
    <sheet name="6" sheetId="23" r:id="rId8"/>
    <sheet name="7" sheetId="24" r:id="rId9"/>
    <sheet name="8" sheetId="25" r:id="rId10"/>
    <sheet name="9" sheetId="26" r:id="rId11"/>
    <sheet name="10" sheetId="27" r:id="rId12"/>
    <sheet name="11" sheetId="28" r:id="rId13"/>
    <sheet name="12" sheetId="29" r:id="rId14"/>
  </sheets>
  <definedNames>
    <definedName name="_xlnm._FilterDatabase" localSheetId="2" hidden="1">'1'!$A$1:$G$1</definedName>
    <definedName name="_xlnm._FilterDatabase" localSheetId="11" hidden="1">'10'!$A$1:$G$2</definedName>
    <definedName name="_xlnm._FilterDatabase" localSheetId="12" hidden="1">'11'!$A$1:$G$2</definedName>
    <definedName name="_xlnm._FilterDatabase" localSheetId="13" hidden="1">'12'!$A$1:$G$2</definedName>
    <definedName name="_xlnm._FilterDatabase" localSheetId="3" hidden="1">'2'!$A$1:$G$2</definedName>
    <definedName name="_xlnm._FilterDatabase" localSheetId="4" hidden="1">'3'!$A$1:$G$2</definedName>
    <definedName name="_xlnm._FilterDatabase" localSheetId="5" hidden="1">'4'!$A$1:$G$2</definedName>
    <definedName name="_xlnm._FilterDatabase" localSheetId="6" hidden="1">'5'!$A$1:$G$2</definedName>
    <definedName name="_xlnm._FilterDatabase" localSheetId="7" hidden="1">'6'!$A$1:$G$2</definedName>
    <definedName name="_xlnm._FilterDatabase" localSheetId="8" hidden="1">'7'!$A$1:$G$2</definedName>
    <definedName name="_xlnm._FilterDatabase" localSheetId="9" hidden="1">'8'!$A$1:$G$2</definedName>
    <definedName name="_xlnm._FilterDatabase" localSheetId="10" hidden="1">'9'!$A$1:$G$2</definedName>
    <definedName name="SGeral">Configuracoes!$A$22:$A$32</definedName>
    <definedName name="SRafael">Configuracoes!$A$38:$A$48</definedName>
    <definedName name="Viaturas">Configuracoes!$A$7:$A$9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8" l="1"/>
  <c r="B39" i="29"/>
  <c r="B34" i="29"/>
  <c r="B33" i="29"/>
  <c r="B32" i="29"/>
  <c r="B37" i="29" s="1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6" i="29" s="1" a="1"/>
  <c r="B36" i="29" s="1"/>
  <c r="B8" i="29"/>
  <c r="B7" i="29"/>
  <c r="F3" i="29"/>
  <c r="B39" i="28"/>
  <c r="B37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36" i="28" s="1" a="1"/>
  <c r="B36" i="28" s="1"/>
  <c r="B8" i="28"/>
  <c r="B7" i="28"/>
  <c r="F3" i="28"/>
  <c r="B39" i="27"/>
  <c r="B37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36" i="27" s="1" a="1"/>
  <c r="B36" i="27" s="1"/>
  <c r="B8" i="27"/>
  <c r="B7" i="27"/>
  <c r="F3" i="27"/>
  <c r="B39" i="26"/>
  <c r="B37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36" i="26" s="1" a="1"/>
  <c r="B36" i="26" s="1"/>
  <c r="B8" i="26"/>
  <c r="B7" i="26"/>
  <c r="F3" i="26"/>
  <c r="B39" i="25"/>
  <c r="B37" i="25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36" i="25" s="1" a="1"/>
  <c r="B36" i="25" s="1"/>
  <c r="B8" i="25"/>
  <c r="B7" i="25"/>
  <c r="F3" i="25"/>
  <c r="B39" i="24"/>
  <c r="B34" i="24"/>
  <c r="B33" i="24"/>
  <c r="B32" i="24"/>
  <c r="B37" i="24" s="1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36" i="24" s="1" a="1"/>
  <c r="B36" i="24" s="1"/>
  <c r="B8" i="24"/>
  <c r="B7" i="24"/>
  <c r="F3" i="24"/>
  <c r="B39" i="23"/>
  <c r="B34" i="23"/>
  <c r="B36" i="23" s="1" a="1"/>
  <c r="B36" i="23" s="1"/>
  <c r="B33" i="23"/>
  <c r="B32" i="23"/>
  <c r="B37" i="23" s="1"/>
  <c r="B31" i="23"/>
  <c r="B30" i="23"/>
  <c r="B29" i="23"/>
  <c r="B28" i="23"/>
  <c r="B27" i="23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F3" i="23"/>
  <c r="B39" i="22"/>
  <c r="B37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36" i="22" s="1" a="1"/>
  <c r="B36" i="22" s="1"/>
  <c r="B8" i="22"/>
  <c r="B7" i="22"/>
  <c r="F3" i="22"/>
  <c r="B39" i="21"/>
  <c r="B34" i="21"/>
  <c r="B33" i="21"/>
  <c r="B32" i="21"/>
  <c r="B37" i="21" s="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36" i="21" s="1" a="1"/>
  <c r="B36" i="21" s="1"/>
  <c r="B8" i="21"/>
  <c r="B7" i="21"/>
  <c r="F3" i="21"/>
  <c r="B39" i="20"/>
  <c r="B34" i="20"/>
  <c r="B33" i="20"/>
  <c r="B37" i="20" s="1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36" i="20" s="1" a="1"/>
  <c r="B36" i="20" s="1"/>
  <c r="B8" i="20"/>
  <c r="B7" i="20"/>
  <c r="F3" i="20"/>
  <c r="B39" i="19"/>
  <c r="B34" i="19"/>
  <c r="B33" i="19"/>
  <c r="B32" i="19"/>
  <c r="B37" i="19" s="1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36" i="19" s="1" a="1"/>
  <c r="B36" i="19" s="1"/>
  <c r="B8" i="19"/>
  <c r="B7" i="19"/>
  <c r="F3" i="19"/>
  <c r="F17" i="16"/>
  <c r="P12" i="16"/>
  <c r="P13" i="16"/>
  <c r="P14" i="16"/>
  <c r="P11" i="16"/>
  <c r="H12" i="16"/>
  <c r="H11" i="16"/>
  <c r="F12" i="16"/>
  <c r="F13" i="16"/>
  <c r="F14" i="16"/>
  <c r="F11" i="16"/>
  <c r="F18" i="16"/>
  <c r="J12" i="16"/>
  <c r="H13" i="16"/>
  <c r="J11" i="16"/>
  <c r="J14" i="16"/>
  <c r="F20" i="16"/>
  <c r="J13" i="16"/>
  <c r="F19" i="16"/>
  <c r="H14" i="16"/>
  <c r="L13" i="16" l="1"/>
  <c r="L12" i="16"/>
  <c r="L14" i="16"/>
  <c r="L11" i="16"/>
  <c r="N12" i="16"/>
  <c r="N13" i="16"/>
  <c r="N11" i="16"/>
  <c r="N14" i="16"/>
  <c r="H19" i="16"/>
  <c r="H20" i="16"/>
  <c r="H18" i="16"/>
  <c r="H17" i="16"/>
  <c r="J18" i="16"/>
  <c r="J17" i="16"/>
  <c r="J19" i="16"/>
  <c r="J20" i="16"/>
  <c r="L19" i="16" l="1"/>
  <c r="L20" i="16"/>
  <c r="L18" i="16"/>
  <c r="L17" i="16"/>
  <c r="N19" i="16" l="1"/>
  <c r="N18" i="16"/>
  <c r="N17" i="16"/>
  <c r="N20" i="16"/>
  <c r="B42" i="18" l="1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40" i="18" l="1"/>
  <c r="P19" i="16"/>
  <c r="P17" i="16" s="1"/>
  <c r="P20" i="16"/>
  <c r="P1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<sst xmlns="http://schemas.openxmlformats.org/spreadsheetml/2006/main" count="681" uniqueCount="103">
  <si>
    <t>Prestador</t>
  </si>
  <si>
    <t>Horario</t>
  </si>
  <si>
    <t>Equipamento</t>
  </si>
  <si>
    <t>Nome Prestrador</t>
  </si>
  <si>
    <t>Valor</t>
  </si>
  <si>
    <t>Tipo Serviço</t>
  </si>
  <si>
    <t>10180 constec Assistencia Tecnica</t>
  </si>
  <si>
    <t>CNPJ:</t>
  </si>
  <si>
    <t>09.107.088/0001-10</t>
  </si>
  <si>
    <t>QRA</t>
  </si>
  <si>
    <t>CPF</t>
  </si>
  <si>
    <t>CELULAR</t>
  </si>
  <si>
    <t>Viatura</t>
  </si>
  <si>
    <t>Regiões</t>
  </si>
  <si>
    <t>Leandro Sant' Ana</t>
  </si>
  <si>
    <t>R47</t>
  </si>
  <si>
    <t>Osasco</t>
  </si>
  <si>
    <t>403.415.148-69</t>
  </si>
  <si>
    <t>(11)94957-4077</t>
  </si>
  <si>
    <t>Hans Santos</t>
  </si>
  <si>
    <t>R50</t>
  </si>
  <si>
    <t>409.301.408-69</t>
  </si>
  <si>
    <t>(11)96082-1017</t>
  </si>
  <si>
    <t>Vanderlei Lourenço</t>
  </si>
  <si>
    <t>086.535.088-59</t>
  </si>
  <si>
    <t>(11)99684-6292</t>
  </si>
  <si>
    <t>Contatos</t>
  </si>
  <si>
    <t>Natanael Analista</t>
  </si>
  <si>
    <t>(11)96482-6836</t>
  </si>
  <si>
    <t>Telefone</t>
  </si>
  <si>
    <t>QRU</t>
  </si>
  <si>
    <t>Visita</t>
  </si>
  <si>
    <t>Visita Adc</t>
  </si>
  <si>
    <t>Adicional</t>
  </si>
  <si>
    <t>Lava e Seca</t>
  </si>
  <si>
    <t>Side By Side</t>
  </si>
  <si>
    <t>Lava e Seca Adc</t>
  </si>
  <si>
    <t>Side By Side Adc</t>
  </si>
  <si>
    <t>Ar Condicionado</t>
  </si>
  <si>
    <t>Ar Cond Adc</t>
  </si>
  <si>
    <t>Garantia</t>
  </si>
  <si>
    <t>TOTAL</t>
  </si>
  <si>
    <t>Nome Prestador</t>
  </si>
  <si>
    <t>QNT Serviços</t>
  </si>
  <si>
    <t>Valor Total Pagar</t>
  </si>
  <si>
    <t>Num Veiculo</t>
  </si>
  <si>
    <t>N° Serviço</t>
  </si>
  <si>
    <t>Fechamento Até</t>
  </si>
  <si>
    <t>R918</t>
  </si>
  <si>
    <t>Assinatura Prestador</t>
  </si>
  <si>
    <t>Assinatura Adilson</t>
  </si>
  <si>
    <t>Ar Cond</t>
  </si>
  <si>
    <t>R291</t>
  </si>
  <si>
    <t>270.479.478-32</t>
  </si>
  <si>
    <t>(11)95814-3268</t>
  </si>
  <si>
    <t>Observação</t>
  </si>
  <si>
    <t>Fogao</t>
  </si>
  <si>
    <t>Geladeira</t>
  </si>
  <si>
    <t>Tanquinho</t>
  </si>
  <si>
    <t>Lava Roupas</t>
  </si>
  <si>
    <t>Microondas</t>
  </si>
  <si>
    <t>Freezer</t>
  </si>
  <si>
    <t>Lava Loucas</t>
  </si>
  <si>
    <t>Fogao Adc</t>
  </si>
  <si>
    <t>Geladeira Adc</t>
  </si>
  <si>
    <t>Tanquinho Adc</t>
  </si>
  <si>
    <t>Lava Roupas Adc</t>
  </si>
  <si>
    <t>Microondas Adc</t>
  </si>
  <si>
    <t>Freezer Adc</t>
  </si>
  <si>
    <t>Lava Loucas Adc</t>
  </si>
  <si>
    <t>Data</t>
  </si>
  <si>
    <t>Florisvaldo</t>
  </si>
  <si>
    <t>Salario</t>
  </si>
  <si>
    <t>Auxilio</t>
  </si>
  <si>
    <t>QNT</t>
  </si>
  <si>
    <t>Janeiro</t>
  </si>
  <si>
    <t>DEMONSTRAÇÃO DE SERVIÇO POR PERIODO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</si>
  <si>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</si>
  <si>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</si>
  <si>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</si>
  <si>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</si>
  <si>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</si>
  <si>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</si>
  <si>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</si>
  <si>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</si>
  <si>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</si>
  <si>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</si>
  <si>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</si>
  <si>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Visão por quantidade de serviço</t>
  </si>
  <si>
    <t>Nome Base:</t>
  </si>
  <si>
    <t>Valores</t>
  </si>
  <si>
    <t>Hora Extra Sabado:</t>
  </si>
  <si>
    <t xml:space="preserve">14h </t>
  </si>
  <si>
    <t>Hora Extra dias uteis:</t>
  </si>
  <si>
    <t>18h</t>
  </si>
  <si>
    <t>Hora Extra Domingo e Feriados:</t>
  </si>
  <si>
    <t>-</t>
  </si>
  <si>
    <t>Concluidos</t>
  </si>
  <si>
    <t>Não Concluidos</t>
  </si>
  <si>
    <t>Total visitas</t>
  </si>
  <si>
    <t>Aquecedor</t>
  </si>
  <si>
    <t>Apoio Bracal</t>
  </si>
  <si>
    <t>Secadora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</si>
</sst>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44" fontId="0" fillId="2" borderId="0" xfId="1" applyFont="1" applyFill="1"/>
    <xf numFmtId="0" fontId="3" fillId="2" borderId="0" xfId="0" applyFont="1" applyFill="1"/>
    <xf numFmtId="2" fontId="3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44" fontId="0" fillId="2" borderId="0" xfId="1" applyFont="1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/>
    <xf numFmtId="44" fontId="0" fillId="2" borderId="0" xfId="1" applyFont="1" applyFill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2" fillId="2" borderId="0" xfId="0" applyNumberFormat="1" applyFont="1" applyFill="1"/>
    <xf numFmtId="0" fontId="0" fillId="0" borderId="2" xfId="0" applyBorder="1"/>
    <xf numFmtId="0" fontId="2" fillId="2" borderId="2" xfId="0" applyFont="1" applyFill="1" applyBorder="1"/>
    <xf numFmtId="0" fontId="0" fillId="2" borderId="2" xfId="0" applyFill="1" applyBorder="1"/>
    <xf numFmtId="44" fontId="2" fillId="2" borderId="2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2" fillId="4" borderId="0" xfId="0" applyFont="1" applyFill="1"/>
    <xf numFmtId="0" fontId="0" fillId="4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2" fontId="7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Serviço</a:t>
            </a:r>
            <a:r>
              <a:rPr lang="pt-BR" baseline="0"/>
              <a:t> por Prestador</a:t>
            </a:r>
            <a:endParaRPr lang="pt-BR"/>
          </a:p>
        </c:rich>
      </c:tx>
      <c:layout>
        <c:manualLayout>
          <c:xMode val="edge"/>
          <c:yMode val="edge"/>
          <c:x val="0.36810555614854717"/>
          <c:y val="3.176248323867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Janeiro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Dashboard!$E$11:$E$14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Dashboard!$F$11:$F$14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A40-4CCE-850D-A53819ECFE53}"/>
            </c:ext>
          </c:extLst>
        </c:ser>
        <c:ser>
          <c:idx val="2"/>
          <c:order val="1"/>
          <c:tx>
            <c:v>Fevereiro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Dashboard!$G$11:$G$14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Dashboard!$H$11:$H$14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A40-4CCE-850D-A53819ECFE53}"/>
            </c:ext>
          </c:extLst>
        </c:ser>
        <c:ser>
          <c:idx val="3"/>
          <c:order val="2"/>
          <c:tx>
            <c:v>Março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Dashboard!$I$11:$I$14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Dashboard!$J$11:$J$14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A40-4CCE-850D-A53819ECFE53}"/>
            </c:ext>
          </c:extLst>
        </c:ser>
        <c:ser>
          <c:idx val="4"/>
          <c:order val="3"/>
          <c:tx>
            <c:v>Abril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Dashboard!$K$11:$K$14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Dashboard!$L$11:$L$14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A40-4CCE-850D-A53819ECFE53}"/>
            </c:ext>
          </c:extLst>
        </c:ser>
        <c:ser>
          <c:idx val="5"/>
          <c:order val="4"/>
          <c:tx>
            <c:v>Maio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Dashboard!$M$11:$M$14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Dashboard!$N$11:$N$14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A40-4CCE-850D-A53819ECFE53}"/>
            </c:ext>
          </c:extLst>
        </c:ser>
        <c:ser>
          <c:idx val="6"/>
          <c:order val="5"/>
          <c:tx>
            <c:v>Junho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Dashboard!$O$11:$O$14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Dashboard!$P$11:$P$14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A40-4CCE-850D-A53819ECFE53}"/>
            </c:ext>
          </c:extLst>
        </c:ser>
        <c:ser>
          <c:idx val="7"/>
          <c:order val="6"/>
          <c:tx>
            <c:v>Julho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Dashboard!$E$17:$E$20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Dashboard!$F$17:$F$20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A40-4CCE-850D-A53819ECFE53}"/>
            </c:ext>
          </c:extLst>
        </c:ser>
        <c:ser>
          <c:idx val="8"/>
          <c:order val="7"/>
          <c:tx>
            <c:v>Agosto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Dashboard!$G$17:$G$20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Dashboard!$H$17:$H$20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A40-4CCE-850D-A53819ECFE53}"/>
            </c:ext>
          </c:extLst>
        </c:ser>
        <c:ser>
          <c:idx val="9"/>
          <c:order val="8"/>
          <c:tx>
            <c:v>Setembro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Dashboard!$I$17:$I$20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A40-4CCE-850D-A53819ECFE53}"/>
            </c:ext>
          </c:extLst>
        </c:ser>
        <c:ser>
          <c:idx val="10"/>
          <c:order val="9"/>
          <c:tx>
            <c:v>Outubro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Dashboard!$K$17:$K$20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Dashboard!$L$17:$L$20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A40-4CCE-850D-A53819ECFE53}"/>
            </c:ext>
          </c:extLst>
        </c:ser>
        <c:ser>
          <c:idx val="11"/>
          <c:order val="10"/>
          <c:tx>
            <c:v>Novembro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Dashboard!$M$17:$M$20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Dashboard!$N$17:$N$20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A40-4CCE-850D-A53819ECFE53}"/>
            </c:ext>
          </c:extLst>
        </c:ser>
        <c:ser>
          <c:idx val="0"/>
          <c:order val="11"/>
          <c:tx>
            <c:v>Dezembro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Dashboard!$O$17:$O$20</c:f>
              <c:strCache>
                <c:ptCount val="4"/>
                <c:pt idx="0">
                  <c:v>R291</c:v>
                </c:pt>
                <c:pt idx="1">
                  <c:v>R50</c:v>
                </c:pt>
                <c:pt idx="2">
                  <c:v>R918</c:v>
                </c:pt>
                <c:pt idx="3">
                  <c:v>R47</c:v>
                </c:pt>
              </c:strCache>
            </c:strRef>
          </c:cat>
          <c:val>
            <c:numRef>
              <c:f>Dashboard!$P$17:$P$20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A40-4CCE-850D-A53819ECF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2606016"/>
        <c:axId val="1962606432"/>
      </c:barChart>
      <c:catAx>
        <c:axId val="196260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2606432"/>
        <c:crosses val="autoZero"/>
        <c:auto val="1"/>
        <c:lblAlgn val="ctr"/>
        <c:lblOffset val="100"/>
        <c:noMultiLvlLbl val="0"/>
      </c:catAx>
      <c:valAx>
        <c:axId val="19626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260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190499</xdr:rowOff>
    </xdr:from>
    <xdr:to>
      <xdr:col>17</xdr:col>
      <xdr:colOff>542925</xdr:colOff>
      <xdr:row>37</xdr:row>
      <xdr:rowOff>76200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A81AA582-B451-4B01-A7D3-6AB2937C8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019B-01BF-45BD-8547-52789CA1CF43}">
  <sheetPr codeName="Planilha1"/>
  <dimension ref="A1:M48"/>
  <sheetViews>
    <sheetView topLeftCell="A18" workbookViewId="0">
      <selection activeCell="B22" sqref="B22"/>
    </sheetView>
  </sheetViews>
  <sheetFormatPr defaultRowHeight="15" outlineLevelRow="1" x14ac:dyDescent="0.25"/>
  <cols>
    <col min="1" max="1" width="29.140625" style="1" bestFit="1" customWidth="1" collapsed="1"/>
    <col min="2" max="2" width="14.42578125" style="1" bestFit="1" customWidth="1" collapsed="1"/>
    <col min="3" max="3" width="14.42578125" style="1" customWidth="1" collapsed="1"/>
    <col min="4" max="5" width="14.42578125" style="1" customWidth="1"/>
    <col min="6" max="6" width="14.42578125" style="1" customWidth="1" collapsed="1"/>
    <col min="7" max="8" width="18.5703125" style="1" bestFit="1" customWidth="1" collapsed="1"/>
    <col min="9" max="9" width="47.5703125" style="1" bestFit="1" customWidth="1" collapsed="1"/>
    <col min="10" max="10" width="16.28515625" style="1" bestFit="1" customWidth="1" collapsed="1"/>
    <col min="11" max="11" width="14.28515625" style="1" bestFit="1" customWidth="1" collapsed="1"/>
    <col min="12" max="12" width="9.140625" style="1" collapsed="1"/>
    <col min="13" max="13" width="25.140625" style="1" bestFit="1" customWidth="1" collapsed="1"/>
    <col min="14" max="16384" width="9.140625" style="1" collapsed="1"/>
  </cols>
  <sheetData>
    <row r="1" spans="1:13" ht="15" customHeight="1" x14ac:dyDescent="0.3">
      <c r="A1" s="27" t="s">
        <v>89</v>
      </c>
      <c r="B1" s="32" t="s">
        <v>6</v>
      </c>
      <c r="C1" s="32"/>
      <c r="D1" s="32"/>
      <c r="E1" s="32"/>
      <c r="F1" s="32"/>
      <c r="G1" s="32"/>
      <c r="H1" s="32"/>
      <c r="I1" s="6"/>
      <c r="J1" s="6"/>
      <c r="K1" s="6"/>
    </row>
    <row r="2" spans="1:13" ht="15" customHeight="1" x14ac:dyDescent="0.3">
      <c r="A2" s="27" t="s">
        <v>7</v>
      </c>
      <c r="B2" s="33" t="s">
        <v>8</v>
      </c>
      <c r="C2" s="33"/>
      <c r="D2" s="33"/>
      <c r="E2" s="33"/>
      <c r="F2" s="33"/>
      <c r="G2" s="33"/>
      <c r="H2" s="33"/>
      <c r="I2" s="6"/>
      <c r="J2" s="6"/>
      <c r="K2" s="6"/>
      <c r="L2" s="6"/>
      <c r="M2" s="7"/>
    </row>
    <row r="3" spans="1:13" ht="19.5" thickBot="1" x14ac:dyDescent="0.35">
      <c r="A3" s="3" t="s">
        <v>26</v>
      </c>
      <c r="B3" s="3" t="s">
        <v>29</v>
      </c>
      <c r="C3" s="11"/>
      <c r="D3" s="11"/>
      <c r="E3" s="11"/>
      <c r="F3" s="11"/>
      <c r="G3" s="11"/>
      <c r="H3" s="11"/>
      <c r="K3" s="11"/>
      <c r="L3" s="6"/>
      <c r="M3" s="7"/>
    </row>
    <row r="4" spans="1:13" ht="18.75" x14ac:dyDescent="0.3">
      <c r="A4" s="1" t="s">
        <v>27</v>
      </c>
      <c r="B4" s="1" t="s">
        <v>28</v>
      </c>
      <c r="C4" s="11"/>
      <c r="D4" s="11"/>
      <c r="E4" s="11"/>
      <c r="F4" s="11"/>
      <c r="G4" s="11"/>
      <c r="H4" s="11"/>
      <c r="K4" s="11"/>
      <c r="L4" s="6"/>
      <c r="M4" s="7"/>
    </row>
    <row r="5" spans="1:13" ht="18.75" x14ac:dyDescent="0.3">
      <c r="C5" s="11"/>
      <c r="D5" s="11"/>
      <c r="E5" s="11"/>
      <c r="F5" s="11"/>
      <c r="G5" s="11"/>
      <c r="H5" s="11"/>
      <c r="K5" s="11"/>
      <c r="L5" s="6"/>
      <c r="M5" s="7"/>
    </row>
    <row r="6" spans="1:13" ht="15.75" thickBot="1" x14ac:dyDescent="0.3">
      <c r="A6" s="3" t="s">
        <v>12</v>
      </c>
      <c r="B6" s="3" t="s">
        <v>9</v>
      </c>
      <c r="C6" s="3" t="s">
        <v>10</v>
      </c>
      <c r="D6" s="3" t="s">
        <v>72</v>
      </c>
      <c r="E6" s="3" t="s">
        <v>73</v>
      </c>
      <c r="F6" s="3" t="s">
        <v>11</v>
      </c>
      <c r="G6" s="3" t="s">
        <v>3</v>
      </c>
      <c r="H6" s="3" t="s">
        <v>13</v>
      </c>
      <c r="J6" s="8"/>
      <c r="K6" s="8"/>
    </row>
    <row r="7" spans="1:13" x14ac:dyDescent="0.25">
      <c r="A7" s="2" t="s">
        <v>52</v>
      </c>
      <c r="B7" s="2">
        <v>493910</v>
      </c>
      <c r="C7" s="2" t="s">
        <v>17</v>
      </c>
      <c r="D7" s="9"/>
      <c r="E7" s="9">
        <v>1000</v>
      </c>
      <c r="F7" s="2" t="s">
        <v>18</v>
      </c>
      <c r="G7" s="2" t="s">
        <v>14</v>
      </c>
      <c r="H7" s="2" t="s">
        <v>16</v>
      </c>
    </row>
    <row r="8" spans="1:13" x14ac:dyDescent="0.25">
      <c r="A8" s="2" t="s">
        <v>20</v>
      </c>
      <c r="B8" s="2">
        <v>538132</v>
      </c>
      <c r="C8" s="2" t="s">
        <v>21</v>
      </c>
      <c r="D8" s="9"/>
      <c r="E8" s="9">
        <v>1000</v>
      </c>
      <c r="F8" s="2" t="s">
        <v>22</v>
      </c>
      <c r="G8" s="2" t="s">
        <v>19</v>
      </c>
      <c r="H8" s="2" t="s">
        <v>16</v>
      </c>
    </row>
    <row r="9" spans="1:13" x14ac:dyDescent="0.25">
      <c r="A9" s="2" t="s">
        <v>48</v>
      </c>
      <c r="B9" s="2">
        <v>600637</v>
      </c>
      <c r="C9" s="2" t="s">
        <v>24</v>
      </c>
      <c r="D9" s="9"/>
      <c r="E9" s="9">
        <v>1000</v>
      </c>
      <c r="F9" s="2" t="s">
        <v>25</v>
      </c>
      <c r="G9" s="2" t="s">
        <v>23</v>
      </c>
      <c r="H9" s="2" t="s">
        <v>16</v>
      </c>
    </row>
    <row r="10" spans="1:13" x14ac:dyDescent="0.25">
      <c r="A10" s="2" t="s">
        <v>15</v>
      </c>
      <c r="B10" s="2">
        <v>10103</v>
      </c>
      <c r="C10" s="2" t="s">
        <v>53</v>
      </c>
      <c r="D10" s="9"/>
      <c r="E10" s="9">
        <v>1000</v>
      </c>
      <c r="F10" s="2" t="s">
        <v>54</v>
      </c>
      <c r="G10" s="2" t="s">
        <v>71</v>
      </c>
      <c r="H10" s="2" t="s">
        <v>16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4" spans="1:13" ht="18.75" x14ac:dyDescent="0.3">
      <c r="A14" s="28" t="s">
        <v>91</v>
      </c>
      <c r="B14" s="11" t="s">
        <v>92</v>
      </c>
    </row>
    <row r="15" spans="1:13" ht="18.75" x14ac:dyDescent="0.3">
      <c r="A15" s="28" t="s">
        <v>93</v>
      </c>
      <c r="B15" s="11" t="s">
        <v>94</v>
      </c>
    </row>
    <row r="16" spans="1:13" ht="18.75" x14ac:dyDescent="0.3">
      <c r="A16" s="28" t="s">
        <v>95</v>
      </c>
      <c r="B16" s="11" t="s">
        <v>96</v>
      </c>
    </row>
    <row r="20" spans="1:7" ht="15.75" x14ac:dyDescent="0.25">
      <c r="A20" s="31" t="s">
        <v>90</v>
      </c>
      <c r="B20" s="31"/>
    </row>
    <row r="21" spans="1:7" ht="15.75" thickBot="1" x14ac:dyDescent="0.3">
      <c r="A21" s="3" t="s">
        <v>5</v>
      </c>
      <c r="B21" s="3" t="s">
        <v>4</v>
      </c>
      <c r="C21" s="8"/>
      <c r="D21" s="8"/>
      <c r="E21" s="8"/>
    </row>
    <row r="22" spans="1:7" outlineLevel="1" x14ac:dyDescent="0.25">
      <c r="A22" s="2" t="s">
        <v>30</v>
      </c>
      <c r="B22" s="9">
        <v>0</v>
      </c>
      <c r="C22" s="10"/>
      <c r="D22" s="10"/>
      <c r="E22" s="10"/>
      <c r="G22" s="5"/>
    </row>
    <row r="23" spans="1:7" outlineLevel="1" x14ac:dyDescent="0.25">
      <c r="A23" s="2" t="s">
        <v>31</v>
      </c>
      <c r="B23" s="9">
        <v>0</v>
      </c>
      <c r="G23" s="5"/>
    </row>
    <row r="24" spans="1:7" outlineLevel="1" x14ac:dyDescent="0.25">
      <c r="A24" s="2" t="s">
        <v>32</v>
      </c>
      <c r="B24" s="9">
        <v>0</v>
      </c>
      <c r="G24" s="5"/>
    </row>
    <row r="25" spans="1:7" outlineLevel="1" x14ac:dyDescent="0.25">
      <c r="A25" s="2" t="s">
        <v>33</v>
      </c>
      <c r="B25" s="9">
        <v>0</v>
      </c>
      <c r="G25" s="5"/>
    </row>
    <row r="26" spans="1:7" outlineLevel="1" x14ac:dyDescent="0.25">
      <c r="A26" s="2" t="s">
        <v>34</v>
      </c>
      <c r="B26" s="9">
        <v>0</v>
      </c>
      <c r="G26" s="5"/>
    </row>
    <row r="27" spans="1:7" outlineLevel="1" x14ac:dyDescent="0.25">
      <c r="A27" s="2" t="s">
        <v>35</v>
      </c>
      <c r="B27" s="9">
        <v>0</v>
      </c>
      <c r="G27" s="5"/>
    </row>
    <row r="28" spans="1:7" outlineLevel="1" x14ac:dyDescent="0.25">
      <c r="A28" s="2" t="s">
        <v>36</v>
      </c>
      <c r="B28" s="9">
        <v>0</v>
      </c>
      <c r="G28" s="5"/>
    </row>
    <row r="29" spans="1:7" outlineLevel="1" x14ac:dyDescent="0.25">
      <c r="A29" s="2" t="s">
        <v>37</v>
      </c>
      <c r="B29" s="9">
        <v>0</v>
      </c>
      <c r="G29" s="5"/>
    </row>
    <row r="30" spans="1:7" outlineLevel="1" x14ac:dyDescent="0.25">
      <c r="A30" s="2" t="s">
        <v>38</v>
      </c>
      <c r="B30" s="9">
        <v>0</v>
      </c>
      <c r="G30" s="5"/>
    </row>
    <row r="31" spans="1:7" outlineLevel="1" x14ac:dyDescent="0.25">
      <c r="A31" s="2" t="s">
        <v>39</v>
      </c>
      <c r="B31" s="9">
        <v>0</v>
      </c>
      <c r="G31" s="5"/>
    </row>
    <row r="32" spans="1:7" outlineLevel="1" x14ac:dyDescent="0.25">
      <c r="A32" s="2" t="s">
        <v>40</v>
      </c>
      <c r="B32" s="9">
        <v>0</v>
      </c>
      <c r="G32" s="5"/>
    </row>
    <row r="33" spans="1:7" x14ac:dyDescent="0.25">
      <c r="A33" s="4"/>
      <c r="B33" s="4"/>
      <c r="G33" s="5"/>
    </row>
    <row r="36" spans="1:7" ht="15.75" x14ac:dyDescent="0.25">
      <c r="A36" s="31"/>
      <c r="B36" s="31"/>
    </row>
    <row r="37" spans="1:7" x14ac:dyDescent="0.25">
      <c r="A37" s="8"/>
      <c r="B37" s="8"/>
    </row>
    <row r="38" spans="1:7" x14ac:dyDescent="0.25">
      <c r="A38" s="2"/>
      <c r="B38" s="16"/>
    </row>
    <row r="39" spans="1:7" x14ac:dyDescent="0.25">
      <c r="A39" s="2"/>
      <c r="B39" s="16"/>
    </row>
    <row r="40" spans="1:7" x14ac:dyDescent="0.25">
      <c r="A40" s="2"/>
      <c r="B40" s="16"/>
    </row>
    <row r="41" spans="1:7" x14ac:dyDescent="0.25">
      <c r="A41" s="2"/>
      <c r="B41" s="16"/>
    </row>
    <row r="42" spans="1:7" x14ac:dyDescent="0.25">
      <c r="A42" s="2"/>
      <c r="B42" s="16"/>
    </row>
    <row r="43" spans="1:7" x14ac:dyDescent="0.25">
      <c r="A43" s="2"/>
      <c r="B43" s="16"/>
    </row>
    <row r="44" spans="1:7" x14ac:dyDescent="0.25">
      <c r="A44" s="2"/>
      <c r="B44" s="16"/>
    </row>
    <row r="45" spans="1:7" x14ac:dyDescent="0.25">
      <c r="A45" s="2"/>
      <c r="B45" s="16"/>
    </row>
    <row r="46" spans="1:7" x14ac:dyDescent="0.25">
      <c r="A46" s="2"/>
      <c r="B46" s="16"/>
    </row>
    <row r="47" spans="1:7" x14ac:dyDescent="0.25">
      <c r="A47" s="2"/>
      <c r="B47" s="16"/>
    </row>
    <row r="48" spans="1:7" x14ac:dyDescent="0.25">
      <c r="A48" s="2"/>
      <c r="B48" s="16"/>
    </row>
  </sheetData>
  <mergeCells count="4">
    <mergeCell ref="A36:B36"/>
    <mergeCell ref="A20:B20"/>
    <mergeCell ref="B1:H1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E68B-A96F-4971-97AE-15203FFF49A6}">
  <dimension ref="A1:Z40"/>
  <sheetViews>
    <sheetView workbookViewId="0">
      <selection activeCell="U16" sqref="U16"/>
    </sheetView>
  </sheetViews>
  <sheetFormatPr defaultRowHeight="15" outlineLevelRow="1" x14ac:dyDescent="0.25"/>
  <cols>
    <col min="1" max="16384" width="9.140625" style="1"/>
  </cols>
  <sheetData>
    <row r="1" spans="1:26" x14ac:dyDescent="0.25">
      <c r="A1" s="34" t="s">
        <v>76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31.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21" customHeight="1" thickBot="1" x14ac:dyDescent="0.3">
      <c r="A5" s="36" t="s">
        <v>88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26"/>
      <c r="V5" s="26"/>
      <c r="W5" s="26"/>
      <c r="X5" s="26"/>
      <c r="Y5" s="26"/>
      <c r="Z5" s="26"/>
    </row>
    <row r="6" spans="1:26" ht="15" customHeight="1" outlineLevel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26" outlineLevel="1" x14ac:dyDescent="0.25"/>
    <row r="8" spans="1:26" outlineLevel="1" x14ac:dyDescent="0.25"/>
    <row r="9" spans="1:26" ht="16.5" outlineLevel="1" thickBot="1" x14ac:dyDescent="0.3">
      <c r="E9" s="35" t="s">
        <v>75</v>
      </c>
      <c r="F9" s="35"/>
      <c r="G9" s="35" t="s">
        <v>77</v>
      </c>
      <c r="H9" s="35"/>
      <c r="I9" s="35" t="s">
        <v>78</v>
      </c>
      <c r="J9" s="35"/>
      <c r="K9" s="35" t="s">
        <v>79</v>
      </c>
      <c r="L9" s="35"/>
      <c r="M9" s="35" t="s">
        <v>80</v>
      </c>
      <c r="N9" s="35"/>
      <c r="O9" s="35" t="s">
        <v>81</v>
      </c>
      <c r="P9" s="35"/>
    </row>
    <row r="10" spans="1:26" outlineLevel="1" x14ac:dyDescent="0.25">
      <c r="E10" s="8" t="s">
        <v>0</v>
      </c>
      <c r="F10" s="8" t="s">
        <v>74</v>
      </c>
      <c r="G10" s="8" t="s">
        <v>0</v>
      </c>
      <c r="H10" s="8" t="s">
        <v>74</v>
      </c>
      <c r="I10" s="8" t="s">
        <v>0</v>
      </c>
      <c r="J10" s="8" t="s">
        <v>74</v>
      </c>
      <c r="K10" s="8" t="s">
        <v>0</v>
      </c>
      <c r="L10" s="8" t="s">
        <v>74</v>
      </c>
      <c r="M10" s="8" t="s">
        <v>0</v>
      </c>
      <c r="N10" s="8" t="s">
        <v>74</v>
      </c>
      <c r="O10" s="8" t="s">
        <v>0</v>
      </c>
      <c r="P10" s="8" t="s">
        <v>74</v>
      </c>
    </row>
    <row r="11" spans="1:26" outlineLevel="1" x14ac:dyDescent="0.25">
      <c r="E11" s="2" t="s">
        <v>52</v>
      </c>
      <c r="F11" s="2" t="e">
        <f>COUNTIFS(#REF!,Dashboard!E11)</f>
        <v>#REF!</v>
      </c>
      <c r="G11" s="2" t="s">
        <v>52</v>
      </c>
      <c r="H11" s="2" t="e">
        <f>COUNTIFS(#REF!,Dashboard!G11)</f>
        <v>#REF!</v>
      </c>
      <c r="I11" s="2" t="s">
        <v>52</v>
      </c>
      <c r="J11" s="2" t="e">
        <f>COUNTIFS(#REF!,Dashboard!I11)</f>
        <v>#REF!</v>
      </c>
      <c r="K11" s="2" t="s">
        <v>52</v>
      </c>
      <c r="L11" s="2" t="e">
        <f>COUNTIFS(#REF!,Dashboard!K11)</f>
        <v>#REF!</v>
      </c>
      <c r="M11" s="2" t="s">
        <v>52</v>
      </c>
      <c r="N11" s="2" t="e">
        <f>COUNTIFS(#REF!,Dashboard!M11)</f>
        <v>#REF!</v>
      </c>
      <c r="O11" s="2" t="s">
        <v>52</v>
      </c>
      <c r="P11" s="2" t="e">
        <f>COUNTIFS(#REF!,Dashboard!O11)</f>
        <v>#REF!</v>
      </c>
    </row>
    <row r="12" spans="1:26" outlineLevel="1" x14ac:dyDescent="0.25">
      <c r="E12" s="2" t="s">
        <v>20</v>
      </c>
      <c r="F12" s="2" t="e">
        <f>COUNTIFS(#REF!,Dashboard!E12)</f>
        <v>#REF!</v>
      </c>
      <c r="G12" s="2" t="s">
        <v>20</v>
      </c>
      <c r="H12" s="2" t="e">
        <f>COUNTIFS(#REF!,Dashboard!G12)</f>
        <v>#REF!</v>
      </c>
      <c r="I12" s="2" t="s">
        <v>20</v>
      </c>
      <c r="J12" s="2" t="e">
        <f>COUNTIFS(#REF!,Dashboard!I12)</f>
        <v>#REF!</v>
      </c>
      <c r="K12" s="2" t="s">
        <v>20</v>
      </c>
      <c r="L12" s="2" t="e">
        <f>COUNTIFS(#REF!,Dashboard!K12)</f>
        <v>#REF!</v>
      </c>
      <c r="M12" s="2" t="s">
        <v>20</v>
      </c>
      <c r="N12" s="2" t="e">
        <f>COUNTIFS(#REF!,Dashboard!M12)</f>
        <v>#REF!</v>
      </c>
      <c r="O12" s="2" t="s">
        <v>20</v>
      </c>
      <c r="P12" s="2" t="e">
        <f>COUNTIFS(#REF!,Dashboard!O12)</f>
        <v>#REF!</v>
      </c>
    </row>
    <row r="13" spans="1:26" outlineLevel="1" x14ac:dyDescent="0.25">
      <c r="E13" s="2" t="s">
        <v>48</v>
      </c>
      <c r="F13" s="2" t="e">
        <f>COUNTIFS(#REF!,Dashboard!E13)</f>
        <v>#REF!</v>
      </c>
      <c r="G13" s="2" t="s">
        <v>48</v>
      </c>
      <c r="H13" s="2" t="e">
        <f>COUNTIFS(#REF!,Dashboard!G13)</f>
        <v>#REF!</v>
      </c>
      <c r="I13" s="2" t="s">
        <v>48</v>
      </c>
      <c r="J13" s="2" t="e">
        <f>COUNTIFS(#REF!,Dashboard!I13)</f>
        <v>#REF!</v>
      </c>
      <c r="K13" s="2" t="s">
        <v>48</v>
      </c>
      <c r="L13" s="2" t="e">
        <f>COUNTIFS(#REF!,Dashboard!K13)</f>
        <v>#REF!</v>
      </c>
      <c r="M13" s="2" t="s">
        <v>48</v>
      </c>
      <c r="N13" s="2" t="e">
        <f>COUNTIFS(#REF!,Dashboard!M13)</f>
        <v>#REF!</v>
      </c>
      <c r="O13" s="2" t="s">
        <v>48</v>
      </c>
      <c r="P13" s="2" t="e">
        <f>COUNTIFS(#REF!,Dashboard!O13)</f>
        <v>#REF!</v>
      </c>
    </row>
    <row r="14" spans="1:26" outlineLevel="1" x14ac:dyDescent="0.25">
      <c r="E14" s="2" t="s">
        <v>15</v>
      </c>
      <c r="F14" s="2" t="e">
        <f>COUNTIFS(#REF!,Dashboard!E14)</f>
        <v>#REF!</v>
      </c>
      <c r="G14" s="2" t="s">
        <v>15</v>
      </c>
      <c r="H14" s="2" t="e">
        <f>COUNTIFS(#REF!,Dashboard!G14)</f>
        <v>#REF!</v>
      </c>
      <c r="I14" s="2" t="s">
        <v>15</v>
      </c>
      <c r="J14" s="2" t="e">
        <f>COUNTIFS(#REF!,Dashboard!I14)</f>
        <v>#REF!</v>
      </c>
      <c r="K14" s="2" t="s">
        <v>15</v>
      </c>
      <c r="L14" s="2" t="e">
        <f>COUNTIFS(#REF!,Dashboard!K14)</f>
        <v>#REF!</v>
      </c>
      <c r="M14" s="2" t="s">
        <v>15</v>
      </c>
      <c r="N14" s="2" t="e">
        <f>COUNTIFS(#REF!,Dashboard!M14)</f>
        <v>#REF!</v>
      </c>
      <c r="O14" s="2" t="s">
        <v>15</v>
      </c>
      <c r="P14" s="2" t="e">
        <f>COUNTIFS(#REF!,Dashboard!O14)</f>
        <v>#REF!</v>
      </c>
    </row>
    <row r="15" spans="1:26" ht="16.5" outlineLevel="1" thickBot="1" x14ac:dyDescent="0.3">
      <c r="E15" s="35" t="s">
        <v>82</v>
      </c>
      <c r="F15" s="35"/>
      <c r="G15" s="35" t="s">
        <v>83</v>
      </c>
      <c r="H15" s="35"/>
      <c r="I15" s="35" t="s">
        <v>84</v>
      </c>
      <c r="J15" s="35"/>
      <c r="K15" s="35" t="s">
        <v>85</v>
      </c>
      <c r="L15" s="35"/>
      <c r="M15" s="35" t="s">
        <v>86</v>
      </c>
      <c r="N15" s="35"/>
      <c r="O15" s="35" t="s">
        <v>87</v>
      </c>
      <c r="P15" s="35"/>
    </row>
    <row r="16" spans="1:26" outlineLevel="1" x14ac:dyDescent="0.25">
      <c r="E16" s="8" t="s">
        <v>0</v>
      </c>
      <c r="F16" s="8" t="s">
        <v>74</v>
      </c>
      <c r="G16" s="8" t="s">
        <v>0</v>
      </c>
      <c r="H16" s="8" t="s">
        <v>74</v>
      </c>
      <c r="I16" s="8" t="s">
        <v>0</v>
      </c>
      <c r="J16" s="8" t="s">
        <v>74</v>
      </c>
      <c r="K16" s="8" t="s">
        <v>0</v>
      </c>
      <c r="L16" s="8" t="s">
        <v>74</v>
      </c>
      <c r="M16" s="8" t="s">
        <v>0</v>
      </c>
      <c r="N16" s="8" t="s">
        <v>74</v>
      </c>
      <c r="O16" s="8" t="s">
        <v>0</v>
      </c>
      <c r="P16" s="8" t="s">
        <v>74</v>
      </c>
    </row>
    <row r="17" spans="5:16" outlineLevel="1" x14ac:dyDescent="0.25">
      <c r="E17" s="2" t="s">
        <v>52</v>
      </c>
      <c r="F17" s="2" t="e">
        <f>COUNTIFS(#REF!,Dashboard!E17)</f>
        <v>#REF!</v>
      </c>
      <c r="G17" s="2" t="s">
        <v>52</v>
      </c>
      <c r="H17" s="2" t="e">
        <f>COUNTIFS(#REF!,Dashboard!G17)</f>
        <v>#REF!</v>
      </c>
      <c r="I17" s="2" t="s">
        <v>52</v>
      </c>
      <c r="J17" s="2" t="e">
        <f>COUNTIFS(#REF!,Dashboard!I17)</f>
        <v>#REF!</v>
      </c>
      <c r="K17" s="2" t="s">
        <v>52</v>
      </c>
      <c r="L17" s="2" t="e">
        <f>COUNTIFS(#REF!,Dashboard!K17)</f>
        <v>#REF!</v>
      </c>
      <c r="M17" s="2" t="s">
        <v>52</v>
      </c>
      <c r="N17" s="2" t="e">
        <f>COUNTIFS(#REF!,Dashboard!M17)</f>
        <v>#REF!</v>
      </c>
      <c r="O17" s="2" t="s">
        <v>52</v>
      </c>
      <c r="P17" s="2">
        <f>COUNTIFS('1'!$B$2:$B$44,Dashboard!O17)</f>
        <v>0</v>
      </c>
    </row>
    <row r="18" spans="5:16" outlineLevel="1" x14ac:dyDescent="0.25">
      <c r="E18" s="2" t="s">
        <v>20</v>
      </c>
      <c r="F18" s="2" t="e">
        <f>COUNTIFS(#REF!,Dashboard!E18)</f>
        <v>#REF!</v>
      </c>
      <c r="G18" s="2" t="s">
        <v>20</v>
      </c>
      <c r="H18" s="2" t="e">
        <f>COUNTIFS(#REF!,Dashboard!G18)</f>
        <v>#REF!</v>
      </c>
      <c r="I18" s="2" t="s">
        <v>20</v>
      </c>
      <c r="J18" s="2" t="e">
        <f>COUNTIFS(#REF!,Dashboard!I18)</f>
        <v>#REF!</v>
      </c>
      <c r="K18" s="2" t="s">
        <v>20</v>
      </c>
      <c r="L18" s="2" t="e">
        <f>COUNTIFS(#REF!,Dashboard!K18)</f>
        <v>#REF!</v>
      </c>
      <c r="M18" s="2" t="s">
        <v>20</v>
      </c>
      <c r="N18" s="2" t="e">
        <f>COUNTIFS(#REF!,Dashboard!M18)</f>
        <v>#REF!</v>
      </c>
      <c r="O18" s="2" t="s">
        <v>20</v>
      </c>
      <c r="P18" s="2">
        <f>COUNTIFS('1'!$B$2:$B$44,Dashboard!O18)</f>
        <v>0</v>
      </c>
    </row>
    <row r="19" spans="5:16" outlineLevel="1" x14ac:dyDescent="0.25">
      <c r="E19" s="2" t="s">
        <v>48</v>
      </c>
      <c r="F19" s="2" t="e">
        <f>COUNTIFS(#REF!,Dashboard!E19)</f>
        <v>#REF!</v>
      </c>
      <c r="G19" s="2" t="s">
        <v>48</v>
      </c>
      <c r="H19" s="2" t="e">
        <f>COUNTIFS(#REF!,Dashboard!G19)</f>
        <v>#REF!</v>
      </c>
      <c r="I19" s="2" t="s">
        <v>48</v>
      </c>
      <c r="J19" s="2" t="e">
        <f>COUNTIFS(#REF!,Dashboard!I19)</f>
        <v>#REF!</v>
      </c>
      <c r="K19" s="2" t="s">
        <v>48</v>
      </c>
      <c r="L19" s="2" t="e">
        <f>COUNTIFS(#REF!,Dashboard!K19)</f>
        <v>#REF!</v>
      </c>
      <c r="M19" s="2" t="s">
        <v>48</v>
      </c>
      <c r="N19" s="2" t="e">
        <f>COUNTIFS(#REF!,Dashboard!M19)</f>
        <v>#REF!</v>
      </c>
      <c r="O19" s="2" t="s">
        <v>48</v>
      </c>
      <c r="P19" s="2">
        <f>COUNTIFS('1'!$B$2:$B$44,Dashboard!O19)</f>
        <v>1</v>
      </c>
    </row>
    <row r="20" spans="5:16" outlineLevel="1" x14ac:dyDescent="0.25">
      <c r="E20" s="2" t="s">
        <v>15</v>
      </c>
      <c r="F20" s="2" t="e">
        <f>COUNTIFS(#REF!,Dashboard!E20)</f>
        <v>#REF!</v>
      </c>
      <c r="G20" s="2" t="s">
        <v>15</v>
      </c>
      <c r="H20" s="2" t="e">
        <f>COUNTIFS(#REF!,Dashboard!G20)</f>
        <v>#REF!</v>
      </c>
      <c r="I20" s="2" t="s">
        <v>15</v>
      </c>
      <c r="J20" s="2" t="e">
        <f>COUNTIFS(#REF!,Dashboard!I20)</f>
        <v>#REF!</v>
      </c>
      <c r="K20" s="2" t="s">
        <v>15</v>
      </c>
      <c r="L20" s="2" t="e">
        <f>COUNTIFS(#REF!,Dashboard!K20)</f>
        <v>#REF!</v>
      </c>
      <c r="M20" s="2" t="s">
        <v>15</v>
      </c>
      <c r="N20" s="2" t="e">
        <f>COUNTIFS(#REF!,Dashboard!M20)</f>
        <v>#REF!</v>
      </c>
      <c r="O20" s="2" t="s">
        <v>15</v>
      </c>
      <c r="P20" s="2">
        <f>COUNTIFS('1'!$B$2:$B$44,Dashboard!O20)</f>
        <v>0</v>
      </c>
    </row>
    <row r="21" spans="5:16" outlineLevel="1" x14ac:dyDescent="0.25"/>
    <row r="22" spans="5:16" outlineLevel="1" x14ac:dyDescent="0.25"/>
    <row r="23" spans="5:16" outlineLevel="1" x14ac:dyDescent="0.25"/>
    <row r="24" spans="5:16" outlineLevel="1" x14ac:dyDescent="0.25"/>
    <row r="25" spans="5:16" outlineLevel="1" x14ac:dyDescent="0.25"/>
    <row r="26" spans="5:16" outlineLevel="1" x14ac:dyDescent="0.25"/>
    <row r="27" spans="5:16" outlineLevel="1" x14ac:dyDescent="0.25"/>
    <row r="28" spans="5:16" outlineLevel="1" x14ac:dyDescent="0.25"/>
    <row r="29" spans="5:16" outlineLevel="1" x14ac:dyDescent="0.25"/>
    <row r="30" spans="5:16" outlineLevel="1" x14ac:dyDescent="0.25"/>
    <row r="31" spans="5:16" outlineLevel="1" x14ac:dyDescent="0.25"/>
    <row r="32" spans="5:16" outlineLevel="1" x14ac:dyDescent="0.25"/>
    <row r="33" outlineLevel="1" x14ac:dyDescent="0.25"/>
    <row r="34" outlineLevel="1" x14ac:dyDescent="0.25"/>
    <row r="35" outlineLevel="1" x14ac:dyDescent="0.25"/>
    <row r="36" outlineLevel="1" x14ac:dyDescent="0.25"/>
    <row r="37" outlineLevel="1" x14ac:dyDescent="0.25"/>
    <row r="38" outlineLevel="1" x14ac:dyDescent="0.25"/>
    <row r="39" outlineLevel="1" x14ac:dyDescent="0.25"/>
    <row r="40" outlineLevel="1" x14ac:dyDescent="0.25"/>
  </sheetData>
  <mergeCells count="14">
    <mergeCell ref="A1:Z3"/>
    <mergeCell ref="G9:H9"/>
    <mergeCell ref="G15:H15"/>
    <mergeCell ref="A5:T5"/>
    <mergeCell ref="I15:J15"/>
    <mergeCell ref="K15:L15"/>
    <mergeCell ref="M15:N15"/>
    <mergeCell ref="O15:P15"/>
    <mergeCell ref="I9:J9"/>
    <mergeCell ref="K9:L9"/>
    <mergeCell ref="M9:N9"/>
    <mergeCell ref="O9:P9"/>
    <mergeCell ref="E15:F15"/>
    <mergeCell ref="E9:F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A3E5-63B0-491D-8361-F3915E53E5F8}">
  <dimension ref="A1:IO44"/>
  <sheetViews>
    <sheetView tabSelected="1" zoomScale="110" zoomScaleNormal="110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x14ac:dyDescent="0.25">
      <c r="F2" s="17"/>
    </row>
    <row r="3" spans="1:249" s="18" customFormat="1" x14ac:dyDescent="0.25">
      <c r="F3" s="17"/>
    </row>
    <row r="4" spans="1:249" s="18" customFormat="1" x14ac:dyDescent="0.25">
      <c r="F4" s="17"/>
    </row>
    <row r="5" spans="1:249" s="18" customFormat="1" ht="15.75" thickBot="1" x14ac:dyDescent="0.3">
      <c r="F5" s="17"/>
    </row>
    <row r="6" spans="1:249" s="22" customFormat="1" ht="15.75" thickBot="1" x14ac:dyDescent="0.3">
      <c r="A6" s="23" t="s">
        <v>41</v>
      </c>
      <c r="B6" s="23"/>
      <c r="C6" s="23"/>
      <c r="D6" s="24"/>
      <c r="E6" s="24"/>
      <c r="F6" s="25">
        <f>SUBTOTAL(109,$F$2:F5)</f>
        <v>0</v>
      </c>
      <c r="G6" s="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</row>
    <row r="7" spans="1:249" x14ac:dyDescent="0.25">
      <c r="A7" s="12"/>
      <c r="B7" s="12"/>
      <c r="C7" s="12"/>
      <c r="D7" s="1"/>
      <c r="E7" s="1"/>
      <c r="F7" s="21"/>
      <c r="G7" s="1"/>
    </row>
    <row r="8" spans="1:249" x14ac:dyDescent="0.25">
      <c r="A8" s="12" t="s">
        <v>47</v>
      </c>
      <c r="B8" s="19">
        <v>44927</v>
      </c>
      <c r="C8" s="19">
        <v>44957</v>
      </c>
      <c r="D8" s="1"/>
      <c r="E8" s="1"/>
      <c r="F8" s="1"/>
      <c r="G8" s="1"/>
    </row>
    <row r="9" spans="1:249" x14ac:dyDescent="0.25">
      <c r="A9" s="12" t="s">
        <v>45</v>
      </c>
      <c r="B9" s="2" t="s">
        <v>48</v>
      </c>
      <c r="C9" s="1"/>
      <c r="D9" s="1"/>
      <c r="E9" s="1"/>
      <c r="F9" s="1"/>
      <c r="G9" s="1"/>
    </row>
    <row r="10" spans="1:249" x14ac:dyDescent="0.25">
      <c r="A10" s="12" t="s">
        <v>42</v>
      </c>
      <c r="B10" s="2" t="str">
        <f>IF(($B$9=Configuracoes!$A$7),Configuracoes!$G$7,IF(($B$9=Configuracoes!$A$8),Configuracoes!$G$8,IF(($B$9=Configuracoes!$A$9),Configuracoes!$G$9,IF(($B$9=Configuracoes!$A$10),Configuracoes!$G$10,Configuracoes!$G$12))))</f>
        <v>Vanderlei Lourenço</v>
      </c>
      <c r="C10" s="14"/>
      <c r="D10" s="1"/>
      <c r="E10" s="1"/>
      <c r="F10" s="1"/>
      <c r="G10" s="1"/>
    </row>
    <row r="11" spans="1:249" x14ac:dyDescent="0.25">
      <c r="A11" s="12" t="s">
        <v>43</v>
      </c>
      <c r="B11" s="2">
        <f>COUNTIFS($B$2:$B$5,$B$9,$C$2:$C$5,"&gt;="&amp;$B$8,$C$2:$C$5,"&lt;="&amp;$C$8)</f>
        <v>0</v>
      </c>
      <c r="C11" s="1"/>
      <c r="D11" s="1"/>
      <c r="E11" s="1"/>
      <c r="F11" s="1"/>
      <c r="G11" s="1"/>
    </row>
    <row r="12" spans="1:249" x14ac:dyDescent="0.25">
      <c r="A12" s="13" t="s">
        <v>56</v>
      </c>
      <c r="B12" s="2">
        <f>COUNTIFS($E$2:$E$5,A12,$B$2:$B$5,$B$9)</f>
        <v>0</v>
      </c>
      <c r="C12" s="1"/>
      <c r="D12" s="1"/>
      <c r="E12" s="1"/>
      <c r="F12" s="1"/>
      <c r="G12" s="1"/>
    </row>
    <row r="13" spans="1:249" x14ac:dyDescent="0.25">
      <c r="A13" s="13" t="s">
        <v>63</v>
      </c>
      <c r="B13" s="2">
        <f>COUNTIFS($E$2:$E$5,A13,$B$2:$B$5,$B$9)</f>
        <v>0</v>
      </c>
      <c r="C13" s="1"/>
      <c r="D13" s="1"/>
      <c r="E13" s="1"/>
      <c r="F13" s="1"/>
      <c r="G13" s="1"/>
    </row>
    <row r="14" spans="1:249" x14ac:dyDescent="0.25">
      <c r="A14" s="13" t="s">
        <v>57</v>
      </c>
      <c r="B14" s="2">
        <f>COUNTIFS($E$2:$E$5,A14,$B$2:$B$5,$B$9)</f>
        <v>0</v>
      </c>
      <c r="C14" s="1"/>
      <c r="D14" s="1"/>
      <c r="E14" s="1"/>
      <c r="F14" s="1"/>
      <c r="G14" s="1"/>
    </row>
    <row r="15" spans="1:249" x14ac:dyDescent="0.25">
      <c r="A15" s="13" t="s">
        <v>64</v>
      </c>
      <c r="B15" s="2">
        <f>COUNTIFS($E$2:$E$5,A15,$B$2:$B$5,$B$9)</f>
        <v>0</v>
      </c>
      <c r="C15" s="1"/>
      <c r="D15" s="1"/>
      <c r="E15" s="1"/>
      <c r="F15" s="1"/>
      <c r="G15" s="1"/>
    </row>
    <row r="16" spans="1:249" x14ac:dyDescent="0.25">
      <c r="A16" s="13" t="s">
        <v>58</v>
      </c>
      <c r="B16" s="2">
        <f>COUNTIFS($E$2:$E$5,A16,$B$2:$B$5,$B$9)</f>
        <v>0</v>
      </c>
      <c r="C16" s="1"/>
      <c r="D16" s="1"/>
      <c r="E16" s="1"/>
      <c r="F16" s="1"/>
      <c r="G16" s="1"/>
    </row>
    <row r="17" spans="1:7" x14ac:dyDescent="0.25">
      <c r="A17" s="13" t="s">
        <v>65</v>
      </c>
      <c r="B17" s="2">
        <f>COUNTIFS($E$2:$E$5,A17,$B$2:$B$5,$B$9)</f>
        <v>0</v>
      </c>
      <c r="C17" s="1"/>
      <c r="D17" s="1"/>
      <c r="E17" s="1"/>
      <c r="F17" s="1"/>
      <c r="G17" s="1"/>
    </row>
    <row r="18" spans="1:7" x14ac:dyDescent="0.25">
      <c r="A18" s="13" t="s">
        <v>59</v>
      </c>
      <c r="B18" s="2">
        <f>COUNTIFS($E$2:$E$5,A18,$B$2:$B$5,$B$9)</f>
        <v>0</v>
      </c>
      <c r="C18" s="1"/>
      <c r="D18" s="1"/>
      <c r="E18" s="1"/>
      <c r="F18" s="1"/>
      <c r="G18" s="1"/>
    </row>
    <row r="19" spans="1:7" x14ac:dyDescent="0.25">
      <c r="A19" s="13" t="s">
        <v>66</v>
      </c>
      <c r="B19" s="2">
        <f>COUNTIFS($E$2:$E$5,A19,$B$2:$B$5,$B$9)</f>
        <v>0</v>
      </c>
      <c r="C19" s="1"/>
      <c r="D19" s="1"/>
      <c r="E19" s="1"/>
      <c r="F19" s="1"/>
      <c r="G19" s="1"/>
    </row>
    <row r="20" spans="1:7" x14ac:dyDescent="0.25">
      <c r="A20" s="13" t="s">
        <v>60</v>
      </c>
      <c r="B20" s="2">
        <f>COUNTIFS($E$2:$E$5,A20,$B$2:$B$5,$B$9)</f>
        <v>0</v>
      </c>
      <c r="C20" s="1"/>
      <c r="D20" s="1"/>
      <c r="E20" s="1"/>
      <c r="F20" s="1"/>
      <c r="G20" s="1"/>
    </row>
    <row r="21" spans="1:7" x14ac:dyDescent="0.25">
      <c r="A21" s="13" t="s">
        <v>67</v>
      </c>
      <c r="B21" s="2">
        <f>COUNTIFS($E$2:$E$5,A21,$B$2:$B$5,$B$9)</f>
        <v>0</v>
      </c>
      <c r="C21" s="1"/>
      <c r="D21" s="1"/>
      <c r="E21" s="1"/>
      <c r="F21" s="1"/>
      <c r="G21" s="1"/>
    </row>
    <row r="22" spans="1:7" x14ac:dyDescent="0.25">
      <c r="A22" s="13" t="s">
        <v>61</v>
      </c>
      <c r="B22" s="2">
        <f>COUNTIFS($E$2:$E$5,A22,$B$2:$B$5,$B$9)</f>
        <v>0</v>
      </c>
      <c r="C22" s="1"/>
      <c r="D22" s="1"/>
      <c r="E22" s="1"/>
      <c r="F22" s="1"/>
      <c r="G22" s="1"/>
    </row>
    <row r="23" spans="1:7" x14ac:dyDescent="0.25">
      <c r="A23" s="13" t="s">
        <v>68</v>
      </c>
      <c r="B23" s="2">
        <f>COUNTIFS($E$2:$E$5,A23,$B$2:$B$5,$B$9)</f>
        <v>0</v>
      </c>
      <c r="C23" s="1"/>
      <c r="D23" s="1"/>
      <c r="E23" s="1"/>
      <c r="F23" s="1"/>
      <c r="G23" s="1"/>
    </row>
    <row r="24" spans="1:7" x14ac:dyDescent="0.25">
      <c r="A24" s="13" t="s">
        <v>62</v>
      </c>
      <c r="B24" s="2">
        <f>COUNTIFS($E$2:$E$5,A24,$B$2:$B$5,$B$9)</f>
        <v>0</v>
      </c>
      <c r="C24" s="1"/>
      <c r="D24" s="1"/>
      <c r="E24" s="1"/>
      <c r="F24" s="1"/>
      <c r="G24" s="1"/>
    </row>
    <row r="25" spans="1:7" x14ac:dyDescent="0.25">
      <c r="A25" s="13" t="s">
        <v>69</v>
      </c>
      <c r="B25" s="2">
        <f>COUNTIFS($E$2:$E$5,A25,$B$2:$B$5,$B$9)</f>
        <v>0</v>
      </c>
      <c r="C25" s="1"/>
      <c r="D25" s="1"/>
      <c r="E25" s="1"/>
      <c r="F25" s="1"/>
      <c r="G25" s="1"/>
    </row>
    <row r="26" spans="1:7" x14ac:dyDescent="0.25">
      <c r="A26" s="13" t="s">
        <v>35</v>
      </c>
      <c r="B26" s="2">
        <f>COUNTIFS($E$2:$E$5,A26,$B$2:$B$5,$B$9)</f>
        <v>0</v>
      </c>
      <c r="C26" s="1"/>
      <c r="D26" s="1"/>
      <c r="E26" s="1"/>
      <c r="F26" s="1"/>
      <c r="G26" s="1"/>
    </row>
    <row r="27" spans="1:7" x14ac:dyDescent="0.25">
      <c r="A27" s="13" t="s">
        <v>37</v>
      </c>
      <c r="B27" s="2">
        <f>COUNTIFS($E$2:$E$5,A27,$B$2:$B$5,$B$9)</f>
        <v>0</v>
      </c>
      <c r="C27" s="1"/>
      <c r="D27" s="1"/>
      <c r="E27" s="1"/>
      <c r="F27" s="1"/>
      <c r="G27" s="1"/>
    </row>
    <row r="28" spans="1:7" x14ac:dyDescent="0.25">
      <c r="A28" s="13" t="s">
        <v>34</v>
      </c>
      <c r="B28" s="2">
        <f>COUNTIFS($E$2:$E$5,A28,$B$2:$B$5,$B$9)</f>
        <v>0</v>
      </c>
      <c r="C28" s="1"/>
      <c r="D28" s="1"/>
      <c r="E28" s="1"/>
      <c r="F28" s="1"/>
      <c r="G28" s="1"/>
    </row>
    <row r="29" spans="1:7" x14ac:dyDescent="0.25">
      <c r="A29" s="13" t="s">
        <v>36</v>
      </c>
      <c r="B29" s="2">
        <f>COUNTIFS($E$2:$E$5,A29,$B$2:$B$5,$B$9)</f>
        <v>0</v>
      </c>
      <c r="C29" s="1"/>
      <c r="D29" s="1"/>
      <c r="E29" s="1"/>
      <c r="F29" s="1"/>
      <c r="G29" s="1"/>
    </row>
    <row r="30" spans="1:7" x14ac:dyDescent="0.25">
      <c r="A30" s="13" t="s">
        <v>51</v>
      </c>
      <c r="B30" s="2">
        <f>COUNTIFS($E$2:$E$5,A30,$B$2:$B$5,$B$9)</f>
        <v>0</v>
      </c>
      <c r="C30" s="1"/>
      <c r="D30" s="1"/>
      <c r="E30" s="1"/>
      <c r="F30" s="1"/>
      <c r="G30" s="1"/>
    </row>
    <row r="31" spans="1:7" x14ac:dyDescent="0.25">
      <c r="A31" s="13" t="s">
        <v>39</v>
      </c>
      <c r="B31" s="2">
        <f>COUNTIFS($E$2:$E$5,A31,$B$2:$B$5,$B$9)</f>
        <v>0</v>
      </c>
      <c r="C31" s="1"/>
      <c r="D31" s="1"/>
      <c r="E31" s="1"/>
      <c r="F31" s="1"/>
    </row>
    <row r="32" spans="1:7" x14ac:dyDescent="0.25">
      <c r="A32" s="13" t="s">
        <v>100</v>
      </c>
      <c r="B32" s="2">
        <f>COUNTIFS($E$2:$E$5,A32,$B$2:$B$5,$B$9)</f>
        <v>0</v>
      </c>
      <c r="C32" s="1"/>
      <c r="D32" s="1"/>
      <c r="E32" s="1"/>
      <c r="F32" s="1"/>
    </row>
    <row r="33" spans="1:6" x14ac:dyDescent="0.25">
      <c r="A33" s="13" t="s">
        <v>102</v>
      </c>
      <c r="B33" s="2">
        <f>COUNTIFS($E$2:$E$5,A33,$B$2:$B$5,$B$9)</f>
        <v>0</v>
      </c>
      <c r="C33" s="1"/>
      <c r="D33" s="1"/>
      <c r="E33" s="1"/>
      <c r="F33" s="1"/>
    </row>
    <row r="34" spans="1:6" x14ac:dyDescent="0.25">
      <c r="A34" s="13" t="s">
        <v>40</v>
      </c>
      <c r="B34" s="2">
        <f>COUNTIFS($E$2:$E$5,A34,$B$2:$B$5,$B$9)</f>
        <v>0</v>
      </c>
      <c r="C34" s="1"/>
      <c r="D34" s="1"/>
      <c r="E34" s="1"/>
      <c r="F34" s="1"/>
    </row>
    <row r="35" spans="1:6" x14ac:dyDescent="0.25">
      <c r="A35" s="13" t="s">
        <v>31</v>
      </c>
      <c r="B35" s="2">
        <f>COUNTIFS($E$2:$E$5,A35,$B$2:$B$5,$B$9)</f>
        <v>0</v>
      </c>
      <c r="C35" s="1"/>
      <c r="D35" s="1"/>
      <c r="E35" s="1"/>
      <c r="F35" s="1"/>
    </row>
    <row r="36" spans="1:6" x14ac:dyDescent="0.25">
      <c r="A36" s="13" t="s">
        <v>32</v>
      </c>
      <c r="B36" s="2">
        <f>COUNTIFS($E$2:$E$5,A36,$B$2:$B$5,$B$9)</f>
        <v>0</v>
      </c>
      <c r="C36" s="1"/>
      <c r="D36" s="1"/>
      <c r="E36" s="1"/>
      <c r="F36" s="1"/>
    </row>
    <row r="37" spans="1:6" x14ac:dyDescent="0.25">
      <c r="A37" s="13" t="s">
        <v>101</v>
      </c>
      <c r="B37" s="2">
        <f>COUNTIFS($E$2:$E$5,A37,$B$2:$B$5,$B$9)</f>
        <v>0</v>
      </c>
      <c r="C37" s="1"/>
      <c r="D37" s="1"/>
      <c r="E37" s="1"/>
      <c r="F37" s="1"/>
    </row>
    <row r="38" spans="1:6" x14ac:dyDescent="0.25">
      <c r="A38" s="13"/>
      <c r="B38" s="2"/>
      <c r="C38" s="1"/>
      <c r="D38" s="1"/>
      <c r="E38" s="1"/>
      <c r="F38" s="1"/>
    </row>
    <row r="39" spans="1:6" x14ac:dyDescent="0.25">
      <c r="A39" s="29" t="s">
        <v>97</v>
      </c>
      <c r="B39" s="30"/>
      <c r="C39" s="1"/>
      <c r="D39" s="1"/>
      <c r="E39" s="1"/>
      <c r="F39" s="1"/>
    </row>
    <row r="40" spans="1:6" x14ac:dyDescent="0.25">
      <c r="A40" s="29" t="s">
        <v>99</v>
      </c>
      <c r="B40" s="30">
        <f>B35+B36</f>
        <v>0</v>
      </c>
      <c r="C40" s="1"/>
      <c r="D40" s="1"/>
      <c r="E40" s="1"/>
      <c r="F40" s="1"/>
    </row>
    <row r="41" spans="1:6" x14ac:dyDescent="0.25">
      <c r="A41" s="29" t="s">
        <v>98</v>
      </c>
      <c r="B41" s="30">
        <v>32</v>
      </c>
      <c r="C41" s="1"/>
      <c r="D41" s="1"/>
      <c r="E41" s="1"/>
      <c r="F41" s="1"/>
    </row>
    <row r="42" spans="1:6" x14ac:dyDescent="0.25">
      <c r="A42" s="12" t="s">
        <v>44</v>
      </c>
      <c r="B42" s="9">
        <f>SUMIF(B2:B5,B9,F2:F5)</f>
        <v>0</v>
      </c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49</v>
      </c>
      <c r="B44" s="37"/>
      <c r="C44" s="15"/>
      <c r="D44" s="15"/>
      <c r="E44" s="15"/>
      <c r="F44" s="15"/>
    </row>
  </sheetData>
  <autoFilter ref="A1:G1" xr:uid="{AC8A0C3D-D280-42CD-A06B-50D03270988E}"/>
  <dataConsolidate/>
  <mergeCells count="1"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D31C283-D679-42FD-A91E-D078C16CFD1E}">
          <x14:formula1>
            <xm:f>Configuracoes!$A$7:$A$10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C3CE-5690-41E8-A49D-54865C88CDA5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D50B2-7823-417E-BCC3-7E3F0F6F9D35}">
          <x14:formula1>
            <xm:f>Configuracoes!$A$7:$A$10</xm:f>
          </x14:formula1>
          <xm:sqref>B6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24B0-A090-41BB-897E-FEF96DF66B9D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D1A111-A461-4979-A997-51E0AB1B70D2}">
          <x14:formula1>
            <xm:f>Configuracoes!$A$7:$A$10</xm:f>
          </x14:formula1>
          <xm:sqref>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F7F8-E0ED-4F0C-A6E8-AF7917142BCE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752945-0045-4B61-8B8C-598860C31761}">
          <x14:formula1>
            <xm:f>Configuracoes!$A$7:$A$10</xm:f>
          </x14:formula1>
          <xm:sqref>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936-F99B-4C67-B360-FADE1800965F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D23B73-D40F-4393-8024-39776B0764D1}">
          <x14:formula1>
            <xm:f>Configuracoes!$A$7:$A$10</xm:f>
          </x14:formula1>
          <xm:sqref>B6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557A-6FAC-4CF5-AF21-C5849497EC59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392C41-DA1B-4F96-84FE-90F414AFC7DB}">
          <x14:formula1>
            <xm:f>Configuracoes!$A$7:$A$10</xm:f>
          </x14:formula1>
          <xm:sqref>B6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328A-25AD-4109-8E83-6C53D5CBCDB1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5530A6-BD01-4E8D-9167-06A8C8D1BB47}">
          <x14:formula1>
            <xm:f>Configuracoes!$A$7:$A$10</xm:f>
          </x14:formula1>
          <xm:sqref>B6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A77C-B12E-4E5B-90F7-A70BD63B2D45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98A37E-134D-43B5-ADCF-1731CD00B4BC}">
          <x14:formula1>
            <xm:f>Configuracoes!$A$7:$A$10</xm:f>
          </x14:formula1>
          <xm:sqref>B6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570C-0585-4895-ACE4-CA2DF983E9C5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1B6A4A-2281-41BB-8EC0-7E19574324FA}">
          <x14:formula1>
            <xm:f>Configuracoes!$A$7:$A$10</xm:f>
          </x14:formula1>
          <xm:sqref>B6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15E2-1365-4CAA-864B-10209E02E039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AE9E68-B2B5-46F7-9C8F-1AF83D43A291}">
          <x14:formula1>
            <xm:f>Configuracoes!$A$7:$A$10</xm:f>
          </x14:formula1>
          <xm:sqref>B6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C85B-3F74-419A-BEDA-A01B560B2E45}">
  <dimension ref="A1:IO44"/>
  <sheetViews>
    <sheetView zoomScale="110" zoomScaleNormal="110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71B03B-A9B5-4BA3-AAB0-09FC5216EE3C}">
          <x14:formula1>
            <xm:f>Configuracoes!$A$7:$A$10</xm:f>
          </x14:formula1>
          <xm:sqref>B6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691F-047D-4D6C-8938-BB73C375EEC6}">
  <dimension ref="A1:IO44"/>
  <sheetViews>
    <sheetView zoomScale="110" zoomScaleNormal="110" workbookViewId="0">
      <pane ySplit="1" topLeftCell="A29" activePane="bottomLeft" state="frozen"/>
      <selection pane="bottomLeft" activeCell="G41" sqref="G41"/>
    </sheetView>
  </sheetViews>
  <sheetFormatPr defaultRowHeight="15" x14ac:dyDescent="0.25"/>
  <cols>
    <col min="1" max="1" width="16.42578125" bestFit="1" customWidth="1" collapsed="1"/>
    <col min="2" max="2" width="18.5703125" bestFit="1" customWidth="1" collapsed="1"/>
    <col min="3" max="3" width="16.28515625" customWidth="1" collapsed="1"/>
    <col min="4" max="4" width="12.140625" bestFit="1" customWidth="1" collapsed="1"/>
    <col min="5" max="5" width="17.42578125" bestFit="1" customWidth="1" collapsed="1"/>
    <col min="6" max="6" width="13.5703125" bestFit="1" customWidth="1" collapsed="1"/>
    <col min="7" max="7" width="15.85546875" bestFit="1" customWidth="1" collapsed="1"/>
    <col min="8" max="2096" width="9.42578125" customWidth="1" collapsed="1"/>
    <col min="2097" max="16384" width="9.140625" collapsed="1"/>
  </cols>
  <sheetData>
    <row r="1" spans="1:249" s="18" customFormat="1" ht="15.75" thickBot="1" x14ac:dyDescent="0.3">
      <c r="A1" s="3" t="s">
        <v>46</v>
      </c>
      <c r="B1" s="3" t="s">
        <v>0</v>
      </c>
      <c r="C1" s="3" t="s">
        <v>70</v>
      </c>
      <c r="D1" s="3" t="s">
        <v>1</v>
      </c>
      <c r="E1" s="3" t="s">
        <v>2</v>
      </c>
      <c r="F1" s="3" t="s">
        <v>4</v>
      </c>
      <c r="G1" s="3" t="s">
        <v>55</v>
      </c>
    </row>
    <row r="2" spans="1:249" s="18" customFormat="1" ht="15.75" thickBot="1" x14ac:dyDescent="0.3">
      <c r="C2" s="20"/>
      <c r="F2" s="17"/>
    </row>
    <row r="3" spans="1:249" s="22" customFormat="1" ht="15.75" thickBot="1" x14ac:dyDescent="0.3">
      <c r="A3" s="23" t="s">
        <v>41</v>
      </c>
      <c r="B3" s="23"/>
      <c r="C3" s="23"/>
      <c r="D3" s="24"/>
      <c r="E3" s="24"/>
      <c r="F3" s="25">
        <f>SUBTOTAL(109,$F$2:F2)</f>
        <v>0</v>
      </c>
      <c r="G3" s="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</row>
    <row r="4" spans="1:249" x14ac:dyDescent="0.25">
      <c r="A4" s="12"/>
      <c r="B4" s="12"/>
      <c r="C4" s="12"/>
      <c r="D4" s="1"/>
      <c r="E4" s="1"/>
      <c r="F4" s="21"/>
      <c r="G4" s="1"/>
    </row>
    <row r="5" spans="1:249" x14ac:dyDescent="0.25">
      <c r="A5" s="12" t="s">
        <v>47</v>
      </c>
      <c r="B5" s="19">
        <v>44927</v>
      </c>
      <c r="C5" s="19">
        <v>44957</v>
      </c>
      <c r="D5" s="1"/>
      <c r="E5" s="1"/>
      <c r="F5" s="1"/>
      <c r="G5" s="1"/>
    </row>
    <row r="6" spans="1:249" x14ac:dyDescent="0.25">
      <c r="A6" s="12" t="s">
        <v>45</v>
      </c>
      <c r="B6" s="2" t="s">
        <v>48</v>
      </c>
      <c r="C6" s="1"/>
      <c r="D6" s="1"/>
      <c r="E6" s="1"/>
      <c r="F6" s="1"/>
      <c r="G6" s="1"/>
    </row>
    <row r="7" spans="1:249" x14ac:dyDescent="0.25">
      <c r="A7" s="12" t="s">
        <v>42</v>
      </c>
      <c r="B7" s="2" t="str">
        <f>IF(($B$6=Configuracoes!$A$7),Configuracoes!$G$7,IF(($B$6=Configuracoes!$A$8),Configuracoes!$G$8,IF(($B$6=Configuracoes!$A$9),Configuracoes!$G$9,IF(($B$6=Configuracoes!$A$10),Configuracoes!$G$10,Configuracoes!$G$12))))</f>
        <v>Vanderlei Lourenço</v>
      </c>
      <c r="C7" s="14"/>
      <c r="D7" s="1"/>
      <c r="E7" s="1"/>
      <c r="F7" s="1"/>
      <c r="G7" s="1"/>
    </row>
    <row r="8" spans="1:249" x14ac:dyDescent="0.25">
      <c r="A8" s="12" t="s">
        <v>43</v>
      </c>
      <c r="B8" s="2">
        <f>COUNTIFS($B$2:$B$2,$B$6,$C$2:$C$2,"&gt;="&amp;$B$5,$C$2:$C$2,"&lt;="&amp;$C$5)</f>
        <v>0</v>
      </c>
      <c r="C8" s="1"/>
      <c r="D8" s="1"/>
      <c r="E8" s="1"/>
      <c r="F8" s="1"/>
      <c r="G8" s="1"/>
    </row>
    <row r="9" spans="1:249" x14ac:dyDescent="0.25">
      <c r="A9" s="13" t="s">
        <v>56</v>
      </c>
      <c r="B9" s="2">
        <f t="shared" ref="B9:B34" si="0">COUNTIFS($E$2:$E$2,A9,$B$2:$B$2,$B$6)</f>
        <v>0</v>
      </c>
      <c r="C9" s="1"/>
      <c r="D9" s="1"/>
      <c r="E9" s="1"/>
      <c r="F9" s="1"/>
      <c r="G9" s="1"/>
    </row>
    <row r="10" spans="1:249" x14ac:dyDescent="0.25">
      <c r="A10" s="13" t="s">
        <v>63</v>
      </c>
      <c r="B10" s="2">
        <f t="shared" si="0"/>
        <v>0</v>
      </c>
      <c r="C10" s="1"/>
      <c r="D10" s="1"/>
      <c r="E10" s="1"/>
      <c r="F10" s="1"/>
      <c r="G10" s="1"/>
    </row>
    <row r="11" spans="1:249" x14ac:dyDescent="0.25">
      <c r="A11" s="13" t="s">
        <v>57</v>
      </c>
      <c r="B11" s="2">
        <f t="shared" si="0"/>
        <v>0</v>
      </c>
      <c r="C11" s="1"/>
      <c r="D11" s="1"/>
      <c r="E11" s="1"/>
      <c r="F11" s="1"/>
      <c r="G11" s="1"/>
    </row>
    <row r="12" spans="1:249" x14ac:dyDescent="0.25">
      <c r="A12" s="13" t="s">
        <v>64</v>
      </c>
      <c r="B12" s="2">
        <f t="shared" si="0"/>
        <v>0</v>
      </c>
      <c r="C12" s="1"/>
      <c r="D12" s="1"/>
      <c r="E12" s="1"/>
      <c r="F12" s="1"/>
      <c r="G12" s="1"/>
    </row>
    <row r="13" spans="1:249" x14ac:dyDescent="0.25">
      <c r="A13" s="13" t="s">
        <v>58</v>
      </c>
      <c r="B13" s="2">
        <f t="shared" si="0"/>
        <v>0</v>
      </c>
      <c r="C13" s="1"/>
      <c r="D13" s="1"/>
      <c r="E13" s="1"/>
      <c r="F13" s="1"/>
      <c r="G13" s="1"/>
    </row>
    <row r="14" spans="1:249" x14ac:dyDescent="0.25">
      <c r="A14" s="13" t="s">
        <v>65</v>
      </c>
      <c r="B14" s="2">
        <f t="shared" si="0"/>
        <v>0</v>
      </c>
      <c r="C14" s="1"/>
      <c r="D14" s="1"/>
      <c r="E14" s="1"/>
      <c r="F14" s="1"/>
      <c r="G14" s="1"/>
    </row>
    <row r="15" spans="1:249" x14ac:dyDescent="0.25">
      <c r="A15" s="13" t="s">
        <v>59</v>
      </c>
      <c r="B15" s="2">
        <f t="shared" si="0"/>
        <v>0</v>
      </c>
      <c r="C15" s="1"/>
      <c r="D15" s="1"/>
      <c r="E15" s="1"/>
      <c r="F15" s="1"/>
      <c r="G15" s="1"/>
    </row>
    <row r="16" spans="1:249" x14ac:dyDescent="0.25">
      <c r="A16" s="13" t="s">
        <v>66</v>
      </c>
      <c r="B16" s="2">
        <f t="shared" si="0"/>
        <v>0</v>
      </c>
      <c r="C16" s="1"/>
      <c r="D16" s="1"/>
      <c r="E16" s="1"/>
      <c r="F16" s="1"/>
      <c r="G16" s="1"/>
    </row>
    <row r="17" spans="1:7" x14ac:dyDescent="0.25">
      <c r="A17" s="13" t="s">
        <v>60</v>
      </c>
      <c r="B17" s="2">
        <f t="shared" si="0"/>
        <v>0</v>
      </c>
      <c r="C17" s="1"/>
      <c r="D17" s="1"/>
      <c r="E17" s="1"/>
      <c r="F17" s="1"/>
      <c r="G17" s="1"/>
    </row>
    <row r="18" spans="1:7" x14ac:dyDescent="0.25">
      <c r="A18" s="13" t="s">
        <v>67</v>
      </c>
      <c r="B18" s="2">
        <f t="shared" si="0"/>
        <v>0</v>
      </c>
      <c r="C18" s="1"/>
      <c r="D18" s="1"/>
      <c r="E18" s="1"/>
      <c r="F18" s="1"/>
      <c r="G18" s="1"/>
    </row>
    <row r="19" spans="1:7" x14ac:dyDescent="0.25">
      <c r="A19" s="13" t="s">
        <v>61</v>
      </c>
      <c r="B19" s="2">
        <f t="shared" si="0"/>
        <v>0</v>
      </c>
      <c r="C19" s="1"/>
      <c r="D19" s="1"/>
      <c r="E19" s="1"/>
      <c r="F19" s="1"/>
      <c r="G19" s="1"/>
    </row>
    <row r="20" spans="1:7" x14ac:dyDescent="0.25">
      <c r="A20" s="13" t="s">
        <v>68</v>
      </c>
      <c r="B20" s="2">
        <f t="shared" si="0"/>
        <v>0</v>
      </c>
      <c r="C20" s="1"/>
      <c r="D20" s="1"/>
      <c r="E20" s="1"/>
      <c r="F20" s="1"/>
      <c r="G20" s="1"/>
    </row>
    <row r="21" spans="1:7" x14ac:dyDescent="0.25">
      <c r="A21" s="13" t="s">
        <v>62</v>
      </c>
      <c r="B21" s="2">
        <f t="shared" si="0"/>
        <v>0</v>
      </c>
      <c r="C21" s="1"/>
      <c r="D21" s="1"/>
      <c r="E21" s="1"/>
      <c r="F21" s="1"/>
      <c r="G21" s="1"/>
    </row>
    <row r="22" spans="1:7" x14ac:dyDescent="0.25">
      <c r="A22" s="13" t="s">
        <v>69</v>
      </c>
      <c r="B22" s="2">
        <f t="shared" si="0"/>
        <v>0</v>
      </c>
      <c r="C22" s="1"/>
      <c r="D22" s="1"/>
      <c r="E22" s="1"/>
      <c r="F22" s="1"/>
      <c r="G22" s="1"/>
    </row>
    <row r="23" spans="1:7" x14ac:dyDescent="0.25">
      <c r="A23" s="13" t="s">
        <v>35</v>
      </c>
      <c r="B23" s="2">
        <f t="shared" si="0"/>
        <v>0</v>
      </c>
      <c r="C23" s="1"/>
      <c r="D23" s="1"/>
      <c r="E23" s="1"/>
      <c r="F23" s="1"/>
      <c r="G23" s="1"/>
    </row>
    <row r="24" spans="1:7" x14ac:dyDescent="0.25">
      <c r="A24" s="13" t="s">
        <v>37</v>
      </c>
      <c r="B24" s="2">
        <f t="shared" si="0"/>
        <v>0</v>
      </c>
      <c r="C24" s="1"/>
      <c r="D24" s="1"/>
      <c r="E24" s="1"/>
      <c r="F24" s="1"/>
      <c r="G24" s="1"/>
    </row>
    <row r="25" spans="1:7" x14ac:dyDescent="0.25">
      <c r="A25" s="13" t="s">
        <v>34</v>
      </c>
      <c r="B25" s="2">
        <f t="shared" si="0"/>
        <v>0</v>
      </c>
      <c r="C25" s="1"/>
      <c r="D25" s="1"/>
      <c r="E25" s="1"/>
      <c r="F25" s="1"/>
      <c r="G25" s="1"/>
    </row>
    <row r="26" spans="1:7" x14ac:dyDescent="0.25">
      <c r="A26" s="13" t="s">
        <v>36</v>
      </c>
      <c r="B26" s="2">
        <f t="shared" si="0"/>
        <v>0</v>
      </c>
      <c r="C26" s="1"/>
      <c r="D26" s="1"/>
      <c r="E26" s="1"/>
      <c r="F26" s="1"/>
      <c r="G26" s="1"/>
    </row>
    <row r="27" spans="1:7" x14ac:dyDescent="0.25">
      <c r="A27" s="13" t="s">
        <v>51</v>
      </c>
      <c r="B27" s="2">
        <f t="shared" si="0"/>
        <v>0</v>
      </c>
      <c r="C27" s="1"/>
      <c r="D27" s="1"/>
      <c r="E27" s="1"/>
      <c r="F27" s="1"/>
      <c r="G27" s="1"/>
    </row>
    <row r="28" spans="1:7" x14ac:dyDescent="0.25">
      <c r="A28" s="13" t="s">
        <v>39</v>
      </c>
      <c r="B28" s="2">
        <f t="shared" si="0"/>
        <v>0</v>
      </c>
      <c r="C28" s="1"/>
      <c r="D28" s="1"/>
      <c r="E28" s="1"/>
      <c r="F28" s="1"/>
    </row>
    <row r="29" spans="1:7" x14ac:dyDescent="0.25">
      <c r="A29" s="13" t="s">
        <v>100</v>
      </c>
      <c r="B29" s="2">
        <f t="shared" si="0"/>
        <v>0</v>
      </c>
      <c r="C29" s="1"/>
      <c r="D29" s="1"/>
      <c r="E29" s="1"/>
      <c r="F29" s="1"/>
    </row>
    <row r="30" spans="1:7" x14ac:dyDescent="0.25">
      <c r="A30" s="13" t="s">
        <v>102</v>
      </c>
      <c r="B30" s="2">
        <f t="shared" si="0"/>
        <v>0</v>
      </c>
      <c r="C30" s="1"/>
      <c r="D30" s="1"/>
      <c r="E30" s="1"/>
      <c r="F30" s="1"/>
    </row>
    <row r="31" spans="1:7" x14ac:dyDescent="0.25">
      <c r="A31" s="13" t="s">
        <v>40</v>
      </c>
      <c r="B31" s="2">
        <f t="shared" si="0"/>
        <v>0</v>
      </c>
      <c r="C31" s="1"/>
      <c r="D31" s="1"/>
      <c r="E31" s="1"/>
      <c r="F31" s="1"/>
    </row>
    <row r="32" spans="1:7" x14ac:dyDescent="0.25">
      <c r="A32" s="13" t="s">
        <v>31</v>
      </c>
      <c r="B32" s="2">
        <f t="shared" si="0"/>
        <v>0</v>
      </c>
      <c r="C32" s="1"/>
      <c r="D32" s="1"/>
      <c r="E32" s="1"/>
      <c r="F32" s="1"/>
    </row>
    <row r="33" spans="1:6" x14ac:dyDescent="0.25">
      <c r="A33" s="13" t="s">
        <v>32</v>
      </c>
      <c r="B33" s="2">
        <f t="shared" si="0"/>
        <v>0</v>
      </c>
      <c r="C33" s="1"/>
      <c r="D33" s="1"/>
      <c r="E33" s="1"/>
      <c r="F33" s="1"/>
    </row>
    <row r="34" spans="1:6" x14ac:dyDescent="0.25">
      <c r="A34" s="13" t="s">
        <v>101</v>
      </c>
      <c r="B34" s="2">
        <f t="shared" si="0"/>
        <v>0</v>
      </c>
      <c r="C34" s="1"/>
      <c r="D34" s="1"/>
      <c r="E34" s="1"/>
      <c r="F34" s="1"/>
    </row>
    <row r="35" spans="1:6" x14ac:dyDescent="0.25">
      <c r="A35" s="13"/>
      <c r="B35" s="2"/>
      <c r="C35" s="1"/>
      <c r="D35" s="1"/>
      <c r="E35" s="1"/>
      <c r="F35" s="1"/>
    </row>
    <row r="36" spans="1:6" x14ac:dyDescent="0.25">
      <c r="A36" s="29" t="s">
        <v>97</v>
      </c>
      <c r="B36" s="30" cm="1">
        <f t="array" ref="B36">SUM(B9:B30+B34)</f>
        <v>0</v>
      </c>
      <c r="C36" s="1"/>
      <c r="D36" s="1"/>
      <c r="E36" s="1"/>
      <c r="F36" s="1"/>
    </row>
    <row r="37" spans="1:6" x14ac:dyDescent="0.25">
      <c r="A37" s="29" t="s">
        <v>99</v>
      </c>
      <c r="B37" s="30">
        <f>B32+B33</f>
        <v>0</v>
      </c>
      <c r="C37" s="1"/>
      <c r="D37" s="1"/>
      <c r="E37" s="1"/>
      <c r="F37" s="1"/>
    </row>
    <row r="38" spans="1:6" x14ac:dyDescent="0.25">
      <c r="A38" s="29" t="s">
        <v>98</v>
      </c>
      <c r="B38" s="30">
        <v>32</v>
      </c>
      <c r="C38" s="1"/>
      <c r="D38" s="1"/>
      <c r="E38" s="1"/>
      <c r="F38" s="1"/>
    </row>
    <row r="39" spans="1:6" x14ac:dyDescent="0.25">
      <c r="A39" s="12" t="s">
        <v>44</v>
      </c>
      <c r="B39" s="9">
        <f>SUMIF(B2:B2,B6,F2:F2)</f>
        <v>0</v>
      </c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ht="15.75" thickBot="1" x14ac:dyDescent="0.3">
      <c r="A41" s="37" t="s">
        <v>49</v>
      </c>
      <c r="B41" s="37"/>
      <c r="C41" s="15"/>
      <c r="D41" s="15"/>
      <c r="E41" s="15"/>
      <c r="F41" s="1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15.75" thickBot="1" x14ac:dyDescent="0.3">
      <c r="A44" s="37" t="s">
        <v>50</v>
      </c>
      <c r="B44" s="37"/>
      <c r="C44" s="15"/>
      <c r="D44" s="15"/>
      <c r="E44" s="15"/>
      <c r="F44" s="15"/>
    </row>
  </sheetData>
  <autoFilter ref="A1:G2" xr:uid="{AC8A0C3D-D280-42CD-A06B-50D03270988E}"/>
  <dataConsolidate/>
  <mergeCells count="2">
    <mergeCell ref="A41:B41"/>
    <mergeCell ref="A44:B44"/>
  </mergeCells>
  <pageMargins left="0.43307086614173229" right="0.23622047244094491" top="0.19685039370078741" bottom="0.74803149606299213" header="0.31496062992125984" footer="0.31496062992125984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A001C9-BCA8-496C-92FB-B7BF335F2993}">
          <x14:formula1>
            <xm:f>Configuracoes!$A$7:$A$10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3</vt:i4>
      </vt:variant>
    </vt:vector>
  </HeadingPairs>
  <TitlesOfParts>
    <vt:vector size="17" baseType="lpstr">
      <vt:lpstr>Configuracoes</vt:lpstr>
      <vt:lpstr>Dashboard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SGeral</vt:lpstr>
      <vt:lpstr>SRafael</vt:lpstr>
      <vt:lpstr>Viaturas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Cordeiro</dc:creator>
  <cp:lastModifiedBy>Abdiel Cordeiro</cp:lastModifiedBy>
  <cp:lastPrinted>2023-01-08T14:31:56Z</cp:lastPrinted>
  <dcterms:created xsi:type="dcterms:W3CDTF">2021-09-11T20:34:02Z</dcterms:created>
  <dcterms:modified xsi:type="dcterms:W3CDTF">2023-01-13T13:47:24Z</dcterms:modified>
</cp:coreProperties>
</file>