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ish/repos/smpc/experiments/cluster-size/"/>
    </mc:Choice>
  </mc:AlternateContent>
  <bookViews>
    <workbookView xWindow="0" yWindow="460" windowWidth="28800" windowHeight="15940" tabRatio="500"/>
  </bookViews>
  <sheets>
    <sheet name="Honest Majority" sheetId="1" r:id="rId1"/>
    <sheet name="At least 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2" l="1"/>
  <c r="K17" i="2"/>
  <c r="J17" i="2"/>
  <c r="I17" i="2"/>
  <c r="H17" i="2"/>
  <c r="G17" i="2"/>
  <c r="F17" i="2"/>
  <c r="E17" i="2"/>
  <c r="D17" i="2"/>
  <c r="C17" i="2"/>
  <c r="B17" i="2"/>
  <c r="L1" i="2"/>
  <c r="L8" i="2"/>
  <c r="K1" i="2"/>
  <c r="K8" i="2"/>
  <c r="J1" i="2"/>
  <c r="J8" i="2"/>
  <c r="I1" i="2"/>
  <c r="I8" i="2"/>
  <c r="H1" i="2"/>
  <c r="H8" i="2"/>
  <c r="G1" i="2"/>
  <c r="G8" i="2"/>
  <c r="F1" i="2"/>
  <c r="F8" i="2"/>
  <c r="E1" i="2"/>
  <c r="E8" i="2"/>
  <c r="D1" i="2"/>
  <c r="D8" i="2"/>
  <c r="C1" i="2"/>
  <c r="C8" i="2"/>
  <c r="B1" i="2"/>
  <c r="B8" i="2"/>
  <c r="L9" i="2"/>
  <c r="K9" i="2"/>
  <c r="J9" i="2"/>
  <c r="I9" i="2"/>
  <c r="H9" i="2"/>
  <c r="G9" i="2"/>
  <c r="F9" i="2"/>
  <c r="E9" i="2"/>
  <c r="D9" i="2"/>
  <c r="C9" i="2"/>
  <c r="B9" i="2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<sst xmlns="http://schemas.openxmlformats.org/spreadsheetml/2006/main" count="22" uniqueCount="12">
  <si>
    <t>1/128</t>
  </si>
  <si>
    <t>1/12</t>
  </si>
  <si>
    <t>1/16</t>
  </si>
  <si>
    <t>1/32</t>
  </si>
  <si>
    <t>1/64</t>
  </si>
  <si>
    <t>number of parties</t>
  </si>
  <si>
    <t>fraction corrupted</t>
  </si>
  <si>
    <t>5 curves n in X axis</t>
  </si>
  <si>
    <t>5 curves</t>
  </si>
  <si>
    <t>number of clusters</t>
  </si>
  <si>
    <t>number of layers needed</t>
  </si>
  <si>
    <t>Honest 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</si>
</sst>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'At least 1'!$B$18:$L$18</c:f>
              <c:numCache>
                <c:formatCode>General</c:formatCode>
                <c:ptCount val="11"/>
                <c:pt idx="0">
                  <c:v>80.0</c:v>
                </c:pt>
                <c:pt idx="1">
                  <c:v>82.0</c:v>
                </c:pt>
                <c:pt idx="2">
                  <c:v>84.0</c:v>
                </c:pt>
                <c:pt idx="3">
                  <c:v>85.0</c:v>
                </c:pt>
                <c:pt idx="4">
                  <c:v>87.0</c:v>
                </c:pt>
                <c:pt idx="5">
                  <c:v>89.0</c:v>
                </c:pt>
                <c:pt idx="6">
                  <c:v>90.0</c:v>
                </c:pt>
                <c:pt idx="7">
                  <c:v>92.0</c:v>
                </c:pt>
                <c:pt idx="8">
                  <c:v>94.0</c:v>
                </c:pt>
                <c:pt idx="9">
                  <c:v>96.0</c:v>
                </c:pt>
                <c:pt idx="10">
                  <c:v>97.0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'At least 1'!$B$19:$L$19</c:f>
              <c:numCache>
                <c:formatCode>General</c:formatCode>
                <c:ptCount val="11"/>
                <c:pt idx="0">
                  <c:v>59.0</c:v>
                </c:pt>
                <c:pt idx="1">
                  <c:v>60.0</c:v>
                </c:pt>
                <c:pt idx="2">
                  <c:v>62.0</c:v>
                </c:pt>
                <c:pt idx="3">
                  <c:v>63.0</c:v>
                </c:pt>
                <c:pt idx="4">
                  <c:v>64.0</c:v>
                </c:pt>
                <c:pt idx="5">
                  <c:v>65.0</c:v>
                </c:pt>
                <c:pt idx="6">
                  <c:v>67.0</c:v>
                </c:pt>
                <c:pt idx="7">
                  <c:v>68.0</c:v>
                </c:pt>
                <c:pt idx="8">
                  <c:v>69.0</c:v>
                </c:pt>
                <c:pt idx="9">
                  <c:v>70.0</c:v>
                </c:pt>
                <c:pt idx="10">
                  <c:v>72.0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'At least 1'!$B$20:$L$20</c:f>
              <c:numCache>
                <c:formatCode>General</c:formatCode>
                <c:ptCount val="11"/>
                <c:pt idx="0">
                  <c:v>37.0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40.0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43.0</c:v>
                </c:pt>
                <c:pt idx="10">
                  <c:v>44.0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'At least 1'!$B$21:$L$21</c:f>
              <c:numCache>
                <c:formatCode>General</c:formatCode>
                <c:ptCount val="11"/>
                <c:pt idx="0">
                  <c:v>27.0</c:v>
                </c:pt>
                <c:pt idx="1">
                  <c:v>27.0</c:v>
                </c:pt>
                <c:pt idx="2">
                  <c:v>28.0</c:v>
                </c:pt>
                <c:pt idx="3">
                  <c:v>28.0</c:v>
                </c:pt>
                <c:pt idx="4">
                  <c:v>29.0</c:v>
                </c:pt>
                <c:pt idx="5">
                  <c:v>29.0</c:v>
                </c:pt>
                <c:pt idx="6">
                  <c:v>30.0</c:v>
                </c:pt>
                <c:pt idx="7">
                  <c:v>30.0</c:v>
                </c:pt>
                <c:pt idx="8">
                  <c:v>31.0</c:v>
                </c:pt>
                <c:pt idx="9">
                  <c:v>32.0</c:v>
                </c:pt>
                <c:pt idx="10">
                  <c:v>32.0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'At least 1'!$B$22:$L$22</c:f>
              <c:numCache>
                <c:formatCode>General</c:formatCode>
                <c:ptCount val="1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23.0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25.0</c:v>
                </c:pt>
                <c:pt idx="10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46608"/>
        <c:axId val="-2092343424"/>
      </c:lineChart>
      <c:catAx>
        <c:axId val="-209234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43424"/>
        <c:crosses val="autoZero"/>
        <c:auto val="1"/>
        <c:lblAlgn val="ctr"/>
        <c:lblOffset val="100"/>
        <c:noMultiLvlLbl val="0"/>
      </c:catAx>
      <c:valAx>
        <c:axId val="-20923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988183109"/>
          <c:y val="0.064516129032258"/>
          <c:w val="0.80968938122675"/>
          <c:h val="0.682862390340165"/>
        </c:manualLayout>
      </c:layout>
      <c:lineChart>
        <c:grouping val="standard"/>
        <c:varyColors val="0"/>
        <c:ser>
          <c:idx val="0"/>
          <c:order val="0"/>
          <c:tx>
            <c:strRef>
              <c:f>'At least 1'!$A$18</c:f>
              <c:strCache>
                <c:ptCount val="1"/>
                <c:pt idx="0">
                  <c:v>1/12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'At least 1'!$B$17:$L$17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cat>
          <c:val>
            <c:numRef>
              <c:f>'At least 1'!$B$18:$L$18</c:f>
              <c:numCache>
                <c:formatCode>General</c:formatCode>
                <c:ptCount val="11"/>
                <c:pt idx="0">
                  <c:v>80.0</c:v>
                </c:pt>
                <c:pt idx="1">
                  <c:v>82.0</c:v>
                </c:pt>
                <c:pt idx="2">
                  <c:v>84.0</c:v>
                </c:pt>
                <c:pt idx="3">
                  <c:v>85.0</c:v>
                </c:pt>
                <c:pt idx="4">
                  <c:v>87.0</c:v>
                </c:pt>
                <c:pt idx="5">
                  <c:v>89.0</c:v>
                </c:pt>
                <c:pt idx="6">
                  <c:v>90.0</c:v>
                </c:pt>
                <c:pt idx="7">
                  <c:v>92.0</c:v>
                </c:pt>
                <c:pt idx="8">
                  <c:v>94.0</c:v>
                </c:pt>
                <c:pt idx="9">
                  <c:v>96.0</c:v>
                </c:pt>
                <c:pt idx="10">
                  <c:v>97.0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 least 1'!$A$19</c:f>
              <c:strCache>
                <c:ptCount val="1"/>
                <c:pt idx="0">
                  <c:v>1/16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'At least 1'!$B$17:$L$17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cat>
          <c:val>
            <c:numRef>
              <c:f>'At least 1'!$B$19:$L$19</c:f>
              <c:numCache>
                <c:formatCode>General</c:formatCode>
                <c:ptCount val="11"/>
                <c:pt idx="0">
                  <c:v>59.0</c:v>
                </c:pt>
                <c:pt idx="1">
                  <c:v>60.0</c:v>
                </c:pt>
                <c:pt idx="2">
                  <c:v>62.0</c:v>
                </c:pt>
                <c:pt idx="3">
                  <c:v>63.0</c:v>
                </c:pt>
                <c:pt idx="4">
                  <c:v>64.0</c:v>
                </c:pt>
                <c:pt idx="5">
                  <c:v>65.0</c:v>
                </c:pt>
                <c:pt idx="6">
                  <c:v>67.0</c:v>
                </c:pt>
                <c:pt idx="7">
                  <c:v>68.0</c:v>
                </c:pt>
                <c:pt idx="8">
                  <c:v>69.0</c:v>
                </c:pt>
                <c:pt idx="9">
                  <c:v>70.0</c:v>
                </c:pt>
                <c:pt idx="10">
                  <c:v>72.0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 least 1'!$A$20</c:f>
              <c:strCache>
                <c:ptCount val="1"/>
                <c:pt idx="0">
                  <c:v>1/32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'At least 1'!$B$17:$L$17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cat>
          <c:val>
            <c:numRef>
              <c:f>'At least 1'!$B$20:$L$20</c:f>
              <c:numCache>
                <c:formatCode>General</c:formatCode>
                <c:ptCount val="11"/>
                <c:pt idx="0">
                  <c:v>37.0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40.0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43.0</c:v>
                </c:pt>
                <c:pt idx="10">
                  <c:v>44.0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 least 1'!$A$21</c:f>
              <c:strCache>
                <c:ptCount val="1"/>
                <c:pt idx="0">
                  <c:v>1/64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'At least 1'!$B$17:$L$17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cat>
          <c:val>
            <c:numRef>
              <c:f>'At least 1'!$B$21:$L$21</c:f>
              <c:numCache>
                <c:formatCode>General</c:formatCode>
                <c:ptCount val="11"/>
                <c:pt idx="0">
                  <c:v>27.0</c:v>
                </c:pt>
                <c:pt idx="1">
                  <c:v>27.0</c:v>
                </c:pt>
                <c:pt idx="2">
                  <c:v>28.0</c:v>
                </c:pt>
                <c:pt idx="3">
                  <c:v>28.0</c:v>
                </c:pt>
                <c:pt idx="4">
                  <c:v>29.0</c:v>
                </c:pt>
                <c:pt idx="5">
                  <c:v>29.0</c:v>
                </c:pt>
                <c:pt idx="6">
                  <c:v>30.0</c:v>
                </c:pt>
                <c:pt idx="7">
                  <c:v>30.0</c:v>
                </c:pt>
                <c:pt idx="8">
                  <c:v>31.0</c:v>
                </c:pt>
                <c:pt idx="9">
                  <c:v>32.0</c:v>
                </c:pt>
                <c:pt idx="10">
                  <c:v>32.0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'At least 1'!$A$22</c:f>
              <c:strCache>
                <c:ptCount val="1"/>
                <c:pt idx="0">
                  <c:v>1/128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'At least 1'!$B$17:$L$17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cat>
          <c:val>
            <c:numRef>
              <c:f>'At least 1'!$B$22:$L$22</c:f>
              <c:numCache>
                <c:formatCode>General</c:formatCode>
                <c:ptCount val="1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23.0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25.0</c:v>
                </c:pt>
                <c:pt idx="10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2092277088"/>
        <c:axId val="-2092270560"/>
      </c:lineChart>
      <c:catAx>
        <c:axId val="-209227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Total Number of</a:t>
                </a:r>
                <a:r>
                  <a:rPr lang="en-US" sz="11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Parties</a:t>
                </a:r>
                <a:endParaRPr lang="en-US" sz="110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92270560"/>
        <c:crosses val="autoZero"/>
        <c:auto val="1"/>
        <c:lblAlgn val="ctr"/>
        <c:lblOffset val="100"/>
        <c:noMultiLvlLbl val="0"/>
      </c:catAx>
      <c:valAx>
        <c:axId val="-20922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latin typeface="Times New Roman" charset="0"/>
                    <a:ea typeface="Times New Roman" charset="0"/>
                    <a:cs typeface="Times New Roman" charset="0"/>
                  </a:rPr>
                  <a:t>Miniumum Cluster Members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922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06694673598"/>
          <c:y val="0.0327777886325003"/>
          <c:w val="0.766184916155227"/>
          <c:h val="0.100697524471972"/>
        </c:manualLayout>
      </c:layout>
      <c:overlay val="0"/>
      <c:spPr>
        <a:solidFill>
          <a:schemeClr val="bg1"/>
        </a:solidFill>
        <a:ln w="6350">
          <a:solidFill>
            <a:schemeClr val="accent1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26</xdr:row>
      <xdr:rowOff>0</xdr:rowOff>
    </xdr:from>
    <xdr:to>
      <xdr:col>4</xdr:col>
      <xdr:colOff>203200</xdr:colOff>
      <xdr:row>38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31750</xdr:rowOff>
    </xdr:from>
    <xdr:to>
      <xdr:col>11</xdr:col>
      <xdr:colOff>190500</xdr:colOff>
      <xdr:row>38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showRuler="0" workbookViewId="0">
      <selection sqref="A1:L6"/>
    </sheetView>
  </sheetViews>
  <sheetFormatPr baseColWidth="10" defaultRowHeight="16" x14ac:dyDescent="0.2"/>
  <sheetData>
    <row r="1" spans="1:12" x14ac:dyDescent="0.2">
      <c r="B1">
        <f>2^10</f>
        <v>1024</v>
      </c>
      <c r="C1">
        <f>2^11</f>
        <v>2048</v>
      </c>
      <c r="D1">
        <f>2^12</f>
        <v>4096</v>
      </c>
      <c r="E1">
        <f>2^13</f>
        <v>8192</v>
      </c>
      <c r="F1">
        <f>2^14</f>
        <v>16384</v>
      </c>
      <c r="G1">
        <f>2^15</f>
        <v>32768</v>
      </c>
      <c r="H1">
        <f>2^16</f>
        <v>65536</v>
      </c>
      <c r="I1">
        <f>2^17</f>
        <v>131072</v>
      </c>
      <c r="J1">
        <f>2^18</f>
        <v>262144</v>
      </c>
      <c r="K1">
        <f>2^19</f>
        <v>524288</v>
      </c>
      <c r="L1">
        <f>2^20</f>
        <v>1048576</v>
      </c>
    </row>
    <row r="2" spans="1:12" x14ac:dyDescent="0.2">
      <c r="A2" s="1" t="s">
        <v>1</v>
      </c>
      <c r="B2">
        <v>80</v>
      </c>
      <c r="C2">
        <v>82</v>
      </c>
      <c r="D2">
        <v>84</v>
      </c>
      <c r="E2">
        <v>85</v>
      </c>
      <c r="F2">
        <v>87</v>
      </c>
      <c r="G2">
        <v>89</v>
      </c>
      <c r="H2">
        <v>90</v>
      </c>
      <c r="I2">
        <v>92</v>
      </c>
      <c r="J2">
        <v>94</v>
      </c>
      <c r="K2">
        <v>96</v>
      </c>
      <c r="L2">
        <v>97</v>
      </c>
    </row>
    <row r="3" spans="1:12" x14ac:dyDescent="0.2">
      <c r="A3" s="1" t="s">
        <v>2</v>
      </c>
      <c r="B3">
        <v>59</v>
      </c>
      <c r="C3">
        <v>60</v>
      </c>
      <c r="D3">
        <v>62</v>
      </c>
      <c r="E3">
        <v>63</v>
      </c>
      <c r="F3">
        <v>64</v>
      </c>
      <c r="G3">
        <v>65</v>
      </c>
      <c r="H3">
        <v>67</v>
      </c>
      <c r="I3">
        <v>68</v>
      </c>
      <c r="J3">
        <v>69</v>
      </c>
      <c r="K3">
        <v>70</v>
      </c>
      <c r="L3">
        <v>72</v>
      </c>
    </row>
    <row r="4" spans="1:12" x14ac:dyDescent="0.2">
      <c r="A4" s="1" t="s">
        <v>3</v>
      </c>
      <c r="B4">
        <v>37</v>
      </c>
      <c r="C4">
        <v>37</v>
      </c>
      <c r="D4">
        <v>38</v>
      </c>
      <c r="E4">
        <v>39</v>
      </c>
      <c r="F4">
        <v>40</v>
      </c>
      <c r="G4">
        <v>40</v>
      </c>
      <c r="H4">
        <v>41</v>
      </c>
      <c r="I4">
        <v>42</v>
      </c>
      <c r="J4">
        <v>43</v>
      </c>
      <c r="K4">
        <v>43</v>
      </c>
      <c r="L4">
        <v>44</v>
      </c>
    </row>
    <row r="5" spans="1:12" x14ac:dyDescent="0.2">
      <c r="A5" s="1" t="s">
        <v>4</v>
      </c>
      <c r="B5">
        <v>27</v>
      </c>
      <c r="C5">
        <v>27</v>
      </c>
      <c r="D5">
        <v>28</v>
      </c>
      <c r="E5">
        <v>28</v>
      </c>
      <c r="F5">
        <v>29</v>
      </c>
      <c r="G5">
        <v>29</v>
      </c>
      <c r="H5">
        <v>30</v>
      </c>
      <c r="I5">
        <v>30</v>
      </c>
      <c r="J5">
        <v>31</v>
      </c>
      <c r="K5">
        <v>32</v>
      </c>
      <c r="L5">
        <v>32</v>
      </c>
    </row>
    <row r="6" spans="1:12" x14ac:dyDescent="0.2">
      <c r="A6" s="1" t="s">
        <v>0</v>
      </c>
      <c r="B6">
        <v>21</v>
      </c>
      <c r="C6">
        <v>21</v>
      </c>
      <c r="D6">
        <v>22</v>
      </c>
      <c r="E6">
        <v>22</v>
      </c>
      <c r="F6">
        <v>23</v>
      </c>
      <c r="G6">
        <v>23</v>
      </c>
      <c r="H6">
        <v>24</v>
      </c>
      <c r="I6">
        <v>24</v>
      </c>
      <c r="J6">
        <v>24</v>
      </c>
      <c r="K6">
        <v>25</v>
      </c>
      <c r="L6">
        <v>25</v>
      </c>
    </row>
    <row r="14" spans="1:12" x14ac:dyDescent="0.2">
      <c r="E14" t="s">
        <v>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Ruler="0" topLeftCell="A17" workbookViewId="0">
      <selection activeCell="N28" sqref="N28"/>
    </sheetView>
  </sheetViews>
  <sheetFormatPr baseColWidth="10" defaultRowHeight="16" x14ac:dyDescent="0.2"/>
  <cols>
    <col min="1" max="1" width="28.33203125" customWidth="1"/>
  </cols>
  <sheetData>
    <row r="1" spans="1:15" x14ac:dyDescent="0.2">
      <c r="B1">
        <f>2^10</f>
        <v>1024</v>
      </c>
      <c r="C1">
        <f>2^11</f>
        <v>2048</v>
      </c>
      <c r="D1">
        <f>2^12</f>
        <v>4096</v>
      </c>
      <c r="E1">
        <f>2^13</f>
        <v>8192</v>
      </c>
      <c r="F1">
        <f>2^14</f>
        <v>16384</v>
      </c>
      <c r="G1">
        <f>2^15</f>
        <v>32768</v>
      </c>
      <c r="H1">
        <f>2^16</f>
        <v>65536</v>
      </c>
      <c r="I1">
        <f>2^17</f>
        <v>131072</v>
      </c>
      <c r="J1">
        <f>2^18</f>
        <v>262144</v>
      </c>
      <c r="K1">
        <f>2^19</f>
        <v>524288</v>
      </c>
      <c r="L1">
        <f>2^20</f>
        <v>1048576</v>
      </c>
      <c r="O1" t="s">
        <v>5</v>
      </c>
    </row>
    <row r="2" spans="1:15" x14ac:dyDescent="0.2">
      <c r="A2" s="2" t="s">
        <v>1</v>
      </c>
      <c r="B2" s="3">
        <v>12</v>
      </c>
      <c r="C2" s="3">
        <v>12</v>
      </c>
      <c r="D2" s="3">
        <v>12</v>
      </c>
      <c r="E2" s="3">
        <v>12</v>
      </c>
      <c r="F2" s="3">
        <v>12</v>
      </c>
      <c r="G2" s="3">
        <v>12</v>
      </c>
      <c r="H2" s="3">
        <v>12</v>
      </c>
      <c r="I2" s="3">
        <v>12</v>
      </c>
      <c r="J2" s="3">
        <v>12</v>
      </c>
      <c r="K2" s="3">
        <v>12</v>
      </c>
      <c r="L2" s="3">
        <v>12</v>
      </c>
    </row>
    <row r="3" spans="1:15" x14ac:dyDescent="0.2">
      <c r="A3" s="1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</row>
    <row r="4" spans="1:15" x14ac:dyDescent="0.2">
      <c r="A4" s="2" t="s">
        <v>3</v>
      </c>
      <c r="B4" s="3">
        <v>8</v>
      </c>
      <c r="C4" s="3">
        <v>8</v>
      </c>
      <c r="D4" s="3">
        <v>8</v>
      </c>
      <c r="E4" s="3">
        <v>8</v>
      </c>
      <c r="F4" s="3">
        <v>8</v>
      </c>
      <c r="G4" s="3">
        <v>8</v>
      </c>
      <c r="H4" s="3">
        <v>8</v>
      </c>
      <c r="I4" s="3">
        <v>8</v>
      </c>
      <c r="J4" s="3">
        <v>8</v>
      </c>
      <c r="K4" s="3">
        <v>8</v>
      </c>
      <c r="L4" s="3">
        <v>8</v>
      </c>
    </row>
    <row r="5" spans="1:15" x14ac:dyDescent="0.2">
      <c r="A5" s="1" t="s">
        <v>4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</row>
    <row r="6" spans="1:15" x14ac:dyDescent="0.2">
      <c r="A6" s="2" t="s">
        <v>0</v>
      </c>
      <c r="B6" s="3">
        <v>6</v>
      </c>
      <c r="C6" s="3">
        <v>6</v>
      </c>
      <c r="D6" s="3">
        <v>6</v>
      </c>
      <c r="E6" s="3">
        <v>6</v>
      </c>
      <c r="F6" s="3">
        <v>6</v>
      </c>
      <c r="G6" s="3">
        <v>6</v>
      </c>
      <c r="H6" s="3">
        <v>6</v>
      </c>
      <c r="I6" s="3">
        <v>6</v>
      </c>
      <c r="J6" s="3">
        <v>6</v>
      </c>
      <c r="K6" s="3">
        <v>6</v>
      </c>
      <c r="L6" s="3">
        <v>6</v>
      </c>
    </row>
    <row r="8" spans="1:15" x14ac:dyDescent="0.2">
      <c r="A8" t="s">
        <v>9</v>
      </c>
      <c r="B8">
        <f>B1/B6</f>
        <v>170.66666666666666</v>
      </c>
      <c r="C8">
        <f t="shared" ref="C8:L8" si="0">C1/C6</f>
        <v>341.33333333333331</v>
      </c>
      <c r="D8">
        <f t="shared" si="0"/>
        <v>682.66666666666663</v>
      </c>
      <c r="E8">
        <f t="shared" si="0"/>
        <v>1365.3333333333333</v>
      </c>
      <c r="F8">
        <f t="shared" si="0"/>
        <v>2730.6666666666665</v>
      </c>
      <c r="G8">
        <f t="shared" si="0"/>
        <v>5461.333333333333</v>
      </c>
      <c r="H8">
        <f t="shared" si="0"/>
        <v>10922.666666666666</v>
      </c>
      <c r="I8">
        <f t="shared" si="0"/>
        <v>21845.333333333332</v>
      </c>
      <c r="J8">
        <f t="shared" si="0"/>
        <v>43690.666666666664</v>
      </c>
      <c r="K8">
        <f t="shared" si="0"/>
        <v>87381.333333333328</v>
      </c>
      <c r="L8">
        <f t="shared" si="0"/>
        <v>174762.66666666666</v>
      </c>
    </row>
    <row r="9" spans="1:15" x14ac:dyDescent="0.2">
      <c r="A9" t="s">
        <v>10</v>
      </c>
      <c r="B9">
        <f>LOG(B8,2)</f>
        <v>7.415037499278843</v>
      </c>
      <c r="C9">
        <f t="shared" ref="C9:L9" si="1">LOG(C8,2)</f>
        <v>8.4150374992788439</v>
      </c>
      <c r="D9">
        <f t="shared" si="1"/>
        <v>9.4150374992788439</v>
      </c>
      <c r="E9">
        <f t="shared" si="1"/>
        <v>10.415037499278844</v>
      </c>
      <c r="F9">
        <f t="shared" si="1"/>
        <v>11.415037499278844</v>
      </c>
      <c r="G9">
        <f t="shared" si="1"/>
        <v>12.415037499278844</v>
      </c>
      <c r="H9">
        <f t="shared" si="1"/>
        <v>13.415037499278844</v>
      </c>
      <c r="I9">
        <f t="shared" si="1"/>
        <v>14.415037499278844</v>
      </c>
      <c r="J9">
        <f t="shared" si="1"/>
        <v>15.415037499278844</v>
      </c>
      <c r="K9">
        <f t="shared" si="1"/>
        <v>16.415037499278846</v>
      </c>
      <c r="L9">
        <f t="shared" si="1"/>
        <v>17.415037499278846</v>
      </c>
    </row>
    <row r="13" spans="1:15" x14ac:dyDescent="0.2">
      <c r="E13" t="s">
        <v>7</v>
      </c>
    </row>
    <row r="14" spans="1:15" x14ac:dyDescent="0.2">
      <c r="A14" s="1" t="s">
        <v>6</v>
      </c>
    </row>
    <row r="16" spans="1:15" x14ac:dyDescent="0.2">
      <c r="A16" t="s">
        <v>11</v>
      </c>
    </row>
    <row r="17" spans="1:12" x14ac:dyDescent="0.2">
      <c r="B17">
        <f>2^10</f>
        <v>1024</v>
      </c>
      <c r="C17">
        <f>2^11</f>
        <v>2048</v>
      </c>
      <c r="D17">
        <f>2^12</f>
        <v>4096</v>
      </c>
      <c r="E17">
        <f>2^13</f>
        <v>8192</v>
      </c>
      <c r="F17">
        <f>2^14</f>
        <v>16384</v>
      </c>
      <c r="G17">
        <f>2^15</f>
        <v>32768</v>
      </c>
      <c r="H17">
        <f>2^16</f>
        <v>65536</v>
      </c>
      <c r="I17">
        <f>2^17</f>
        <v>131072</v>
      </c>
      <c r="J17">
        <f>2^18</f>
        <v>262144</v>
      </c>
      <c r="K17">
        <f>2^19</f>
        <v>524288</v>
      </c>
      <c r="L17">
        <f>2^20</f>
        <v>1048576</v>
      </c>
    </row>
    <row r="18" spans="1:12" x14ac:dyDescent="0.2">
      <c r="A18" s="1" t="s">
        <v>1</v>
      </c>
      <c r="B18">
        <v>80</v>
      </c>
      <c r="C18">
        <v>82</v>
      </c>
      <c r="D18">
        <v>84</v>
      </c>
      <c r="E18">
        <v>85</v>
      </c>
      <c r="F18">
        <v>87</v>
      </c>
      <c r="G18">
        <v>89</v>
      </c>
      <c r="H18">
        <v>90</v>
      </c>
      <c r="I18">
        <v>92</v>
      </c>
      <c r="J18">
        <v>94</v>
      </c>
      <c r="K18">
        <v>96</v>
      </c>
      <c r="L18">
        <v>97</v>
      </c>
    </row>
    <row r="19" spans="1:12" x14ac:dyDescent="0.2">
      <c r="A19" s="1" t="s">
        <v>2</v>
      </c>
      <c r="B19">
        <v>59</v>
      </c>
      <c r="C19">
        <v>60</v>
      </c>
      <c r="D19">
        <v>62</v>
      </c>
      <c r="E19">
        <v>63</v>
      </c>
      <c r="F19">
        <v>64</v>
      </c>
      <c r="G19">
        <v>65</v>
      </c>
      <c r="H19">
        <v>67</v>
      </c>
      <c r="I19">
        <v>68</v>
      </c>
      <c r="J19">
        <v>69</v>
      </c>
      <c r="K19">
        <v>70</v>
      </c>
      <c r="L19">
        <v>72</v>
      </c>
    </row>
    <row r="20" spans="1:12" x14ac:dyDescent="0.2">
      <c r="A20" s="1" t="s">
        <v>3</v>
      </c>
      <c r="B20">
        <v>37</v>
      </c>
      <c r="C20">
        <v>37</v>
      </c>
      <c r="D20">
        <v>38</v>
      </c>
      <c r="E20">
        <v>39</v>
      </c>
      <c r="F20">
        <v>40</v>
      </c>
      <c r="G20">
        <v>40</v>
      </c>
      <c r="H20">
        <v>41</v>
      </c>
      <c r="I20">
        <v>42</v>
      </c>
      <c r="J20">
        <v>43</v>
      </c>
      <c r="K20">
        <v>43</v>
      </c>
      <c r="L20">
        <v>44</v>
      </c>
    </row>
    <row r="21" spans="1:12" x14ac:dyDescent="0.2">
      <c r="A21" s="1" t="s">
        <v>4</v>
      </c>
      <c r="B21">
        <v>27</v>
      </c>
      <c r="C21">
        <v>27</v>
      </c>
      <c r="D21">
        <v>28</v>
      </c>
      <c r="E21">
        <v>28</v>
      </c>
      <c r="F21">
        <v>29</v>
      </c>
      <c r="G21">
        <v>29</v>
      </c>
      <c r="H21">
        <v>30</v>
      </c>
      <c r="I21">
        <v>30</v>
      </c>
      <c r="J21">
        <v>31</v>
      </c>
      <c r="K21">
        <v>32</v>
      </c>
      <c r="L21">
        <v>32</v>
      </c>
    </row>
    <row r="22" spans="1:12" x14ac:dyDescent="0.2">
      <c r="A22" s="1" t="s">
        <v>0</v>
      </c>
      <c r="B22">
        <v>21</v>
      </c>
      <c r="C22">
        <v>21</v>
      </c>
      <c r="D22">
        <v>22</v>
      </c>
      <c r="E22">
        <v>22</v>
      </c>
      <c r="F22">
        <v>23</v>
      </c>
      <c r="G22">
        <v>23</v>
      </c>
      <c r="H22">
        <v>24</v>
      </c>
      <c r="I22">
        <v>24</v>
      </c>
      <c r="J22">
        <v>24</v>
      </c>
      <c r="K22">
        <v>25</v>
      </c>
      <c r="L22">
        <v>25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Honest Majority</vt:lpstr>
      <vt:lpstr>At least 1</vt:lpstr>
    </vt:vector>
  </TitlesOfParts>
  <Company>University of Illinois at Urbana-Champaign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Naveed</dc:creator>
  <cp:lastModifiedBy>Microsoft Office User</cp:lastModifiedBy>
  <dcterms:created xsi:type="dcterms:W3CDTF">2015-05-15T17:20:11Z</dcterms:created>
  <dcterms:modified xsi:type="dcterms:W3CDTF">2015-05-16T10:18:02Z</dcterms:modified>
</cp:coreProperties>
</file>