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ocuments\Schule\3_Semester\PRO2\SemProjekt\Projekt_HomeAutomation\p11\Documentation\ProjectDocumentation\"/>
    </mc:Choice>
  </mc:AlternateContent>
  <xr:revisionPtr revIDLastSave="0" documentId="13_ncr:1_{A06C8E44-9FD1-4DC1-9CE8-98DE323944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7" r:id="rId1"/>
    <sheet name="Std-A" sheetId="8" r:id="rId2"/>
    <sheet name="Std-B" sheetId="13" r:id="rId3"/>
    <sheet name="Std-C" sheetId="14" r:id="rId4"/>
    <sheet name="Std-D" sheetId="15" r:id="rId5"/>
    <sheet name="Std-E" sheetId="16" r:id="rId6"/>
    <sheet name="dynamic Data" sheetId="17" r:id="rId7"/>
  </sheets>
  <definedNames>
    <definedName name="_xlnm._FilterDatabase" localSheetId="0" hidden="1">Overview!$D$4:$D$25</definedName>
    <definedName name="_xlnm.Print_Area" localSheetId="0">Overview!$B$2:$AF$27</definedName>
    <definedName name="Project_Types">'dynamic Data'!$A$32:$A$37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7" l="1"/>
  <c r="C12" i="16" l="1"/>
  <c r="C199" i="15"/>
  <c r="C12" i="14"/>
  <c r="C12" i="13"/>
  <c r="C23" i="8"/>
  <c r="C12" i="8"/>
  <c r="J14" i="7" s="1"/>
  <c r="C166" i="16"/>
  <c r="C155" i="16"/>
  <c r="C144" i="16"/>
  <c r="C133" i="16"/>
  <c r="C122" i="16"/>
  <c r="C111" i="16"/>
  <c r="C100" i="16"/>
  <c r="C89" i="16"/>
  <c r="C78" i="16"/>
  <c r="C67" i="16"/>
  <c r="C56" i="16"/>
  <c r="C45" i="16"/>
  <c r="C34" i="16"/>
  <c r="C23" i="16"/>
  <c r="C166" i="15"/>
  <c r="C155" i="15"/>
  <c r="C144" i="15"/>
  <c r="C133" i="15"/>
  <c r="C122" i="15"/>
  <c r="C111" i="15"/>
  <c r="C100" i="15"/>
  <c r="C89" i="15"/>
  <c r="C78" i="15"/>
  <c r="C67" i="15"/>
  <c r="C56" i="15"/>
  <c r="C45" i="15"/>
  <c r="C34" i="15"/>
  <c r="C23" i="15"/>
  <c r="C12" i="15"/>
  <c r="C166" i="14"/>
  <c r="C155" i="14"/>
  <c r="C144" i="14"/>
  <c r="C133" i="14"/>
  <c r="C122" i="14"/>
  <c r="C111" i="14"/>
  <c r="C100" i="14"/>
  <c r="C89" i="14"/>
  <c r="C78" i="14"/>
  <c r="C67" i="14"/>
  <c r="C56" i="14"/>
  <c r="C45" i="14"/>
  <c r="C34" i="14"/>
  <c r="C23" i="14"/>
  <c r="C166" i="13"/>
  <c r="C155" i="13"/>
  <c r="C144" i="13"/>
  <c r="C133" i="13"/>
  <c r="C122" i="13"/>
  <c r="C111" i="13"/>
  <c r="C100" i="13"/>
  <c r="C89" i="13"/>
  <c r="C78" i="13"/>
  <c r="C67" i="13"/>
  <c r="C56" i="13"/>
  <c r="C45" i="13"/>
  <c r="C34" i="13"/>
  <c r="C23" i="13"/>
  <c r="C166" i="8"/>
  <c r="C155" i="8"/>
  <c r="C144" i="8"/>
  <c r="C133" i="8"/>
  <c r="C122" i="8"/>
  <c r="C111" i="8"/>
  <c r="C100" i="8"/>
  <c r="C89" i="8"/>
  <c r="C78" i="8"/>
  <c r="C67" i="8"/>
  <c r="C56" i="8"/>
  <c r="C45" i="8"/>
  <c r="C34" i="8"/>
  <c r="C221" i="8"/>
  <c r="C210" i="8"/>
  <c r="C199" i="8"/>
  <c r="C188" i="8"/>
  <c r="C177" i="8"/>
  <c r="C221" i="13"/>
  <c r="C210" i="13"/>
  <c r="C199" i="13"/>
  <c r="C188" i="13"/>
  <c r="C177" i="13"/>
  <c r="C221" i="14"/>
  <c r="C210" i="14"/>
  <c r="C199" i="14"/>
  <c r="C188" i="14"/>
  <c r="C177" i="14"/>
  <c r="C221" i="15"/>
  <c r="C210" i="15"/>
  <c r="C188" i="15"/>
  <c r="C177" i="15"/>
  <c r="C221" i="16"/>
  <c r="C210" i="16"/>
  <c r="C199" i="16"/>
  <c r="C188" i="16"/>
  <c r="C177" i="16"/>
  <c r="E6" i="7"/>
  <c r="F8" i="7" s="1"/>
  <c r="J25" i="7"/>
  <c r="AD25" i="7" s="1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J22" i="7"/>
  <c r="AD22" i="7" s="1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Y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Z16" i="7"/>
  <c r="AA16" i="7"/>
  <c r="AB16" i="7"/>
  <c r="AC16" i="7"/>
  <c r="V19" i="7"/>
  <c r="W19" i="7"/>
  <c r="X19" i="7"/>
  <c r="Y19" i="7"/>
  <c r="Z19" i="7"/>
  <c r="AA19" i="7"/>
  <c r="AB19" i="7"/>
  <c r="AC19" i="7"/>
  <c r="J19" i="7"/>
  <c r="K19" i="7"/>
  <c r="L19" i="7"/>
  <c r="M19" i="7"/>
  <c r="N19" i="7"/>
  <c r="O19" i="7"/>
  <c r="P19" i="7"/>
  <c r="Q19" i="7"/>
  <c r="R19" i="7"/>
  <c r="S19" i="7"/>
  <c r="T19" i="7"/>
  <c r="U19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E213" i="16"/>
  <c r="E202" i="16"/>
  <c r="E191" i="16"/>
  <c r="E180" i="16"/>
  <c r="E169" i="16"/>
  <c r="E213" i="15"/>
  <c r="E202" i="15"/>
  <c r="E191" i="15"/>
  <c r="E180" i="15"/>
  <c r="E169" i="15"/>
  <c r="E213" i="14"/>
  <c r="E202" i="14"/>
  <c r="E191" i="14"/>
  <c r="E180" i="14"/>
  <c r="E169" i="14"/>
  <c r="E213" i="13"/>
  <c r="E202" i="13"/>
  <c r="E191" i="13"/>
  <c r="E180" i="13"/>
  <c r="E169" i="13"/>
  <c r="E213" i="8"/>
  <c r="E202" i="8"/>
  <c r="E191" i="8"/>
  <c r="E180" i="8"/>
  <c r="E169" i="8"/>
  <c r="AC11" i="7"/>
  <c r="AB11" i="7"/>
  <c r="AA11" i="7"/>
  <c r="Z11" i="7"/>
  <c r="Y11" i="7"/>
  <c r="X11" i="7"/>
  <c r="A3" i="8"/>
  <c r="B13" i="7" s="1"/>
  <c r="E13" i="7" s="1"/>
  <c r="E103" i="16"/>
  <c r="E114" i="16"/>
  <c r="E125" i="16"/>
  <c r="E136" i="16"/>
  <c r="E92" i="16"/>
  <c r="E81" i="16"/>
  <c r="E70" i="16"/>
  <c r="E59" i="16"/>
  <c r="E48" i="16"/>
  <c r="E37" i="16"/>
  <c r="E26" i="16"/>
  <c r="E15" i="16"/>
  <c r="E4" i="16"/>
  <c r="E158" i="16"/>
  <c r="E147" i="16"/>
  <c r="E136" i="15"/>
  <c r="E125" i="15"/>
  <c r="E114" i="15"/>
  <c r="E103" i="15"/>
  <c r="E92" i="15"/>
  <c r="E81" i="15"/>
  <c r="E70" i="15"/>
  <c r="E59" i="15"/>
  <c r="E48" i="15"/>
  <c r="E37" i="15"/>
  <c r="E26" i="15"/>
  <c r="E15" i="15"/>
  <c r="E4" i="15"/>
  <c r="E158" i="15"/>
  <c r="E147" i="15"/>
  <c r="E125" i="14"/>
  <c r="E136" i="14"/>
  <c r="E114" i="14"/>
  <c r="E103" i="14"/>
  <c r="E92" i="14"/>
  <c r="E81" i="14"/>
  <c r="E70" i="14"/>
  <c r="E59" i="14"/>
  <c r="E48" i="14"/>
  <c r="E37" i="14"/>
  <c r="E26" i="14"/>
  <c r="E15" i="14"/>
  <c r="E4" i="14"/>
  <c r="E158" i="14"/>
  <c r="E147" i="14"/>
  <c r="E103" i="13"/>
  <c r="E92" i="13"/>
  <c r="E81" i="13"/>
  <c r="E70" i="13"/>
  <c r="E59" i="13"/>
  <c r="E48" i="13"/>
  <c r="E37" i="13"/>
  <c r="E26" i="13"/>
  <c r="E15" i="13"/>
  <c r="E4" i="13"/>
  <c r="E114" i="13"/>
  <c r="E125" i="13"/>
  <c r="E158" i="13"/>
  <c r="E147" i="13"/>
  <c r="E136" i="13"/>
  <c r="E158" i="8"/>
  <c r="E147" i="8"/>
  <c r="E136" i="8"/>
  <c r="E125" i="8"/>
  <c r="E114" i="8"/>
  <c r="E103" i="8"/>
  <c r="E92" i="8"/>
  <c r="E81" i="8"/>
  <c r="E70" i="8"/>
  <c r="E59" i="8"/>
  <c r="E48" i="8"/>
  <c r="E37" i="8"/>
  <c r="E26" i="8"/>
  <c r="E15" i="8"/>
  <c r="E4" i="8"/>
  <c r="W11" i="7"/>
  <c r="V11" i="7"/>
  <c r="U11" i="7"/>
  <c r="T11" i="7"/>
  <c r="S11" i="7"/>
  <c r="A3" i="13"/>
  <c r="B16" i="7" s="1"/>
  <c r="E16" i="7" s="1"/>
  <c r="A3" i="16"/>
  <c r="B25" i="7" s="1"/>
  <c r="E25" i="7" s="1"/>
  <c r="A3" i="15"/>
  <c r="B22" i="7" s="1"/>
  <c r="F22" i="7" s="1"/>
  <c r="A3" i="14"/>
  <c r="B19" i="7" s="1"/>
  <c r="R11" i="7"/>
  <c r="Q11" i="7"/>
  <c r="P11" i="7"/>
  <c r="O11" i="7"/>
  <c r="N11" i="7"/>
  <c r="M11" i="7"/>
  <c r="L11" i="7"/>
  <c r="K11" i="7"/>
  <c r="J11" i="7"/>
  <c r="D11" i="7"/>
  <c r="AD19" i="7" l="1"/>
  <c r="F25" i="7"/>
  <c r="G25" i="7" s="1"/>
  <c r="E22" i="7"/>
  <c r="G22" i="7" s="1"/>
  <c r="E19" i="7"/>
  <c r="AD16" i="7"/>
  <c r="AD13" i="7"/>
  <c r="AE25" i="7"/>
  <c r="M14" i="7"/>
  <c r="M15" i="7" s="1"/>
  <c r="Q14" i="7"/>
  <c r="Q15" i="7" s="1"/>
  <c r="U14" i="7"/>
  <c r="U15" i="7" s="1"/>
  <c r="Y14" i="7"/>
  <c r="AC14" i="7"/>
  <c r="AC15" i="7" s="1"/>
  <c r="M17" i="7"/>
  <c r="M18" i="7" s="1"/>
  <c r="Q17" i="7"/>
  <c r="Q18" i="7" s="1"/>
  <c r="U17" i="7"/>
  <c r="U18" i="7" s="1"/>
  <c r="Y17" i="7"/>
  <c r="Y18" i="7" s="1"/>
  <c r="AC17" i="7"/>
  <c r="AC18" i="7" s="1"/>
  <c r="M20" i="7"/>
  <c r="M21" i="7" s="1"/>
  <c r="Q20" i="7"/>
  <c r="U20" i="7"/>
  <c r="U21" i="7" s="1"/>
  <c r="Y20" i="7"/>
  <c r="Y21" i="7" s="1"/>
  <c r="AC20" i="7"/>
  <c r="AC21" i="7" s="1"/>
  <c r="M23" i="7"/>
  <c r="M24" i="7" s="1"/>
  <c r="Q23" i="7"/>
  <c r="Q24" i="7" s="1"/>
  <c r="U23" i="7"/>
  <c r="U24" i="7" s="1"/>
  <c r="Y23" i="7"/>
  <c r="Y24" i="7" s="1"/>
  <c r="AC23" i="7"/>
  <c r="AC24" i="7" s="1"/>
  <c r="M26" i="7"/>
  <c r="M27" i="7" s="1"/>
  <c r="Q26" i="7"/>
  <c r="Q27" i="7" s="1"/>
  <c r="U26" i="7"/>
  <c r="U27" i="7" s="1"/>
  <c r="Y26" i="7"/>
  <c r="Y27" i="7" s="1"/>
  <c r="AC26" i="7"/>
  <c r="AC27" i="7" s="1"/>
  <c r="L14" i="7"/>
  <c r="L15" i="7" s="1"/>
  <c r="P14" i="7"/>
  <c r="P15" i="7" s="1"/>
  <c r="T14" i="7"/>
  <c r="T15" i="7" s="1"/>
  <c r="X14" i="7"/>
  <c r="X15" i="7" s="1"/>
  <c r="AB14" i="7"/>
  <c r="AB15" i="7" s="1"/>
  <c r="L17" i="7"/>
  <c r="L18" i="7" s="1"/>
  <c r="P17" i="7"/>
  <c r="P18" i="7" s="1"/>
  <c r="T17" i="7"/>
  <c r="T18" i="7" s="1"/>
  <c r="X17" i="7"/>
  <c r="X18" i="7" s="1"/>
  <c r="AB17" i="7"/>
  <c r="AB18" i="7" s="1"/>
  <c r="L20" i="7"/>
  <c r="L21" i="7" s="1"/>
  <c r="P20" i="7"/>
  <c r="P21" i="7" s="1"/>
  <c r="T20" i="7"/>
  <c r="T21" i="7" s="1"/>
  <c r="X20" i="7"/>
  <c r="X21" i="7" s="1"/>
  <c r="AB20" i="7"/>
  <c r="AB21" i="7" s="1"/>
  <c r="L23" i="7"/>
  <c r="L24" i="7" s="1"/>
  <c r="P23" i="7"/>
  <c r="P24" i="7" s="1"/>
  <c r="T23" i="7"/>
  <c r="T24" i="7" s="1"/>
  <c r="X23" i="7"/>
  <c r="X24" i="7" s="1"/>
  <c r="AB23" i="7"/>
  <c r="AB24" i="7" s="1"/>
  <c r="L26" i="7"/>
  <c r="L27" i="7" s="1"/>
  <c r="P26" i="7"/>
  <c r="P27" i="7" s="1"/>
  <c r="T26" i="7"/>
  <c r="T27" i="7" s="1"/>
  <c r="X26" i="7"/>
  <c r="X27" i="7" s="1"/>
  <c r="AB26" i="7"/>
  <c r="AB27" i="7" s="1"/>
  <c r="K14" i="7"/>
  <c r="K15" i="7" s="1"/>
  <c r="O14" i="7"/>
  <c r="O15" i="7" s="1"/>
  <c r="S14" i="7"/>
  <c r="S15" i="7" s="1"/>
  <c r="W14" i="7"/>
  <c r="W15" i="7" s="1"/>
  <c r="AA14" i="7"/>
  <c r="AA15" i="7" s="1"/>
  <c r="K17" i="7"/>
  <c r="K18" i="7" s="1"/>
  <c r="O17" i="7"/>
  <c r="O18" i="7" s="1"/>
  <c r="S17" i="7"/>
  <c r="S18" i="7" s="1"/>
  <c r="W17" i="7"/>
  <c r="W18" i="7" s="1"/>
  <c r="AA17" i="7"/>
  <c r="AA18" i="7" s="1"/>
  <c r="K20" i="7"/>
  <c r="K21" i="7" s="1"/>
  <c r="O20" i="7"/>
  <c r="O21" i="7" s="1"/>
  <c r="S20" i="7"/>
  <c r="S21" i="7" s="1"/>
  <c r="W20" i="7"/>
  <c r="W21" i="7" s="1"/>
  <c r="AA20" i="7"/>
  <c r="AA21" i="7" s="1"/>
  <c r="K23" i="7"/>
  <c r="K24" i="7" s="1"/>
  <c r="O23" i="7"/>
  <c r="O24" i="7" s="1"/>
  <c r="S23" i="7"/>
  <c r="S24" i="7" s="1"/>
  <c r="W23" i="7"/>
  <c r="W24" i="7" s="1"/>
  <c r="AA23" i="7"/>
  <c r="AA24" i="7" s="1"/>
  <c r="K26" i="7"/>
  <c r="K27" i="7" s="1"/>
  <c r="O26" i="7"/>
  <c r="O27" i="7" s="1"/>
  <c r="S26" i="7"/>
  <c r="S27" i="7" s="1"/>
  <c r="W26" i="7"/>
  <c r="W27" i="7" s="1"/>
  <c r="AA26" i="7"/>
  <c r="AA27" i="7" s="1"/>
  <c r="N14" i="7"/>
  <c r="N15" i="7" s="1"/>
  <c r="R14" i="7"/>
  <c r="R15" i="7" s="1"/>
  <c r="V14" i="7"/>
  <c r="V15" i="7" s="1"/>
  <c r="Z14" i="7"/>
  <c r="Z15" i="7" s="1"/>
  <c r="J17" i="7"/>
  <c r="F16" i="7" s="1"/>
  <c r="G16" i="7" s="1"/>
  <c r="N17" i="7"/>
  <c r="N18" i="7" s="1"/>
  <c r="R17" i="7"/>
  <c r="R18" i="7" s="1"/>
  <c r="V17" i="7"/>
  <c r="V18" i="7" s="1"/>
  <c r="Z17" i="7"/>
  <c r="Z18" i="7" s="1"/>
  <c r="J20" i="7"/>
  <c r="F19" i="7" s="1"/>
  <c r="N20" i="7"/>
  <c r="N21" i="7" s="1"/>
  <c r="R20" i="7"/>
  <c r="R21" i="7" s="1"/>
  <c r="V20" i="7"/>
  <c r="V21" i="7" s="1"/>
  <c r="Z20" i="7"/>
  <c r="Z21" i="7" s="1"/>
  <c r="J23" i="7"/>
  <c r="N23" i="7"/>
  <c r="N24" i="7" s="1"/>
  <c r="R23" i="7"/>
  <c r="R24" i="7" s="1"/>
  <c r="V23" i="7"/>
  <c r="V24" i="7" s="1"/>
  <c r="Z23" i="7"/>
  <c r="Z24" i="7" s="1"/>
  <c r="J26" i="7"/>
  <c r="J27" i="7" s="1"/>
  <c r="N26" i="7"/>
  <c r="N27" i="7" s="1"/>
  <c r="R26" i="7"/>
  <c r="R27" i="7" s="1"/>
  <c r="V26" i="7"/>
  <c r="V27" i="7" s="1"/>
  <c r="Z26" i="7"/>
  <c r="Z27" i="7" s="1"/>
  <c r="Q21" i="7"/>
  <c r="Y15" i="7"/>
  <c r="AE22" i="7"/>
  <c r="E7" i="7"/>
  <c r="AE16" i="7" s="1"/>
  <c r="AE19" i="7" l="1"/>
  <c r="G19" i="7"/>
  <c r="F13" i="7"/>
  <c r="G13" i="7" s="1"/>
  <c r="AE13" i="7"/>
  <c r="AD20" i="7"/>
  <c r="J21" i="7"/>
  <c r="AD21" i="7" s="1"/>
  <c r="AD17" i="7"/>
  <c r="AF16" i="7" s="1"/>
  <c r="AD23" i="7"/>
  <c r="AD27" i="7"/>
  <c r="AD14" i="7"/>
  <c r="AD26" i="7"/>
  <c r="J18" i="7"/>
  <c r="AD18" i="7" s="1"/>
  <c r="J24" i="7"/>
  <c r="AD24" i="7" s="1"/>
  <c r="J15" i="7"/>
  <c r="AD15" i="7" s="1"/>
  <c r="AF25" i="7"/>
  <c r="AF22" i="7"/>
  <c r="AF19" i="7" l="1"/>
  <c r="AF13" i="7"/>
</calcChain>
</file>

<file path=xl/sharedStrings.xml><?xml version="1.0" encoding="utf-8"?>
<sst xmlns="http://schemas.openxmlformats.org/spreadsheetml/2006/main" count="1812" uniqueCount="195">
  <si>
    <t>Nr</t>
  </si>
  <si>
    <t>Geplant</t>
  </si>
  <si>
    <t>ca.</t>
  </si>
  <si>
    <t>1</t>
  </si>
  <si>
    <t>Std-A</t>
  </si>
  <si>
    <t>Std-B</t>
  </si>
  <si>
    <t>Std-C</t>
  </si>
  <si>
    <t>Std-D</t>
  </si>
  <si>
    <t>Std-E</t>
  </si>
  <si>
    <t>----</t>
  </si>
  <si>
    <t>ECTS</t>
  </si>
  <si>
    <t>Project Name</t>
  </si>
  <si>
    <t>Current Project Week</t>
  </si>
  <si>
    <t>Project Life Span</t>
  </si>
  <si>
    <t>Weeks</t>
  </si>
  <si>
    <t>Resulting Workload</t>
  </si>
  <si>
    <t>Minutes</t>
  </si>
  <si>
    <t>Hours</t>
  </si>
  <si>
    <t>Hours per week</t>
  </si>
  <si>
    <t>Current Overview</t>
  </si>
  <si>
    <t>Complete Overview</t>
  </si>
  <si>
    <t>Week Nr.</t>
  </si>
  <si>
    <t>Actual Hours</t>
  </si>
  <si>
    <t>Debit Hours (as planned)</t>
  </si>
  <si>
    <t>Difference</t>
  </si>
  <si>
    <t>Week Overview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</si>
  <si>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</si>
  <si>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</si>
  <si>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</si>
  <si>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</si>
  <si>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</si>
  <si>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</si>
  <si>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</si>
  <si>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</si>
  <si>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</si>
  <si>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</si>
  <si>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</si>
  <si>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</si>
  <si>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R-Week 13</t>
  </si>
  <si>
    <t>R-Week 14</t>
  </si>
  <si>
    <t>R-Week 15</t>
  </si>
  <si>
    <t>R-Week 16</t>
  </si>
  <si>
    <t>R-Week 17</t>
  </si>
  <si>
    <t>R-Week 18</t>
  </si>
  <si>
    <t>R-Week 19</t>
  </si>
  <si>
    <t>R-Week 20</t>
  </si>
  <si>
    <t>Sum</t>
  </si>
  <si>
    <t>Debit Hours - Complete -</t>
  </si>
  <si>
    <t>Difference - Complete -</t>
  </si>
  <si>
    <t>Actual</t>
  </si>
  <si>
    <t>Planned</t>
  </si>
  <si>
    <t xml:space="preserve">Time Recording </t>
  </si>
  <si>
    <t xml:space="preserve">Week 01 </t>
  </si>
  <si>
    <t xml:space="preserve">Week 04 </t>
  </si>
  <si>
    <t xml:space="preserve">Week 06 </t>
  </si>
  <si>
    <t xml:space="preserve">Week 08 </t>
  </si>
  <si>
    <t xml:space="preserve">Week 09 </t>
  </si>
  <si>
    <t xml:space="preserve">Week 10 </t>
  </si>
  <si>
    <t xml:space="preserve">Week11 </t>
  </si>
  <si>
    <t xml:space="preserve">Week 12 </t>
  </si>
  <si>
    <t xml:space="preserve">RESERVE-Week 13 </t>
  </si>
  <si>
    <t>RESERVE-Week 14</t>
  </si>
  <si>
    <t xml:space="preserve">RESERVE-Week 15 </t>
  </si>
  <si>
    <t xml:space="preserve">RESERVE-Week 16 </t>
  </si>
  <si>
    <t>RESERVE-Week 17</t>
  </si>
  <si>
    <t xml:space="preserve">RESERVE-Week 18 </t>
  </si>
  <si>
    <t>RESERVE-Week 19</t>
  </si>
  <si>
    <t xml:space="preserve">RESERVE-Week 20 </t>
  </si>
  <si>
    <t xml:space="preserve">Week 02 </t>
  </si>
  <si>
    <t xml:space="preserve">Week 11 </t>
  </si>
  <si>
    <t xml:space="preserve">Week 03 </t>
  </si>
  <si>
    <t xml:space="preserve">Week 07 </t>
  </si>
  <si>
    <t xml:space="preserve">Week 05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</si>
  <si>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</si>
  <si>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</si>
  <si>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</si>
  <si>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</si>
  <si>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</si>
  <si>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</si>
  <si>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</si>
  <si>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</si>
  <si>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</si>
  <si>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Type of Work</t>
  </si>
  <si>
    <t>Duration</t>
  </si>
  <si>
    <t>Participantes</t>
  </si>
  <si>
    <t>Project Weeks</t>
  </si>
  <si>
    <t>Comment</t>
  </si>
  <si>
    <t>Project Types</t>
  </si>
  <si>
    <t>PRO-1</t>
  </si>
  <si>
    <t>PRO-2</t>
  </si>
  <si>
    <t>PRO-3</t>
  </si>
  <si>
    <t>PRO-4</t>
  </si>
  <si>
    <t>PRO-2-M</t>
  </si>
  <si>
    <t>PRO-3-M</t>
  </si>
  <si>
    <t>Project Type</t>
  </si>
  <si>
    <t>Lukas Züger</t>
  </si>
  <si>
    <t>Abdo Shehata</t>
  </si>
  <si>
    <t>Marko Milosavljevic</t>
  </si>
  <si>
    <t>08.11 - 14.11.2021</t>
  </si>
  <si>
    <t>15.11 - 21.11.2021</t>
  </si>
  <si>
    <t>22.11 - 28.11.2021</t>
  </si>
  <si>
    <t>29.11 - 05.12.2021</t>
  </si>
  <si>
    <t>06.12 - 12.12.2021</t>
  </si>
  <si>
    <t>13.12 - 19.12.2021</t>
  </si>
  <si>
    <t>20.12 - 26.12.2021</t>
  </si>
  <si>
    <t>27.12 - 02.01.2022</t>
  </si>
  <si>
    <t>03.01 - 09.01.2022</t>
  </si>
  <si>
    <t>10.01 - 16.01.2022</t>
  </si>
  <si>
    <t>17.01 - 23.01.2022</t>
  </si>
  <si>
    <t>24-01 - 30.01.2022</t>
  </si>
  <si>
    <t>31.01 - 06.02.2022</t>
  </si>
  <si>
    <t>14.02 - 20.02.2022</t>
  </si>
  <si>
    <t>07.02 - 13.02.2022</t>
  </si>
  <si>
    <t>Ideen ausarbeitung für den implementationsteil</t>
  </si>
  <si>
    <t>Ganzes Team</t>
  </si>
  <si>
    <t>Besprechung mit Herr Schaffer</t>
  </si>
  <si>
    <t>12.11</t>
  </si>
  <si>
    <t>13.11</t>
  </si>
  <si>
    <t>Nachtrag Besprechungsprotokol</t>
  </si>
  <si>
    <t>Ideen findung, bereits realisierte Projekte weiter entwickeln</t>
  </si>
  <si>
    <t>Team Meeting: Informationen sammeln Perdsonenerkennung, Entscheidung treffen</t>
  </si>
  <si>
    <t>20.11</t>
  </si>
  <si>
    <t>Tests für Personenerkennung mittels bereits vorhandenen Projekten</t>
  </si>
  <si>
    <t>Vorhandene Codes sind als basis zu nehemen, müssen allerdings noch angepasst werden auf unsere Umgebung etc…</t>
  </si>
  <si>
    <t xml:space="preserve">Home Assistant installiert und versuche gemacht auf andere Geräte im Netzwerk zuzugreifen </t>
  </si>
  <si>
    <t>3.12</t>
  </si>
  <si>
    <t>Nach Besprechung im Team</t>
  </si>
  <si>
    <t>Harmony-Hub / Firestick integrations Info sammeln</t>
  </si>
  <si>
    <t>Mit beiden realisierbar; Harmony Hub schwer zum bestellen. Firestick müsste am FH - TV getestet werden wegn "Wake-UP" Funktion.</t>
  </si>
  <si>
    <t>Home-Assistant mit SmartTV koppeln und Skripte schreiben zum ein-/aus schalten + bedienen.</t>
  </si>
  <si>
    <t>Home-Assistant Skripts und kopplung im Netz</t>
  </si>
  <si>
    <t>Besprechung im Team</t>
  </si>
  <si>
    <t>Logitech Harmony Hub funktion besprochen, informationen gesammelt für die Anwendung, liferfrist und bestellmöglichkeiten gecheckt. Zusätzlich Amazon Fire stick infos gesammelt und mögliche konfiguration besprochen.</t>
  </si>
  <si>
    <t>Aufgaben asugearbeitet (besprochen) und zugeteilt für alle beteiligten für die nächste Woche.</t>
  </si>
  <si>
    <t>HarmonyHub configuration</t>
  </si>
  <si>
    <t>Probleme mit WLAN. HarmonyHub war mit 5Ghz nicht kompatibel. Router musste auf 2.4Ghz konfiguriert werden. Problem war nicht direkt auffindbar.</t>
  </si>
  <si>
    <t xml:space="preserve">HomeAssistent / HarmonyHub </t>
  </si>
  <si>
    <t>HomeAssistent und Harmony hub verknüpfen und fernseher über scripts bedienen</t>
  </si>
  <si>
    <t>Python / Homeassist</t>
  </si>
  <si>
    <t>versuch mit Python auf Homeassistant Entities zu zugreifen</t>
  </si>
  <si>
    <t>Vor besprechung fürs nächste meeting</t>
  </si>
  <si>
    <t>project sepcification</t>
  </si>
  <si>
    <t>02.01.22</t>
  </si>
  <si>
    <t>Python code anpassung für Personenerkennung</t>
  </si>
  <si>
    <t>Fusion von Gesichts und Körper erkennung</t>
  </si>
  <si>
    <t>Vorbereitung Projektbesprechung</t>
  </si>
  <si>
    <t>Projektbesprechung mit Herrn Schaffer</t>
  </si>
  <si>
    <t>Nachbereitung Projektbesprechung</t>
  </si>
  <si>
    <t>Meeting Protokoll verfassen</t>
  </si>
  <si>
    <t>Konfigurantion im Smartlab</t>
  </si>
  <si>
    <t>Home Assistant über Raspberry laufen lassen. Harmony Hub mit Fernseher smartlab verbinden und übet Home assistant ansteuern</t>
  </si>
  <si>
    <t>Requirements specification</t>
  </si>
  <si>
    <t>dokumentation requirementsspecification roh entwurf, bereit für die abnahem durchs Projekt team.</t>
  </si>
  <si>
    <t>Projekt Präsentation</t>
  </si>
  <si>
    <t>Meeting</t>
  </si>
  <si>
    <t>Finale Besprechung mit Herrn schaffer anschliessend Meeting Protokoll erstellt</t>
  </si>
  <si>
    <t>OpenCV installation auf Raspberry und anschliessende Personerkennungstests</t>
  </si>
  <si>
    <t>Dokumentation &amp; Präsentation</t>
  </si>
  <si>
    <t>03.02.22 --&gt; Massiver Zeitaufwand (3h) wegen der installation die nicht funktioniert hat. Fehlerauswertung: Raspberry versuchte zugriff auf die Website mit Ipv6 und Website konnte dadurch nicht gefunden werden. Lösung --&gt; Ipv6 ignorieren und über Ipv4 zugriff auf die Website herstellen.  Anschliessend Test Personenerkennung über den Raspberry Pi</t>
  </si>
  <si>
    <t>03.02.22: 41min --&gt; Präsentationsfolien diskutiert, vorbereitung meeting vom 04.02.    53min --&gt; requirements spec überarbeitung begonnen</t>
  </si>
  <si>
    <t>Home Assistant OS auf Raspberry spielen, Dokumentation fertigstellen, erste Takes für Abgabevideo</t>
  </si>
  <si>
    <t>04.02.22: 128min --&gt; home assistant auf raspberry spielen und personenerkennung auf anderem Raspberry testen. 153min --&gt; Requirements Specification fertig gestellt. 68min--&gt; video gedreht für die abgabe --&gt; der finale take ist noch nicht dabei, ein paar kleinigkeiten müssen noch angepasst werden.</t>
  </si>
  <si>
    <t xml:space="preserve">Alle Projekt dokumentationen fertigstellen, Demo videos finale cuts, </t>
  </si>
  <si>
    <t>05.02.22: 289min --&gt; Dokumentationen (system Architecture, Requirements specification, abstract, website template) 172min --&gt; scripttests, video takes</t>
  </si>
  <si>
    <t xml:space="preserve">Demo videos finale cuts, script optimierung, fire tv stick hinzugefügt,  </t>
  </si>
  <si>
    <t>05.02.22: 289min --&gt; script verbesserung mit threading, fireTV eingebunden. 172min --&gt; scripttests, video takes</t>
  </si>
  <si>
    <t>Projekt Präsentation, Video aufnahme und editieren/schneiden</t>
  </si>
  <si>
    <t>Raspberry Pi Dokumentation und kleine tests</t>
  </si>
  <si>
    <t>Raspberry Pi aufsetzen</t>
  </si>
  <si>
    <t>Kamera testen mit python skript am Raspberry Pi</t>
  </si>
  <si>
    <t>Homeassistant skripts für ausführung</t>
  </si>
  <si>
    <t>Harmony Hub und FireTV - Stick tests</t>
  </si>
  <si>
    <t>FireTV - Stick tests</t>
  </si>
  <si>
    <t>FireTV - Doku / Info</t>
  </si>
  <si>
    <t>Vorbereitung, präsentation, anschliessende Fragerunde</t>
  </si>
  <si>
    <t>28.11, Auf meinem Broser funktionierte die installation für die VMWare nicht</t>
  </si>
  <si>
    <t>dokumentation requirementsspecification roh entwurf fertig, bereit für die abnahem durchs Projekt team.</t>
  </si>
  <si>
    <t xml:space="preserve">Requirement specification </t>
  </si>
  <si>
    <t>Punkt 1-3 verfasst</t>
  </si>
  <si>
    <t>Einlesen in die Materie Home Automation (spezifisch Home Assistant)</t>
  </si>
  <si>
    <t>23.11.21: In Dokumentation von Home Assistant informationen für das gesamt verstäntnis der Funktion gesammelt.</t>
  </si>
  <si>
    <t xml:space="preserve">Konfigurations dokumentation </t>
  </si>
  <si>
    <t>08.12.21: Das Verständnis für die Konfiguration mit unterschiedlichen Geräten anhand der .yaml files studiert. Zusätzlich die unterschiedelichen Trigger optionen und Verständnis angeignet.</t>
  </si>
  <si>
    <t>09.12.21: Die unterschiedelichen Trigger optionen und Verständnis angeignet.</t>
  </si>
  <si>
    <t>Präsentation</t>
  </si>
  <si>
    <t>06.02.22: 324min -&gt; Präsentationsfolien fertig gestellt, 118min -&gt; Präsentation einstudiert und geübt.</t>
  </si>
  <si>
    <t>05.02.22 und 06.02.22 -&gt; Platz mangel</t>
  </si>
  <si>
    <t>OpenCV installation Dokumentation</t>
  </si>
  <si>
    <t>18.01.22: In einem weiteren Schritt müssen wir die OpenCV Bibliothek auf den Raspberry Pi laden.</t>
  </si>
  <si>
    <t>Zusätzliche Hardware Organisieren</t>
  </si>
  <si>
    <t xml:space="preserve">Zusätzlicher Rspberry Pi &amp; Kamera Abholen und </t>
  </si>
  <si>
    <t>Dokumentation OpenCV</t>
  </si>
  <si>
    <t>Einarbeiten und Verständnis erarbeiten in die OpenCV Bibliothek</t>
  </si>
  <si>
    <t>03.02.22: 41min --&gt; Präsentationsfolien diskutiert, vorbereitung meeting vom 04.02.    103min --&gt; requirements spec überarbeitung begonnen</t>
  </si>
  <si>
    <t>Home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</si>
</sst>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21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18"/>
      <name val="Arial"/>
      <family val="2"/>
    </font>
    <font>
      <b/>
      <sz val="14"/>
      <color indexed="10"/>
      <name val="Arial"/>
      <family val="2"/>
    </font>
    <font>
      <b/>
      <sz val="12"/>
      <color indexed="63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10"/>
      <color indexed="63"/>
      <name val="Arial"/>
      <family val="2"/>
    </font>
    <font>
      <sz val="12"/>
      <name val="Arial"/>
      <family val="2"/>
    </font>
    <font>
      <b/>
      <sz val="14"/>
      <color indexed="63"/>
      <name val="Arial"/>
      <family val="2"/>
    </font>
    <font>
      <sz val="12"/>
      <color indexed="63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color rgb="FF00B050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ck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49" fontId="0" fillId="0" borderId="0" xfId="0" applyNumberForma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top" wrapText="1"/>
    </xf>
    <xf numFmtId="14" fontId="0" fillId="0" borderId="0" xfId="0" applyNumberForma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49" fontId="1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/>
    <xf numFmtId="14" fontId="0" fillId="0" borderId="0" xfId="0" applyNumberForma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Border="1" applyAlignment="1">
      <alignment horizontal="center"/>
    </xf>
    <xf numFmtId="0" fontId="1" fillId="2" borderId="1" xfId="0" applyFont="1" applyFill="1" applyBorder="1"/>
    <xf numFmtId="2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/>
    <xf numFmtId="1" fontId="2" fillId="2" borderId="4" xfId="0" applyNumberFormat="1" applyFont="1" applyFill="1" applyBorder="1" applyAlignment="1">
      <alignment vertical="center"/>
    </xf>
    <xf numFmtId="1" fontId="2" fillId="2" borderId="5" xfId="0" applyNumberFormat="1" applyFont="1" applyFill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 vertical="center"/>
    </xf>
    <xf numFmtId="164" fontId="10" fillId="2" borderId="6" xfId="0" applyNumberFormat="1" applyFont="1" applyFill="1" applyBorder="1" applyAlignment="1">
      <alignment horizontal="center" vertical="center"/>
    </xf>
    <xf numFmtId="164" fontId="10" fillId="2" borderId="7" xfId="0" applyNumberFormat="1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14" fontId="9" fillId="2" borderId="8" xfId="0" applyNumberFormat="1" applyFont="1" applyFill="1" applyBorder="1" applyAlignment="1">
      <alignment horizontal="center" textRotation="90"/>
    </xf>
    <xf numFmtId="0" fontId="10" fillId="2" borderId="8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49" fontId="0" fillId="0" borderId="1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vertical="center" wrapText="1"/>
      <protection locked="0"/>
    </xf>
    <xf numFmtId="49" fontId="0" fillId="0" borderId="7" xfId="0" applyNumberFormat="1" applyBorder="1" applyAlignment="1" applyProtection="1">
      <alignment vertical="center" wrapText="1"/>
      <protection locked="0"/>
    </xf>
    <xf numFmtId="1" fontId="0" fillId="0" borderId="7" xfId="0" applyNumberFormat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49" fontId="0" fillId="2" borderId="7" xfId="0" applyNumberFormat="1" applyFill="1" applyBorder="1" applyAlignment="1" applyProtection="1">
      <alignment horizontal="center" vertical="center" wrapText="1"/>
      <protection locked="0"/>
    </xf>
    <xf numFmtId="0" fontId="15" fillId="2" borderId="7" xfId="0" applyNumberFormat="1" applyFont="1" applyFill="1" applyBorder="1" applyAlignment="1" applyProtection="1">
      <alignment horizontal="center" textRotation="90"/>
    </xf>
    <xf numFmtId="49" fontId="17" fillId="2" borderId="10" xfId="0" applyNumberFormat="1" applyFont="1" applyFill="1" applyBorder="1" applyAlignment="1">
      <alignment horizontal="right" vertical="center"/>
    </xf>
    <xf numFmtId="49" fontId="17" fillId="2" borderId="11" xfId="0" applyNumberFormat="1" applyFont="1" applyFill="1" applyBorder="1" applyAlignment="1">
      <alignment horizontal="right" vertical="center"/>
    </xf>
    <xf numFmtId="164" fontId="11" fillId="2" borderId="8" xfId="0" applyNumberFormat="1" applyFont="1" applyFill="1" applyBorder="1" applyAlignment="1">
      <alignment horizontal="center" vertical="center"/>
    </xf>
    <xf numFmtId="164" fontId="11" fillId="2" borderId="12" xfId="0" applyNumberFormat="1" applyFont="1" applyFill="1" applyBorder="1" applyAlignment="1">
      <alignment horizontal="center" vertical="center"/>
    </xf>
    <xf numFmtId="164" fontId="11" fillId="2" borderId="9" xfId="0" applyNumberFormat="1" applyFont="1" applyFill="1" applyBorder="1" applyAlignment="1">
      <alignment horizontal="center" vertical="center"/>
    </xf>
    <xf numFmtId="164" fontId="11" fillId="2" borderId="13" xfId="0" applyNumberFormat="1" applyFont="1" applyFill="1" applyBorder="1" applyAlignment="1">
      <alignment horizontal="center" vertical="center"/>
    </xf>
    <xf numFmtId="164" fontId="10" fillId="2" borderId="8" xfId="0" applyNumberFormat="1" applyFont="1" applyFill="1" applyBorder="1" applyAlignment="1">
      <alignment horizontal="center" vertical="center"/>
    </xf>
    <xf numFmtId="164" fontId="10" fillId="2" borderId="9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" fontId="8" fillId="0" borderId="6" xfId="0" applyNumberFormat="1" applyFont="1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1" fontId="18" fillId="0" borderId="1" xfId="0" applyNumberFormat="1" applyFont="1" applyFill="1" applyBorder="1" applyAlignment="1" applyProtection="1">
      <alignment vertical="center" wrapText="1"/>
      <protection locked="0"/>
    </xf>
    <xf numFmtId="1" fontId="18" fillId="0" borderId="6" xfId="0" applyNumberFormat="1" applyFont="1" applyFill="1" applyBorder="1" applyAlignment="1" applyProtection="1">
      <alignment vertical="center" wrapText="1"/>
      <protection locked="0"/>
    </xf>
    <xf numFmtId="49" fontId="19" fillId="0" borderId="1" xfId="0" applyNumberFormat="1" applyFont="1" applyBorder="1" applyProtection="1">
      <protection locked="0"/>
    </xf>
    <xf numFmtId="49" fontId="19" fillId="0" borderId="1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Fill="1" applyBorder="1"/>
    <xf numFmtId="49" fontId="2" fillId="2" borderId="1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textRotation="90"/>
    </xf>
    <xf numFmtId="1" fontId="12" fillId="2" borderId="9" xfId="0" applyNumberFormat="1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164" fontId="14" fillId="2" borderId="9" xfId="0" applyNumberFormat="1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 vertical="center"/>
    </xf>
    <xf numFmtId="1" fontId="12" fillId="2" borderId="8" xfId="0" applyNumberFormat="1" applyFont="1" applyFill="1" applyBorder="1" applyAlignment="1">
      <alignment horizontal="center" vertical="center"/>
    </xf>
    <xf numFmtId="1" fontId="12" fillId="2" borderId="6" xfId="0" applyNumberFormat="1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/>
    </xf>
    <xf numFmtId="164" fontId="14" fillId="2" borderId="7" xfId="0" applyNumberFormat="1" applyFont="1" applyFill="1" applyBorder="1" applyAlignment="1">
      <alignment horizontal="center" vertical="center"/>
    </xf>
    <xf numFmtId="164" fontId="14" fillId="2" borderId="6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left" vertical="center"/>
    </xf>
    <xf numFmtId="0" fontId="1" fillId="2" borderId="19" xfId="0" applyNumberFormat="1" applyFont="1" applyFill="1" applyBorder="1" applyAlignment="1">
      <alignment horizontal="left" vertical="center"/>
    </xf>
    <xf numFmtId="0" fontId="1" fillId="2" borderId="21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2" borderId="27" xfId="0" applyNumberFormat="1" applyFont="1" applyFill="1" applyBorder="1" applyAlignment="1">
      <alignment horizontal="left" vertical="center"/>
    </xf>
    <xf numFmtId="0" fontId="1" fillId="2" borderId="28" xfId="0" applyNumberFormat="1" applyFont="1" applyFill="1" applyBorder="1" applyAlignment="1">
      <alignment horizontal="left" vertical="center"/>
    </xf>
    <xf numFmtId="164" fontId="20" fillId="2" borderId="7" xfId="0" applyNumberFormat="1" applyFont="1" applyFill="1" applyBorder="1" applyAlignment="1">
      <alignment horizontal="center" vertical="center"/>
    </xf>
    <xf numFmtId="164" fontId="20" fillId="2" borderId="12" xfId="0" applyNumberFormat="1" applyFont="1" applyFill="1" applyBorder="1" applyAlignment="1">
      <alignment horizontal="center" vertical="center"/>
    </xf>
    <xf numFmtId="164" fontId="20" fillId="2" borderId="8" xfId="0" applyNumberFormat="1" applyFont="1" applyFill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28" xfId="0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left" vertical="center"/>
    </xf>
    <xf numFmtId="0" fontId="1" fillId="2" borderId="24" xfId="0" applyNumberFormat="1" applyFont="1" applyFill="1" applyBorder="1" applyAlignment="1">
      <alignment horizontal="left" vertical="center"/>
    </xf>
    <xf numFmtId="164" fontId="20" fillId="2" borderId="25" xfId="0" applyNumberFormat="1" applyFont="1" applyFill="1" applyBorder="1" applyAlignment="1">
      <alignment horizontal="center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26" xfId="0" applyNumberFormat="1" applyFont="1" applyFill="1" applyBorder="1" applyAlignment="1">
      <alignment horizontal="center" vertical="center"/>
    </xf>
    <xf numFmtId="164" fontId="2" fillId="2" borderId="15" xfId="0" quotePrefix="1" applyNumberFormat="1" applyFont="1" applyFill="1" applyBorder="1" applyAlignment="1">
      <alignment horizontal="center" vertical="center"/>
    </xf>
    <xf numFmtId="164" fontId="2" fillId="2" borderId="16" xfId="0" quotePrefix="1" applyNumberFormat="1" applyFont="1" applyFill="1" applyBorder="1" applyAlignment="1">
      <alignment horizontal="center" vertical="center"/>
    </xf>
    <xf numFmtId="0" fontId="1" fillId="2" borderId="19" xfId="0" quotePrefix="1" applyNumberFormat="1" applyFont="1" applyFill="1" applyBorder="1" applyAlignment="1">
      <alignment horizontal="left" vertical="center"/>
    </xf>
    <xf numFmtId="0" fontId="1" fillId="2" borderId="21" xfId="0" quotePrefix="1" applyNumberFormat="1" applyFont="1" applyFill="1" applyBorder="1" applyAlignment="1">
      <alignment horizontal="left" vertical="center"/>
    </xf>
    <xf numFmtId="0" fontId="1" fillId="2" borderId="0" xfId="0" quotePrefix="1" applyNumberFormat="1" applyFont="1" applyFill="1" applyBorder="1" applyAlignment="1">
      <alignment horizontal="left" vertical="center"/>
    </xf>
    <xf numFmtId="0" fontId="1" fillId="2" borderId="27" xfId="0" quotePrefix="1" applyNumberFormat="1" applyFont="1" applyFill="1" applyBorder="1" applyAlignment="1">
      <alignment horizontal="left" vertical="center"/>
    </xf>
    <xf numFmtId="0" fontId="1" fillId="2" borderId="28" xfId="0" quotePrefix="1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textRotation="90"/>
    </xf>
    <xf numFmtId="49" fontId="17" fillId="2" borderId="31" xfId="0" applyNumberFormat="1" applyFont="1" applyFill="1" applyBorder="1" applyAlignment="1">
      <alignment horizontal="right" vertical="center"/>
    </xf>
    <xf numFmtId="49" fontId="17" fillId="2" borderId="32" xfId="0" applyNumberFormat="1" applyFont="1" applyFill="1" applyBorder="1" applyAlignment="1">
      <alignment horizontal="right" vertical="center"/>
    </xf>
    <xf numFmtId="49" fontId="1" fillId="2" borderId="18" xfId="0" quotePrefix="1" applyNumberFormat="1" applyFont="1" applyFill="1" applyBorder="1" applyAlignment="1">
      <alignment horizontal="left" vertical="center"/>
    </xf>
    <xf numFmtId="49" fontId="1" fillId="2" borderId="19" xfId="0" quotePrefix="1" applyNumberFormat="1" applyFont="1" applyFill="1" applyBorder="1" applyAlignment="1">
      <alignment horizontal="left" vertical="center"/>
    </xf>
    <xf numFmtId="49" fontId="1" fillId="2" borderId="20" xfId="0" quotePrefix="1" applyNumberFormat="1" applyFont="1" applyFill="1" applyBorder="1" applyAlignment="1">
      <alignment horizontal="left" vertical="center"/>
    </xf>
    <xf numFmtId="49" fontId="1" fillId="2" borderId="21" xfId="0" quotePrefix="1" applyNumberFormat="1" applyFont="1" applyFill="1" applyBorder="1" applyAlignment="1">
      <alignment horizontal="left" vertical="center"/>
    </xf>
    <xf numFmtId="49" fontId="1" fillId="2" borderId="0" xfId="0" quotePrefix="1" applyNumberFormat="1" applyFont="1" applyFill="1" applyBorder="1" applyAlignment="1">
      <alignment horizontal="left" vertical="center"/>
    </xf>
    <xf numFmtId="49" fontId="1" fillId="2" borderId="22" xfId="0" quotePrefix="1" applyNumberFormat="1" applyFont="1" applyFill="1" applyBorder="1" applyAlignment="1">
      <alignment horizontal="left" vertical="center"/>
    </xf>
    <xf numFmtId="49" fontId="1" fillId="2" borderId="27" xfId="0" quotePrefix="1" applyNumberFormat="1" applyFont="1" applyFill="1" applyBorder="1" applyAlignment="1">
      <alignment horizontal="left" vertical="center"/>
    </xf>
    <xf numFmtId="49" fontId="1" fillId="2" borderId="28" xfId="0" quotePrefix="1" applyNumberFormat="1" applyFont="1" applyFill="1" applyBorder="1" applyAlignment="1">
      <alignment horizontal="left" vertical="center"/>
    </xf>
    <xf numFmtId="49" fontId="1" fillId="2" borderId="29" xfId="0" quotePrefix="1" applyNumberFormat="1" applyFont="1" applyFill="1" applyBorder="1" applyAlignment="1">
      <alignment horizontal="left" vertical="center"/>
    </xf>
    <xf numFmtId="164" fontId="6" fillId="2" borderId="7" xfId="0" applyNumberFormat="1" applyFont="1" applyFill="1" applyBorder="1" applyAlignment="1">
      <alignment horizontal="center" vertical="center"/>
    </xf>
    <xf numFmtId="164" fontId="6" fillId="2" borderId="12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64" fontId="20" fillId="2" borderId="12" xfId="0" quotePrefix="1" applyNumberFormat="1" applyFont="1" applyFill="1" applyBorder="1" applyAlignment="1">
      <alignment horizontal="center" vertical="center"/>
    </xf>
    <xf numFmtId="164" fontId="20" fillId="2" borderId="8" xfId="0" quotePrefix="1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12" xfId="0" quotePrefix="1" applyNumberFormat="1" applyFont="1" applyFill="1" applyBorder="1" applyAlignment="1">
      <alignment horizontal="center" vertical="center"/>
    </xf>
    <xf numFmtId="164" fontId="2" fillId="2" borderId="8" xfId="0" quotePrefix="1" applyNumberFormat="1" applyFont="1" applyFill="1" applyBorder="1" applyAlignment="1">
      <alignment horizontal="center" vertical="center"/>
    </xf>
    <xf numFmtId="1" fontId="16" fillId="2" borderId="33" xfId="0" applyNumberFormat="1" applyFont="1" applyFill="1" applyBorder="1" applyAlignment="1">
      <alignment horizontal="left" vertical="center"/>
    </xf>
    <xf numFmtId="1" fontId="16" fillId="2" borderId="34" xfId="0" applyNumberFormat="1" applyFont="1" applyFill="1" applyBorder="1" applyAlignment="1">
      <alignment horizontal="left" vertical="center"/>
    </xf>
    <xf numFmtId="164" fontId="5" fillId="2" borderId="14" xfId="0" applyNumberFormat="1" applyFont="1" applyFill="1" applyBorder="1" applyAlignment="1">
      <alignment horizontal="center" vertical="center"/>
    </xf>
    <xf numFmtId="164" fontId="5" fillId="2" borderId="15" xfId="0" applyNumberFormat="1" applyFont="1" applyFill="1" applyBorder="1" applyAlignment="1">
      <alignment horizontal="center" vertical="center"/>
    </xf>
    <xf numFmtId="164" fontId="5" fillId="2" borderId="16" xfId="0" applyNumberFormat="1" applyFont="1" applyFill="1" applyBorder="1" applyAlignment="1">
      <alignment horizontal="center" vertical="center"/>
    </xf>
    <xf numFmtId="49" fontId="2" fillId="2" borderId="30" xfId="0" applyNumberFormat="1" applyFont="1" applyFill="1" applyBorder="1" applyAlignment="1">
      <alignment horizontal="center" textRotation="90"/>
    </xf>
    <xf numFmtId="49" fontId="2" fillId="2" borderId="7" xfId="0" applyNumberFormat="1" applyFont="1" applyFill="1" applyBorder="1" applyAlignment="1">
      <alignment horizontal="left" vertical="center"/>
    </xf>
    <xf numFmtId="49" fontId="2" fillId="2" borderId="17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left" wrapText="1"/>
      <protection locked="0"/>
    </xf>
    <xf numFmtId="0" fontId="0" fillId="2" borderId="1" xfId="0" applyFill="1" applyBorder="1" applyAlignment="1">
      <alignment horizontal="left"/>
    </xf>
    <xf numFmtId="1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left" vertical="center"/>
    </xf>
    <xf numFmtId="49" fontId="16" fillId="2" borderId="35" xfId="0" applyNumberFormat="1" applyFont="1" applyFill="1" applyBorder="1" applyAlignment="1">
      <alignment horizontal="center" vertical="center"/>
    </xf>
    <xf numFmtId="49" fontId="16" fillId="2" borderId="36" xfId="0" applyNumberFormat="1" applyFont="1" applyFill="1" applyBorder="1" applyAlignment="1">
      <alignment horizontal="center" vertical="center"/>
    </xf>
    <xf numFmtId="49" fontId="16" fillId="2" borderId="37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 applyProtection="1">
      <alignment horizontal="center" vertical="center"/>
    </xf>
    <xf numFmtId="49" fontId="7" fillId="2" borderId="5" xfId="0" applyNumberFormat="1" applyFont="1" applyFill="1" applyBorder="1" applyAlignment="1" applyProtection="1">
      <alignment horizontal="center" vertical="center"/>
    </xf>
    <xf numFmtId="49" fontId="7" fillId="2" borderId="3" xfId="0" applyNumberFormat="1" applyFont="1" applyFill="1" applyBorder="1" applyAlignment="1" applyProtection="1">
      <alignment horizontal="center" vertical="center"/>
    </xf>
    <xf numFmtId="3" fontId="2" fillId="2" borderId="38" xfId="0" applyNumberFormat="1" applyFont="1" applyFill="1" applyBorder="1" applyAlignment="1">
      <alignment horizontal="center" vertical="center"/>
    </xf>
    <xf numFmtId="3" fontId="2" fillId="2" borderId="39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textRotation="90"/>
    </xf>
    <xf numFmtId="49" fontId="9" fillId="2" borderId="8" xfId="0" applyNumberFormat="1" applyFont="1" applyFill="1" applyBorder="1" applyAlignment="1">
      <alignment horizontal="center" textRotation="90"/>
    </xf>
    <xf numFmtId="14" fontId="14" fillId="2" borderId="1" xfId="0" applyNumberFormat="1" applyFont="1" applyFill="1" applyBorder="1" applyAlignment="1">
      <alignment horizontal="center" textRotation="90"/>
    </xf>
    <xf numFmtId="14" fontId="9" fillId="2" borderId="1" xfId="0" applyNumberFormat="1" applyFont="1" applyFill="1" applyBorder="1" applyAlignment="1">
      <alignment horizontal="center" textRotation="90"/>
    </xf>
    <xf numFmtId="49" fontId="5" fillId="2" borderId="41" xfId="0" applyNumberFormat="1" applyFont="1" applyFill="1" applyBorder="1" applyAlignment="1">
      <alignment horizontal="left" vertical="center" wrapText="1"/>
    </xf>
    <xf numFmtId="49" fontId="5" fillId="2" borderId="42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49" fontId="5" fillId="2" borderId="43" xfId="0" applyNumberFormat="1" applyFont="1" applyFill="1" applyBorder="1" applyAlignment="1">
      <alignment horizontal="left" vertical="center" wrapText="1"/>
    </xf>
    <xf numFmtId="49" fontId="5" fillId="2" borderId="38" xfId="0" applyNumberFormat="1" applyFont="1" applyFill="1" applyBorder="1" applyAlignment="1">
      <alignment horizontal="left" vertical="center" wrapText="1"/>
    </xf>
    <xf numFmtId="49" fontId="5" fillId="2" borderId="39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5" fillId="2" borderId="40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49" fontId="2" fillId="2" borderId="4" xfId="0" applyNumberFormat="1" applyFont="1" applyFill="1" applyBorder="1" applyAlignment="1" applyProtection="1">
      <alignment horizontal="left" vertical="center"/>
    </xf>
    <xf numFmtId="0" fontId="2" fillId="2" borderId="5" xfId="0" applyNumberFormat="1" applyFont="1" applyFill="1" applyBorder="1" applyAlignment="1" applyProtection="1">
      <alignment horizontal="left" vertical="center"/>
    </xf>
    <xf numFmtId="0" fontId="2" fillId="2" borderId="3" xfId="0" applyNumberFormat="1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Standard" xfId="0" builtinId="0"/>
  </cellStyles>
  <dxfs count="19"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strike val="0"/>
        <condense val="0"/>
        <extend val="0"/>
        <color indexed="2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G55"/>
  <sheetViews>
    <sheetView tabSelected="1" topLeftCell="A4" workbookViewId="0">
      <selection activeCell="E3" sqref="E3:F3"/>
    </sheetView>
  </sheetViews>
  <sheetFormatPr baseColWidth="10" defaultColWidth="11.44140625" defaultRowHeight="13.2" x14ac:dyDescent="0.25"/>
  <cols>
    <col min="1" max="1" width="2.44140625" customWidth="1"/>
    <col min="2" max="2" width="15.109375" customWidth="1"/>
    <col min="3" max="3" width="3.5546875" customWidth="1"/>
    <col min="4" max="4" width="7.33203125" customWidth="1"/>
    <col min="5" max="7" width="6.6640625" customWidth="1"/>
    <col min="8" max="8" width="2.33203125" style="5" customWidth="1"/>
    <col min="9" max="9" width="12.33203125" customWidth="1"/>
    <col min="10" max="29" width="3.6640625" customWidth="1"/>
    <col min="30" max="31" width="4.6640625" customWidth="1"/>
    <col min="32" max="32" width="7.6640625" customWidth="1"/>
  </cols>
  <sheetData>
    <row r="2" spans="2:33" ht="26.1" customHeight="1" x14ac:dyDescent="0.25">
      <c r="B2" s="138" t="s">
        <v>11</v>
      </c>
      <c r="C2" s="138"/>
      <c r="D2" s="138"/>
      <c r="E2" s="139" t="s">
        <v>194</v>
      </c>
      <c r="F2" s="139"/>
      <c r="G2" s="139"/>
      <c r="H2" s="139"/>
      <c r="I2" s="139"/>
      <c r="J2" s="17"/>
      <c r="K2" s="6"/>
      <c r="L2" s="6"/>
      <c r="M2" s="6"/>
      <c r="N2" s="6"/>
      <c r="O2" s="6"/>
      <c r="P2" s="6"/>
    </row>
    <row r="3" spans="2:33" ht="26.1" customHeight="1" x14ac:dyDescent="0.25">
      <c r="B3" s="138" t="s">
        <v>12</v>
      </c>
      <c r="C3" s="138"/>
      <c r="D3" s="138"/>
      <c r="E3" s="141">
        <v>1</v>
      </c>
      <c r="F3" s="141"/>
      <c r="G3" s="140"/>
      <c r="H3" s="140"/>
      <c r="I3" s="140"/>
      <c r="J3" s="6"/>
      <c r="K3" s="6"/>
      <c r="L3" s="6"/>
      <c r="M3" s="6"/>
      <c r="N3" s="6"/>
      <c r="O3" s="6"/>
      <c r="P3" s="6"/>
    </row>
    <row r="4" spans="2:33" ht="26.1" customHeight="1" x14ac:dyDescent="0.25">
      <c r="B4" s="66" t="s">
        <v>94</v>
      </c>
      <c r="C4" s="143" t="s">
        <v>89</v>
      </c>
      <c r="D4" s="144"/>
      <c r="E4" s="145">
        <f>IF(EXACT($C$4,"PRO-1"),3,IF(EXACT($C$4,"PRO-2"),4,IF(EXACT($C$4,"PRO-3"),4,IF(EXACT($C$4,"PRO-4"),6,IF(EXACT($C$4,"PRO-2-M"),5,IF(EXACT($C$4,"PRO-3-M"),5))))))</f>
        <v>4</v>
      </c>
      <c r="F4" s="145"/>
      <c r="G4" s="142" t="s">
        <v>10</v>
      </c>
      <c r="H4" s="142"/>
      <c r="I4" s="142"/>
      <c r="J4" s="10"/>
      <c r="K4" s="10"/>
      <c r="L4" s="10"/>
      <c r="M4" s="10"/>
      <c r="N4" s="10"/>
      <c r="O4" s="11"/>
      <c r="P4" s="8"/>
    </row>
    <row r="5" spans="2:33" ht="26.1" customHeight="1" thickBot="1" x14ac:dyDescent="0.3">
      <c r="B5" s="135" t="s">
        <v>13</v>
      </c>
      <c r="C5" s="135"/>
      <c r="D5" s="135"/>
      <c r="E5" s="121">
        <v>12</v>
      </c>
      <c r="F5" s="121"/>
      <c r="G5" s="146" t="s">
        <v>14</v>
      </c>
      <c r="H5" s="146"/>
      <c r="I5" s="146"/>
      <c r="J5" s="10"/>
      <c r="K5" s="10"/>
      <c r="L5" s="10"/>
      <c r="M5" s="10"/>
      <c r="N5" s="10"/>
      <c r="O5" s="11"/>
      <c r="P5" s="8"/>
    </row>
    <row r="6" spans="2:33" ht="26.1" customHeight="1" thickTop="1" x14ac:dyDescent="0.25">
      <c r="B6" s="136" t="s">
        <v>15</v>
      </c>
      <c r="C6" s="136"/>
      <c r="D6" s="136"/>
      <c r="E6" s="154">
        <f>(25*60)*E4</f>
        <v>6000</v>
      </c>
      <c r="F6" s="155"/>
      <c r="G6" s="147" t="s">
        <v>16</v>
      </c>
      <c r="H6" s="147"/>
      <c r="I6" s="147"/>
      <c r="J6" s="10"/>
      <c r="K6" s="10"/>
      <c r="L6" s="10"/>
      <c r="M6" s="10"/>
      <c r="N6" s="10"/>
      <c r="O6" s="11"/>
      <c r="P6" s="8"/>
    </row>
    <row r="7" spans="2:33" s="4" customFormat="1" ht="26.1" customHeight="1" x14ac:dyDescent="0.25">
      <c r="B7" s="137"/>
      <c r="C7" s="137"/>
      <c r="D7" s="137"/>
      <c r="E7" s="156">
        <f>E6/60</f>
        <v>100</v>
      </c>
      <c r="F7" s="157"/>
      <c r="G7" s="142" t="s">
        <v>17</v>
      </c>
      <c r="H7" s="142"/>
      <c r="I7" s="142"/>
      <c r="J7" s="10"/>
      <c r="K7" s="10"/>
      <c r="L7" s="10"/>
      <c r="M7" s="10"/>
      <c r="N7" s="10"/>
      <c r="O7" s="11"/>
      <c r="P7" s="8"/>
    </row>
    <row r="8" spans="2:33" s="4" customFormat="1" ht="26.1" customHeight="1" x14ac:dyDescent="0.25">
      <c r="B8" s="137"/>
      <c r="C8" s="137"/>
      <c r="D8" s="137"/>
      <c r="E8" s="27" t="s">
        <v>2</v>
      </c>
      <c r="F8" s="28">
        <f>(E6/60)/E5</f>
        <v>8.3333333333333339</v>
      </c>
      <c r="G8" s="142" t="s">
        <v>18</v>
      </c>
      <c r="H8" s="142"/>
      <c r="I8" s="142"/>
      <c r="J8" s="20"/>
      <c r="K8" s="10"/>
      <c r="L8" s="21"/>
      <c r="M8" s="10"/>
      <c r="N8" s="10"/>
      <c r="O8" s="22"/>
      <c r="P8" s="23"/>
      <c r="Q8" s="24"/>
    </row>
    <row r="9" spans="2:33" s="4" customFormat="1" ht="10.5" customHeight="1" thickBot="1" x14ac:dyDescent="0.3">
      <c r="B9" s="18"/>
      <c r="C9" s="18"/>
      <c r="D9" s="7"/>
      <c r="E9" s="16"/>
      <c r="F9" s="8"/>
      <c r="G9" s="9"/>
      <c r="H9" s="8"/>
      <c r="I9" s="7"/>
      <c r="J9" s="10"/>
      <c r="K9" s="10"/>
      <c r="L9" s="10"/>
      <c r="M9" s="10"/>
      <c r="N9" s="10"/>
      <c r="O9" s="11"/>
      <c r="P9" s="8"/>
    </row>
    <row r="10" spans="2:33" s="4" customFormat="1" ht="32.25" customHeight="1" thickTop="1" x14ac:dyDescent="0.25">
      <c r="B10" s="148" t="s">
        <v>19</v>
      </c>
      <c r="C10" s="149"/>
      <c r="D10" s="149"/>
      <c r="E10" s="149"/>
      <c r="F10" s="149"/>
      <c r="G10" s="150"/>
      <c r="H10" s="35"/>
      <c r="I10" s="151" t="s">
        <v>20</v>
      </c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3"/>
    </row>
    <row r="11" spans="2:33" s="4" customFormat="1" ht="133.5" customHeight="1" x14ac:dyDescent="0.25">
      <c r="B11" s="107" t="s">
        <v>21</v>
      </c>
      <c r="C11" s="50"/>
      <c r="D11" s="129">
        <f>E3</f>
        <v>1</v>
      </c>
      <c r="E11" s="106" t="s">
        <v>23</v>
      </c>
      <c r="F11" s="106" t="s">
        <v>22</v>
      </c>
      <c r="G11" s="134" t="s">
        <v>24</v>
      </c>
      <c r="H11" s="69"/>
      <c r="I11" s="158" t="s">
        <v>25</v>
      </c>
      <c r="J11" s="49" t="str">
        <f>'dynamic Data'!B2</f>
        <v>08.11 - 14.11.2021</v>
      </c>
      <c r="K11" s="49" t="str">
        <f>'dynamic Data'!B3</f>
        <v>15.11 - 21.11.2021</v>
      </c>
      <c r="L11" s="49" t="str">
        <f>'dynamic Data'!B4</f>
        <v>22.11 - 28.11.2021</v>
      </c>
      <c r="M11" s="49" t="str">
        <f>'dynamic Data'!B5</f>
        <v>29.11 - 05.12.2021</v>
      </c>
      <c r="N11" s="49" t="str">
        <f>'dynamic Data'!B6</f>
        <v>06.12 - 12.12.2021</v>
      </c>
      <c r="O11" s="49" t="str">
        <f>'dynamic Data'!B7</f>
        <v>13.12 - 19.12.2021</v>
      </c>
      <c r="P11" s="49" t="str">
        <f>'dynamic Data'!B8</f>
        <v>20.12 - 26.12.2021</v>
      </c>
      <c r="Q11" s="49" t="str">
        <f>'dynamic Data'!B9</f>
        <v>27.12 - 02.01.2022</v>
      </c>
      <c r="R11" s="49" t="str">
        <f>'dynamic Data'!B10</f>
        <v>03.01 - 09.01.2022</v>
      </c>
      <c r="S11" s="49" t="str">
        <f>'dynamic Data'!B11</f>
        <v>10.01 - 16.01.2022</v>
      </c>
      <c r="T11" s="49" t="str">
        <f>'dynamic Data'!B12</f>
        <v>17.01 - 23.01.2022</v>
      </c>
      <c r="U11" s="49" t="str">
        <f>'dynamic Data'!B13</f>
        <v>24-01 - 30.01.2022</v>
      </c>
      <c r="V11" s="49" t="str">
        <f>'dynamic Data'!B14</f>
        <v>31.01 - 06.02.2022</v>
      </c>
      <c r="W11" s="49" t="str">
        <f>'dynamic Data'!B15</f>
        <v>07.02 - 13.02.2022</v>
      </c>
      <c r="X11" s="49" t="str">
        <f>'dynamic Data'!$B16</f>
        <v>14.02 - 20.02.2022</v>
      </c>
      <c r="Y11" s="49" t="str">
        <f>'dynamic Data'!$B17</f>
        <v>08.11 - 14.11.2021</v>
      </c>
      <c r="Z11" s="49" t="str">
        <f>'dynamic Data'!$B18</f>
        <v>08.11 - 14.11.2021</v>
      </c>
      <c r="AA11" s="49" t="str">
        <f>'dynamic Data'!$B19</f>
        <v>08.11 - 14.11.2021</v>
      </c>
      <c r="AB11" s="49" t="str">
        <f>'dynamic Data'!$B20</f>
        <v>08.11 - 14.11.2021</v>
      </c>
      <c r="AC11" s="49" t="str">
        <f>'dynamic Data'!$B21</f>
        <v>08.11 - 14.11.2021</v>
      </c>
      <c r="AD11" s="161" t="s">
        <v>46</v>
      </c>
      <c r="AE11" s="160" t="s">
        <v>47</v>
      </c>
      <c r="AF11" s="160" t="s">
        <v>48</v>
      </c>
      <c r="AG11" s="8"/>
    </row>
    <row r="12" spans="2:33" ht="76.5" customHeight="1" x14ac:dyDescent="0.25">
      <c r="B12" s="108"/>
      <c r="C12" s="51"/>
      <c r="D12" s="130"/>
      <c r="E12" s="106"/>
      <c r="F12" s="106"/>
      <c r="G12" s="134"/>
      <c r="H12" s="69"/>
      <c r="I12" s="159"/>
      <c r="J12" s="36" t="s">
        <v>26</v>
      </c>
      <c r="K12" s="36" t="s">
        <v>27</v>
      </c>
      <c r="L12" s="36" t="s">
        <v>28</v>
      </c>
      <c r="M12" s="36" t="s">
        <v>29</v>
      </c>
      <c r="N12" s="36" t="s">
        <v>30</v>
      </c>
      <c r="O12" s="36" t="s">
        <v>31</v>
      </c>
      <c r="P12" s="36" t="s">
        <v>32</v>
      </c>
      <c r="Q12" s="36" t="s">
        <v>33</v>
      </c>
      <c r="R12" s="36" t="s">
        <v>34</v>
      </c>
      <c r="S12" s="36" t="s">
        <v>35</v>
      </c>
      <c r="T12" s="36" t="s">
        <v>36</v>
      </c>
      <c r="U12" s="36" t="s">
        <v>37</v>
      </c>
      <c r="V12" s="36" t="s">
        <v>38</v>
      </c>
      <c r="W12" s="36" t="s">
        <v>39</v>
      </c>
      <c r="X12" s="36" t="s">
        <v>40</v>
      </c>
      <c r="Y12" s="36" t="s">
        <v>41</v>
      </c>
      <c r="Z12" s="36" t="s">
        <v>42</v>
      </c>
      <c r="AA12" s="36" t="s">
        <v>43</v>
      </c>
      <c r="AB12" s="36" t="s">
        <v>44</v>
      </c>
      <c r="AC12" s="36" t="s">
        <v>45</v>
      </c>
      <c r="AD12" s="161"/>
      <c r="AE12" s="160"/>
      <c r="AF12" s="160"/>
    </row>
    <row r="13" spans="2:33" ht="12" customHeight="1" x14ac:dyDescent="0.25">
      <c r="B13" s="109" t="str">
        <f>'Std-A'!A3</f>
        <v>Lukas Züger</v>
      </c>
      <c r="C13" s="110"/>
      <c r="D13" s="111"/>
      <c r="E13" s="118">
        <f>IF(NOT(EXACT($B13,"----")),SUM($J13,IF($E$3&gt;=2,$K13,0),IF($E$3&gt;=3,$L13,0),IF($E$3&gt;=4,$M13,0),IF($E$3&gt;=5,$N13,0),IF($E$3&gt;=6,$O13,0),IF($E$3&gt;=7,$P13,0),IF($E$3&gt;=8,$Q13,0),IF($E$3&gt;=9,$R13,0),IF($E$3&gt;=10,$S13,0),IF($E$3&gt;=11,$T13,0),IF($E$3&gt;=12,$U13,0),IF($E$3&gt;=13,$V13,0),IF($E$3&gt;=14,$W13,0),IF($E$3&gt;=15,$X13,0),IF($E$3&gt;=16,$Y13,0),IF($E$3&gt;=17,$Z13,0),IF($E$3&gt;=18,$AA13,0),IF($E$3&gt;=19,$AB13,0),IF($E$3&gt;=12,$AC13,0)),0)</f>
        <v>0</v>
      </c>
      <c r="F13" s="121">
        <f>IF(NOT(EXACT($B13,"----")),SUM($J14,IF($E$3&gt;=2,$K14,0),IF($E$3&gt;=3,$L14,0),IF($E$3&gt;=4,$M14,0),IF($E$3&gt;=5,$N14,0),IF($E$3&gt;=6,$O14,0),IF($E$3&gt;=7,$P14,0),IF($E$3&gt;=8,$Q14,0),IF($E$3&gt;=9,$R14,0),IF($E$3&gt;=10,$S14,0),IF($E$3&gt;=11,$T14,0),IF($E$3&gt;=12,$U14,0),IF($E$3&gt;=13,$V14,0),IF($E$3&gt;=14,$W14,0),IF($E$3&gt;=15,$X14,0),IF($E$3&gt;=16,$Y14,0),IF($E$3&gt;=17,$Z14,0),IF($E$3&gt;=18,$AA14,0),IF($E$3&gt;=19,$AB14,0),IF($E$3&gt;=20,$AC14,0)),0)</f>
        <v>2</v>
      </c>
      <c r="G13" s="131">
        <f>F13-E13</f>
        <v>2</v>
      </c>
      <c r="H13" s="67"/>
      <c r="I13" s="37" t="s">
        <v>50</v>
      </c>
      <c r="J13" s="52">
        <f>'Std-A'!$C$13</f>
        <v>0</v>
      </c>
      <c r="K13" s="52">
        <f>'Std-A'!$C$24</f>
        <v>0</v>
      </c>
      <c r="L13" s="52">
        <f>'Std-A'!$C$35</f>
        <v>0</v>
      </c>
      <c r="M13" s="53">
        <f>'Std-A'!$C$46</f>
        <v>0</v>
      </c>
      <c r="N13" s="53">
        <f>'Std-A'!$C$57</f>
        <v>0</v>
      </c>
      <c r="O13" s="53">
        <f>'Std-A'!$C$68</f>
        <v>0</v>
      </c>
      <c r="P13" s="53">
        <f>'Std-A'!$C$79</f>
        <v>0</v>
      </c>
      <c r="Q13" s="53">
        <f>'Std-A'!$C$90</f>
        <v>0</v>
      </c>
      <c r="R13" s="53">
        <f>'Std-A'!$C$101</f>
        <v>0</v>
      </c>
      <c r="S13" s="53">
        <f>'Std-A'!$C$112</f>
        <v>0</v>
      </c>
      <c r="T13" s="53">
        <f>'Std-A'!$C$123</f>
        <v>0</v>
      </c>
      <c r="U13" s="53">
        <f>'Std-A'!$C$134</f>
        <v>0</v>
      </c>
      <c r="V13" s="53">
        <f>'Std-A'!$C$145</f>
        <v>0</v>
      </c>
      <c r="W13" s="53">
        <f>'Std-A'!$C$156</f>
        <v>0</v>
      </c>
      <c r="X13" s="53">
        <f>'Std-A'!$C$167</f>
        <v>0</v>
      </c>
      <c r="Y13" s="53">
        <f>'Std-A'!$C$178</f>
        <v>0</v>
      </c>
      <c r="Z13" s="53">
        <f>'Std-A'!$C$189</f>
        <v>0</v>
      </c>
      <c r="AA13" s="53">
        <f>'Std-A'!$C$200</f>
        <v>0</v>
      </c>
      <c r="AB13" s="53">
        <f>'Std-A'!$C$211</f>
        <v>0</v>
      </c>
      <c r="AC13" s="53">
        <f>'Std-A'!$C$222</f>
        <v>0</v>
      </c>
      <c r="AD13" s="56">
        <f t="shared" ref="AD13:AD22" si="0">SUM(J13:AC13)</f>
        <v>0</v>
      </c>
      <c r="AE13" s="74">
        <f>IF(NOT(EXACT(B13,"----")),$E$7,0)</f>
        <v>100</v>
      </c>
      <c r="AF13" s="76">
        <f>AD14-AE13</f>
        <v>-20</v>
      </c>
    </row>
    <row r="14" spans="2:33" ht="12" customHeight="1" x14ac:dyDescent="0.25">
      <c r="B14" s="112"/>
      <c r="C14" s="113"/>
      <c r="D14" s="114"/>
      <c r="E14" s="119"/>
      <c r="F14" s="122"/>
      <c r="G14" s="132"/>
      <c r="H14" s="68"/>
      <c r="I14" s="37" t="s">
        <v>49</v>
      </c>
      <c r="J14" s="32">
        <f>'Std-A'!$C$12</f>
        <v>2</v>
      </c>
      <c r="K14" s="32">
        <f>'Std-A'!$C$23</f>
        <v>7</v>
      </c>
      <c r="L14" s="32">
        <f>'Std-A'!$C$34</f>
        <v>7</v>
      </c>
      <c r="M14" s="32">
        <f>'Std-A'!$C$45</f>
        <v>4</v>
      </c>
      <c r="N14" s="32">
        <f>'Std-A'!$C$56</f>
        <v>5</v>
      </c>
      <c r="O14" s="32">
        <f>'Std-A'!$C$67</f>
        <v>3</v>
      </c>
      <c r="P14" s="32">
        <f>'Std-A'!$C$78</f>
        <v>0</v>
      </c>
      <c r="Q14" s="32">
        <f>'Std-A'!$C$89</f>
        <v>11</v>
      </c>
      <c r="R14" s="32">
        <f>'Std-A'!$C$100</f>
        <v>1</v>
      </c>
      <c r="S14" s="32">
        <f>'Std-A'!$C$111</f>
        <v>4</v>
      </c>
      <c r="T14" s="32">
        <f>'Std-A'!$C$122</f>
        <v>2</v>
      </c>
      <c r="U14" s="32">
        <f>'Std-A'!$C$133</f>
        <v>5</v>
      </c>
      <c r="V14" s="32">
        <f>'Std-A'!$C$144</f>
        <v>28</v>
      </c>
      <c r="W14" s="32">
        <f>'Std-A'!$C$155</f>
        <v>1</v>
      </c>
      <c r="X14" s="32">
        <f>'Std-A'!$C$166</f>
        <v>0</v>
      </c>
      <c r="Y14" s="32">
        <f>'Std-A'!$C$177</f>
        <v>0</v>
      </c>
      <c r="Z14" s="32">
        <f>'Std-A'!$C$188</f>
        <v>0</v>
      </c>
      <c r="AA14" s="32">
        <f>'Std-A'!$C$199</f>
        <v>0</v>
      </c>
      <c r="AB14" s="32">
        <f>'Std-A'!$C$210</f>
        <v>0</v>
      </c>
      <c r="AC14" s="32">
        <f>'Std-A'!$C$221</f>
        <v>0</v>
      </c>
      <c r="AD14" s="33">
        <f t="shared" si="0"/>
        <v>80</v>
      </c>
      <c r="AE14" s="71"/>
      <c r="AF14" s="73"/>
    </row>
    <row r="15" spans="2:33" ht="12" customHeight="1" thickBot="1" x14ac:dyDescent="0.3">
      <c r="B15" s="115"/>
      <c r="C15" s="116"/>
      <c r="D15" s="117"/>
      <c r="E15" s="120"/>
      <c r="F15" s="123"/>
      <c r="G15" s="133"/>
      <c r="H15" s="68"/>
      <c r="I15" s="39" t="s">
        <v>24</v>
      </c>
      <c r="J15" s="29">
        <f t="shared" ref="J15:U15" si="1">J14-J13</f>
        <v>2</v>
      </c>
      <c r="K15" s="29">
        <f t="shared" si="1"/>
        <v>7</v>
      </c>
      <c r="L15" s="29">
        <f t="shared" si="1"/>
        <v>7</v>
      </c>
      <c r="M15" s="29">
        <f t="shared" si="1"/>
        <v>4</v>
      </c>
      <c r="N15" s="29">
        <f t="shared" si="1"/>
        <v>5</v>
      </c>
      <c r="O15" s="29">
        <f t="shared" si="1"/>
        <v>3</v>
      </c>
      <c r="P15" s="29">
        <f t="shared" si="1"/>
        <v>0</v>
      </c>
      <c r="Q15" s="29">
        <f t="shared" si="1"/>
        <v>11</v>
      </c>
      <c r="R15" s="29">
        <f t="shared" si="1"/>
        <v>1</v>
      </c>
      <c r="S15" s="29">
        <f t="shared" si="1"/>
        <v>4</v>
      </c>
      <c r="T15" s="29">
        <f t="shared" si="1"/>
        <v>2</v>
      </c>
      <c r="U15" s="29">
        <f t="shared" si="1"/>
        <v>5</v>
      </c>
      <c r="V15" s="29">
        <f t="shared" ref="V15:AC15" si="2">V14-V13</f>
        <v>28</v>
      </c>
      <c r="W15" s="29">
        <f t="shared" si="2"/>
        <v>1</v>
      </c>
      <c r="X15" s="29">
        <f t="shared" si="2"/>
        <v>0</v>
      </c>
      <c r="Y15" s="29">
        <f t="shared" si="2"/>
        <v>0</v>
      </c>
      <c r="Z15" s="29">
        <f t="shared" si="2"/>
        <v>0</v>
      </c>
      <c r="AA15" s="29">
        <f t="shared" si="2"/>
        <v>0</v>
      </c>
      <c r="AB15" s="29">
        <f t="shared" si="2"/>
        <v>0</v>
      </c>
      <c r="AC15" s="29">
        <f t="shared" si="2"/>
        <v>0</v>
      </c>
      <c r="AD15" s="30">
        <f t="shared" si="0"/>
        <v>80</v>
      </c>
      <c r="AE15" s="75"/>
      <c r="AF15" s="78"/>
    </row>
    <row r="16" spans="2:33" ht="12" customHeight="1" thickTop="1" x14ac:dyDescent="0.25">
      <c r="B16" s="79" t="str">
        <f>'Std-B'!A3</f>
        <v>Abdo Shehata</v>
      </c>
      <c r="C16" s="101"/>
      <c r="D16" s="101"/>
      <c r="E16" s="85">
        <f t="shared" ref="E16" si="3">IF(NOT(EXACT($B16,"----")),SUM($J16,IF($E$3&gt;=2,$K16,0),IF($E$3&gt;=3,$L16,0),IF($E$3&gt;=4,$M16,0),IF($E$3&gt;=5,$N16,0),IF($E$3&gt;=6,$O16,0),IF($E$3&gt;=7,$P16,0),IF($E$3&gt;=8,$Q16,0),IF($E$3&gt;=9,$R16,0),IF($E$3&gt;=10,$S16,0),IF($E$3&gt;=11,$T16,0),IF($E$3&gt;=12,$U16,0),IF($E$3&gt;=13,$V16,0),IF($E$3&gt;=14,$W16,0),IF($E$3&gt;=15,$X16,0),IF($E$3&gt;=16,$Y16,0),IF($E$3&gt;=17,$Z16,0),IF($E$3&gt;=18,$AA16,0),IF($E$3&gt;=19,$AB16,0),IF($E$3&gt;=12,$AC16,0)),0)</f>
        <v>0</v>
      </c>
      <c r="F16" s="126">
        <f t="shared" ref="F16" si="4">IF(NOT(EXACT($B16,"----")),SUM($J17,IF($E$3&gt;=2,$K17,0),IF($E$3&gt;=3,$L17,0),IF($E$3&gt;=4,$M17,0),IF($E$3&gt;=5,$N17,0),IF($E$3&gt;=6,$O17,0),IF($E$3&gt;=7,$P17,0),IF($E$3&gt;=8,$Q17,0),IF($E$3&gt;=9,$R17,0),IF($E$3&gt;=10,$S17,0),IF($E$3&gt;=11,$T17,0),IF($E$3&gt;=12,$U17,0),IF($E$3&gt;=13,$V17,0),IF($E$3&gt;=14,$W17,0),IF($E$3&gt;=15,$X17,0),IF($E$3&gt;=16,$Y17,0),IF($E$3&gt;=17,$Z17,0),IF($E$3&gt;=18,$AA17,0),IF($E$3&gt;=19,$AB17,0),IF($E$3&gt;=20,$AC17,0)),0)</f>
        <v>2</v>
      </c>
      <c r="G16" s="91">
        <f t="shared" ref="G16" si="5">F16-E16</f>
        <v>2</v>
      </c>
      <c r="H16" s="67"/>
      <c r="I16" s="37" t="s">
        <v>50</v>
      </c>
      <c r="J16" s="54">
        <f>'Std-B'!C13</f>
        <v>0</v>
      </c>
      <c r="K16" s="54">
        <f>'Std-B'!C24</f>
        <v>0</v>
      </c>
      <c r="L16" s="54">
        <f>'Std-B'!C35</f>
        <v>0</v>
      </c>
      <c r="M16" s="55">
        <f>'Std-B'!C46</f>
        <v>0</v>
      </c>
      <c r="N16" s="55">
        <f>'Std-B'!C57</f>
        <v>0</v>
      </c>
      <c r="O16" s="55">
        <f>'Std-B'!C68</f>
        <v>0</v>
      </c>
      <c r="P16" s="55">
        <f>'Std-B'!C79</f>
        <v>0</v>
      </c>
      <c r="Q16" s="55">
        <f>'Std-B'!C90</f>
        <v>0</v>
      </c>
      <c r="R16" s="55">
        <f>'Std-B'!C101</f>
        <v>0</v>
      </c>
      <c r="S16" s="55">
        <f>'Std-B'!C112</f>
        <v>0</v>
      </c>
      <c r="T16" s="55">
        <f>'Std-B'!C123</f>
        <v>0</v>
      </c>
      <c r="U16" s="55">
        <f>'Std-B'!C134</f>
        <v>0</v>
      </c>
      <c r="V16" s="55">
        <f>'Std-B'!$C$145</f>
        <v>0</v>
      </c>
      <c r="W16" s="55">
        <f>'Std-B'!$C$156</f>
        <v>0</v>
      </c>
      <c r="X16" s="55">
        <f>'Std-B'!$C$167</f>
        <v>0</v>
      </c>
      <c r="Y16" s="55">
        <f>'Std-B'!$C$178</f>
        <v>0</v>
      </c>
      <c r="Z16" s="55">
        <f>'Std-B'!$C$189</f>
        <v>0</v>
      </c>
      <c r="AA16" s="55">
        <f>'Std-B'!$C$200</f>
        <v>0</v>
      </c>
      <c r="AB16" s="55">
        <f>'Std-B'!$C$211</f>
        <v>0</v>
      </c>
      <c r="AC16" s="55">
        <f>'Std-B'!$C$222</f>
        <v>0</v>
      </c>
      <c r="AD16" s="56">
        <f t="shared" si="0"/>
        <v>0</v>
      </c>
      <c r="AE16" s="74">
        <f>IF(NOT(EXACT(B16,"----")),$E$7,0)</f>
        <v>100</v>
      </c>
      <c r="AF16" s="76">
        <f>AD17-AE16</f>
        <v>-43</v>
      </c>
    </row>
    <row r="17" spans="2:32" ht="12" customHeight="1" x14ac:dyDescent="0.25">
      <c r="B17" s="102"/>
      <c r="C17" s="103"/>
      <c r="D17" s="103"/>
      <c r="E17" s="124"/>
      <c r="F17" s="127"/>
      <c r="G17" s="99"/>
      <c r="H17" s="68"/>
      <c r="I17" s="38" t="s">
        <v>49</v>
      </c>
      <c r="J17" s="32">
        <f>'Std-B'!C12</f>
        <v>2</v>
      </c>
      <c r="K17" s="32">
        <f>'Std-B'!C23</f>
        <v>7</v>
      </c>
      <c r="L17" s="32">
        <f>'Std-B'!C34</f>
        <v>6</v>
      </c>
      <c r="M17" s="32">
        <f>'Std-B'!C45</f>
        <v>4</v>
      </c>
      <c r="N17" s="32">
        <f>'Std-B'!C56</f>
        <v>0</v>
      </c>
      <c r="O17" s="32">
        <f>'Std-B'!C67</f>
        <v>0</v>
      </c>
      <c r="P17" s="32">
        <f>'Std-B'!C78</f>
        <v>0</v>
      </c>
      <c r="Q17" s="32">
        <f>'Std-B'!C89</f>
        <v>11</v>
      </c>
      <c r="R17" s="32">
        <f>'Std-B'!C100</f>
        <v>1</v>
      </c>
      <c r="S17" s="32">
        <f>'Std-B'!C111</f>
        <v>1</v>
      </c>
      <c r="T17" s="32">
        <f>'Std-B'!C122</f>
        <v>0</v>
      </c>
      <c r="U17" s="32">
        <f>'Std-B'!C133</f>
        <v>5</v>
      </c>
      <c r="V17" s="32">
        <f>'Std-B'!$C$144</f>
        <v>20</v>
      </c>
      <c r="W17" s="32">
        <f>'Std-B'!$C$155</f>
        <v>0</v>
      </c>
      <c r="X17" s="32">
        <f>'Std-B'!$C$166</f>
        <v>0</v>
      </c>
      <c r="Y17" s="32">
        <f>'Std-B'!$C$177</f>
        <v>0</v>
      </c>
      <c r="Z17" s="32">
        <f>'Std-B'!$C$188</f>
        <v>0</v>
      </c>
      <c r="AA17" s="32">
        <f>'Std-B'!$C$199</f>
        <v>0</v>
      </c>
      <c r="AB17" s="32">
        <f>'Std-B'!$C$210</f>
        <v>0</v>
      </c>
      <c r="AC17" s="32">
        <f>'Std-B'!$C$221</f>
        <v>0</v>
      </c>
      <c r="AD17" s="33">
        <f t="shared" si="0"/>
        <v>57</v>
      </c>
      <c r="AE17" s="71"/>
      <c r="AF17" s="73"/>
    </row>
    <row r="18" spans="2:32" ht="12" customHeight="1" thickBot="1" x14ac:dyDescent="0.3">
      <c r="B18" s="104"/>
      <c r="C18" s="105"/>
      <c r="D18" s="105"/>
      <c r="E18" s="125"/>
      <c r="F18" s="128"/>
      <c r="G18" s="100"/>
      <c r="H18" s="68"/>
      <c r="I18" s="40" t="s">
        <v>24</v>
      </c>
      <c r="J18" s="29">
        <f t="shared" ref="J18:U18" si="6">J17-J16</f>
        <v>2</v>
      </c>
      <c r="K18" s="29">
        <f t="shared" si="6"/>
        <v>7</v>
      </c>
      <c r="L18" s="29">
        <f t="shared" si="6"/>
        <v>6</v>
      </c>
      <c r="M18" s="29">
        <f t="shared" si="6"/>
        <v>4</v>
      </c>
      <c r="N18" s="29">
        <f t="shared" si="6"/>
        <v>0</v>
      </c>
      <c r="O18" s="29">
        <f t="shared" si="6"/>
        <v>0</v>
      </c>
      <c r="P18" s="29">
        <f t="shared" si="6"/>
        <v>0</v>
      </c>
      <c r="Q18" s="29">
        <f t="shared" si="6"/>
        <v>11</v>
      </c>
      <c r="R18" s="29">
        <f t="shared" si="6"/>
        <v>1</v>
      </c>
      <c r="S18" s="29">
        <f t="shared" si="6"/>
        <v>1</v>
      </c>
      <c r="T18" s="29">
        <f t="shared" si="6"/>
        <v>0</v>
      </c>
      <c r="U18" s="29">
        <f t="shared" si="6"/>
        <v>5</v>
      </c>
      <c r="V18" s="29">
        <f t="shared" ref="V18:AC18" si="7">V17-V16</f>
        <v>20</v>
      </c>
      <c r="W18" s="29">
        <f t="shared" si="7"/>
        <v>0</v>
      </c>
      <c r="X18" s="29">
        <f t="shared" si="7"/>
        <v>0</v>
      </c>
      <c r="Y18" s="29">
        <f t="shared" si="7"/>
        <v>0</v>
      </c>
      <c r="Z18" s="29">
        <f t="shared" si="7"/>
        <v>0</v>
      </c>
      <c r="AA18" s="29">
        <f t="shared" si="7"/>
        <v>0</v>
      </c>
      <c r="AB18" s="29">
        <f t="shared" si="7"/>
        <v>0</v>
      </c>
      <c r="AC18" s="29">
        <f t="shared" si="7"/>
        <v>0</v>
      </c>
      <c r="AD18" s="31">
        <f t="shared" si="0"/>
        <v>57</v>
      </c>
      <c r="AE18" s="75"/>
      <c r="AF18" s="77"/>
    </row>
    <row r="19" spans="2:32" ht="12" customHeight="1" thickTop="1" x14ac:dyDescent="0.25">
      <c r="B19" s="79" t="str">
        <f>'Std-C'!A3</f>
        <v>Marko Milosavljevic</v>
      </c>
      <c r="C19" s="80"/>
      <c r="D19" s="80"/>
      <c r="E19" s="85">
        <f t="shared" ref="E19" si="8">IF(NOT(EXACT($B19,"----")),SUM($J19,IF($E$3&gt;=2,$K19,0),IF($E$3&gt;=3,$L19,0),IF($E$3&gt;=4,$M19,0),IF($E$3&gt;=5,$N19,0),IF($E$3&gt;=6,$O19,0),IF($E$3&gt;=7,$P19,0),IF($E$3&gt;=8,$Q19,0),IF($E$3&gt;=9,$R19,0),IF($E$3&gt;=10,$S19,0),IF($E$3&gt;=11,$T19,0),IF($E$3&gt;=12,$U19,0),IF($E$3&gt;=13,$V19,0),IF($E$3&gt;=14,$W19,0),IF($E$3&gt;=15,$X19,0),IF($E$3&gt;=16,$Y19,0),IF($E$3&gt;=17,$Z19,0),IF($E$3&gt;=18,$AA19,0),IF($E$3&gt;=19,$AB19,0),IF($E$3&gt;=12,$AC19,0)),0)</f>
        <v>0</v>
      </c>
      <c r="F19" s="88">
        <f t="shared" ref="F19" si="9">IF(NOT(EXACT($B19,"----")),SUM($J20,IF($E$3&gt;=2,$K20,0),IF($E$3&gt;=3,$L20,0),IF($E$3&gt;=4,$M20,0),IF($E$3&gt;=5,$N20,0),IF($E$3&gt;=6,$O20,0),IF($E$3&gt;=7,$P20,0),IF($E$3&gt;=8,$Q20,0),IF($E$3&gt;=9,$R20,0),IF($E$3&gt;=10,$S20,0),IF($E$3&gt;=11,$T20,0),IF($E$3&gt;=12,$U20,0),IF($E$3&gt;=13,$V20,0),IF($E$3&gt;=14,$W20,0),IF($E$3&gt;=15,$X20,0),IF($E$3&gt;=16,$Y20,0),IF($E$3&gt;=17,$Z20,0),IF($E$3&gt;=18,$AA20,0),IF($E$3&gt;=19,$AB20,0),IF($E$3&gt;=20,$AC20,0)),0)</f>
        <v>2</v>
      </c>
      <c r="G19" s="91">
        <f t="shared" ref="G19" si="10">F19-E19</f>
        <v>2</v>
      </c>
      <c r="H19" s="67"/>
      <c r="I19" s="41" t="s">
        <v>50</v>
      </c>
      <c r="J19" s="54">
        <f>'Std-C'!C13</f>
        <v>0</v>
      </c>
      <c r="K19" s="54">
        <f>'Std-C'!C24</f>
        <v>0</v>
      </c>
      <c r="L19" s="54">
        <f>'Std-C'!C35</f>
        <v>0</v>
      </c>
      <c r="M19" s="55">
        <f>'Std-C'!C46</f>
        <v>0</v>
      </c>
      <c r="N19" s="55">
        <f>'Std-C'!C57</f>
        <v>0</v>
      </c>
      <c r="O19" s="55">
        <f>'Std-C'!C68</f>
        <v>0</v>
      </c>
      <c r="P19" s="55">
        <f>'Std-C'!C79</f>
        <v>0</v>
      </c>
      <c r="Q19" s="55">
        <f>'Std-C'!C90</f>
        <v>0</v>
      </c>
      <c r="R19" s="55">
        <f>'Std-C'!C101</f>
        <v>0</v>
      </c>
      <c r="S19" s="55">
        <f>'Std-C'!C112</f>
        <v>0</v>
      </c>
      <c r="T19" s="55">
        <f>'Std-C'!C123</f>
        <v>0</v>
      </c>
      <c r="U19" s="55">
        <f>'Std-C'!C134</f>
        <v>0</v>
      </c>
      <c r="V19" s="55">
        <f>'Std-C'!$C$145</f>
        <v>0</v>
      </c>
      <c r="W19" s="55">
        <f>'Std-C'!$C$156</f>
        <v>0</v>
      </c>
      <c r="X19" s="55">
        <f>'Std-C'!$C$167</f>
        <v>0</v>
      </c>
      <c r="Y19" s="55">
        <f>'Std-C'!$C$178</f>
        <v>0</v>
      </c>
      <c r="Z19" s="55">
        <f>'Std-C'!$C$189</f>
        <v>0</v>
      </c>
      <c r="AA19" s="55">
        <f>'Std-C'!$C$200</f>
        <v>0</v>
      </c>
      <c r="AB19" s="55">
        <f>'Std-C'!$C$211</f>
        <v>0</v>
      </c>
      <c r="AC19" s="55">
        <f>'Std-C'!$C$222</f>
        <v>0</v>
      </c>
      <c r="AD19" s="57">
        <f t="shared" si="0"/>
        <v>0</v>
      </c>
      <c r="AE19" s="74">
        <f>IF(NOT(EXACT(B19,"----")),$E$7,0)</f>
        <v>100</v>
      </c>
      <c r="AF19" s="72">
        <f>AD20-AE19</f>
        <v>-15</v>
      </c>
    </row>
    <row r="20" spans="2:32" ht="12" customHeight="1" x14ac:dyDescent="0.25">
      <c r="B20" s="81"/>
      <c r="C20" s="82"/>
      <c r="D20" s="82"/>
      <c r="E20" s="86"/>
      <c r="F20" s="89"/>
      <c r="G20" s="92"/>
      <c r="H20" s="68"/>
      <c r="I20" s="38" t="s">
        <v>49</v>
      </c>
      <c r="J20" s="32">
        <f>'Std-C'!C12</f>
        <v>2</v>
      </c>
      <c r="K20" s="32">
        <f>'Std-C'!C23</f>
        <v>7</v>
      </c>
      <c r="L20" s="32">
        <f>'Std-C'!C34</f>
        <v>4</v>
      </c>
      <c r="M20" s="32">
        <f>'Std-C'!C45</f>
        <v>6</v>
      </c>
      <c r="N20" s="32">
        <f>'Std-C'!C56</f>
        <v>2</v>
      </c>
      <c r="O20" s="32">
        <f>'Std-C'!C67</f>
        <v>0</v>
      </c>
      <c r="P20" s="32">
        <f>'Std-C'!C78</f>
        <v>0</v>
      </c>
      <c r="Q20" s="32">
        <f>'Std-C'!C89</f>
        <v>11</v>
      </c>
      <c r="R20" s="32">
        <f>'Std-C'!C100</f>
        <v>5</v>
      </c>
      <c r="S20" s="32">
        <f>'Std-C'!C111</f>
        <v>1</v>
      </c>
      <c r="T20" s="32">
        <f>'Std-C'!C122</f>
        <v>8</v>
      </c>
      <c r="U20" s="32">
        <f>'Std-C'!C133</f>
        <v>12</v>
      </c>
      <c r="V20" s="32">
        <f>'Std-C'!$C$144</f>
        <v>27</v>
      </c>
      <c r="W20" s="32">
        <f>'Std-C'!$C$155</f>
        <v>0</v>
      </c>
      <c r="X20" s="32">
        <f>'Std-C'!$C$166</f>
        <v>0</v>
      </c>
      <c r="Y20" s="32">
        <f>'Std-C'!$C$177</f>
        <v>0</v>
      </c>
      <c r="Z20" s="32">
        <f>'Std-C'!$C$188</f>
        <v>0</v>
      </c>
      <c r="AA20" s="32">
        <f>'Std-C'!$C$199</f>
        <v>0</v>
      </c>
      <c r="AB20" s="32">
        <f>'Std-C'!$C$210</f>
        <v>0</v>
      </c>
      <c r="AC20" s="32">
        <f>'Std-C'!$C$221</f>
        <v>0</v>
      </c>
      <c r="AD20" s="33">
        <f t="shared" si="0"/>
        <v>85</v>
      </c>
      <c r="AE20" s="71"/>
      <c r="AF20" s="73"/>
    </row>
    <row r="21" spans="2:32" ht="12" customHeight="1" thickBot="1" x14ac:dyDescent="0.3">
      <c r="B21" s="83"/>
      <c r="C21" s="84"/>
      <c r="D21" s="84"/>
      <c r="E21" s="87"/>
      <c r="F21" s="90"/>
      <c r="G21" s="93"/>
      <c r="H21" s="68"/>
      <c r="I21" s="39" t="s">
        <v>24</v>
      </c>
      <c r="J21" s="29">
        <f t="shared" ref="J21:U21" si="11">J20-J19</f>
        <v>2</v>
      </c>
      <c r="K21" s="29">
        <f t="shared" si="11"/>
        <v>7</v>
      </c>
      <c r="L21" s="29">
        <f t="shared" si="11"/>
        <v>4</v>
      </c>
      <c r="M21" s="29">
        <f t="shared" si="11"/>
        <v>6</v>
      </c>
      <c r="N21" s="29">
        <f t="shared" si="11"/>
        <v>2</v>
      </c>
      <c r="O21" s="29">
        <f t="shared" si="11"/>
        <v>0</v>
      </c>
      <c r="P21" s="29">
        <f t="shared" si="11"/>
        <v>0</v>
      </c>
      <c r="Q21" s="29">
        <f t="shared" si="11"/>
        <v>11</v>
      </c>
      <c r="R21" s="29">
        <f t="shared" si="11"/>
        <v>5</v>
      </c>
      <c r="S21" s="29">
        <f t="shared" si="11"/>
        <v>1</v>
      </c>
      <c r="T21" s="29">
        <f t="shared" si="11"/>
        <v>8</v>
      </c>
      <c r="U21" s="29">
        <f t="shared" si="11"/>
        <v>12</v>
      </c>
      <c r="V21" s="29">
        <f t="shared" ref="V21:AC21" si="12">V20-V19</f>
        <v>27</v>
      </c>
      <c r="W21" s="29">
        <f t="shared" si="12"/>
        <v>0</v>
      </c>
      <c r="X21" s="29">
        <f t="shared" si="12"/>
        <v>0</v>
      </c>
      <c r="Y21" s="29">
        <f t="shared" si="12"/>
        <v>0</v>
      </c>
      <c r="Z21" s="29">
        <f t="shared" si="12"/>
        <v>0</v>
      </c>
      <c r="AA21" s="29">
        <f t="shared" si="12"/>
        <v>0</v>
      </c>
      <c r="AB21" s="29">
        <f t="shared" si="12"/>
        <v>0</v>
      </c>
      <c r="AC21" s="29">
        <f t="shared" si="12"/>
        <v>0</v>
      </c>
      <c r="AD21" s="30">
        <f t="shared" si="0"/>
        <v>85</v>
      </c>
      <c r="AE21" s="75"/>
      <c r="AF21" s="78"/>
    </row>
    <row r="22" spans="2:32" ht="12" customHeight="1" thickTop="1" x14ac:dyDescent="0.25">
      <c r="B22" s="79" t="str">
        <f>'Std-D'!A3</f>
        <v>----</v>
      </c>
      <c r="C22" s="80"/>
      <c r="D22" s="80"/>
      <c r="E22" s="85">
        <f t="shared" ref="E22" si="13">IF(NOT(EXACT($B22,"----")),SUM($J22,IF($E$3&gt;=2,$K22,0),IF($E$3&gt;=3,$L22,0),IF($E$3&gt;=4,$M22,0),IF($E$3&gt;=5,$N22,0),IF($E$3&gt;=6,$O22,0),IF($E$3&gt;=7,$P22,0),IF($E$3&gt;=8,$Q22,0),IF($E$3&gt;=9,$R22,0),IF($E$3&gt;=10,$S22,0),IF($E$3&gt;=11,$T22,0),IF($E$3&gt;=12,$U22,0),IF($E$3&gt;=13,$V22,0),IF($E$3&gt;=14,$W22,0),IF($E$3&gt;=15,$X22,0),IF($E$3&gt;=16,$Y22,0),IF($E$3&gt;=17,$Z22,0),IF($E$3&gt;=18,$AA22,0),IF($E$3&gt;=19,$AB22,0),IF($E$3&gt;=12,$AC22,0)),0)</f>
        <v>0</v>
      </c>
      <c r="F22" s="88">
        <f t="shared" ref="F22" si="14">IF(NOT(EXACT($B22,"----")),SUM($J23,IF($E$3&gt;=2,$K23,0),IF($E$3&gt;=3,$L23,0),IF($E$3&gt;=4,$M23,0),IF($E$3&gt;=5,$N23,0),IF($E$3&gt;=6,$O23,0),IF($E$3&gt;=7,$P23,0),IF($E$3&gt;=8,$Q23,0),IF($E$3&gt;=9,$R23,0),IF($E$3&gt;=10,$S23,0),IF($E$3&gt;=11,$T23,0),IF($E$3&gt;=12,$U23,0),IF($E$3&gt;=13,$V23,0),IF($E$3&gt;=14,$W23,0),IF($E$3&gt;=15,$X23,0),IF($E$3&gt;=16,$Y23,0),IF($E$3&gt;=17,$Z23,0),IF($E$3&gt;=18,$AA23,0),IF($E$3&gt;=19,$AB23,0),IF($E$3&gt;=20,$AC23,0)),0)</f>
        <v>0</v>
      </c>
      <c r="G22" s="91">
        <f t="shared" ref="G22" si="15">F22-E22</f>
        <v>0</v>
      </c>
      <c r="H22" s="67"/>
      <c r="I22" s="37" t="s">
        <v>50</v>
      </c>
      <c r="J22" s="54">
        <f>'Std-D'!C13</f>
        <v>0</v>
      </c>
      <c r="K22" s="54">
        <f>'Std-D'!C24</f>
        <v>0</v>
      </c>
      <c r="L22" s="54">
        <f>'Std-D'!C35</f>
        <v>0</v>
      </c>
      <c r="M22" s="55">
        <f>'Std-D'!C46</f>
        <v>0</v>
      </c>
      <c r="N22" s="55">
        <f>'Std-D'!C57</f>
        <v>0</v>
      </c>
      <c r="O22" s="55">
        <f>'Std-D'!C68</f>
        <v>0</v>
      </c>
      <c r="P22" s="55">
        <f>'Std-D'!C79</f>
        <v>0</v>
      </c>
      <c r="Q22" s="55">
        <f>'Std-D'!C90</f>
        <v>0</v>
      </c>
      <c r="R22" s="55">
        <f>'Std-D'!C101</f>
        <v>0</v>
      </c>
      <c r="S22" s="55">
        <f>'Std-D'!C112</f>
        <v>0</v>
      </c>
      <c r="T22" s="55">
        <f>'Std-D'!C123</f>
        <v>0</v>
      </c>
      <c r="U22" s="55">
        <f>'Std-D'!C134</f>
        <v>0</v>
      </c>
      <c r="V22" s="55">
        <f>'Std-D'!$C$145</f>
        <v>0</v>
      </c>
      <c r="W22" s="55">
        <f>'Std-D'!$C$156</f>
        <v>0</v>
      </c>
      <c r="X22" s="55">
        <f>'Std-D'!$C$167</f>
        <v>0</v>
      </c>
      <c r="Y22" s="55">
        <f>'Std-D'!$C$178</f>
        <v>0</v>
      </c>
      <c r="Z22" s="55">
        <f>'Std-D'!$C$189</f>
        <v>0</v>
      </c>
      <c r="AA22" s="55">
        <f>'Std-D'!$C$200</f>
        <v>0</v>
      </c>
      <c r="AB22" s="55">
        <f>'Std-D'!$C$211</f>
        <v>0</v>
      </c>
      <c r="AC22" s="55">
        <f>'Std-D'!$C$222</f>
        <v>0</v>
      </c>
      <c r="AD22" s="56">
        <f t="shared" si="0"/>
        <v>0</v>
      </c>
      <c r="AE22" s="74">
        <f>IF(NOT(EXACT(B22,"----")),$E$7,0)</f>
        <v>0</v>
      </c>
      <c r="AF22" s="76">
        <f>AD23-AE22</f>
        <v>0</v>
      </c>
    </row>
    <row r="23" spans="2:32" ht="12" customHeight="1" x14ac:dyDescent="0.25">
      <c r="B23" s="81"/>
      <c r="C23" s="82"/>
      <c r="D23" s="82"/>
      <c r="E23" s="86"/>
      <c r="F23" s="89"/>
      <c r="G23" s="92"/>
      <c r="H23" s="68"/>
      <c r="I23" s="38" t="s">
        <v>49</v>
      </c>
      <c r="J23" s="32">
        <f>'Std-D'!C12</f>
        <v>0</v>
      </c>
      <c r="K23" s="32">
        <f>'Std-D'!C23</f>
        <v>0</v>
      </c>
      <c r="L23" s="32">
        <f>'Std-D'!C34</f>
        <v>0</v>
      </c>
      <c r="M23" s="32">
        <f>'Std-D'!C45</f>
        <v>0</v>
      </c>
      <c r="N23" s="32">
        <f>'Std-D'!C56</f>
        <v>0</v>
      </c>
      <c r="O23" s="32">
        <f>'Std-D'!C67</f>
        <v>0</v>
      </c>
      <c r="P23" s="32">
        <f>'Std-D'!C78</f>
        <v>0</v>
      </c>
      <c r="Q23" s="32">
        <f>'Std-D'!C89</f>
        <v>0</v>
      </c>
      <c r="R23" s="32">
        <f>'Std-D'!C100</f>
        <v>0</v>
      </c>
      <c r="S23" s="32">
        <f>'Std-D'!C111</f>
        <v>0</v>
      </c>
      <c r="T23" s="32">
        <f>'Std-D'!C122</f>
        <v>0</v>
      </c>
      <c r="U23" s="32">
        <f>'Std-D'!C133</f>
        <v>0</v>
      </c>
      <c r="V23" s="32">
        <f>'Std-D'!$C$144</f>
        <v>0</v>
      </c>
      <c r="W23" s="32">
        <f>'Std-D'!$C$155</f>
        <v>0</v>
      </c>
      <c r="X23" s="32">
        <f>'Std-D'!$C$166</f>
        <v>0</v>
      </c>
      <c r="Y23" s="32">
        <f>'Std-D'!$C$177</f>
        <v>0</v>
      </c>
      <c r="Z23" s="32">
        <f>'Std-D'!$C$188</f>
        <v>0</v>
      </c>
      <c r="AA23" s="32">
        <f>'Std-D'!$C$199</f>
        <v>0</v>
      </c>
      <c r="AB23" s="32">
        <f>'Std-D'!$C$210</f>
        <v>0</v>
      </c>
      <c r="AC23" s="32">
        <f>'Std-D'!$C$221</f>
        <v>0</v>
      </c>
      <c r="AD23" s="33">
        <f>SUM(J23:AC23)</f>
        <v>0</v>
      </c>
      <c r="AE23" s="71"/>
      <c r="AF23" s="73"/>
    </row>
    <row r="24" spans="2:32" ht="12" customHeight="1" thickBot="1" x14ac:dyDescent="0.3">
      <c r="B24" s="83"/>
      <c r="C24" s="84"/>
      <c r="D24" s="84"/>
      <c r="E24" s="87"/>
      <c r="F24" s="90"/>
      <c r="G24" s="93"/>
      <c r="H24" s="68"/>
      <c r="I24" s="40" t="s">
        <v>24</v>
      </c>
      <c r="J24" s="29">
        <f t="shared" ref="J24:U24" si="16">J23-J22</f>
        <v>0</v>
      </c>
      <c r="K24" s="29">
        <f t="shared" si="16"/>
        <v>0</v>
      </c>
      <c r="L24" s="29">
        <f t="shared" si="16"/>
        <v>0</v>
      </c>
      <c r="M24" s="29">
        <f t="shared" si="16"/>
        <v>0</v>
      </c>
      <c r="N24" s="29">
        <f t="shared" si="16"/>
        <v>0</v>
      </c>
      <c r="O24" s="29">
        <f t="shared" si="16"/>
        <v>0</v>
      </c>
      <c r="P24" s="29">
        <f t="shared" si="16"/>
        <v>0</v>
      </c>
      <c r="Q24" s="29">
        <f t="shared" si="16"/>
        <v>0</v>
      </c>
      <c r="R24" s="29">
        <f t="shared" si="16"/>
        <v>0</v>
      </c>
      <c r="S24" s="29">
        <f t="shared" si="16"/>
        <v>0</v>
      </c>
      <c r="T24" s="29">
        <f t="shared" si="16"/>
        <v>0</v>
      </c>
      <c r="U24" s="29">
        <f t="shared" si="16"/>
        <v>0</v>
      </c>
      <c r="V24" s="29">
        <f t="shared" ref="V24:AC24" si="17">V23-V22</f>
        <v>0</v>
      </c>
      <c r="W24" s="29">
        <f t="shared" si="17"/>
        <v>0</v>
      </c>
      <c r="X24" s="29">
        <f t="shared" si="17"/>
        <v>0</v>
      </c>
      <c r="Y24" s="29">
        <f t="shared" si="17"/>
        <v>0</v>
      </c>
      <c r="Z24" s="29">
        <f t="shared" si="17"/>
        <v>0</v>
      </c>
      <c r="AA24" s="29">
        <f t="shared" si="17"/>
        <v>0</v>
      </c>
      <c r="AB24" s="29">
        <f t="shared" si="17"/>
        <v>0</v>
      </c>
      <c r="AC24" s="29">
        <f t="shared" si="17"/>
        <v>0</v>
      </c>
      <c r="AD24" s="31">
        <f>SUM(J24:AC24)</f>
        <v>0</v>
      </c>
      <c r="AE24" s="75"/>
      <c r="AF24" s="77"/>
    </row>
    <row r="25" spans="2:32" ht="12" customHeight="1" thickTop="1" x14ac:dyDescent="0.25">
      <c r="B25" s="79" t="str">
        <f>'Std-E'!A3</f>
        <v>----</v>
      </c>
      <c r="C25" s="80"/>
      <c r="D25" s="80"/>
      <c r="E25" s="85">
        <f t="shared" ref="E25" si="18">IF(NOT(EXACT($B25,"----")),SUM($J25,IF($E$3&gt;=2,$K25,0),IF($E$3&gt;=3,$L25,0),IF($E$3&gt;=4,$M25,0),IF($E$3&gt;=5,$N25,0),IF($E$3&gt;=6,$O25,0),IF($E$3&gt;=7,$P25,0),IF($E$3&gt;=8,$Q25,0),IF($E$3&gt;=9,$R25,0),IF($E$3&gt;=10,$S25,0),IF($E$3&gt;=11,$T25,0),IF($E$3&gt;=12,$U25,0),IF($E$3&gt;=13,$V25,0),IF($E$3&gt;=14,$W25,0),IF($E$3&gt;=15,$X25,0),IF($E$3&gt;=16,$Y25,0),IF($E$3&gt;=17,$Z25,0),IF($E$3&gt;=18,$AA25,0),IF($E$3&gt;=19,$AB25,0),IF($E$3&gt;=12,$AC25,0)),0)</f>
        <v>0</v>
      </c>
      <c r="F25" s="88">
        <f t="shared" ref="F25" si="19">IF(NOT(EXACT($B25,"----")),SUM($J26,IF($E$3&gt;=2,$K26,0),IF($E$3&gt;=3,$L26,0),IF($E$3&gt;=4,$M26,0),IF($E$3&gt;=5,$N26,0),IF($E$3&gt;=6,$O26,0),IF($E$3&gt;=7,$P26,0),IF($E$3&gt;=8,$Q26,0),IF($E$3&gt;=9,$R26,0),IF($E$3&gt;=10,$S26,0),IF($E$3&gt;=11,$T26,0),IF($E$3&gt;=12,$U26,0),IF($E$3&gt;=13,$V26,0),IF($E$3&gt;=14,$W26,0),IF($E$3&gt;=15,$X26,0),IF($E$3&gt;=16,$Y26,0),IF($E$3&gt;=17,$Z26,0),IF($E$3&gt;=18,$AA26,0),IF($E$3&gt;=19,$AB26,0),IF($E$3&gt;=20,$AC26,0)),0)</f>
        <v>0</v>
      </c>
      <c r="G25" s="91">
        <f t="shared" ref="G25" si="20">F25-E25</f>
        <v>0</v>
      </c>
      <c r="H25" s="67"/>
      <c r="I25" s="41" t="s">
        <v>50</v>
      </c>
      <c r="J25" s="54">
        <f>'Std-E'!C13</f>
        <v>0</v>
      </c>
      <c r="K25" s="54">
        <f>'Std-E'!C24</f>
        <v>0</v>
      </c>
      <c r="L25" s="54">
        <f>'Std-E'!C35</f>
        <v>0</v>
      </c>
      <c r="M25" s="55">
        <f>'Std-E'!C46</f>
        <v>0</v>
      </c>
      <c r="N25" s="55">
        <f>'Std-E'!C57</f>
        <v>0</v>
      </c>
      <c r="O25" s="55">
        <f>'Std-E'!C68</f>
        <v>0</v>
      </c>
      <c r="P25" s="55">
        <f>'Std-E'!C79</f>
        <v>0</v>
      </c>
      <c r="Q25" s="55">
        <f>'Std-E'!C90</f>
        <v>0</v>
      </c>
      <c r="R25" s="55">
        <f>'Std-E'!C101</f>
        <v>0</v>
      </c>
      <c r="S25" s="55">
        <f>'Std-E'!C112</f>
        <v>0</v>
      </c>
      <c r="T25" s="55">
        <f>'Std-E'!C123</f>
        <v>0</v>
      </c>
      <c r="U25" s="55">
        <f>'Std-E'!C134</f>
        <v>0</v>
      </c>
      <c r="V25" s="55">
        <f>'Std-E'!$C$145</f>
        <v>0</v>
      </c>
      <c r="W25" s="55">
        <f>'Std-E'!$C$156</f>
        <v>0</v>
      </c>
      <c r="X25" s="55">
        <f>'Std-E'!$C$167</f>
        <v>0</v>
      </c>
      <c r="Y25" s="55">
        <f>'Std-E'!$C$178</f>
        <v>0</v>
      </c>
      <c r="Z25" s="55">
        <f>'Std-E'!$C$189</f>
        <v>0</v>
      </c>
      <c r="AA25" s="55">
        <f>'Std-E'!$C$200</f>
        <v>0</v>
      </c>
      <c r="AB25" s="55">
        <f>'Std-E'!$C$211</f>
        <v>0</v>
      </c>
      <c r="AC25" s="55">
        <f>'Std-E'!$C$222</f>
        <v>0</v>
      </c>
      <c r="AD25" s="57">
        <f>SUM(J25:AC25)</f>
        <v>0</v>
      </c>
      <c r="AE25" s="70">
        <f>IF(NOT(EXACT(B25,"----")),$E$7,0)</f>
        <v>0</v>
      </c>
      <c r="AF25" s="72">
        <f>AD26-AE25</f>
        <v>0</v>
      </c>
    </row>
    <row r="26" spans="2:32" ht="12" customHeight="1" x14ac:dyDescent="0.25">
      <c r="B26" s="81"/>
      <c r="C26" s="82"/>
      <c r="D26" s="82"/>
      <c r="E26" s="86"/>
      <c r="F26" s="89"/>
      <c r="G26" s="92"/>
      <c r="H26" s="68"/>
      <c r="I26" s="38" t="s">
        <v>49</v>
      </c>
      <c r="J26" s="32">
        <f>'Std-E'!C12</f>
        <v>0</v>
      </c>
      <c r="K26" s="32">
        <f>'Std-E'!C23</f>
        <v>0</v>
      </c>
      <c r="L26" s="32">
        <f>'Std-E'!C34</f>
        <v>0</v>
      </c>
      <c r="M26" s="32">
        <f>'Std-E'!C45</f>
        <v>0</v>
      </c>
      <c r="N26" s="32">
        <f>'Std-E'!C56</f>
        <v>0</v>
      </c>
      <c r="O26" s="32">
        <f>'Std-E'!C67</f>
        <v>0</v>
      </c>
      <c r="P26" s="32">
        <f>'Std-E'!C78</f>
        <v>0</v>
      </c>
      <c r="Q26" s="32">
        <f>'Std-E'!C89</f>
        <v>0</v>
      </c>
      <c r="R26" s="32">
        <f>'Std-E'!C100</f>
        <v>0</v>
      </c>
      <c r="S26" s="32">
        <f>'Std-E'!C111</f>
        <v>0</v>
      </c>
      <c r="T26" s="32">
        <f>'Std-E'!C122</f>
        <v>0</v>
      </c>
      <c r="U26" s="32">
        <f>'Std-E'!C133</f>
        <v>0</v>
      </c>
      <c r="V26" s="32">
        <f>'Std-E'!$C$144</f>
        <v>0</v>
      </c>
      <c r="W26" s="32">
        <f>'Std-E'!$C$155</f>
        <v>0</v>
      </c>
      <c r="X26" s="32">
        <f>'Std-E'!$C$166</f>
        <v>0</v>
      </c>
      <c r="Y26" s="32">
        <f>'Std-E'!$C$177</f>
        <v>0</v>
      </c>
      <c r="Z26" s="32">
        <f>'Std-E'!$C$188</f>
        <v>0</v>
      </c>
      <c r="AA26" s="32">
        <f>'Std-E'!$C$199</f>
        <v>0</v>
      </c>
      <c r="AB26" s="32">
        <f>'Std-E'!$C$210</f>
        <v>0</v>
      </c>
      <c r="AC26" s="32">
        <f>'Std-E'!$C$221</f>
        <v>0</v>
      </c>
      <c r="AD26" s="33">
        <f>SUM(J26:AC26)</f>
        <v>0</v>
      </c>
      <c r="AE26" s="71"/>
      <c r="AF26" s="73"/>
    </row>
    <row r="27" spans="2:32" ht="12" customHeight="1" thickBot="1" x14ac:dyDescent="0.3">
      <c r="B27" s="94"/>
      <c r="C27" s="95"/>
      <c r="D27" s="95"/>
      <c r="E27" s="96"/>
      <c r="F27" s="97"/>
      <c r="G27" s="98"/>
      <c r="H27" s="68"/>
      <c r="I27" s="38" t="s">
        <v>24</v>
      </c>
      <c r="J27" s="32">
        <f t="shared" ref="J27:U27" si="21">J26-J25</f>
        <v>0</v>
      </c>
      <c r="K27" s="32">
        <f t="shared" si="21"/>
        <v>0</v>
      </c>
      <c r="L27" s="32">
        <f t="shared" si="21"/>
        <v>0</v>
      </c>
      <c r="M27" s="32">
        <f t="shared" si="21"/>
        <v>0</v>
      </c>
      <c r="N27" s="32">
        <f t="shared" si="21"/>
        <v>0</v>
      </c>
      <c r="O27" s="32">
        <f t="shared" si="21"/>
        <v>0</v>
      </c>
      <c r="P27" s="32">
        <f t="shared" si="21"/>
        <v>0</v>
      </c>
      <c r="Q27" s="32">
        <f t="shared" si="21"/>
        <v>0</v>
      </c>
      <c r="R27" s="32">
        <f t="shared" si="21"/>
        <v>0</v>
      </c>
      <c r="S27" s="32">
        <f t="shared" si="21"/>
        <v>0</v>
      </c>
      <c r="T27" s="32">
        <f t="shared" si="21"/>
        <v>0</v>
      </c>
      <c r="U27" s="32">
        <f t="shared" si="21"/>
        <v>0</v>
      </c>
      <c r="V27" s="32">
        <f t="shared" ref="V27:AC27" si="22">V26-V25</f>
        <v>0</v>
      </c>
      <c r="W27" s="32">
        <f t="shared" si="22"/>
        <v>0</v>
      </c>
      <c r="X27" s="32">
        <f t="shared" si="22"/>
        <v>0</v>
      </c>
      <c r="Y27" s="32">
        <f t="shared" si="22"/>
        <v>0</v>
      </c>
      <c r="Z27" s="32">
        <f t="shared" si="22"/>
        <v>0</v>
      </c>
      <c r="AA27" s="32">
        <f t="shared" si="22"/>
        <v>0</v>
      </c>
      <c r="AB27" s="32">
        <f t="shared" si="22"/>
        <v>0</v>
      </c>
      <c r="AC27" s="32">
        <f t="shared" si="22"/>
        <v>0</v>
      </c>
      <c r="AD27" s="33">
        <f>SUM(J27:AC27)</f>
        <v>0</v>
      </c>
      <c r="AE27" s="71"/>
      <c r="AF27" s="73"/>
    </row>
    <row r="28" spans="2:32" ht="24.9" customHeight="1" thickTop="1" x14ac:dyDescent="0.25">
      <c r="B28" s="18"/>
      <c r="C28" s="18"/>
      <c r="D28" s="7"/>
      <c r="E28" s="8"/>
      <c r="F28" s="9"/>
      <c r="G28" s="8"/>
      <c r="H28" s="7"/>
      <c r="I28" s="10"/>
      <c r="J28" s="10"/>
      <c r="K28" s="10"/>
      <c r="L28" s="10"/>
      <c r="M28" s="10"/>
      <c r="N28" s="11"/>
      <c r="O28" s="8"/>
    </row>
    <row r="29" spans="2:32" ht="24.9" customHeight="1" x14ac:dyDescent="0.25">
      <c r="B29" s="18"/>
      <c r="C29" s="18"/>
      <c r="D29" s="7"/>
      <c r="E29" s="8"/>
      <c r="F29" s="9"/>
      <c r="G29" s="8"/>
      <c r="H29" s="7"/>
      <c r="I29" s="10"/>
      <c r="J29" s="10"/>
      <c r="K29" s="10"/>
      <c r="L29" s="10"/>
      <c r="M29" s="10"/>
      <c r="N29" s="11"/>
      <c r="O29" s="8"/>
    </row>
    <row r="30" spans="2:32" ht="24.9" customHeight="1" x14ac:dyDescent="0.25">
      <c r="B30" s="18"/>
      <c r="C30" s="18"/>
      <c r="D30" s="7"/>
      <c r="E30" s="8"/>
      <c r="F30" s="8"/>
      <c r="G30" s="9"/>
      <c r="H30" s="8"/>
      <c r="I30" s="7"/>
      <c r="J30" s="10"/>
      <c r="K30" s="10"/>
      <c r="L30" s="10"/>
      <c r="M30" s="10"/>
      <c r="N30" s="10"/>
      <c r="O30" s="11"/>
      <c r="P30" s="8"/>
    </row>
    <row r="31" spans="2:32" ht="24.9" customHeight="1" x14ac:dyDescent="0.25">
      <c r="B31" s="18"/>
      <c r="C31" s="18"/>
      <c r="D31" s="7"/>
      <c r="E31" s="8"/>
      <c r="F31" s="8"/>
      <c r="G31" s="9"/>
      <c r="H31" s="8"/>
      <c r="I31" s="7"/>
      <c r="J31" s="10"/>
      <c r="K31" s="10"/>
      <c r="L31" s="10"/>
      <c r="M31" s="10"/>
      <c r="N31" s="10"/>
      <c r="O31" s="11"/>
      <c r="P31" s="8"/>
    </row>
    <row r="32" spans="2:32" x14ac:dyDescent="0.25">
      <c r="B32" s="13"/>
      <c r="C32" s="13"/>
      <c r="D32" s="12"/>
      <c r="E32" s="13"/>
      <c r="F32" s="13"/>
      <c r="G32" s="14"/>
      <c r="H32" s="13"/>
      <c r="I32" s="12"/>
      <c r="J32" s="15"/>
      <c r="K32" s="15"/>
      <c r="L32" s="15"/>
      <c r="M32" s="15"/>
      <c r="N32" s="15"/>
      <c r="O32" s="15"/>
      <c r="P32" s="12"/>
    </row>
    <row r="33" spans="2:16" x14ac:dyDescent="0.25">
      <c r="B33" s="13"/>
      <c r="C33" s="13"/>
      <c r="D33" s="12"/>
      <c r="E33" s="13"/>
      <c r="F33" s="13"/>
      <c r="G33" s="14"/>
      <c r="H33" s="13"/>
      <c r="I33" s="12"/>
      <c r="J33" s="15"/>
      <c r="K33" s="15"/>
      <c r="L33" s="15"/>
      <c r="M33" s="15"/>
      <c r="N33" s="15"/>
      <c r="O33" s="15"/>
      <c r="P33" s="12"/>
    </row>
    <row r="34" spans="2:16" x14ac:dyDescent="0.25">
      <c r="B34" s="13"/>
      <c r="C34" s="13"/>
      <c r="D34" s="12"/>
      <c r="E34" s="13"/>
      <c r="F34" s="13"/>
      <c r="G34" s="14"/>
      <c r="H34" s="13"/>
      <c r="I34" s="12"/>
      <c r="J34" s="15"/>
      <c r="K34" s="15"/>
      <c r="L34" s="15"/>
      <c r="M34" s="15"/>
      <c r="N34" s="15"/>
      <c r="O34" s="15"/>
      <c r="P34" s="12"/>
    </row>
    <row r="35" spans="2:16" x14ac:dyDescent="0.25">
      <c r="B35" s="13"/>
      <c r="C35" s="13"/>
      <c r="D35" s="12"/>
      <c r="E35" s="13"/>
      <c r="F35" s="13"/>
      <c r="G35" s="14"/>
      <c r="H35" s="13"/>
      <c r="I35" s="12"/>
      <c r="J35" s="15"/>
      <c r="K35" s="15"/>
      <c r="L35" s="15"/>
      <c r="M35" s="15"/>
      <c r="N35" s="15"/>
      <c r="O35" s="15"/>
      <c r="P35" s="12"/>
    </row>
    <row r="36" spans="2:16" x14ac:dyDescent="0.25">
      <c r="B36" s="13"/>
      <c r="C36" s="13"/>
      <c r="D36" s="12"/>
      <c r="E36" s="13"/>
      <c r="F36" s="13"/>
      <c r="G36" s="14"/>
      <c r="H36" s="13"/>
      <c r="I36" s="12"/>
      <c r="J36" s="15"/>
      <c r="K36" s="15"/>
      <c r="L36" s="15"/>
      <c r="M36" s="15"/>
      <c r="N36" s="15"/>
      <c r="O36" s="15"/>
      <c r="P36" s="12"/>
    </row>
    <row r="37" spans="2:16" x14ac:dyDescent="0.25">
      <c r="B37" s="13"/>
      <c r="C37" s="13"/>
      <c r="D37" s="12"/>
      <c r="E37" s="13"/>
      <c r="F37" s="13"/>
      <c r="G37" s="14"/>
      <c r="H37" s="13"/>
      <c r="I37" s="12"/>
      <c r="J37" s="15"/>
      <c r="K37" s="15"/>
      <c r="L37" s="15"/>
      <c r="M37" s="15"/>
      <c r="N37" s="15"/>
      <c r="O37" s="15"/>
      <c r="P37" s="12"/>
    </row>
    <row r="38" spans="2:16" x14ac:dyDescent="0.25">
      <c r="B38" s="13"/>
      <c r="C38" s="13"/>
      <c r="D38" s="12"/>
      <c r="E38" s="13"/>
      <c r="F38" s="13"/>
      <c r="G38" s="14"/>
      <c r="H38" s="13"/>
      <c r="I38" s="12"/>
      <c r="J38" s="15"/>
      <c r="K38" s="15"/>
      <c r="L38" s="15"/>
      <c r="M38" s="15"/>
      <c r="N38" s="15"/>
      <c r="O38" s="15"/>
      <c r="P38" s="12"/>
    </row>
    <row r="39" spans="2:16" x14ac:dyDescent="0.25">
      <c r="B39" s="18"/>
      <c r="C39" s="18"/>
      <c r="D39" s="12"/>
      <c r="E39" s="13"/>
      <c r="F39" s="13"/>
      <c r="G39" s="14"/>
      <c r="H39" s="13"/>
      <c r="I39" s="12"/>
      <c r="J39" s="15"/>
      <c r="K39" s="15"/>
      <c r="L39" s="15"/>
      <c r="M39" s="15"/>
      <c r="N39" s="15"/>
      <c r="O39" s="15"/>
      <c r="P39" s="12"/>
    </row>
    <row r="40" spans="2:16" x14ac:dyDescent="0.25">
      <c r="B40" s="18"/>
      <c r="C40" s="18"/>
      <c r="D40" s="12"/>
      <c r="E40" s="13"/>
      <c r="F40" s="13"/>
      <c r="G40" s="14"/>
      <c r="H40" s="13"/>
      <c r="I40" s="12"/>
      <c r="J40" s="15"/>
      <c r="K40" s="15"/>
      <c r="L40" s="15"/>
      <c r="M40" s="15"/>
      <c r="N40" s="15"/>
      <c r="O40" s="15"/>
      <c r="P40" s="12"/>
    </row>
    <row r="41" spans="2:16" x14ac:dyDescent="0.25">
      <c r="B41" s="18"/>
      <c r="C41" s="18"/>
      <c r="D41" s="12"/>
      <c r="E41" s="13"/>
      <c r="F41" s="13"/>
      <c r="G41" s="14"/>
      <c r="H41" s="13"/>
      <c r="I41" s="12"/>
      <c r="J41" s="15"/>
      <c r="K41" s="15"/>
      <c r="L41" s="15"/>
      <c r="M41" s="15"/>
      <c r="N41" s="15"/>
      <c r="O41" s="15"/>
      <c r="P41" s="12"/>
    </row>
    <row r="42" spans="2:16" x14ac:dyDescent="0.25">
      <c r="B42" s="18"/>
      <c r="C42" s="18"/>
      <c r="D42" s="12"/>
      <c r="E42" s="13"/>
      <c r="F42" s="13"/>
      <c r="G42" s="14"/>
      <c r="H42" s="13"/>
      <c r="I42" s="12"/>
      <c r="J42" s="15"/>
      <c r="K42" s="15"/>
      <c r="L42" s="15"/>
      <c r="M42" s="15"/>
      <c r="N42" s="15"/>
      <c r="O42" s="15"/>
      <c r="P42" s="12"/>
    </row>
    <row r="43" spans="2:16" x14ac:dyDescent="0.25">
      <c r="B43" s="18"/>
      <c r="C43" s="18"/>
      <c r="D43" s="12"/>
      <c r="E43" s="13"/>
      <c r="F43" s="13"/>
      <c r="G43" s="14"/>
      <c r="H43" s="13"/>
      <c r="I43" s="12"/>
      <c r="J43" s="15"/>
      <c r="K43" s="15"/>
      <c r="L43" s="15"/>
      <c r="M43" s="15"/>
      <c r="N43" s="15"/>
      <c r="O43" s="15"/>
      <c r="P43" s="12"/>
    </row>
    <row r="44" spans="2:16" x14ac:dyDescent="0.25">
      <c r="B44" s="18"/>
      <c r="C44" s="18"/>
      <c r="D44" s="12"/>
      <c r="E44" s="13"/>
      <c r="F44" s="13"/>
      <c r="G44" s="14"/>
      <c r="H44" s="13"/>
      <c r="I44" s="12"/>
      <c r="J44" s="15"/>
      <c r="K44" s="15"/>
      <c r="L44" s="15"/>
      <c r="M44" s="15"/>
      <c r="N44" s="15"/>
      <c r="O44" s="15"/>
      <c r="P44" s="12"/>
    </row>
    <row r="45" spans="2:16" x14ac:dyDescent="0.25">
      <c r="B45" s="18"/>
      <c r="C45" s="18"/>
      <c r="D45" s="12"/>
      <c r="E45" s="13"/>
      <c r="F45" s="13"/>
      <c r="G45" s="14"/>
      <c r="H45" s="13"/>
      <c r="I45" s="12"/>
      <c r="J45" s="15"/>
      <c r="K45" s="15"/>
      <c r="L45" s="15"/>
      <c r="M45" s="15"/>
      <c r="N45" s="15"/>
      <c r="O45" s="15"/>
      <c r="P45" s="12"/>
    </row>
    <row r="46" spans="2:16" x14ac:dyDescent="0.25">
      <c r="B46" s="18"/>
      <c r="C46" s="18"/>
      <c r="D46" s="12"/>
      <c r="E46" s="13"/>
      <c r="F46" s="13"/>
      <c r="G46" s="14"/>
      <c r="H46" s="13"/>
      <c r="I46" s="12"/>
      <c r="J46" s="15"/>
      <c r="K46" s="15"/>
      <c r="L46" s="15"/>
      <c r="M46" s="15"/>
      <c r="N46" s="15"/>
      <c r="O46" s="15"/>
      <c r="P46" s="12"/>
    </row>
    <row r="47" spans="2:16" x14ac:dyDescent="0.25">
      <c r="B47" s="18"/>
      <c r="C47" s="18"/>
      <c r="D47" s="12"/>
      <c r="E47" s="13"/>
      <c r="F47" s="13"/>
      <c r="G47" s="14"/>
      <c r="H47" s="13"/>
      <c r="I47" s="12"/>
      <c r="J47" s="15"/>
      <c r="K47" s="15"/>
      <c r="L47" s="15"/>
      <c r="M47" s="15"/>
      <c r="N47" s="15"/>
      <c r="O47" s="15"/>
      <c r="P47" s="12"/>
    </row>
    <row r="48" spans="2:16" x14ac:dyDescent="0.25">
      <c r="B48" s="2"/>
      <c r="C48" s="2"/>
      <c r="D48" s="2"/>
      <c r="E48" s="3"/>
      <c r="F48" s="3"/>
      <c r="G48" s="2"/>
      <c r="H48" s="3"/>
      <c r="I48" s="2"/>
      <c r="J48" s="1"/>
      <c r="K48" s="1"/>
      <c r="L48" s="1"/>
      <c r="M48" s="1"/>
      <c r="N48" s="1"/>
      <c r="O48" s="1"/>
      <c r="P48" s="2"/>
    </row>
    <row r="49" spans="2:16" x14ac:dyDescent="0.25">
      <c r="B49" s="2"/>
      <c r="C49" s="2"/>
      <c r="D49" s="2"/>
      <c r="E49" s="3"/>
      <c r="F49" s="3"/>
      <c r="G49" s="2"/>
      <c r="H49" s="3"/>
      <c r="I49" s="2"/>
      <c r="J49" s="1"/>
      <c r="K49" s="1"/>
      <c r="L49" s="1"/>
      <c r="M49" s="1"/>
      <c r="N49" s="1"/>
      <c r="O49" s="1"/>
      <c r="P49" s="2"/>
    </row>
    <row r="50" spans="2:16" x14ac:dyDescent="0.25">
      <c r="B50" s="2"/>
      <c r="C50" s="2"/>
      <c r="D50" s="2"/>
      <c r="E50" s="3"/>
      <c r="F50" s="3"/>
      <c r="G50" s="2"/>
      <c r="H50" s="3"/>
      <c r="I50" s="2"/>
      <c r="J50" s="1"/>
      <c r="K50" s="1"/>
      <c r="L50" s="1"/>
      <c r="M50" s="1"/>
      <c r="N50" s="1"/>
      <c r="O50" s="1"/>
      <c r="P50" s="2"/>
    </row>
    <row r="51" spans="2:16" x14ac:dyDescent="0.25">
      <c r="B51" s="2"/>
      <c r="C51" s="2"/>
      <c r="D51" s="2"/>
      <c r="E51" s="3"/>
      <c r="F51" s="3"/>
      <c r="G51" s="2"/>
      <c r="H51" s="3"/>
      <c r="I51" s="2"/>
      <c r="J51" s="1"/>
      <c r="K51" s="1"/>
      <c r="L51" s="1"/>
      <c r="M51" s="1"/>
      <c r="N51" s="1"/>
      <c r="O51" s="1"/>
      <c r="P51" s="2"/>
    </row>
    <row r="52" spans="2:16" x14ac:dyDescent="0.25">
      <c r="B52" s="2"/>
      <c r="C52" s="2"/>
      <c r="D52" s="2"/>
      <c r="E52" s="3"/>
      <c r="F52" s="3"/>
      <c r="G52" s="2"/>
      <c r="H52" s="3"/>
      <c r="I52" s="2"/>
      <c r="J52" s="1"/>
      <c r="K52" s="1"/>
      <c r="L52" s="1"/>
      <c r="M52" s="1"/>
      <c r="N52" s="1"/>
      <c r="O52" s="1"/>
      <c r="P52" s="2"/>
    </row>
    <row r="53" spans="2:16" x14ac:dyDescent="0.25">
      <c r="B53" s="2"/>
      <c r="C53" s="2"/>
      <c r="D53" s="2"/>
      <c r="E53" s="3"/>
      <c r="F53" s="3"/>
      <c r="G53" s="2"/>
      <c r="H53" s="3"/>
      <c r="I53" s="2"/>
      <c r="J53" s="1"/>
      <c r="K53" s="1"/>
      <c r="L53" s="1"/>
      <c r="M53" s="1"/>
      <c r="N53" s="1"/>
      <c r="O53" s="1"/>
      <c r="P53" s="2"/>
    </row>
    <row r="54" spans="2:16" x14ac:dyDescent="0.25">
      <c r="B54" s="2"/>
      <c r="C54" s="2"/>
      <c r="D54" s="2"/>
      <c r="E54" s="3"/>
      <c r="F54" s="3"/>
      <c r="G54" s="2"/>
      <c r="H54" s="3"/>
      <c r="I54" s="2"/>
      <c r="J54" s="1"/>
      <c r="K54" s="1"/>
      <c r="L54" s="1"/>
      <c r="M54" s="1"/>
      <c r="N54" s="1"/>
      <c r="O54" s="1"/>
      <c r="P54" s="2"/>
    </row>
    <row r="55" spans="2:16" x14ac:dyDescent="0.25">
      <c r="J55" s="1"/>
      <c r="K55" s="1"/>
      <c r="L55" s="1"/>
      <c r="M55" s="1"/>
      <c r="N55" s="1"/>
      <c r="O55" s="1"/>
    </row>
  </sheetData>
  <sheetProtection algorithmName="SHA-512" hashValue="yOBXUoUIAB/U7w0KPLJupsh9iVk347fisYP5nNpPCiF6b+qHxv5s0s2HYuXPEVrUd4C+wzuLGXdqPy8SQ1cbhA==" saltValue="WFQNdDVdQJ/i07IfTt7UUg==" spinCount="100000" sheet="1" objects="1" scenarios="1" selectLockedCells="1"/>
  <mergeCells count="64">
    <mergeCell ref="AE13:AE15"/>
    <mergeCell ref="B10:G10"/>
    <mergeCell ref="I10:AF10"/>
    <mergeCell ref="E6:F6"/>
    <mergeCell ref="E7:F7"/>
    <mergeCell ref="AF13:AF15"/>
    <mergeCell ref="I11:I12"/>
    <mergeCell ref="AF11:AF12"/>
    <mergeCell ref="AE11:AE12"/>
    <mergeCell ref="AD11:AD12"/>
    <mergeCell ref="B5:D5"/>
    <mergeCell ref="B6:D8"/>
    <mergeCell ref="E11:E12"/>
    <mergeCell ref="B2:D2"/>
    <mergeCell ref="B3:D3"/>
    <mergeCell ref="E2:I2"/>
    <mergeCell ref="G3:I3"/>
    <mergeCell ref="E3:F3"/>
    <mergeCell ref="E5:F5"/>
    <mergeCell ref="G8:I8"/>
    <mergeCell ref="C4:D4"/>
    <mergeCell ref="E4:F4"/>
    <mergeCell ref="G7:I7"/>
    <mergeCell ref="G4:I4"/>
    <mergeCell ref="G5:I5"/>
    <mergeCell ref="G6:I6"/>
    <mergeCell ref="G16:G18"/>
    <mergeCell ref="B16:D18"/>
    <mergeCell ref="F11:F12"/>
    <mergeCell ref="B11:B12"/>
    <mergeCell ref="B13:D15"/>
    <mergeCell ref="E13:E15"/>
    <mergeCell ref="F13:F15"/>
    <mergeCell ref="E16:E18"/>
    <mergeCell ref="F16:F18"/>
    <mergeCell ref="D11:D12"/>
    <mergeCell ref="G13:G15"/>
    <mergeCell ref="G11:G12"/>
    <mergeCell ref="B25:D27"/>
    <mergeCell ref="E25:E27"/>
    <mergeCell ref="F25:F27"/>
    <mergeCell ref="G25:G27"/>
    <mergeCell ref="B22:D24"/>
    <mergeCell ref="E22:E24"/>
    <mergeCell ref="F22:F24"/>
    <mergeCell ref="B19:D21"/>
    <mergeCell ref="E19:E21"/>
    <mergeCell ref="F19:F21"/>
    <mergeCell ref="AE22:AE24"/>
    <mergeCell ref="AF22:AF24"/>
    <mergeCell ref="G22:G24"/>
    <mergeCell ref="H22:H24"/>
    <mergeCell ref="G19:G21"/>
    <mergeCell ref="AE25:AE27"/>
    <mergeCell ref="AF25:AF27"/>
    <mergeCell ref="AE16:AE18"/>
    <mergeCell ref="AF16:AF18"/>
    <mergeCell ref="AE19:AE21"/>
    <mergeCell ref="AF19:AF21"/>
    <mergeCell ref="H25:H27"/>
    <mergeCell ref="H11:H12"/>
    <mergeCell ref="H13:H15"/>
    <mergeCell ref="H16:H18"/>
    <mergeCell ref="H19:H21"/>
  </mergeCells>
  <phoneticPr fontId="3" type="noConversion"/>
  <conditionalFormatting sqref="I25:AF27">
    <cfRule type="expression" dxfId="18" priority="21" stopIfTrue="1">
      <formula>EXACT($B$25,"----")</formula>
    </cfRule>
  </conditionalFormatting>
  <conditionalFormatting sqref="B22:D24 I22:AF24">
    <cfRule type="expression" dxfId="17" priority="22" stopIfTrue="1">
      <formula>EXACT($B$22,"----")</formula>
    </cfRule>
  </conditionalFormatting>
  <conditionalFormatting sqref="B19:D21 I19:AF21">
    <cfRule type="expression" dxfId="16" priority="23" stopIfTrue="1">
      <formula>EXACT($B$19,"----")</formula>
    </cfRule>
  </conditionalFormatting>
  <conditionalFormatting sqref="B16:D18 I16:U18 AD16:AF18">
    <cfRule type="expression" dxfId="15" priority="24" stopIfTrue="1">
      <formula>EXACT($B$16,"----")</formula>
    </cfRule>
  </conditionalFormatting>
  <conditionalFormatting sqref="B13:G15 I13:AF15">
    <cfRule type="expression" dxfId="14" priority="25">
      <formula>EXACT($B$13,"----")</formula>
    </cfRule>
  </conditionalFormatting>
  <conditionalFormatting sqref="B25:D27">
    <cfRule type="expression" dxfId="13" priority="26" stopIfTrue="1">
      <formula>EXACT($B$25,"----")</formula>
    </cfRule>
  </conditionalFormatting>
  <conditionalFormatting sqref="V16:AC18">
    <cfRule type="expression" dxfId="12" priority="13" stopIfTrue="1">
      <formula>EXACT($B$16,"----")</formula>
    </cfRule>
  </conditionalFormatting>
  <conditionalFormatting sqref="E16:E18">
    <cfRule type="expression" dxfId="11" priority="12" stopIfTrue="1">
      <formula>EXACT($B$16,"----")</formula>
    </cfRule>
  </conditionalFormatting>
  <conditionalFormatting sqref="F16:F18">
    <cfRule type="expression" dxfId="10" priority="11" stopIfTrue="1">
      <formula>EXACT($B$16,"----")</formula>
    </cfRule>
  </conditionalFormatting>
  <conditionalFormatting sqref="G16:G18">
    <cfRule type="expression" dxfId="9" priority="10" stopIfTrue="1">
      <formula>EXACT($B$16,"----")</formula>
    </cfRule>
  </conditionalFormatting>
  <conditionalFormatting sqref="E19:E21">
    <cfRule type="expression" dxfId="8" priority="9" stopIfTrue="1">
      <formula>EXACT($B$19,"----")</formula>
    </cfRule>
  </conditionalFormatting>
  <conditionalFormatting sqref="F19:F21">
    <cfRule type="expression" dxfId="7" priority="8" stopIfTrue="1">
      <formula>EXACT($B$19,"----")</formula>
    </cfRule>
  </conditionalFormatting>
  <conditionalFormatting sqref="G19:G21">
    <cfRule type="expression" dxfId="6" priority="7" stopIfTrue="1">
      <formula>EXACT($B$19,"----")</formula>
    </cfRule>
  </conditionalFormatting>
  <conditionalFormatting sqref="E22:E24">
    <cfRule type="expression" dxfId="5" priority="6" stopIfTrue="1">
      <formula>EXACT($B$22,"----")</formula>
    </cfRule>
  </conditionalFormatting>
  <conditionalFormatting sqref="F22:F24">
    <cfRule type="expression" dxfId="4" priority="5" stopIfTrue="1">
      <formula>EXACT($B$22,"----")</formula>
    </cfRule>
  </conditionalFormatting>
  <conditionalFormatting sqref="G22:G24">
    <cfRule type="expression" dxfId="3" priority="4" stopIfTrue="1">
      <formula>EXACT($B$22,"----")</formula>
    </cfRule>
  </conditionalFormatting>
  <conditionalFormatting sqref="E25:E27">
    <cfRule type="expression" dxfId="2" priority="3" stopIfTrue="1">
      <formula>EXACT($B$25,"----")</formula>
    </cfRule>
  </conditionalFormatting>
  <conditionalFormatting sqref="F25:F27">
    <cfRule type="expression" dxfId="1" priority="2" stopIfTrue="1">
      <formula>EXACT($B$25,"----")</formula>
    </cfRule>
  </conditionalFormatting>
  <conditionalFormatting sqref="G25:G27">
    <cfRule type="expression" dxfId="0" priority="1" stopIfTrue="1">
      <formula>EXACT($B$25,"----")</formula>
    </cfRule>
  </conditionalFormatting>
  <dataValidations count="1">
    <dataValidation type="list" allowBlank="1" showInputMessage="1" showErrorMessage="1" sqref="C4:D4" xr:uid="{00000000-0002-0000-0000-000000000000}">
      <formula1>Project_Types</formula1>
    </dataValidation>
  </dataValidations>
  <pageMargins left="0.75" right="0.75" top="1" bottom="1" header="0.4921259845" footer="0.4921259845"/>
  <pageSetup paperSize="9" scale="74" orientation="landscape" r:id="rId1"/>
  <headerFooter alignWithMargins="0"/>
  <cellWatches>
    <cellWatch r="B16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3"/>
  <sheetViews>
    <sheetView zoomScale="85" zoomScaleNormal="85" workbookViewId="0">
      <selection activeCell="C30" sqref="C30"/>
    </sheetView>
  </sheetViews>
  <sheetFormatPr baseColWidth="10" defaultColWidth="11.44140625" defaultRowHeight="13.2" x14ac:dyDescent="0.25"/>
  <cols>
    <col min="1" max="1" width="4.33203125" customWidth="1"/>
    <col min="2" max="2" width="21.6640625" customWidth="1"/>
    <col min="3" max="3" width="6.6640625" customWidth="1"/>
    <col min="4" max="4" width="7.441406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7" t="str">
        <f>'dynamic Data'!B24</f>
        <v>Lukas Züger</v>
      </c>
      <c r="B3" s="178"/>
      <c r="C3" s="178"/>
      <c r="D3" s="178"/>
      <c r="E3" s="178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ht="12.75" customHeight="1" x14ac:dyDescent="0.25">
      <c r="A5" s="19" t="s">
        <v>0</v>
      </c>
      <c r="B5" s="19" t="s">
        <v>82</v>
      </c>
      <c r="C5" s="164" t="s">
        <v>83</v>
      </c>
      <c r="D5" s="164"/>
      <c r="E5" s="26" t="s">
        <v>86</v>
      </c>
    </row>
    <row r="6" spans="1:5" s="47" customFormat="1" ht="26.1" customHeight="1" x14ac:dyDescent="0.25">
      <c r="A6" s="46">
        <v>1</v>
      </c>
      <c r="B6" s="42" t="s">
        <v>113</v>
      </c>
      <c r="C6" s="43">
        <v>60</v>
      </c>
      <c r="D6" s="46" t="s">
        <v>16</v>
      </c>
      <c r="E6" s="42" t="s">
        <v>114</v>
      </c>
    </row>
    <row r="7" spans="1:5" s="47" customFormat="1" ht="26.1" customHeight="1" x14ac:dyDescent="0.25">
      <c r="A7" s="46">
        <v>2</v>
      </c>
      <c r="B7" s="42" t="s">
        <v>115</v>
      </c>
      <c r="C7" s="43">
        <v>20</v>
      </c>
      <c r="D7" s="46" t="s">
        <v>16</v>
      </c>
      <c r="E7" s="42" t="s">
        <v>116</v>
      </c>
    </row>
    <row r="8" spans="1:5" s="47" customFormat="1" ht="26.1" customHeight="1" x14ac:dyDescent="0.25">
      <c r="A8" s="46">
        <v>3</v>
      </c>
      <c r="B8" s="42" t="s">
        <v>118</v>
      </c>
      <c r="C8" s="43">
        <v>15</v>
      </c>
      <c r="D8" s="46" t="s">
        <v>16</v>
      </c>
      <c r="E8" s="42" t="s">
        <v>117</v>
      </c>
    </row>
    <row r="9" spans="1:5" s="47" customFormat="1" ht="26.1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" customHeight="1" thickTop="1" x14ac:dyDescent="0.25">
      <c r="A12" s="173" t="s">
        <v>46</v>
      </c>
      <c r="B12" s="173"/>
      <c r="C12" s="25">
        <f>ROUND((SUM(C6:C11)/60),0)</f>
        <v>2</v>
      </c>
      <c r="D12" s="166" t="s">
        <v>17</v>
      </c>
      <c r="E12" s="167"/>
    </row>
    <row r="13" spans="1:5" ht="26.1" customHeight="1" x14ac:dyDescent="0.25">
      <c r="A13" s="174" t="s">
        <v>1</v>
      </c>
      <c r="B13" s="174"/>
      <c r="C13" s="61"/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27</v>
      </c>
      <c r="B15" s="170"/>
      <c r="C15" s="170"/>
      <c r="D15" s="170"/>
      <c r="E15" s="34" t="str">
        <f>'dynamic Data'!$B$3</f>
        <v>15.11 - 21.11.2021</v>
      </c>
    </row>
    <row r="16" spans="1:5" x14ac:dyDescent="0.25">
      <c r="A16" s="19" t="s">
        <v>0</v>
      </c>
      <c r="B16" s="19" t="s">
        <v>82</v>
      </c>
      <c r="C16" s="164" t="s">
        <v>83</v>
      </c>
      <c r="D16" s="164"/>
      <c r="E16" s="26" t="s">
        <v>86</v>
      </c>
    </row>
    <row r="17" spans="1:5" s="47" customFormat="1" ht="26.1" customHeight="1" x14ac:dyDescent="0.25">
      <c r="A17" s="46">
        <v>1</v>
      </c>
      <c r="B17" s="42" t="s">
        <v>119</v>
      </c>
      <c r="C17" s="43">
        <v>90</v>
      </c>
      <c r="D17" s="46" t="s">
        <v>16</v>
      </c>
      <c r="E17" s="42"/>
    </row>
    <row r="18" spans="1:5" s="47" customFormat="1" ht="26.1" customHeight="1" x14ac:dyDescent="0.25">
      <c r="A18" s="46">
        <v>2</v>
      </c>
      <c r="B18" s="42" t="s">
        <v>120</v>
      </c>
      <c r="C18" s="43">
        <v>120</v>
      </c>
      <c r="D18" s="46" t="s">
        <v>16</v>
      </c>
      <c r="E18" s="42" t="s">
        <v>121</v>
      </c>
    </row>
    <row r="19" spans="1:5" s="47" customFormat="1" ht="26.1" customHeight="1" x14ac:dyDescent="0.25">
      <c r="A19" s="46">
        <v>3</v>
      </c>
      <c r="B19" s="42" t="s">
        <v>122</v>
      </c>
      <c r="C19" s="43">
        <v>180</v>
      </c>
      <c r="D19" s="46" t="s">
        <v>16</v>
      </c>
      <c r="E19" s="42" t="s">
        <v>123</v>
      </c>
    </row>
    <row r="20" spans="1:5" s="47" customFormat="1" ht="26.1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" customHeight="1" thickTop="1" x14ac:dyDescent="0.25">
      <c r="A23" s="166" t="s">
        <v>46</v>
      </c>
      <c r="B23" s="171"/>
      <c r="C23" s="25">
        <f>ROUND((SUM(C17:C22)/60),0)</f>
        <v>7</v>
      </c>
      <c r="D23" s="166" t="s">
        <v>17</v>
      </c>
      <c r="E23" s="167"/>
    </row>
    <row r="24" spans="1:5" ht="26.1" customHeight="1" thickBot="1" x14ac:dyDescent="0.3">
      <c r="A24" s="162" t="s">
        <v>1</v>
      </c>
      <c r="B24" s="163"/>
      <c r="C24" s="62">
        <v>0</v>
      </c>
      <c r="D24" s="162" t="s">
        <v>17</v>
      </c>
      <c r="E24" s="165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28</v>
      </c>
      <c r="B26" s="170"/>
      <c r="C26" s="170"/>
      <c r="D26" s="170"/>
      <c r="E26" s="34" t="str">
        <f>'dynamic Data'!$B$4</f>
        <v>22.11 - 28.11.2021</v>
      </c>
    </row>
    <row r="27" spans="1:5" x14ac:dyDescent="0.25">
      <c r="A27" s="19" t="s">
        <v>0</v>
      </c>
      <c r="B27" s="19" t="s">
        <v>82</v>
      </c>
      <c r="C27" s="164" t="s">
        <v>83</v>
      </c>
      <c r="D27" s="164"/>
      <c r="E27" s="26" t="s">
        <v>86</v>
      </c>
    </row>
    <row r="28" spans="1:5" s="47" customFormat="1" ht="26.1" customHeight="1" x14ac:dyDescent="0.25">
      <c r="A28" s="46">
        <v>1</v>
      </c>
      <c r="B28" s="42" t="s">
        <v>179</v>
      </c>
      <c r="C28" s="43">
        <v>224</v>
      </c>
      <c r="D28" s="46" t="s">
        <v>16</v>
      </c>
      <c r="E28" s="42" t="s">
        <v>180</v>
      </c>
    </row>
    <row r="29" spans="1:5" s="47" customFormat="1" ht="26.1" customHeight="1" x14ac:dyDescent="0.25">
      <c r="A29" s="46">
        <v>2</v>
      </c>
      <c r="B29" s="42" t="s">
        <v>124</v>
      </c>
      <c r="C29" s="43">
        <v>173</v>
      </c>
      <c r="D29" s="46" t="s">
        <v>16</v>
      </c>
      <c r="E29" s="42" t="s">
        <v>175</v>
      </c>
    </row>
    <row r="30" spans="1:5" s="47" customFormat="1" ht="26.1" customHeight="1" x14ac:dyDescent="0.25">
      <c r="A30" s="46">
        <v>3</v>
      </c>
      <c r="C30" s="43"/>
      <c r="D30" s="46" t="s">
        <v>16</v>
      </c>
    </row>
    <row r="31" spans="1:5" s="47" customFormat="1" ht="26.1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" customHeight="1" thickTop="1" x14ac:dyDescent="0.25">
      <c r="A34" s="166" t="s">
        <v>46</v>
      </c>
      <c r="B34" s="171"/>
      <c r="C34" s="25">
        <f>ROUND((SUM(C28:C33)/60),0)</f>
        <v>7</v>
      </c>
      <c r="D34" s="166" t="s">
        <v>17</v>
      </c>
      <c r="E34" s="167"/>
    </row>
    <row r="35" spans="1:5" ht="26.1" customHeight="1" thickBot="1" x14ac:dyDescent="0.3">
      <c r="A35" s="162" t="s">
        <v>1</v>
      </c>
      <c r="B35" s="163"/>
      <c r="C35" s="62">
        <v>0</v>
      </c>
      <c r="D35" s="162" t="s">
        <v>17</v>
      </c>
      <c r="E35" s="165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53</v>
      </c>
      <c r="B37" s="170"/>
      <c r="C37" s="170"/>
      <c r="D37" s="170"/>
      <c r="E37" s="34" t="str">
        <f>'dynamic Data'!$B$5</f>
        <v>29.11 - 05.12.2021</v>
      </c>
    </row>
    <row r="38" spans="1:5" x14ac:dyDescent="0.25">
      <c r="A38" s="19" t="s">
        <v>0</v>
      </c>
      <c r="B38" s="19" t="s">
        <v>82</v>
      </c>
      <c r="C38" s="164" t="s">
        <v>83</v>
      </c>
      <c r="D38" s="164"/>
      <c r="E38" s="26" t="s">
        <v>86</v>
      </c>
    </row>
    <row r="39" spans="1:5" s="47" customFormat="1" ht="26.1" customHeight="1" x14ac:dyDescent="0.25">
      <c r="A39" s="46">
        <v>1</v>
      </c>
      <c r="B39" s="42" t="s">
        <v>115</v>
      </c>
      <c r="C39" s="43">
        <v>20</v>
      </c>
      <c r="D39" s="46" t="s">
        <v>16</v>
      </c>
      <c r="E39" s="42" t="s">
        <v>125</v>
      </c>
    </row>
    <row r="40" spans="1:5" s="47" customFormat="1" ht="26.1" customHeight="1" x14ac:dyDescent="0.25">
      <c r="A40" s="46">
        <v>2</v>
      </c>
      <c r="B40" s="42" t="s">
        <v>126</v>
      </c>
      <c r="C40" s="43">
        <v>43</v>
      </c>
      <c r="D40" s="46" t="s">
        <v>16</v>
      </c>
      <c r="E40" s="42" t="s">
        <v>125</v>
      </c>
    </row>
    <row r="41" spans="1:5" s="47" customFormat="1" ht="26.1" customHeight="1" x14ac:dyDescent="0.25">
      <c r="A41" s="46">
        <v>3</v>
      </c>
      <c r="B41" s="42" t="s">
        <v>131</v>
      </c>
      <c r="C41" s="43">
        <v>122</v>
      </c>
      <c r="D41" s="46" t="s">
        <v>16</v>
      </c>
      <c r="E41" s="42" t="s">
        <v>132</v>
      </c>
    </row>
    <row r="42" spans="1:5" s="47" customFormat="1" ht="26.1" customHeight="1" x14ac:dyDescent="0.25">
      <c r="A42" s="46">
        <v>4</v>
      </c>
      <c r="B42" s="42" t="s">
        <v>131</v>
      </c>
      <c r="C42" s="43">
        <v>29</v>
      </c>
      <c r="D42" s="46" t="s">
        <v>16</v>
      </c>
      <c r="E42" s="42" t="s">
        <v>133</v>
      </c>
    </row>
    <row r="43" spans="1:5" s="47" customFormat="1" ht="26.1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" customHeight="1" thickTop="1" x14ac:dyDescent="0.25">
      <c r="A45" s="166" t="s">
        <v>46</v>
      </c>
      <c r="B45" s="171"/>
      <c r="C45" s="25">
        <f>ROUND((SUM(C39:C44)/60),0)</f>
        <v>4</v>
      </c>
      <c r="D45" s="166" t="s">
        <v>17</v>
      </c>
      <c r="E45" s="167"/>
    </row>
    <row r="46" spans="1:5" ht="26.1" customHeight="1" thickBot="1" x14ac:dyDescent="0.3">
      <c r="A46" s="162" t="s">
        <v>1</v>
      </c>
      <c r="B46" s="163"/>
      <c r="C46" s="62">
        <v>0</v>
      </c>
      <c r="D46" s="162" t="s">
        <v>17</v>
      </c>
      <c r="E46" s="165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30</v>
      </c>
      <c r="B48" s="170"/>
      <c r="C48" s="170"/>
      <c r="D48" s="170"/>
      <c r="E48" s="34" t="str">
        <f>'dynamic Data'!$B$6</f>
        <v>06.12 - 12.12.2021</v>
      </c>
    </row>
    <row r="49" spans="1:5" x14ac:dyDescent="0.25">
      <c r="A49" s="19" t="s">
        <v>0</v>
      </c>
      <c r="B49" s="19" t="s">
        <v>82</v>
      </c>
      <c r="C49" s="164" t="s">
        <v>83</v>
      </c>
      <c r="D49" s="164"/>
      <c r="E49" s="26" t="s">
        <v>86</v>
      </c>
    </row>
    <row r="50" spans="1:5" s="47" customFormat="1" ht="26.1" customHeight="1" x14ac:dyDescent="0.25">
      <c r="A50" s="46">
        <v>1</v>
      </c>
      <c r="B50" s="42" t="s">
        <v>181</v>
      </c>
      <c r="C50" s="43">
        <v>154</v>
      </c>
      <c r="D50" s="46" t="s">
        <v>16</v>
      </c>
      <c r="E50" s="42" t="s">
        <v>182</v>
      </c>
    </row>
    <row r="51" spans="1:5" s="47" customFormat="1" ht="26.1" customHeight="1" x14ac:dyDescent="0.25">
      <c r="A51" s="46">
        <v>2</v>
      </c>
      <c r="B51" s="42" t="s">
        <v>181</v>
      </c>
      <c r="C51" s="43">
        <v>119</v>
      </c>
      <c r="D51" s="46" t="s">
        <v>16</v>
      </c>
      <c r="E51" s="42" t="s">
        <v>183</v>
      </c>
    </row>
    <row r="52" spans="1:5" s="47" customFormat="1" ht="26.1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" customHeight="1" thickTop="1" x14ac:dyDescent="0.25">
      <c r="A56" s="166" t="s">
        <v>46</v>
      </c>
      <c r="B56" s="171"/>
      <c r="C56" s="25">
        <f>ROUND((SUM(C50:C55)/60),0)</f>
        <v>5</v>
      </c>
      <c r="D56" s="166" t="s">
        <v>17</v>
      </c>
      <c r="E56" s="167"/>
    </row>
    <row r="57" spans="1:5" ht="26.1" customHeight="1" thickBot="1" x14ac:dyDescent="0.3">
      <c r="A57" s="162" t="s">
        <v>1</v>
      </c>
      <c r="B57" s="163"/>
      <c r="C57" s="62">
        <v>0</v>
      </c>
      <c r="D57" s="162" t="s">
        <v>17</v>
      </c>
      <c r="E57" s="165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x14ac:dyDescent="0.25">
      <c r="A60" s="19" t="s">
        <v>0</v>
      </c>
      <c r="B60" s="19" t="s">
        <v>82</v>
      </c>
      <c r="C60" s="164" t="s">
        <v>83</v>
      </c>
      <c r="D60" s="164"/>
      <c r="E60" s="26" t="s">
        <v>86</v>
      </c>
    </row>
    <row r="61" spans="1:5" s="47" customFormat="1" ht="26.1" customHeight="1" x14ac:dyDescent="0.25">
      <c r="A61" s="46">
        <v>1</v>
      </c>
      <c r="B61" s="42" t="s">
        <v>191</v>
      </c>
      <c r="C61" s="43">
        <v>152</v>
      </c>
      <c r="D61" s="46" t="s">
        <v>16</v>
      </c>
      <c r="E61" s="42" t="s">
        <v>192</v>
      </c>
    </row>
    <row r="62" spans="1:5" s="47" customFormat="1" ht="26.1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" customHeight="1" thickTop="1" x14ac:dyDescent="0.25">
      <c r="A67" s="166" t="s">
        <v>46</v>
      </c>
      <c r="B67" s="171"/>
      <c r="C67" s="25">
        <f>ROUND((SUM(C61:C66)/60),0)</f>
        <v>3</v>
      </c>
      <c r="D67" s="166" t="s">
        <v>17</v>
      </c>
      <c r="E67" s="167"/>
    </row>
    <row r="68" spans="1:5" ht="26.1" customHeight="1" thickBot="1" x14ac:dyDescent="0.3">
      <c r="A68" s="162" t="s">
        <v>1</v>
      </c>
      <c r="B68" s="163"/>
      <c r="C68" s="62">
        <v>0</v>
      </c>
      <c r="D68" s="162" t="s">
        <v>17</v>
      </c>
      <c r="E68" s="165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32</v>
      </c>
      <c r="B70" s="170"/>
      <c r="C70" s="170"/>
      <c r="D70" s="170"/>
      <c r="E70" s="34" t="str">
        <f>'dynamic Data'!$B$8</f>
        <v>20.12 - 26.12.2021</v>
      </c>
    </row>
    <row r="71" spans="1:5" x14ac:dyDescent="0.25">
      <c r="A71" s="19" t="s">
        <v>0</v>
      </c>
      <c r="B71" s="19" t="s">
        <v>82</v>
      </c>
      <c r="C71" s="164" t="s">
        <v>83</v>
      </c>
      <c r="D71" s="164"/>
      <c r="E71" s="26" t="s">
        <v>86</v>
      </c>
    </row>
    <row r="72" spans="1:5" s="47" customFormat="1" ht="26.1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" customHeight="1" thickTop="1" x14ac:dyDescent="0.25">
      <c r="A78" s="166" t="s">
        <v>46</v>
      </c>
      <c r="B78" s="171"/>
      <c r="C78" s="25">
        <f>ROUND((SUM(C72:C77)/60),0)</f>
        <v>0</v>
      </c>
      <c r="D78" s="166" t="s">
        <v>17</v>
      </c>
      <c r="E78" s="167"/>
    </row>
    <row r="79" spans="1:5" ht="26.1" customHeight="1" thickBot="1" x14ac:dyDescent="0.3">
      <c r="A79" s="162" t="s">
        <v>1</v>
      </c>
      <c r="B79" s="163"/>
      <c r="C79" s="62">
        <v>0</v>
      </c>
      <c r="D79" s="162" t="s">
        <v>17</v>
      </c>
      <c r="E79" s="165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55</v>
      </c>
      <c r="B81" s="170"/>
      <c r="C81" s="170"/>
      <c r="D81" s="170"/>
      <c r="E81" s="34" t="str">
        <f>'dynamic Data'!$B$9</f>
        <v>27.12 - 02.01.2022</v>
      </c>
    </row>
    <row r="82" spans="1:5" x14ac:dyDescent="0.25">
      <c r="A82" s="19" t="s">
        <v>0</v>
      </c>
      <c r="B82" s="19" t="s">
        <v>82</v>
      </c>
      <c r="C82" s="164" t="s">
        <v>83</v>
      </c>
      <c r="D82" s="164"/>
      <c r="E82" s="26" t="s">
        <v>86</v>
      </c>
    </row>
    <row r="83" spans="1:5" s="47" customFormat="1" ht="26.1" customHeight="1" x14ac:dyDescent="0.25">
      <c r="A83" s="46">
        <v>1</v>
      </c>
      <c r="B83" s="42" t="s">
        <v>134</v>
      </c>
      <c r="C83" s="43">
        <v>74</v>
      </c>
      <c r="D83" s="46" t="s">
        <v>16</v>
      </c>
      <c r="E83" s="42" t="s">
        <v>135</v>
      </c>
    </row>
    <row r="84" spans="1:5" s="47" customFormat="1" ht="26.1" customHeight="1" x14ac:dyDescent="0.25">
      <c r="A84" s="46">
        <v>2</v>
      </c>
      <c r="B84" s="42" t="s">
        <v>136</v>
      </c>
      <c r="C84" s="43">
        <v>128</v>
      </c>
      <c r="D84" s="46" t="s">
        <v>16</v>
      </c>
      <c r="E84" s="42" t="s">
        <v>137</v>
      </c>
    </row>
    <row r="85" spans="1:5" s="47" customFormat="1" ht="26.1" customHeight="1" x14ac:dyDescent="0.25">
      <c r="A85" s="46">
        <v>3</v>
      </c>
      <c r="B85" s="42" t="s">
        <v>138</v>
      </c>
      <c r="C85" s="43">
        <v>227</v>
      </c>
      <c r="D85" s="46" t="s">
        <v>16</v>
      </c>
      <c r="E85" s="42" t="s">
        <v>139</v>
      </c>
    </row>
    <row r="86" spans="1:5" s="47" customFormat="1" ht="26.1" customHeight="1" x14ac:dyDescent="0.25">
      <c r="A86" s="46">
        <v>4</v>
      </c>
      <c r="B86" s="42" t="s">
        <v>138</v>
      </c>
      <c r="C86" s="43">
        <v>132</v>
      </c>
      <c r="D86" s="46" t="s">
        <v>16</v>
      </c>
      <c r="E86" s="42" t="s">
        <v>139</v>
      </c>
    </row>
    <row r="87" spans="1:5" s="47" customFormat="1" ht="26.1" customHeight="1" x14ac:dyDescent="0.25">
      <c r="A87" s="46">
        <v>5</v>
      </c>
      <c r="B87" s="42" t="s">
        <v>140</v>
      </c>
      <c r="C87" s="43">
        <v>15</v>
      </c>
      <c r="D87" s="46" t="s">
        <v>16</v>
      </c>
      <c r="E87" s="42" t="s">
        <v>142</v>
      </c>
    </row>
    <row r="88" spans="1:5" s="47" customFormat="1" ht="26.1" customHeight="1" thickBot="1" x14ac:dyDescent="0.3">
      <c r="A88" s="48">
        <v>6</v>
      </c>
      <c r="B88" s="44" t="s">
        <v>141</v>
      </c>
      <c r="C88" s="45">
        <v>103</v>
      </c>
      <c r="D88" s="46" t="s">
        <v>16</v>
      </c>
      <c r="E88" s="44"/>
    </row>
    <row r="89" spans="1:5" ht="26.1" customHeight="1" thickTop="1" x14ac:dyDescent="0.25">
      <c r="A89" s="166" t="s">
        <v>46</v>
      </c>
      <c r="B89" s="171"/>
      <c r="C89" s="25">
        <f>ROUND((SUM(C83:C88)/60),0)</f>
        <v>11</v>
      </c>
      <c r="D89" s="166" t="s">
        <v>17</v>
      </c>
      <c r="E89" s="167"/>
    </row>
    <row r="90" spans="1:5" ht="26.1" customHeight="1" thickBot="1" x14ac:dyDescent="0.3">
      <c r="A90" s="162" t="s">
        <v>1</v>
      </c>
      <c r="B90" s="163"/>
      <c r="C90" s="62">
        <v>0</v>
      </c>
      <c r="D90" s="162" t="s">
        <v>17</v>
      </c>
      <c r="E90" s="165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x14ac:dyDescent="0.25">
      <c r="A93" s="19" t="s">
        <v>0</v>
      </c>
      <c r="B93" s="19" t="s">
        <v>82</v>
      </c>
      <c r="C93" s="164" t="s">
        <v>83</v>
      </c>
      <c r="D93" s="164"/>
      <c r="E93" s="26" t="s">
        <v>86</v>
      </c>
    </row>
    <row r="94" spans="1:5" s="47" customFormat="1" ht="26.1" customHeight="1" x14ac:dyDescent="0.25">
      <c r="A94" s="46">
        <v>1</v>
      </c>
      <c r="B94" s="42" t="s">
        <v>143</v>
      </c>
      <c r="C94" s="43">
        <v>58</v>
      </c>
      <c r="D94" s="46" t="s">
        <v>16</v>
      </c>
      <c r="E94" s="42" t="s">
        <v>144</v>
      </c>
    </row>
    <row r="95" spans="1:5" s="47" customFormat="1" ht="26.1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" customHeight="1" thickTop="1" x14ac:dyDescent="0.25">
      <c r="A100" s="166" t="s">
        <v>46</v>
      </c>
      <c r="B100" s="171"/>
      <c r="C100" s="25">
        <f>ROUND((SUM(C94:C99)/60),0)</f>
        <v>1</v>
      </c>
      <c r="D100" s="166" t="s">
        <v>17</v>
      </c>
      <c r="E100" s="167"/>
    </row>
    <row r="101" spans="1:5" ht="26.1" customHeight="1" thickBot="1" x14ac:dyDescent="0.3">
      <c r="A101" s="162" t="s">
        <v>1</v>
      </c>
      <c r="B101" s="163"/>
      <c r="C101" s="62">
        <v>0</v>
      </c>
      <c r="D101" s="162" t="s">
        <v>17</v>
      </c>
      <c r="E101" s="165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x14ac:dyDescent="0.25">
      <c r="A104" s="19" t="s">
        <v>0</v>
      </c>
      <c r="B104" s="19" t="s">
        <v>82</v>
      </c>
      <c r="C104" s="164" t="s">
        <v>83</v>
      </c>
      <c r="D104" s="164"/>
      <c r="E104" s="26" t="s">
        <v>86</v>
      </c>
    </row>
    <row r="105" spans="1:5" s="47" customFormat="1" ht="26.1" customHeight="1" x14ac:dyDescent="0.25">
      <c r="A105" s="46">
        <v>1</v>
      </c>
      <c r="B105" s="42" t="s">
        <v>145</v>
      </c>
      <c r="C105" s="43">
        <v>10</v>
      </c>
      <c r="D105" s="46" t="s">
        <v>16</v>
      </c>
      <c r="E105" s="42"/>
    </row>
    <row r="106" spans="1:5" s="47" customFormat="1" ht="26.1" customHeight="1" x14ac:dyDescent="0.25">
      <c r="A106" s="46">
        <v>2</v>
      </c>
      <c r="B106" s="42" t="s">
        <v>146</v>
      </c>
      <c r="C106" s="43">
        <v>18</v>
      </c>
      <c r="D106" s="46" t="s">
        <v>16</v>
      </c>
      <c r="E106" s="42"/>
    </row>
    <row r="107" spans="1:5" s="47" customFormat="1" ht="26.1" customHeight="1" x14ac:dyDescent="0.25">
      <c r="A107" s="46">
        <v>3</v>
      </c>
      <c r="B107" s="42" t="s">
        <v>147</v>
      </c>
      <c r="C107" s="43">
        <v>23</v>
      </c>
      <c r="D107" s="46" t="s">
        <v>16</v>
      </c>
      <c r="E107" s="42" t="s">
        <v>148</v>
      </c>
    </row>
    <row r="108" spans="1:5" s="47" customFormat="1" ht="26.1" customHeight="1" x14ac:dyDescent="0.25">
      <c r="A108" s="46">
        <v>4</v>
      </c>
      <c r="B108" s="42" t="s">
        <v>177</v>
      </c>
      <c r="C108" s="43">
        <v>162</v>
      </c>
      <c r="D108" s="46" t="s">
        <v>16</v>
      </c>
      <c r="E108" s="42" t="s">
        <v>178</v>
      </c>
    </row>
    <row r="109" spans="1:5" s="47" customFormat="1" ht="26.1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" customHeight="1" thickTop="1" x14ac:dyDescent="0.25">
      <c r="A111" s="166" t="s">
        <v>46</v>
      </c>
      <c r="B111" s="171"/>
      <c r="C111" s="25">
        <f>ROUND((SUM(C105:C110)/60),0)</f>
        <v>4</v>
      </c>
      <c r="D111" s="166" t="s">
        <v>17</v>
      </c>
      <c r="E111" s="167"/>
    </row>
    <row r="112" spans="1:5" ht="26.1" customHeight="1" thickBot="1" x14ac:dyDescent="0.3">
      <c r="A112" s="162" t="s">
        <v>1</v>
      </c>
      <c r="B112" s="163"/>
      <c r="C112" s="62">
        <v>0</v>
      </c>
      <c r="D112" s="162" t="s">
        <v>17</v>
      </c>
      <c r="E112" s="165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58</v>
      </c>
      <c r="B114" s="170"/>
      <c r="C114" s="170"/>
      <c r="D114" s="170"/>
      <c r="E114" s="34" t="str">
        <f>'dynamic Data'!$B$12</f>
        <v>17.01 - 23.01.2022</v>
      </c>
    </row>
    <row r="115" spans="1:5" x14ac:dyDescent="0.25">
      <c r="A115" s="19" t="s">
        <v>0</v>
      </c>
      <c r="B115" s="19" t="s">
        <v>82</v>
      </c>
      <c r="C115" s="164" t="s">
        <v>83</v>
      </c>
      <c r="D115" s="164"/>
      <c r="E115" s="26" t="s">
        <v>86</v>
      </c>
    </row>
    <row r="116" spans="1:5" s="47" customFormat="1" ht="26.1" customHeight="1" x14ac:dyDescent="0.25">
      <c r="A116" s="46">
        <v>1</v>
      </c>
      <c r="B116" s="42" t="s">
        <v>187</v>
      </c>
      <c r="C116" s="43">
        <v>78</v>
      </c>
      <c r="D116" s="46" t="s">
        <v>16</v>
      </c>
      <c r="E116" s="42" t="s">
        <v>188</v>
      </c>
    </row>
    <row r="117" spans="1:5" s="47" customFormat="1" ht="26.1" customHeight="1" x14ac:dyDescent="0.25">
      <c r="A117" s="46">
        <v>2</v>
      </c>
      <c r="B117" s="42" t="s">
        <v>189</v>
      </c>
      <c r="C117" s="43">
        <v>15</v>
      </c>
      <c r="D117" s="46" t="s">
        <v>16</v>
      </c>
      <c r="E117" s="42" t="s">
        <v>190</v>
      </c>
    </row>
    <row r="118" spans="1:5" s="47" customFormat="1" ht="26.1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" customHeight="1" thickTop="1" x14ac:dyDescent="0.25">
      <c r="A122" s="166" t="s">
        <v>46</v>
      </c>
      <c r="B122" s="171"/>
      <c r="C122" s="25">
        <f>ROUND((SUM(C116:C121)/60),0)</f>
        <v>2</v>
      </c>
      <c r="D122" s="166" t="s">
        <v>17</v>
      </c>
      <c r="E122" s="167"/>
    </row>
    <row r="123" spans="1:5" ht="26.1" customHeight="1" thickBot="1" x14ac:dyDescent="0.3">
      <c r="A123" s="162" t="s">
        <v>1</v>
      </c>
      <c r="B123" s="163"/>
      <c r="C123" s="62">
        <v>0</v>
      </c>
      <c r="D123" s="162" t="s">
        <v>17</v>
      </c>
      <c r="E123" s="165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x14ac:dyDescent="0.25">
      <c r="A126" s="19" t="s">
        <v>0</v>
      </c>
      <c r="B126" s="19" t="s">
        <v>82</v>
      </c>
      <c r="C126" s="164" t="s">
        <v>83</v>
      </c>
      <c r="D126" s="164"/>
      <c r="E126" s="26" t="s">
        <v>86</v>
      </c>
    </row>
    <row r="127" spans="1:5" s="47" customFormat="1" ht="26.1" customHeight="1" x14ac:dyDescent="0.25">
      <c r="A127" s="46">
        <v>1</v>
      </c>
      <c r="B127" s="42" t="s">
        <v>149</v>
      </c>
      <c r="C127" s="43">
        <v>201</v>
      </c>
      <c r="D127" s="46" t="s">
        <v>16</v>
      </c>
      <c r="E127" s="42" t="s">
        <v>150</v>
      </c>
    </row>
    <row r="128" spans="1:5" s="47" customFormat="1" ht="26.1" customHeight="1" x14ac:dyDescent="0.25">
      <c r="A128" s="46">
        <v>2</v>
      </c>
      <c r="B128" s="42" t="s">
        <v>151</v>
      </c>
      <c r="C128" s="43">
        <v>116</v>
      </c>
      <c r="D128" s="46" t="s">
        <v>16</v>
      </c>
      <c r="E128" s="42" t="s">
        <v>176</v>
      </c>
    </row>
    <row r="129" spans="1:5" s="47" customFormat="1" ht="26.1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" customHeight="1" thickTop="1" x14ac:dyDescent="0.25">
      <c r="A133" s="166" t="s">
        <v>46</v>
      </c>
      <c r="B133" s="171"/>
      <c r="C133" s="25">
        <f>ROUND((SUM(C127:C132)/60),0)</f>
        <v>5</v>
      </c>
      <c r="D133" s="166" t="s">
        <v>17</v>
      </c>
      <c r="E133" s="167"/>
    </row>
    <row r="134" spans="1:5" ht="26.1" customHeight="1" thickBot="1" x14ac:dyDescent="0.3">
      <c r="A134" s="162" t="s">
        <v>1</v>
      </c>
      <c r="B134" s="163"/>
      <c r="C134" s="62">
        <v>0</v>
      </c>
      <c r="D134" s="162" t="s">
        <v>17</v>
      </c>
      <c r="E134" s="165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x14ac:dyDescent="0.25">
      <c r="A137" s="19" t="s">
        <v>0</v>
      </c>
      <c r="B137" s="19" t="s">
        <v>82</v>
      </c>
      <c r="C137" s="164" t="s">
        <v>83</v>
      </c>
      <c r="D137" s="164"/>
      <c r="E137" s="26" t="s">
        <v>86</v>
      </c>
    </row>
    <row r="138" spans="1:5" s="47" customFormat="1" ht="26.1" customHeight="1" x14ac:dyDescent="0.25">
      <c r="A138" s="46">
        <v>1</v>
      </c>
      <c r="B138" s="42" t="s">
        <v>156</v>
      </c>
      <c r="C138" s="43">
        <v>223</v>
      </c>
      <c r="D138" s="46" t="s">
        <v>16</v>
      </c>
      <c r="E138" s="42" t="s">
        <v>158</v>
      </c>
    </row>
    <row r="139" spans="1:5" s="47" customFormat="1" ht="26.1" customHeight="1" x14ac:dyDescent="0.25">
      <c r="A139" s="46">
        <v>2</v>
      </c>
      <c r="B139" s="42" t="s">
        <v>157</v>
      </c>
      <c r="C139" s="43">
        <v>144</v>
      </c>
      <c r="D139" s="46" t="s">
        <v>16</v>
      </c>
      <c r="E139" s="42" t="s">
        <v>193</v>
      </c>
    </row>
    <row r="140" spans="1:5" s="47" customFormat="1" ht="26.1" customHeight="1" x14ac:dyDescent="0.25">
      <c r="A140" s="46">
        <v>3</v>
      </c>
      <c r="B140" s="42" t="s">
        <v>154</v>
      </c>
      <c r="C140" s="43">
        <v>58</v>
      </c>
      <c r="D140" s="46" t="s">
        <v>16</v>
      </c>
      <c r="E140" s="42" t="s">
        <v>155</v>
      </c>
    </row>
    <row r="141" spans="1:5" s="47" customFormat="1" ht="26.1" customHeight="1" x14ac:dyDescent="0.25">
      <c r="A141" s="46">
        <v>4</v>
      </c>
      <c r="B141" s="42" t="s">
        <v>160</v>
      </c>
      <c r="C141" s="43">
        <v>349</v>
      </c>
      <c r="D141" s="46" t="s">
        <v>16</v>
      </c>
      <c r="E141" s="42" t="s">
        <v>161</v>
      </c>
    </row>
    <row r="142" spans="1:5" s="47" customFormat="1" ht="26.1" customHeight="1" x14ac:dyDescent="0.25">
      <c r="A142" s="46">
        <v>5</v>
      </c>
      <c r="B142" s="42" t="s">
        <v>162</v>
      </c>
      <c r="C142" s="43">
        <v>461</v>
      </c>
      <c r="D142" s="46" t="s">
        <v>16</v>
      </c>
      <c r="E142" s="42" t="s">
        <v>163</v>
      </c>
    </row>
    <row r="143" spans="1:5" s="47" customFormat="1" ht="26.1" customHeight="1" thickBot="1" x14ac:dyDescent="0.3">
      <c r="A143" s="48">
        <v>6</v>
      </c>
      <c r="B143" s="44" t="s">
        <v>184</v>
      </c>
      <c r="C143" s="45">
        <v>422</v>
      </c>
      <c r="D143" s="46" t="s">
        <v>16</v>
      </c>
      <c r="E143" s="44" t="s">
        <v>185</v>
      </c>
    </row>
    <row r="144" spans="1:5" ht="26.1" customHeight="1" thickTop="1" x14ac:dyDescent="0.25">
      <c r="A144" s="166" t="s">
        <v>46</v>
      </c>
      <c r="B144" s="171"/>
      <c r="C144" s="25">
        <f>ROUND((SUM(C138:C143)/60),0)</f>
        <v>28</v>
      </c>
      <c r="D144" s="166" t="s">
        <v>17</v>
      </c>
      <c r="E144" s="167"/>
    </row>
    <row r="145" spans="1:5" ht="26.1" customHeight="1" thickBot="1" x14ac:dyDescent="0.3">
      <c r="A145" s="162" t="s">
        <v>1</v>
      </c>
      <c r="B145" s="163"/>
      <c r="C145" s="62">
        <v>0</v>
      </c>
      <c r="D145" s="162" t="s">
        <v>17</v>
      </c>
      <c r="E145" s="165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x14ac:dyDescent="0.25">
      <c r="A148" s="19" t="s">
        <v>0</v>
      </c>
      <c r="B148" s="19" t="s">
        <v>82</v>
      </c>
      <c r="C148" s="164" t="s">
        <v>83</v>
      </c>
      <c r="D148" s="164"/>
      <c r="E148" s="26" t="s">
        <v>86</v>
      </c>
    </row>
    <row r="149" spans="1:5" s="47" customFormat="1" ht="26.1" customHeight="1" x14ac:dyDescent="0.25">
      <c r="A149" s="46">
        <v>1</v>
      </c>
      <c r="B149" s="44" t="s">
        <v>153</v>
      </c>
      <c r="C149" s="43">
        <v>30</v>
      </c>
      <c r="D149" s="46" t="s">
        <v>16</v>
      </c>
      <c r="E149" s="42" t="s">
        <v>174</v>
      </c>
    </row>
    <row r="150" spans="1:5" s="47" customFormat="1" ht="26.1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" customHeight="1" thickTop="1" x14ac:dyDescent="0.25">
      <c r="A155" s="166" t="s">
        <v>46</v>
      </c>
      <c r="B155" s="171"/>
      <c r="C155" s="25">
        <f>ROUND((SUM(C149:C154)/60),0)</f>
        <v>1</v>
      </c>
      <c r="D155" s="166" t="s">
        <v>17</v>
      </c>
      <c r="E155" s="167"/>
    </row>
    <row r="156" spans="1:5" ht="25.5" customHeight="1" thickBot="1" x14ac:dyDescent="0.3">
      <c r="A156" s="162" t="s">
        <v>1</v>
      </c>
      <c r="B156" s="163"/>
      <c r="C156" s="62">
        <v>0</v>
      </c>
      <c r="D156" s="162" t="s">
        <v>17</v>
      </c>
      <c r="E156" s="165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x14ac:dyDescent="0.25">
      <c r="A159" s="19" t="s">
        <v>0</v>
      </c>
      <c r="B159" s="19" t="s">
        <v>82</v>
      </c>
      <c r="C159" s="164" t="s">
        <v>83</v>
      </c>
      <c r="D159" s="164"/>
      <c r="E159" s="26" t="s">
        <v>86</v>
      </c>
    </row>
    <row r="160" spans="1:5" s="47" customFormat="1" ht="26.1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" customHeight="1" thickTop="1" x14ac:dyDescent="0.25">
      <c r="A166" s="166" t="s">
        <v>46</v>
      </c>
      <c r="B166" s="171"/>
      <c r="C166" s="25">
        <f>ROUND((SUM(C160:C165)/60),0)</f>
        <v>0</v>
      </c>
      <c r="D166" s="166" t="s">
        <v>17</v>
      </c>
      <c r="E166" s="167"/>
    </row>
    <row r="167" spans="1:5" ht="26.1" customHeight="1" thickBot="1" x14ac:dyDescent="0.3">
      <c r="A167" s="162" t="s">
        <v>1</v>
      </c>
      <c r="B167" s="163"/>
      <c r="C167" s="62">
        <v>0</v>
      </c>
      <c r="D167" s="162" t="s">
        <v>17</v>
      </c>
      <c r="E167" s="165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x14ac:dyDescent="0.25">
      <c r="A170" s="19" t="s">
        <v>0</v>
      </c>
      <c r="B170" s="19" t="s">
        <v>82</v>
      </c>
      <c r="C170" s="164" t="s">
        <v>83</v>
      </c>
      <c r="D170" s="164"/>
      <c r="E170" s="26" t="s">
        <v>86</v>
      </c>
    </row>
    <row r="171" spans="1:5" s="47" customFormat="1" ht="26.1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" customHeight="1" thickTop="1" x14ac:dyDescent="0.25">
      <c r="A177" s="166" t="s">
        <v>46</v>
      </c>
      <c r="B177" s="171"/>
      <c r="C177" s="25">
        <f>ROUND((SUM(C171:C176)/60),0)</f>
        <v>0</v>
      </c>
      <c r="D177" s="166" t="s">
        <v>17</v>
      </c>
      <c r="E177" s="167"/>
    </row>
    <row r="178" spans="1:5" ht="26.1" customHeight="1" thickBot="1" x14ac:dyDescent="0.3">
      <c r="A178" s="162" t="s">
        <v>1</v>
      </c>
      <c r="B178" s="163"/>
      <c r="C178" s="62">
        <v>0</v>
      </c>
      <c r="D178" s="162" t="s">
        <v>17</v>
      </c>
      <c r="E178" s="165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x14ac:dyDescent="0.25">
      <c r="A181" s="19" t="s">
        <v>0</v>
      </c>
      <c r="B181" s="19" t="s">
        <v>82</v>
      </c>
      <c r="C181" s="164" t="s">
        <v>83</v>
      </c>
      <c r="D181" s="164"/>
      <c r="E181" s="26" t="s">
        <v>86</v>
      </c>
    </row>
    <row r="182" spans="1:5" s="47" customFormat="1" ht="26.1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" customHeight="1" thickTop="1" x14ac:dyDescent="0.25">
      <c r="A188" s="166" t="s">
        <v>46</v>
      </c>
      <c r="B188" s="171"/>
      <c r="C188" s="25">
        <f>ROUND((SUM(C182:C187)/60),0)</f>
        <v>0</v>
      </c>
      <c r="D188" s="166" t="s">
        <v>17</v>
      </c>
      <c r="E188" s="167"/>
    </row>
    <row r="189" spans="1:5" ht="25.5" customHeight="1" thickBot="1" x14ac:dyDescent="0.3">
      <c r="A189" s="162" t="s">
        <v>1</v>
      </c>
      <c r="B189" s="163"/>
      <c r="C189" s="62">
        <v>0</v>
      </c>
      <c r="D189" s="162" t="s">
        <v>17</v>
      </c>
      <c r="E189" s="165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x14ac:dyDescent="0.25">
      <c r="A192" s="19" t="s">
        <v>0</v>
      </c>
      <c r="B192" s="19" t="s">
        <v>82</v>
      </c>
      <c r="C192" s="164" t="s">
        <v>83</v>
      </c>
      <c r="D192" s="164"/>
      <c r="E192" s="26" t="s">
        <v>86</v>
      </c>
    </row>
    <row r="193" spans="1:5" s="47" customFormat="1" ht="26.1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" customHeight="1" thickTop="1" x14ac:dyDescent="0.25">
      <c r="A199" s="166" t="s">
        <v>46</v>
      </c>
      <c r="B199" s="171"/>
      <c r="C199" s="25">
        <f>ROUND((SUM(C193:C198)/60),0)</f>
        <v>0</v>
      </c>
      <c r="D199" s="166" t="s">
        <v>17</v>
      </c>
      <c r="E199" s="167"/>
    </row>
    <row r="200" spans="1:5" ht="26.1" customHeight="1" thickBot="1" x14ac:dyDescent="0.3">
      <c r="A200" s="162" t="s">
        <v>1</v>
      </c>
      <c r="B200" s="163"/>
      <c r="C200" s="62">
        <v>0</v>
      </c>
      <c r="D200" s="162" t="s">
        <v>17</v>
      </c>
      <c r="E200" s="165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x14ac:dyDescent="0.25">
      <c r="A203" s="19" t="s">
        <v>0</v>
      </c>
      <c r="B203" s="19" t="s">
        <v>82</v>
      </c>
      <c r="C203" s="164" t="s">
        <v>83</v>
      </c>
      <c r="D203" s="164"/>
      <c r="E203" s="26" t="s">
        <v>86</v>
      </c>
    </row>
    <row r="204" spans="1:5" s="47" customFormat="1" ht="26.1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" customHeight="1" thickTop="1" x14ac:dyDescent="0.25">
      <c r="A210" s="166" t="s">
        <v>46</v>
      </c>
      <c r="B210" s="171"/>
      <c r="C210" s="25">
        <f>ROUND((SUM(C204:C209)/60),0)</f>
        <v>0</v>
      </c>
      <c r="D210" s="166" t="s">
        <v>17</v>
      </c>
      <c r="E210" s="167"/>
    </row>
    <row r="211" spans="1:5" ht="25.5" customHeight="1" thickBot="1" x14ac:dyDescent="0.3">
      <c r="A211" s="162" t="s">
        <v>1</v>
      </c>
      <c r="B211" s="163"/>
      <c r="C211" s="62">
        <v>0</v>
      </c>
      <c r="D211" s="162" t="s">
        <v>17</v>
      </c>
      <c r="E211" s="165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x14ac:dyDescent="0.25">
      <c r="A214" s="19" t="s">
        <v>0</v>
      </c>
      <c r="B214" s="19" t="s">
        <v>82</v>
      </c>
      <c r="C214" s="164" t="s">
        <v>83</v>
      </c>
      <c r="D214" s="164"/>
      <c r="E214" s="26" t="s">
        <v>86</v>
      </c>
    </row>
    <row r="215" spans="1:5" s="47" customFormat="1" ht="26.1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" customHeight="1" thickTop="1" x14ac:dyDescent="0.25">
      <c r="A221" s="166" t="s">
        <v>46</v>
      </c>
      <c r="B221" s="171"/>
      <c r="C221" s="25">
        <f>ROUND((SUM(C215:C220)/60),0)</f>
        <v>0</v>
      </c>
      <c r="D221" s="166" t="s">
        <v>17</v>
      </c>
      <c r="E221" s="167"/>
    </row>
    <row r="222" spans="1:5" ht="26.1" customHeight="1" thickBot="1" x14ac:dyDescent="0.3">
      <c r="A222" s="162" t="s">
        <v>1</v>
      </c>
      <c r="B222" s="163"/>
      <c r="C222" s="62">
        <v>0</v>
      </c>
      <c r="D222" s="162" t="s">
        <v>17</v>
      </c>
      <c r="E222" s="165"/>
    </row>
    <row r="223" spans="1:5" ht="13.8" thickTop="1" x14ac:dyDescent="0.25"/>
  </sheetData>
  <sheetProtection algorithmName="SHA-512" hashValue="3ycMrhIin7k7o5a3QKdDs107o2UR+lTtobmr9pCOYaL7SmGfKeey7eIuIRjOPF9h5ERZ6YTi2HtbTLXSGjzqGQ==" saltValue="gAnMRYEAvr3jQUOD70YZjg==" spinCount="100000" sheet="1" objects="1" scenarios="1" insertRows="0" deleteRows="0" selectLockedCells="1"/>
  <mergeCells count="141"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:E2"/>
    <mergeCell ref="A12:B12"/>
    <mergeCell ref="A13:B13"/>
    <mergeCell ref="C5:D5"/>
    <mergeCell ref="D12:E12"/>
    <mergeCell ref="A135:E135"/>
    <mergeCell ref="A136:D136"/>
    <mergeCell ref="C137:D137"/>
    <mergeCell ref="A144:B144"/>
    <mergeCell ref="D144:E144"/>
    <mergeCell ref="A26:D26"/>
    <mergeCell ref="A37:D37"/>
    <mergeCell ref="A48:D48"/>
    <mergeCell ref="A59:D59"/>
    <mergeCell ref="A34:B34"/>
    <mergeCell ref="D13:E13"/>
    <mergeCell ref="A3:E3"/>
    <mergeCell ref="A4:D4"/>
    <mergeCell ref="A24:B24"/>
    <mergeCell ref="A14:E14"/>
    <mergeCell ref="A25:E25"/>
    <mergeCell ref="D24:E24"/>
    <mergeCell ref="A23:B23"/>
    <mergeCell ref="C16:D16"/>
    <mergeCell ref="D23:E23"/>
    <mergeCell ref="A47:E47"/>
    <mergeCell ref="A56:B56"/>
    <mergeCell ref="C49:D49"/>
    <mergeCell ref="D56:E56"/>
    <mergeCell ref="A57:B57"/>
    <mergeCell ref="A58:E58"/>
    <mergeCell ref="A15:D15"/>
    <mergeCell ref="A45:B45"/>
    <mergeCell ref="A46:B46"/>
    <mergeCell ref="C38:D38"/>
    <mergeCell ref="D46:E46"/>
    <mergeCell ref="D45:E45"/>
    <mergeCell ref="A35:B35"/>
    <mergeCell ref="A36:E36"/>
    <mergeCell ref="C27:D27"/>
    <mergeCell ref="D35:E35"/>
    <mergeCell ref="D34:E34"/>
    <mergeCell ref="A78:B78"/>
    <mergeCell ref="A79:B79"/>
    <mergeCell ref="A80:E80"/>
    <mergeCell ref="C71:D71"/>
    <mergeCell ref="D79:E79"/>
    <mergeCell ref="D78:E78"/>
    <mergeCell ref="C60:D60"/>
    <mergeCell ref="D57:E57"/>
    <mergeCell ref="A81:D81"/>
    <mergeCell ref="A67:B67"/>
    <mergeCell ref="A68:B68"/>
    <mergeCell ref="A69:E69"/>
    <mergeCell ref="D68:E68"/>
    <mergeCell ref="D67:E67"/>
    <mergeCell ref="A70:D70"/>
    <mergeCell ref="A90:B90"/>
    <mergeCell ref="C82:D82"/>
    <mergeCell ref="D90:E90"/>
    <mergeCell ref="A101:B101"/>
    <mergeCell ref="A91:E91"/>
    <mergeCell ref="A100:B100"/>
    <mergeCell ref="C93:D93"/>
    <mergeCell ref="D100:E100"/>
    <mergeCell ref="A92:D92"/>
    <mergeCell ref="D89:E89"/>
    <mergeCell ref="A89:B89"/>
    <mergeCell ref="A113:E113"/>
    <mergeCell ref="D112:E112"/>
    <mergeCell ref="D111:E111"/>
    <mergeCell ref="A114:D114"/>
    <mergeCell ref="A122:B122"/>
    <mergeCell ref="A123:B123"/>
    <mergeCell ref="A102:E102"/>
    <mergeCell ref="C104:D104"/>
    <mergeCell ref="D101:E101"/>
    <mergeCell ref="A103:D103"/>
    <mergeCell ref="A111:B111"/>
    <mergeCell ref="A112:B112"/>
    <mergeCell ref="A134:B134"/>
    <mergeCell ref="C126:D126"/>
    <mergeCell ref="D134:E134"/>
    <mergeCell ref="D133:E133"/>
    <mergeCell ref="A124:E124"/>
    <mergeCell ref="C115:D115"/>
    <mergeCell ref="D123:E123"/>
    <mergeCell ref="D122:E122"/>
    <mergeCell ref="A125:D125"/>
    <mergeCell ref="A133:B133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3"/>
  <sheetViews>
    <sheetView topLeftCell="A49" workbookViewId="0">
      <selection activeCell="B9" sqref="B9"/>
    </sheetView>
  </sheetViews>
  <sheetFormatPr baseColWidth="10" defaultColWidth="11.44140625" defaultRowHeight="13.2" x14ac:dyDescent="0.25"/>
  <cols>
    <col min="1" max="1" width="4.33203125" customWidth="1"/>
    <col min="2" max="2" width="21.6640625" customWidth="1"/>
    <col min="3" max="3" width="6.6640625" customWidth="1"/>
    <col min="4" max="4" width="7.441406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Data'!B25</f>
        <v>Abdo Shehata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x14ac:dyDescent="0.25">
      <c r="A5" s="19" t="s">
        <v>0</v>
      </c>
      <c r="B5" s="19" t="s">
        <v>82</v>
      </c>
      <c r="C5" s="164" t="s">
        <v>83</v>
      </c>
      <c r="D5" s="164"/>
      <c r="E5" s="26" t="s">
        <v>86</v>
      </c>
    </row>
    <row r="6" spans="1:5" s="47" customFormat="1" ht="26.1" customHeight="1" x14ac:dyDescent="0.25">
      <c r="A6" s="46">
        <v>1</v>
      </c>
      <c r="B6" s="42" t="s">
        <v>113</v>
      </c>
      <c r="C6" s="43">
        <v>60</v>
      </c>
      <c r="D6" s="46" t="s">
        <v>16</v>
      </c>
      <c r="E6" s="42" t="s">
        <v>114</v>
      </c>
    </row>
    <row r="7" spans="1:5" s="47" customFormat="1" ht="26.1" customHeight="1" x14ac:dyDescent="0.25">
      <c r="A7" s="46">
        <v>2</v>
      </c>
      <c r="B7" s="42" t="s">
        <v>115</v>
      </c>
      <c r="C7" s="43">
        <v>20</v>
      </c>
      <c r="D7" s="46" t="s">
        <v>16</v>
      </c>
      <c r="E7" s="42" t="s">
        <v>116</v>
      </c>
    </row>
    <row r="8" spans="1:5" s="47" customFormat="1" ht="26.1" customHeight="1" x14ac:dyDescent="0.25">
      <c r="A8" s="46">
        <v>3</v>
      </c>
      <c r="B8" s="42" t="s">
        <v>118</v>
      </c>
      <c r="C8" s="43">
        <v>15</v>
      </c>
      <c r="D8" s="46" t="s">
        <v>16</v>
      </c>
      <c r="E8" s="42" t="s">
        <v>117</v>
      </c>
    </row>
    <row r="9" spans="1:5" s="47" customFormat="1" ht="26.1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" customHeight="1" thickTop="1" x14ac:dyDescent="0.25">
      <c r="A12" s="173" t="s">
        <v>46</v>
      </c>
      <c r="B12" s="173"/>
      <c r="C12" s="25">
        <f>ROUND((SUM(C6:C11)/60),0)</f>
        <v>2</v>
      </c>
      <c r="D12" s="166" t="s">
        <v>17</v>
      </c>
      <c r="E12" s="167"/>
    </row>
    <row r="13" spans="1:5" ht="26.1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x14ac:dyDescent="0.25">
      <c r="A16" s="19" t="s">
        <v>0</v>
      </c>
      <c r="B16" s="19" t="s">
        <v>82</v>
      </c>
      <c r="C16" s="164" t="s">
        <v>83</v>
      </c>
      <c r="D16" s="164"/>
      <c r="E16" s="26" t="s">
        <v>86</v>
      </c>
    </row>
    <row r="17" spans="1:5" s="47" customFormat="1" ht="26.1" customHeight="1" x14ac:dyDescent="0.25">
      <c r="A17" s="46">
        <v>1</v>
      </c>
      <c r="B17" s="42" t="s">
        <v>119</v>
      </c>
      <c r="C17" s="43">
        <v>90</v>
      </c>
      <c r="D17" s="46" t="s">
        <v>16</v>
      </c>
      <c r="E17" s="42"/>
    </row>
    <row r="18" spans="1:5" s="47" customFormat="1" ht="26.1" customHeight="1" x14ac:dyDescent="0.25">
      <c r="A18" s="46">
        <v>2</v>
      </c>
      <c r="B18" s="42" t="s">
        <v>120</v>
      </c>
      <c r="C18" s="43">
        <v>120</v>
      </c>
      <c r="D18" s="46" t="s">
        <v>16</v>
      </c>
      <c r="E18" s="42" t="s">
        <v>121</v>
      </c>
    </row>
    <row r="19" spans="1:5" s="47" customFormat="1" ht="26.1" customHeight="1" x14ac:dyDescent="0.25">
      <c r="A19" s="46">
        <v>3</v>
      </c>
      <c r="B19" s="42" t="s">
        <v>122</v>
      </c>
      <c r="C19" s="43">
        <v>180</v>
      </c>
      <c r="D19" s="46" t="s">
        <v>16</v>
      </c>
      <c r="E19" s="42" t="s">
        <v>123</v>
      </c>
    </row>
    <row r="20" spans="1:5" s="47" customFormat="1" ht="26.1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" customHeight="1" thickTop="1" x14ac:dyDescent="0.25">
      <c r="A23" s="166" t="s">
        <v>46</v>
      </c>
      <c r="B23" s="171"/>
      <c r="C23" s="25">
        <f>ROUND((SUM(C17:C22)/60),0)</f>
        <v>7</v>
      </c>
      <c r="D23" s="166" t="s">
        <v>17</v>
      </c>
      <c r="E23" s="167"/>
    </row>
    <row r="24" spans="1:5" ht="26.1" customHeight="1" thickBot="1" x14ac:dyDescent="0.3">
      <c r="A24" s="162" t="s">
        <v>1</v>
      </c>
      <c r="B24" s="163"/>
      <c r="C24" s="62">
        <v>0</v>
      </c>
      <c r="D24" s="162" t="s">
        <v>17</v>
      </c>
      <c r="E24" s="165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28</v>
      </c>
      <c r="B26" s="170"/>
      <c r="C26" s="170"/>
      <c r="D26" s="170"/>
      <c r="E26" s="34" t="str">
        <f>'dynamic Data'!$B$4</f>
        <v>22.11 - 28.11.2021</v>
      </c>
    </row>
    <row r="27" spans="1:5" x14ac:dyDescent="0.25">
      <c r="A27" s="19" t="s">
        <v>0</v>
      </c>
      <c r="B27" s="19" t="s">
        <v>82</v>
      </c>
      <c r="C27" s="164" t="s">
        <v>83</v>
      </c>
      <c r="D27" s="164"/>
      <c r="E27" s="26" t="s">
        <v>86</v>
      </c>
    </row>
    <row r="28" spans="1:5" s="47" customFormat="1" ht="26.1" customHeight="1" x14ac:dyDescent="0.25">
      <c r="A28" s="46">
        <v>1</v>
      </c>
      <c r="B28" s="42" t="s">
        <v>124</v>
      </c>
      <c r="C28" s="43">
        <v>150</v>
      </c>
      <c r="D28" s="46" t="s">
        <v>16</v>
      </c>
      <c r="E28" s="42"/>
    </row>
    <row r="29" spans="1:5" s="47" customFormat="1" ht="26.1" customHeight="1" x14ac:dyDescent="0.25">
      <c r="A29" s="46">
        <v>2</v>
      </c>
      <c r="B29" s="42" t="s">
        <v>130</v>
      </c>
      <c r="C29" s="43">
        <v>232</v>
      </c>
      <c r="D29" s="46" t="s">
        <v>16</v>
      </c>
      <c r="E29" s="42" t="s">
        <v>129</v>
      </c>
    </row>
    <row r="30" spans="1:5" s="47" customFormat="1" ht="26.1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" customHeight="1" thickTop="1" x14ac:dyDescent="0.25">
      <c r="A34" s="166" t="s">
        <v>46</v>
      </c>
      <c r="B34" s="171"/>
      <c r="C34" s="25">
        <f>ROUND((SUM(C28:C33)/60),0)</f>
        <v>6</v>
      </c>
      <c r="D34" s="166" t="s">
        <v>17</v>
      </c>
      <c r="E34" s="167"/>
    </row>
    <row r="35" spans="1:5" ht="26.1" customHeight="1" thickBot="1" x14ac:dyDescent="0.3">
      <c r="A35" s="162" t="s">
        <v>1</v>
      </c>
      <c r="B35" s="163"/>
      <c r="C35" s="62">
        <v>0</v>
      </c>
      <c r="D35" s="162" t="s">
        <v>17</v>
      </c>
      <c r="E35" s="165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29</v>
      </c>
      <c r="B37" s="170"/>
      <c r="C37" s="170"/>
      <c r="D37" s="170"/>
      <c r="E37" s="34" t="str">
        <f>'dynamic Data'!$B$5</f>
        <v>29.11 - 05.12.2021</v>
      </c>
    </row>
    <row r="38" spans="1:5" x14ac:dyDescent="0.25">
      <c r="A38" s="19" t="s">
        <v>0</v>
      </c>
      <c r="B38" s="19" t="s">
        <v>82</v>
      </c>
      <c r="C38" s="164" t="s">
        <v>83</v>
      </c>
      <c r="D38" s="164"/>
      <c r="E38" s="26" t="s">
        <v>86</v>
      </c>
    </row>
    <row r="39" spans="1:5" s="47" customFormat="1" ht="26.1" customHeight="1" x14ac:dyDescent="0.25">
      <c r="A39" s="46">
        <v>1</v>
      </c>
      <c r="B39" s="42" t="s">
        <v>115</v>
      </c>
      <c r="C39" s="43">
        <v>20</v>
      </c>
      <c r="D39" s="46" t="s">
        <v>16</v>
      </c>
      <c r="E39" s="42" t="s">
        <v>125</v>
      </c>
    </row>
    <row r="40" spans="1:5" s="47" customFormat="1" ht="26.1" customHeight="1" x14ac:dyDescent="0.25">
      <c r="A40" s="46">
        <v>2</v>
      </c>
      <c r="B40" s="42" t="s">
        <v>126</v>
      </c>
      <c r="C40" s="43">
        <v>43</v>
      </c>
      <c r="D40" s="46" t="s">
        <v>16</v>
      </c>
      <c r="E40" s="42" t="s">
        <v>125</v>
      </c>
    </row>
    <row r="41" spans="1:5" s="47" customFormat="1" ht="26.1" customHeight="1" x14ac:dyDescent="0.25">
      <c r="A41" s="46">
        <v>3</v>
      </c>
      <c r="B41" s="42" t="s">
        <v>131</v>
      </c>
      <c r="C41" s="43">
        <v>122</v>
      </c>
      <c r="D41" s="46" t="s">
        <v>16</v>
      </c>
      <c r="E41" s="42" t="s">
        <v>132</v>
      </c>
    </row>
    <row r="42" spans="1:5" s="47" customFormat="1" ht="26.1" customHeight="1" x14ac:dyDescent="0.25">
      <c r="A42" s="46">
        <v>4</v>
      </c>
      <c r="B42" s="42" t="s">
        <v>131</v>
      </c>
      <c r="C42" s="43">
        <v>29</v>
      </c>
      <c r="D42" s="46" t="s">
        <v>16</v>
      </c>
      <c r="E42" s="42" t="s">
        <v>133</v>
      </c>
    </row>
    <row r="43" spans="1:5" s="47" customFormat="1" ht="26.1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" customHeight="1" thickTop="1" x14ac:dyDescent="0.25">
      <c r="A45" s="166" t="s">
        <v>46</v>
      </c>
      <c r="B45" s="171"/>
      <c r="C45" s="25">
        <f>ROUND((SUM(C39:C44)/60),0)</f>
        <v>4</v>
      </c>
      <c r="D45" s="166" t="s">
        <v>17</v>
      </c>
      <c r="E45" s="167"/>
    </row>
    <row r="46" spans="1:5" ht="26.1" customHeight="1" thickBot="1" x14ac:dyDescent="0.3">
      <c r="A46" s="162" t="s">
        <v>1</v>
      </c>
      <c r="B46" s="163"/>
      <c r="C46" s="62">
        <v>0</v>
      </c>
      <c r="D46" s="162" t="s">
        <v>17</v>
      </c>
      <c r="E46" s="165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30</v>
      </c>
      <c r="B48" s="170"/>
      <c r="C48" s="170"/>
      <c r="D48" s="170"/>
      <c r="E48" s="34" t="str">
        <f>'dynamic Data'!$B$6</f>
        <v>06.12 - 12.12.2021</v>
      </c>
    </row>
    <row r="49" spans="1:5" x14ac:dyDescent="0.25">
      <c r="A49" s="19" t="s">
        <v>0</v>
      </c>
      <c r="B49" s="19" t="s">
        <v>82</v>
      </c>
      <c r="C49" s="164" t="s">
        <v>83</v>
      </c>
      <c r="D49" s="164"/>
      <c r="E49" s="26" t="s">
        <v>86</v>
      </c>
    </row>
    <row r="50" spans="1:5" s="47" customFormat="1" ht="26.1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" customHeight="1" thickTop="1" x14ac:dyDescent="0.25">
      <c r="A56" s="166" t="s">
        <v>46</v>
      </c>
      <c r="B56" s="171"/>
      <c r="C56" s="25">
        <f>ROUND((SUM(C50:C55)/60),0)</f>
        <v>0</v>
      </c>
      <c r="D56" s="166" t="s">
        <v>17</v>
      </c>
      <c r="E56" s="167"/>
    </row>
    <row r="57" spans="1:5" ht="26.1" customHeight="1" thickBot="1" x14ac:dyDescent="0.3">
      <c r="A57" s="162" t="s">
        <v>1</v>
      </c>
      <c r="B57" s="163"/>
      <c r="C57" s="62">
        <v>0</v>
      </c>
      <c r="D57" s="162" t="s">
        <v>17</v>
      </c>
      <c r="E57" s="165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31</v>
      </c>
      <c r="B59" s="170"/>
      <c r="C59" s="170"/>
      <c r="D59" s="170"/>
      <c r="E59" s="34" t="str">
        <f>'dynamic Data'!$B$7</f>
        <v>13.12 - 19.12.2021</v>
      </c>
    </row>
    <row r="60" spans="1:5" x14ac:dyDescent="0.25">
      <c r="A60" s="19" t="s">
        <v>0</v>
      </c>
      <c r="B60" s="19" t="s">
        <v>82</v>
      </c>
      <c r="C60" s="164" t="s">
        <v>83</v>
      </c>
      <c r="D60" s="164"/>
      <c r="E60" s="26" t="s">
        <v>86</v>
      </c>
    </row>
    <row r="61" spans="1:5" s="47" customFormat="1" ht="26.1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" customHeight="1" thickTop="1" x14ac:dyDescent="0.25">
      <c r="A67" s="166" t="s">
        <v>46</v>
      </c>
      <c r="B67" s="171"/>
      <c r="C67" s="25">
        <f>ROUND((SUM(C61:C66)/60),0)</f>
        <v>0</v>
      </c>
      <c r="D67" s="166" t="s">
        <v>17</v>
      </c>
      <c r="E67" s="167"/>
    </row>
    <row r="68" spans="1:5" ht="26.1" customHeight="1" thickBot="1" x14ac:dyDescent="0.3">
      <c r="A68" s="162" t="s">
        <v>1</v>
      </c>
      <c r="B68" s="163"/>
      <c r="C68" s="62">
        <v>0</v>
      </c>
      <c r="D68" s="162" t="s">
        <v>17</v>
      </c>
      <c r="E68" s="165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32</v>
      </c>
      <c r="B70" s="170"/>
      <c r="C70" s="170"/>
      <c r="D70" s="170"/>
      <c r="E70" s="34" t="str">
        <f>'dynamic Data'!$B$8</f>
        <v>20.12 - 26.12.2021</v>
      </c>
    </row>
    <row r="71" spans="1:5" x14ac:dyDescent="0.25">
      <c r="A71" s="19" t="s">
        <v>0</v>
      </c>
      <c r="B71" s="19" t="s">
        <v>82</v>
      </c>
      <c r="C71" s="164" t="s">
        <v>83</v>
      </c>
      <c r="D71" s="164"/>
      <c r="E71" s="26" t="s">
        <v>86</v>
      </c>
    </row>
    <row r="72" spans="1:5" s="47" customFormat="1" ht="26.1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" customHeight="1" thickTop="1" x14ac:dyDescent="0.25">
      <c r="A78" s="166" t="s">
        <v>46</v>
      </c>
      <c r="B78" s="171"/>
      <c r="C78" s="25">
        <f>ROUND((SUM(C72:C77)/60),0)</f>
        <v>0</v>
      </c>
      <c r="D78" s="166" t="s">
        <v>17</v>
      </c>
      <c r="E78" s="167"/>
    </row>
    <row r="79" spans="1:5" ht="26.1" customHeight="1" thickBot="1" x14ac:dyDescent="0.3">
      <c r="A79" s="162" t="s">
        <v>1</v>
      </c>
      <c r="B79" s="163"/>
      <c r="C79" s="62">
        <v>0</v>
      </c>
      <c r="D79" s="162" t="s">
        <v>17</v>
      </c>
      <c r="E79" s="165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33</v>
      </c>
      <c r="B81" s="170"/>
      <c r="C81" s="170"/>
      <c r="D81" s="170"/>
      <c r="E81" s="34" t="str">
        <f>'dynamic Data'!$B$9</f>
        <v>27.12 - 02.01.2022</v>
      </c>
    </row>
    <row r="82" spans="1:5" x14ac:dyDescent="0.25">
      <c r="A82" s="19" t="s">
        <v>0</v>
      </c>
      <c r="B82" s="19" t="s">
        <v>82</v>
      </c>
      <c r="C82" s="164" t="s">
        <v>83</v>
      </c>
      <c r="D82" s="164"/>
      <c r="E82" s="26" t="s">
        <v>86</v>
      </c>
    </row>
    <row r="83" spans="1:5" s="47" customFormat="1" ht="26.1" customHeight="1" x14ac:dyDescent="0.25">
      <c r="A83" s="46">
        <v>1</v>
      </c>
      <c r="B83" s="42" t="s">
        <v>134</v>
      </c>
      <c r="C83" s="43">
        <v>74</v>
      </c>
      <c r="D83" s="46" t="s">
        <v>16</v>
      </c>
      <c r="E83" s="42" t="s">
        <v>135</v>
      </c>
    </row>
    <row r="84" spans="1:5" s="47" customFormat="1" ht="26.1" customHeight="1" x14ac:dyDescent="0.25">
      <c r="A84" s="46">
        <v>2</v>
      </c>
      <c r="B84" s="42" t="s">
        <v>136</v>
      </c>
      <c r="C84" s="43">
        <v>128</v>
      </c>
      <c r="D84" s="46" t="s">
        <v>16</v>
      </c>
      <c r="E84" s="42" t="s">
        <v>137</v>
      </c>
    </row>
    <row r="85" spans="1:5" s="47" customFormat="1" ht="26.1" customHeight="1" x14ac:dyDescent="0.25">
      <c r="A85" s="46">
        <v>3</v>
      </c>
      <c r="B85" s="42" t="s">
        <v>138</v>
      </c>
      <c r="C85" s="43">
        <v>227</v>
      </c>
      <c r="D85" s="46" t="s">
        <v>16</v>
      </c>
      <c r="E85" s="42" t="s">
        <v>139</v>
      </c>
    </row>
    <row r="86" spans="1:5" s="47" customFormat="1" ht="26.1" customHeight="1" x14ac:dyDescent="0.25">
      <c r="A86" s="46">
        <v>4</v>
      </c>
      <c r="B86" s="42" t="s">
        <v>138</v>
      </c>
      <c r="C86" s="43">
        <v>132</v>
      </c>
      <c r="D86" s="46" t="s">
        <v>16</v>
      </c>
      <c r="E86" s="42" t="s">
        <v>139</v>
      </c>
    </row>
    <row r="87" spans="1:5" s="47" customFormat="1" ht="26.1" customHeight="1" x14ac:dyDescent="0.25">
      <c r="A87" s="46">
        <v>5</v>
      </c>
      <c r="B87" s="42" t="s">
        <v>140</v>
      </c>
      <c r="C87" s="43">
        <v>15</v>
      </c>
      <c r="D87" s="46" t="s">
        <v>16</v>
      </c>
      <c r="E87" s="42" t="s">
        <v>142</v>
      </c>
    </row>
    <row r="88" spans="1:5" s="47" customFormat="1" ht="26.1" customHeight="1" thickBot="1" x14ac:dyDescent="0.3">
      <c r="A88" s="48">
        <v>6</v>
      </c>
      <c r="B88" s="44" t="s">
        <v>141</v>
      </c>
      <c r="C88" s="45">
        <v>103</v>
      </c>
      <c r="D88" s="46" t="s">
        <v>16</v>
      </c>
      <c r="E88" s="44"/>
    </row>
    <row r="89" spans="1:5" ht="26.1" customHeight="1" thickTop="1" x14ac:dyDescent="0.25">
      <c r="A89" s="166" t="s">
        <v>46</v>
      </c>
      <c r="B89" s="171"/>
      <c r="C89" s="25">
        <f>ROUND((SUM(C83:C88)/60),0)</f>
        <v>11</v>
      </c>
      <c r="D89" s="166" t="s">
        <v>17</v>
      </c>
      <c r="E89" s="167"/>
    </row>
    <row r="90" spans="1:5" ht="26.1" customHeight="1" thickBot="1" x14ac:dyDescent="0.3">
      <c r="A90" s="162" t="s">
        <v>1</v>
      </c>
      <c r="B90" s="163"/>
      <c r="C90" s="62">
        <v>0</v>
      </c>
      <c r="D90" s="162" t="s">
        <v>17</v>
      </c>
      <c r="E90" s="165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34</v>
      </c>
      <c r="B92" s="170"/>
      <c r="C92" s="170"/>
      <c r="D92" s="170"/>
      <c r="E92" s="34" t="str">
        <f>'dynamic Data'!$B$10</f>
        <v>03.01 - 09.01.2022</v>
      </c>
    </row>
    <row r="93" spans="1:5" x14ac:dyDescent="0.25">
      <c r="A93" s="19" t="s">
        <v>0</v>
      </c>
      <c r="B93" s="19" t="s">
        <v>82</v>
      </c>
      <c r="C93" s="164" t="s">
        <v>83</v>
      </c>
      <c r="D93" s="164"/>
      <c r="E93" s="26" t="s">
        <v>86</v>
      </c>
    </row>
    <row r="94" spans="1:5" s="47" customFormat="1" ht="26.1" customHeight="1" x14ac:dyDescent="0.25">
      <c r="A94" s="46">
        <v>1</v>
      </c>
      <c r="B94" s="42" t="s">
        <v>143</v>
      </c>
      <c r="C94" s="43">
        <v>58</v>
      </c>
      <c r="D94" s="46" t="s">
        <v>16</v>
      </c>
      <c r="E94" s="42" t="s">
        <v>144</v>
      </c>
    </row>
    <row r="95" spans="1:5" s="47" customFormat="1" ht="26.1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" customHeight="1" thickTop="1" x14ac:dyDescent="0.25">
      <c r="A100" s="166" t="s">
        <v>46</v>
      </c>
      <c r="B100" s="171"/>
      <c r="C100" s="25">
        <f>ROUND((SUM(C94:C99)/60),0)</f>
        <v>1</v>
      </c>
      <c r="D100" s="166" t="s">
        <v>17</v>
      </c>
      <c r="E100" s="167"/>
    </row>
    <row r="101" spans="1:5" ht="26.1" customHeight="1" thickBot="1" x14ac:dyDescent="0.3">
      <c r="A101" s="162" t="s">
        <v>1</v>
      </c>
      <c r="B101" s="163"/>
      <c r="C101" s="62">
        <v>0</v>
      </c>
      <c r="D101" s="162" t="s">
        <v>17</v>
      </c>
      <c r="E101" s="165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x14ac:dyDescent="0.25">
      <c r="A104" s="19" t="s">
        <v>0</v>
      </c>
      <c r="B104" s="19" t="s">
        <v>82</v>
      </c>
      <c r="C104" s="164" t="s">
        <v>83</v>
      </c>
      <c r="D104" s="164"/>
      <c r="E104" s="26" t="s">
        <v>86</v>
      </c>
    </row>
    <row r="105" spans="1:5" s="47" customFormat="1" ht="26.1" customHeight="1" x14ac:dyDescent="0.25">
      <c r="A105" s="46">
        <v>1</v>
      </c>
      <c r="B105" s="42" t="s">
        <v>145</v>
      </c>
      <c r="C105" s="43">
        <v>10</v>
      </c>
      <c r="D105" s="46" t="s">
        <v>16</v>
      </c>
      <c r="E105" s="42"/>
    </row>
    <row r="106" spans="1:5" s="47" customFormat="1" ht="26.1" customHeight="1" x14ac:dyDescent="0.25">
      <c r="A106" s="46">
        <v>2</v>
      </c>
      <c r="B106" s="42" t="s">
        <v>146</v>
      </c>
      <c r="C106" s="43">
        <v>18</v>
      </c>
      <c r="D106" s="46" t="s">
        <v>16</v>
      </c>
      <c r="E106" s="42"/>
    </row>
    <row r="107" spans="1:5" s="47" customFormat="1" ht="26.1" customHeight="1" x14ac:dyDescent="0.25">
      <c r="A107" s="46">
        <v>3</v>
      </c>
      <c r="B107" s="42" t="s">
        <v>147</v>
      </c>
      <c r="C107" s="43">
        <v>23</v>
      </c>
      <c r="D107" s="46" t="s">
        <v>16</v>
      </c>
      <c r="E107" s="42" t="s">
        <v>148</v>
      </c>
    </row>
    <row r="108" spans="1:5" s="47" customFormat="1" ht="26.1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" customHeight="1" thickTop="1" x14ac:dyDescent="0.25">
      <c r="A111" s="166" t="s">
        <v>46</v>
      </c>
      <c r="B111" s="171"/>
      <c r="C111" s="25">
        <f>ROUND((SUM(C105:C110)/60),0)</f>
        <v>1</v>
      </c>
      <c r="D111" s="166" t="s">
        <v>17</v>
      </c>
      <c r="E111" s="167"/>
    </row>
    <row r="112" spans="1:5" ht="26.1" customHeight="1" thickBot="1" x14ac:dyDescent="0.3">
      <c r="A112" s="162" t="s">
        <v>1</v>
      </c>
      <c r="B112" s="163"/>
      <c r="C112" s="62">
        <v>0</v>
      </c>
      <c r="D112" s="162" t="s">
        <v>17</v>
      </c>
      <c r="E112" s="165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x14ac:dyDescent="0.25">
      <c r="A115" s="19" t="s">
        <v>0</v>
      </c>
      <c r="B115" s="19" t="s">
        <v>82</v>
      </c>
      <c r="C115" s="164" t="s">
        <v>83</v>
      </c>
      <c r="D115" s="164"/>
      <c r="E115" s="26" t="s">
        <v>86</v>
      </c>
    </row>
    <row r="116" spans="1:5" s="47" customFormat="1" ht="26.1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" customHeight="1" thickTop="1" x14ac:dyDescent="0.25">
      <c r="A122" s="166" t="s">
        <v>46</v>
      </c>
      <c r="B122" s="171"/>
      <c r="C122" s="25">
        <f>ROUND((SUM(C116:C121)/60),0)</f>
        <v>0</v>
      </c>
      <c r="D122" s="166" t="s">
        <v>17</v>
      </c>
      <c r="E122" s="167"/>
    </row>
    <row r="123" spans="1:5" ht="26.1" customHeight="1" thickBot="1" x14ac:dyDescent="0.3">
      <c r="A123" s="162" t="s">
        <v>1</v>
      </c>
      <c r="B123" s="163"/>
      <c r="C123" s="62">
        <v>0</v>
      </c>
      <c r="D123" s="162" t="s">
        <v>17</v>
      </c>
      <c r="E123" s="165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x14ac:dyDescent="0.25">
      <c r="A126" s="19" t="s">
        <v>0</v>
      </c>
      <c r="B126" s="19" t="s">
        <v>82</v>
      </c>
      <c r="C126" s="164" t="s">
        <v>83</v>
      </c>
      <c r="D126" s="164"/>
      <c r="E126" s="26" t="s">
        <v>86</v>
      </c>
    </row>
    <row r="127" spans="1:5" s="47" customFormat="1" ht="26.1" customHeight="1" x14ac:dyDescent="0.25">
      <c r="A127" s="46">
        <v>1</v>
      </c>
      <c r="B127" s="42" t="s">
        <v>149</v>
      </c>
      <c r="C127" s="43">
        <v>317</v>
      </c>
      <c r="D127" s="46" t="s">
        <v>16</v>
      </c>
      <c r="E127" s="42" t="s">
        <v>150</v>
      </c>
    </row>
    <row r="128" spans="1:5" s="47" customFormat="1" ht="26.1" customHeight="1" x14ac:dyDescent="0.25">
      <c r="A128" s="46">
        <v>2</v>
      </c>
      <c r="B128" s="42"/>
      <c r="C128" s="43"/>
      <c r="D128" s="46" t="s">
        <v>16</v>
      </c>
      <c r="E128" s="42"/>
    </row>
    <row r="129" spans="1:5" s="47" customFormat="1" ht="26.1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" customHeight="1" thickTop="1" x14ac:dyDescent="0.25">
      <c r="A133" s="166" t="s">
        <v>46</v>
      </c>
      <c r="B133" s="171"/>
      <c r="C133" s="25">
        <f>ROUND((SUM(C127:C132)/60),0)</f>
        <v>5</v>
      </c>
      <c r="D133" s="166" t="s">
        <v>17</v>
      </c>
      <c r="E133" s="167"/>
    </row>
    <row r="134" spans="1:5" ht="26.1" customHeight="1" thickBot="1" x14ac:dyDescent="0.3">
      <c r="A134" s="162" t="s">
        <v>1</v>
      </c>
      <c r="B134" s="163"/>
      <c r="C134" s="62">
        <v>0</v>
      </c>
      <c r="D134" s="162" t="s">
        <v>17</v>
      </c>
      <c r="E134" s="165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x14ac:dyDescent="0.25">
      <c r="A137" s="19" t="s">
        <v>0</v>
      </c>
      <c r="B137" s="19" t="s">
        <v>82</v>
      </c>
      <c r="C137" s="164" t="s">
        <v>83</v>
      </c>
      <c r="D137" s="164"/>
      <c r="E137" s="26" t="s">
        <v>86</v>
      </c>
    </row>
    <row r="138" spans="1:5" s="47" customFormat="1" ht="26.1" customHeight="1" x14ac:dyDescent="0.25">
      <c r="A138" s="46">
        <v>1</v>
      </c>
      <c r="B138" s="42" t="s">
        <v>156</v>
      </c>
      <c r="C138" s="43">
        <v>223</v>
      </c>
      <c r="D138" s="46" t="s">
        <v>16</v>
      </c>
      <c r="E138" s="42" t="s">
        <v>158</v>
      </c>
    </row>
    <row r="139" spans="1:5" s="47" customFormat="1" ht="26.1" customHeight="1" x14ac:dyDescent="0.25">
      <c r="A139" s="46">
        <v>2</v>
      </c>
      <c r="B139" s="42" t="s">
        <v>157</v>
      </c>
      <c r="C139" s="43">
        <v>94</v>
      </c>
      <c r="D139" s="46" t="s">
        <v>16</v>
      </c>
      <c r="E139" s="42" t="s">
        <v>159</v>
      </c>
    </row>
    <row r="140" spans="1:5" s="47" customFormat="1" ht="26.1" customHeight="1" x14ac:dyDescent="0.25">
      <c r="A140" s="46">
        <v>3</v>
      </c>
      <c r="B140" s="42" t="s">
        <v>154</v>
      </c>
      <c r="C140" s="43">
        <v>58</v>
      </c>
      <c r="D140" s="46" t="s">
        <v>16</v>
      </c>
      <c r="E140" s="42" t="s">
        <v>155</v>
      </c>
    </row>
    <row r="141" spans="1:5" s="47" customFormat="1" ht="26.1" customHeight="1" x14ac:dyDescent="0.25">
      <c r="A141" s="46">
        <v>4</v>
      </c>
      <c r="B141" s="42" t="s">
        <v>160</v>
      </c>
      <c r="C141" s="43">
        <v>349</v>
      </c>
      <c r="D141" s="46" t="s">
        <v>16</v>
      </c>
      <c r="E141" s="42" t="s">
        <v>161</v>
      </c>
    </row>
    <row r="142" spans="1:5" s="47" customFormat="1" ht="26.1" customHeight="1" x14ac:dyDescent="0.25">
      <c r="A142" s="46">
        <v>5</v>
      </c>
      <c r="B142" s="42" t="s">
        <v>164</v>
      </c>
      <c r="C142" s="43">
        <v>461</v>
      </c>
      <c r="D142" s="46" t="s">
        <v>16</v>
      </c>
      <c r="E142" s="42" t="s">
        <v>165</v>
      </c>
    </row>
    <row r="143" spans="1:5" s="47" customFormat="1" ht="26.1" customHeight="1" thickBot="1" x14ac:dyDescent="0.3">
      <c r="A143" s="48">
        <v>6</v>
      </c>
      <c r="B143" s="44" t="s">
        <v>153</v>
      </c>
      <c r="C143" s="45">
        <v>15</v>
      </c>
      <c r="D143" s="46" t="s">
        <v>16</v>
      </c>
      <c r="E143" s="44"/>
    </row>
    <row r="144" spans="1:5" ht="26.1" customHeight="1" thickTop="1" x14ac:dyDescent="0.25">
      <c r="A144" s="166" t="s">
        <v>46</v>
      </c>
      <c r="B144" s="171"/>
      <c r="C144" s="25">
        <f>ROUND((SUM(C138:C143)/60),0)</f>
        <v>20</v>
      </c>
      <c r="D144" s="166" t="s">
        <v>17</v>
      </c>
      <c r="E144" s="167"/>
    </row>
    <row r="145" spans="1:5" ht="26.1" customHeight="1" thickBot="1" x14ac:dyDescent="0.3">
      <c r="A145" s="162" t="s">
        <v>1</v>
      </c>
      <c r="B145" s="163"/>
      <c r="C145" s="62">
        <v>0</v>
      </c>
      <c r="D145" s="162" t="s">
        <v>17</v>
      </c>
      <c r="E145" s="165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x14ac:dyDescent="0.25">
      <c r="A148" s="19" t="s">
        <v>0</v>
      </c>
      <c r="B148" s="19" t="s">
        <v>82</v>
      </c>
      <c r="C148" s="164" t="s">
        <v>83</v>
      </c>
      <c r="D148" s="164"/>
      <c r="E148" s="26" t="s">
        <v>86</v>
      </c>
    </row>
    <row r="149" spans="1:5" s="47" customFormat="1" ht="26.1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" customHeight="1" thickTop="1" x14ac:dyDescent="0.25">
      <c r="A155" s="166" t="s">
        <v>46</v>
      </c>
      <c r="B155" s="171"/>
      <c r="C155" s="25">
        <f>ROUND((SUM(C149:C154)/60),0)</f>
        <v>0</v>
      </c>
      <c r="D155" s="166" t="s">
        <v>17</v>
      </c>
      <c r="E155" s="167"/>
    </row>
    <row r="156" spans="1:5" ht="26.1" customHeight="1" thickBot="1" x14ac:dyDescent="0.3">
      <c r="A156" s="162" t="s">
        <v>1</v>
      </c>
      <c r="B156" s="163"/>
      <c r="C156" s="62">
        <v>0</v>
      </c>
      <c r="D156" s="162" t="s">
        <v>17</v>
      </c>
      <c r="E156" s="165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x14ac:dyDescent="0.25">
      <c r="A159" s="19" t="s">
        <v>0</v>
      </c>
      <c r="B159" s="19" t="s">
        <v>82</v>
      </c>
      <c r="C159" s="164" t="s">
        <v>83</v>
      </c>
      <c r="D159" s="164"/>
      <c r="E159" s="26" t="s">
        <v>86</v>
      </c>
    </row>
    <row r="160" spans="1:5" s="47" customFormat="1" ht="26.1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" customHeight="1" thickTop="1" x14ac:dyDescent="0.25">
      <c r="A166" s="166" t="s">
        <v>46</v>
      </c>
      <c r="B166" s="171"/>
      <c r="C166" s="25">
        <f>ROUND((SUM(C160:C165)/60),0)</f>
        <v>0</v>
      </c>
      <c r="D166" s="166" t="s">
        <v>17</v>
      </c>
      <c r="E166" s="167"/>
    </row>
    <row r="167" spans="1:5" ht="26.1" customHeight="1" thickBot="1" x14ac:dyDescent="0.3">
      <c r="A167" s="162" t="s">
        <v>1</v>
      </c>
      <c r="B167" s="163"/>
      <c r="C167" s="62">
        <v>0</v>
      </c>
      <c r="D167" s="162" t="s">
        <v>17</v>
      </c>
      <c r="E167" s="165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x14ac:dyDescent="0.25">
      <c r="A170" s="19" t="s">
        <v>0</v>
      </c>
      <c r="B170" s="19" t="s">
        <v>82</v>
      </c>
      <c r="C170" s="164" t="s">
        <v>83</v>
      </c>
      <c r="D170" s="164"/>
      <c r="E170" s="26" t="s">
        <v>86</v>
      </c>
    </row>
    <row r="171" spans="1:5" s="47" customFormat="1" ht="26.1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" customHeight="1" thickTop="1" x14ac:dyDescent="0.25">
      <c r="A177" s="166" t="s">
        <v>46</v>
      </c>
      <c r="B177" s="171"/>
      <c r="C177" s="25">
        <f>ROUND((SUM(C171:C176)/60),0)</f>
        <v>0</v>
      </c>
      <c r="D177" s="166" t="s">
        <v>17</v>
      </c>
      <c r="E177" s="167"/>
    </row>
    <row r="178" spans="1:5" ht="26.1" customHeight="1" thickBot="1" x14ac:dyDescent="0.3">
      <c r="A178" s="162" t="s">
        <v>1</v>
      </c>
      <c r="B178" s="163"/>
      <c r="C178" s="62">
        <v>0</v>
      </c>
      <c r="D178" s="162" t="s">
        <v>17</v>
      </c>
      <c r="E178" s="165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x14ac:dyDescent="0.25">
      <c r="A181" s="19" t="s">
        <v>0</v>
      </c>
      <c r="B181" s="19" t="s">
        <v>82</v>
      </c>
      <c r="C181" s="164" t="s">
        <v>83</v>
      </c>
      <c r="D181" s="164"/>
      <c r="E181" s="26" t="s">
        <v>86</v>
      </c>
    </row>
    <row r="182" spans="1:5" s="47" customFormat="1" ht="26.1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" customHeight="1" thickTop="1" x14ac:dyDescent="0.25">
      <c r="A188" s="166" t="s">
        <v>46</v>
      </c>
      <c r="B188" s="171"/>
      <c r="C188" s="25">
        <f>ROUND((SUM(C182:C187)/60),0)</f>
        <v>0</v>
      </c>
      <c r="D188" s="166" t="s">
        <v>17</v>
      </c>
      <c r="E188" s="167"/>
    </row>
    <row r="189" spans="1:5" ht="25.5" customHeight="1" thickBot="1" x14ac:dyDescent="0.3">
      <c r="A189" s="162" t="s">
        <v>1</v>
      </c>
      <c r="B189" s="163"/>
      <c r="C189" s="62">
        <v>0</v>
      </c>
      <c r="D189" s="162" t="s">
        <v>17</v>
      </c>
      <c r="E189" s="165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x14ac:dyDescent="0.25">
      <c r="A192" s="19" t="s">
        <v>0</v>
      </c>
      <c r="B192" s="19" t="s">
        <v>82</v>
      </c>
      <c r="C192" s="164" t="s">
        <v>83</v>
      </c>
      <c r="D192" s="164"/>
      <c r="E192" s="26" t="s">
        <v>86</v>
      </c>
    </row>
    <row r="193" spans="1:5" s="47" customFormat="1" ht="26.1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" customHeight="1" thickTop="1" x14ac:dyDescent="0.25">
      <c r="A199" s="166" t="s">
        <v>46</v>
      </c>
      <c r="B199" s="171"/>
      <c r="C199" s="25">
        <f>ROUND((SUM(C193:C198)/60),0)</f>
        <v>0</v>
      </c>
      <c r="D199" s="166" t="s">
        <v>17</v>
      </c>
      <c r="E199" s="167"/>
    </row>
    <row r="200" spans="1:5" ht="26.1" customHeight="1" thickBot="1" x14ac:dyDescent="0.3">
      <c r="A200" s="162" t="s">
        <v>1</v>
      </c>
      <c r="B200" s="163"/>
      <c r="C200" s="62">
        <v>0</v>
      </c>
      <c r="D200" s="162" t="s">
        <v>17</v>
      </c>
      <c r="E200" s="165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x14ac:dyDescent="0.25">
      <c r="A203" s="19" t="s">
        <v>0</v>
      </c>
      <c r="B203" s="19" t="s">
        <v>82</v>
      </c>
      <c r="C203" s="164" t="s">
        <v>83</v>
      </c>
      <c r="D203" s="164"/>
      <c r="E203" s="26" t="s">
        <v>86</v>
      </c>
    </row>
    <row r="204" spans="1:5" s="47" customFormat="1" ht="26.1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" customHeight="1" thickTop="1" x14ac:dyDescent="0.25">
      <c r="A210" s="166" t="s">
        <v>46</v>
      </c>
      <c r="B210" s="171"/>
      <c r="C210" s="25">
        <f>ROUND((SUM(C204:C209)/60),0)</f>
        <v>0</v>
      </c>
      <c r="D210" s="166" t="s">
        <v>17</v>
      </c>
      <c r="E210" s="167"/>
    </row>
    <row r="211" spans="1:5" ht="25.5" customHeight="1" thickBot="1" x14ac:dyDescent="0.3">
      <c r="A211" s="162" t="s">
        <v>1</v>
      </c>
      <c r="B211" s="163"/>
      <c r="C211" s="62">
        <v>0</v>
      </c>
      <c r="D211" s="162" t="s">
        <v>17</v>
      </c>
      <c r="E211" s="165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x14ac:dyDescent="0.25">
      <c r="A214" s="19" t="s">
        <v>0</v>
      </c>
      <c r="B214" s="19" t="s">
        <v>82</v>
      </c>
      <c r="C214" s="164" t="s">
        <v>83</v>
      </c>
      <c r="D214" s="164"/>
      <c r="E214" s="26" t="s">
        <v>86</v>
      </c>
    </row>
    <row r="215" spans="1:5" s="47" customFormat="1" ht="26.1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" customHeight="1" thickTop="1" x14ac:dyDescent="0.25">
      <c r="A221" s="166" t="s">
        <v>46</v>
      </c>
      <c r="B221" s="171"/>
      <c r="C221" s="25">
        <f>ROUND((SUM(C215:C220)/60),0)</f>
        <v>0</v>
      </c>
      <c r="D221" s="166" t="s">
        <v>17</v>
      </c>
      <c r="E221" s="167"/>
    </row>
    <row r="222" spans="1:5" ht="26.1" customHeight="1" thickBot="1" x14ac:dyDescent="0.3">
      <c r="A222" s="162" t="s">
        <v>1</v>
      </c>
      <c r="B222" s="163"/>
      <c r="C222" s="62">
        <v>0</v>
      </c>
      <c r="D222" s="162" t="s">
        <v>17</v>
      </c>
      <c r="E222" s="165"/>
    </row>
    <row r="223" spans="1:5" ht="13.8" thickTop="1" x14ac:dyDescent="0.25"/>
  </sheetData>
  <sheetProtection algorithmName="SHA-512" hashValue="VytkJiG/lJCTByI+enmwG/Z3zL7M5wqlA0x0n/m9uVDo5FgtqOBSxE5i7bMQIQihB9Nd42JRTVvsElLpe7QLiQ==" saltValue="HhvqGmFxsxtyix3thOKY0g==" spinCount="100000" sheet="1" objects="1" scenarios="1" insertRows="0" deleteRows="0" selectLockedCells="1"/>
  <mergeCells count="141"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24:E124"/>
    <mergeCell ref="D122:E122"/>
    <mergeCell ref="D123:E123"/>
    <mergeCell ref="C104:D104"/>
    <mergeCell ref="A135:E135"/>
    <mergeCell ref="A136:D136"/>
    <mergeCell ref="C137:D137"/>
    <mergeCell ref="A144:B144"/>
    <mergeCell ref="D144:E144"/>
    <mergeCell ref="A114:D114"/>
    <mergeCell ref="A125:D125"/>
    <mergeCell ref="C115:D115"/>
    <mergeCell ref="A134:B134"/>
    <mergeCell ref="D134:E134"/>
    <mergeCell ref="A133:B133"/>
    <mergeCell ref="D133:E133"/>
    <mergeCell ref="C126:D126"/>
    <mergeCell ref="A122:B122"/>
    <mergeCell ref="A123:B123"/>
    <mergeCell ref="A79:B79"/>
    <mergeCell ref="A80:E80"/>
    <mergeCell ref="D78:E78"/>
    <mergeCell ref="D79:E79"/>
    <mergeCell ref="A111:B111"/>
    <mergeCell ref="A112:B112"/>
    <mergeCell ref="A113:E113"/>
    <mergeCell ref="D111:E111"/>
    <mergeCell ref="D112:E112"/>
    <mergeCell ref="C60:D60"/>
    <mergeCell ref="A103:D103"/>
    <mergeCell ref="A89:B89"/>
    <mergeCell ref="A90:B90"/>
    <mergeCell ref="D89:E89"/>
    <mergeCell ref="D90:E90"/>
    <mergeCell ref="C82:D82"/>
    <mergeCell ref="A67:B67"/>
    <mergeCell ref="A68:B68"/>
    <mergeCell ref="A69:E69"/>
    <mergeCell ref="D67:E67"/>
    <mergeCell ref="D68:E68"/>
    <mergeCell ref="A70:D70"/>
    <mergeCell ref="A81:D81"/>
    <mergeCell ref="C71:D71"/>
    <mergeCell ref="A91:E91"/>
    <mergeCell ref="A100:B100"/>
    <mergeCell ref="D100:E100"/>
    <mergeCell ref="C93:D93"/>
    <mergeCell ref="A101:B101"/>
    <mergeCell ref="A102:E102"/>
    <mergeCell ref="D101:E101"/>
    <mergeCell ref="A92:D92"/>
    <mergeCell ref="A78:B78"/>
    <mergeCell ref="A37:D37"/>
    <mergeCell ref="A34:B34"/>
    <mergeCell ref="A35:B35"/>
    <mergeCell ref="A36:E36"/>
    <mergeCell ref="D34:E34"/>
    <mergeCell ref="D35:E35"/>
    <mergeCell ref="A59:D59"/>
    <mergeCell ref="A45:B45"/>
    <mergeCell ref="A46:B46"/>
    <mergeCell ref="D45:E45"/>
    <mergeCell ref="D46:E46"/>
    <mergeCell ref="C38:D38"/>
    <mergeCell ref="A47:E47"/>
    <mergeCell ref="A56:B56"/>
    <mergeCell ref="D56:E56"/>
    <mergeCell ref="C49:D49"/>
    <mergeCell ref="A57:B57"/>
    <mergeCell ref="A58:E58"/>
    <mergeCell ref="D57:E57"/>
    <mergeCell ref="A48:D48"/>
    <mergeCell ref="C27:D27"/>
    <mergeCell ref="A24:B24"/>
    <mergeCell ref="A14:E14"/>
    <mergeCell ref="A25:E25"/>
    <mergeCell ref="D23:E23"/>
    <mergeCell ref="D24:E24"/>
    <mergeCell ref="C16:D16"/>
    <mergeCell ref="A15:D15"/>
    <mergeCell ref="A26:D26"/>
    <mergeCell ref="A13:B13"/>
    <mergeCell ref="A23:B23"/>
    <mergeCell ref="D13:E13"/>
    <mergeCell ref="A12:B12"/>
    <mergeCell ref="A1:E2"/>
    <mergeCell ref="A3:E3"/>
    <mergeCell ref="D12:E12"/>
    <mergeCell ref="C5:D5"/>
    <mergeCell ref="A4:D4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3"/>
  <sheetViews>
    <sheetView topLeftCell="A19" workbookViewId="0">
      <selection activeCell="B118" sqref="B118"/>
    </sheetView>
  </sheetViews>
  <sheetFormatPr baseColWidth="10" defaultColWidth="11.44140625" defaultRowHeight="13.2" x14ac:dyDescent="0.25"/>
  <cols>
    <col min="1" max="1" width="4.33203125" customWidth="1"/>
    <col min="2" max="2" width="21.6640625" customWidth="1"/>
    <col min="3" max="3" width="6.6640625" customWidth="1"/>
    <col min="4" max="4" width="7.441406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Data'!B26</f>
        <v>Marko Milosavljevic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x14ac:dyDescent="0.25">
      <c r="A5" s="19" t="s">
        <v>0</v>
      </c>
      <c r="B5" s="19" t="s">
        <v>82</v>
      </c>
      <c r="C5" s="164" t="s">
        <v>83</v>
      </c>
      <c r="D5" s="164"/>
      <c r="E5" s="26" t="s">
        <v>86</v>
      </c>
    </row>
    <row r="6" spans="1:5" s="47" customFormat="1" ht="26.1" customHeight="1" x14ac:dyDescent="0.25">
      <c r="A6" s="46">
        <v>1</v>
      </c>
      <c r="B6" s="42" t="s">
        <v>113</v>
      </c>
      <c r="C6" s="43">
        <v>60</v>
      </c>
      <c r="D6" s="46" t="s">
        <v>16</v>
      </c>
      <c r="E6" s="42" t="s">
        <v>114</v>
      </c>
    </row>
    <row r="7" spans="1:5" s="47" customFormat="1" ht="26.1" customHeight="1" x14ac:dyDescent="0.25">
      <c r="A7" s="46">
        <v>2</v>
      </c>
      <c r="B7" s="42" t="s">
        <v>115</v>
      </c>
      <c r="C7" s="43">
        <v>20</v>
      </c>
      <c r="D7" s="46" t="s">
        <v>16</v>
      </c>
      <c r="E7" s="42" t="s">
        <v>116</v>
      </c>
    </row>
    <row r="8" spans="1:5" s="47" customFormat="1" ht="26.1" customHeight="1" x14ac:dyDescent="0.25">
      <c r="A8" s="46">
        <v>3</v>
      </c>
      <c r="B8" s="42" t="s">
        <v>118</v>
      </c>
      <c r="C8" s="43">
        <v>15</v>
      </c>
      <c r="D8" s="46" t="s">
        <v>16</v>
      </c>
      <c r="E8" s="42" t="s">
        <v>117</v>
      </c>
    </row>
    <row r="9" spans="1:5" s="47" customFormat="1" ht="26.1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" customHeight="1" thickTop="1" x14ac:dyDescent="0.25">
      <c r="A12" s="173" t="s">
        <v>46</v>
      </c>
      <c r="B12" s="173"/>
      <c r="C12" s="25">
        <f>ROUND((SUM(C6:C11)/60),0)</f>
        <v>2</v>
      </c>
      <c r="D12" s="166" t="s">
        <v>17</v>
      </c>
      <c r="E12" s="167"/>
    </row>
    <row r="13" spans="1:5" ht="26.1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x14ac:dyDescent="0.25">
      <c r="A16" s="19" t="s">
        <v>0</v>
      </c>
      <c r="B16" s="19" t="s">
        <v>82</v>
      </c>
      <c r="C16" s="164" t="s">
        <v>83</v>
      </c>
      <c r="D16" s="164"/>
      <c r="E16" s="26" t="s">
        <v>86</v>
      </c>
    </row>
    <row r="17" spans="1:5" s="47" customFormat="1" ht="26.1" customHeight="1" x14ac:dyDescent="0.25">
      <c r="A17" s="46">
        <v>1</v>
      </c>
      <c r="B17" s="42" t="s">
        <v>119</v>
      </c>
      <c r="C17" s="43">
        <v>90</v>
      </c>
      <c r="D17" s="46" t="s">
        <v>16</v>
      </c>
      <c r="E17" s="42"/>
    </row>
    <row r="18" spans="1:5" s="47" customFormat="1" ht="26.1" customHeight="1" x14ac:dyDescent="0.25">
      <c r="A18" s="46">
        <v>2</v>
      </c>
      <c r="B18" s="42" t="s">
        <v>120</v>
      </c>
      <c r="C18" s="43">
        <v>120</v>
      </c>
      <c r="D18" s="46" t="s">
        <v>16</v>
      </c>
      <c r="E18" s="42" t="s">
        <v>121</v>
      </c>
    </row>
    <row r="19" spans="1:5" s="47" customFormat="1" ht="26.1" customHeight="1" x14ac:dyDescent="0.25">
      <c r="A19" s="46">
        <v>3</v>
      </c>
      <c r="B19" s="42" t="s">
        <v>122</v>
      </c>
      <c r="C19" s="43">
        <v>180</v>
      </c>
      <c r="D19" s="46" t="s">
        <v>16</v>
      </c>
      <c r="E19" s="42" t="s">
        <v>123</v>
      </c>
    </row>
    <row r="20" spans="1:5" s="47" customFormat="1" ht="26.1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" customHeight="1" thickTop="1" x14ac:dyDescent="0.25">
      <c r="A23" s="166" t="s">
        <v>46</v>
      </c>
      <c r="B23" s="171"/>
      <c r="C23" s="25">
        <f>ROUND((SUM(C17:C22)/60),0)</f>
        <v>7</v>
      </c>
      <c r="D23" s="166" t="s">
        <v>17</v>
      </c>
      <c r="E23" s="167"/>
    </row>
    <row r="24" spans="1:5" ht="26.1" customHeight="1" thickBot="1" x14ac:dyDescent="0.3">
      <c r="A24" s="162" t="s">
        <v>1</v>
      </c>
      <c r="B24" s="163"/>
      <c r="C24" s="62">
        <v>0</v>
      </c>
      <c r="D24" s="162" t="s">
        <v>17</v>
      </c>
      <c r="E24" s="165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70</v>
      </c>
      <c r="B26" s="170"/>
      <c r="C26" s="170"/>
      <c r="D26" s="170"/>
      <c r="E26" s="34" t="str">
        <f>'dynamic Data'!$B$4</f>
        <v>22.11 - 28.11.2021</v>
      </c>
    </row>
    <row r="27" spans="1:5" x14ac:dyDescent="0.25">
      <c r="A27" s="19" t="s">
        <v>0</v>
      </c>
      <c r="B27" s="19" t="s">
        <v>82</v>
      </c>
      <c r="C27" s="164" t="s">
        <v>83</v>
      </c>
      <c r="D27" s="164"/>
      <c r="E27" s="26" t="s">
        <v>86</v>
      </c>
    </row>
    <row r="28" spans="1:5" s="47" customFormat="1" ht="26.1" customHeight="1" x14ac:dyDescent="0.25">
      <c r="A28" s="46">
        <v>1</v>
      </c>
      <c r="B28" s="42" t="s">
        <v>124</v>
      </c>
      <c r="C28" s="43">
        <v>150</v>
      </c>
      <c r="D28" s="46" t="s">
        <v>16</v>
      </c>
      <c r="E28" s="42"/>
    </row>
    <row r="29" spans="1:5" s="47" customFormat="1" ht="26.1" customHeight="1" x14ac:dyDescent="0.25">
      <c r="A29" s="46">
        <v>2</v>
      </c>
      <c r="B29" s="42" t="s">
        <v>130</v>
      </c>
      <c r="C29" s="43">
        <v>232</v>
      </c>
      <c r="D29" s="46" t="s">
        <v>16</v>
      </c>
      <c r="E29" s="42" t="s">
        <v>129</v>
      </c>
    </row>
    <row r="30" spans="1:5" s="47" customFormat="1" ht="26.1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" customHeight="1" thickTop="1" x14ac:dyDescent="0.25">
      <c r="A34" s="166" t="s">
        <v>46</v>
      </c>
      <c r="B34" s="171"/>
      <c r="C34" s="25">
        <f>ROUND((SUM(C29:C33)/60),0)</f>
        <v>4</v>
      </c>
      <c r="D34" s="166" t="s">
        <v>17</v>
      </c>
      <c r="E34" s="167"/>
    </row>
    <row r="35" spans="1:5" ht="26.1" customHeight="1" thickBot="1" x14ac:dyDescent="0.3">
      <c r="A35" s="162" t="s">
        <v>1</v>
      </c>
      <c r="B35" s="163"/>
      <c r="C35" s="62">
        <v>0</v>
      </c>
      <c r="D35" s="162" t="s">
        <v>17</v>
      </c>
      <c r="E35" s="165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29</v>
      </c>
      <c r="B37" s="170"/>
      <c r="C37" s="170"/>
      <c r="D37" s="170"/>
      <c r="E37" s="34" t="str">
        <f>'dynamic Data'!$B$5</f>
        <v>29.11 - 05.12.2021</v>
      </c>
    </row>
    <row r="38" spans="1:5" x14ac:dyDescent="0.25">
      <c r="A38" s="19" t="s">
        <v>0</v>
      </c>
      <c r="B38" s="19" t="s">
        <v>82</v>
      </c>
      <c r="C38" s="164" t="s">
        <v>83</v>
      </c>
      <c r="D38" s="164"/>
      <c r="E38" s="26" t="s">
        <v>86</v>
      </c>
    </row>
    <row r="39" spans="1:5" s="47" customFormat="1" ht="26.1" customHeight="1" x14ac:dyDescent="0.25">
      <c r="A39" s="46">
        <v>1</v>
      </c>
      <c r="B39" s="42" t="s">
        <v>127</v>
      </c>
      <c r="C39" s="43">
        <v>122</v>
      </c>
      <c r="D39" s="46" t="s">
        <v>16</v>
      </c>
      <c r="E39" s="42" t="s">
        <v>128</v>
      </c>
    </row>
    <row r="40" spans="1:5" s="47" customFormat="1" ht="26.1" customHeight="1" x14ac:dyDescent="0.25">
      <c r="A40" s="46">
        <v>2</v>
      </c>
      <c r="B40" s="42" t="s">
        <v>115</v>
      </c>
      <c r="C40" s="43">
        <v>20</v>
      </c>
      <c r="D40" s="46" t="s">
        <v>16</v>
      </c>
      <c r="E40" s="42" t="s">
        <v>125</v>
      </c>
    </row>
    <row r="41" spans="1:5" s="47" customFormat="1" ht="26.1" customHeight="1" x14ac:dyDescent="0.25">
      <c r="A41" s="46">
        <v>3</v>
      </c>
      <c r="B41" s="42" t="s">
        <v>126</v>
      </c>
      <c r="C41" s="43">
        <v>43</v>
      </c>
      <c r="D41" s="46" t="s">
        <v>16</v>
      </c>
      <c r="E41" s="42" t="s">
        <v>125</v>
      </c>
    </row>
    <row r="42" spans="1:5" s="47" customFormat="1" ht="26.1" customHeight="1" x14ac:dyDescent="0.25">
      <c r="A42" s="46">
        <v>4</v>
      </c>
      <c r="B42" s="42" t="s">
        <v>131</v>
      </c>
      <c r="C42" s="43">
        <v>122</v>
      </c>
      <c r="D42" s="46" t="s">
        <v>16</v>
      </c>
      <c r="E42" s="42" t="s">
        <v>132</v>
      </c>
    </row>
    <row r="43" spans="1:5" s="47" customFormat="1" ht="26.1" customHeight="1" x14ac:dyDescent="0.25">
      <c r="A43" s="46">
        <v>5</v>
      </c>
      <c r="B43" s="42" t="s">
        <v>131</v>
      </c>
      <c r="C43" s="43">
        <v>29</v>
      </c>
      <c r="D43" s="46" t="s">
        <v>16</v>
      </c>
      <c r="E43" s="42" t="s">
        <v>133</v>
      </c>
    </row>
    <row r="44" spans="1:5" s="47" customFormat="1" ht="26.1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" customHeight="1" thickTop="1" x14ac:dyDescent="0.25">
      <c r="A45" s="166" t="s">
        <v>46</v>
      </c>
      <c r="B45" s="171"/>
      <c r="C45" s="25">
        <f>ROUND((SUM(C39:C44)/60),0)</f>
        <v>6</v>
      </c>
      <c r="D45" s="166" t="s">
        <v>17</v>
      </c>
      <c r="E45" s="167"/>
    </row>
    <row r="46" spans="1:5" ht="26.1" customHeight="1" thickBot="1" x14ac:dyDescent="0.3">
      <c r="A46" s="162" t="s">
        <v>1</v>
      </c>
      <c r="B46" s="163"/>
      <c r="C46" s="62">
        <v>0</v>
      </c>
      <c r="D46" s="162" t="s">
        <v>17</v>
      </c>
      <c r="E46" s="165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30</v>
      </c>
      <c r="B48" s="170"/>
      <c r="C48" s="170"/>
      <c r="D48" s="170"/>
      <c r="E48" s="34" t="str">
        <f>'dynamic Data'!$B$6</f>
        <v>06.12 - 12.12.2021</v>
      </c>
    </row>
    <row r="49" spans="1:5" x14ac:dyDescent="0.25">
      <c r="A49" s="19" t="s">
        <v>0</v>
      </c>
      <c r="B49" s="19" t="s">
        <v>82</v>
      </c>
      <c r="C49" s="164" t="s">
        <v>83</v>
      </c>
      <c r="D49" s="164"/>
      <c r="E49" s="26" t="s">
        <v>86</v>
      </c>
    </row>
    <row r="50" spans="1:5" s="47" customFormat="1" ht="26.1" customHeight="1" x14ac:dyDescent="0.25">
      <c r="A50" s="46">
        <v>1</v>
      </c>
      <c r="B50" s="42" t="s">
        <v>173</v>
      </c>
      <c r="C50" s="47">
        <v>50</v>
      </c>
      <c r="D50" s="46" t="s">
        <v>16</v>
      </c>
      <c r="E50" s="42"/>
    </row>
    <row r="51" spans="1:5" s="47" customFormat="1" ht="26.1" customHeight="1" x14ac:dyDescent="0.25">
      <c r="A51" s="46">
        <v>2</v>
      </c>
      <c r="B51" s="42" t="s">
        <v>172</v>
      </c>
      <c r="C51" s="43">
        <v>129</v>
      </c>
      <c r="D51" s="46" t="s">
        <v>16</v>
      </c>
      <c r="E51" s="42"/>
    </row>
    <row r="52" spans="1:5" s="47" customFormat="1" ht="26.1" customHeight="1" x14ac:dyDescent="0.25">
      <c r="A52" s="46">
        <v>3</v>
      </c>
      <c r="D52" s="46" t="s">
        <v>16</v>
      </c>
      <c r="E52" s="42"/>
    </row>
    <row r="53" spans="1:5" s="47" customFormat="1" ht="26.1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" customHeight="1" thickTop="1" x14ac:dyDescent="0.25">
      <c r="A56" s="166" t="s">
        <v>46</v>
      </c>
      <c r="B56" s="171"/>
      <c r="C56" s="25">
        <f>ROUND((SUM(C51:C55)/60),0)</f>
        <v>2</v>
      </c>
      <c r="D56" s="166" t="s">
        <v>17</v>
      </c>
      <c r="E56" s="167"/>
    </row>
    <row r="57" spans="1:5" ht="26.1" customHeight="1" thickBot="1" x14ac:dyDescent="0.3">
      <c r="A57" s="162" t="s">
        <v>1</v>
      </c>
      <c r="B57" s="163"/>
      <c r="C57" s="62">
        <v>0</v>
      </c>
      <c r="D57" s="162" t="s">
        <v>17</v>
      </c>
      <c r="E57" s="165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x14ac:dyDescent="0.25">
      <c r="A60" s="19" t="s">
        <v>0</v>
      </c>
      <c r="B60" s="19" t="s">
        <v>82</v>
      </c>
      <c r="C60" s="164" t="s">
        <v>83</v>
      </c>
      <c r="D60" s="164"/>
      <c r="E60" s="26" t="s">
        <v>86</v>
      </c>
    </row>
    <row r="61" spans="1:5" s="47" customFormat="1" ht="26.1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" customHeight="1" thickTop="1" x14ac:dyDescent="0.25">
      <c r="A67" s="166" t="s">
        <v>46</v>
      </c>
      <c r="B67" s="171"/>
      <c r="C67" s="25">
        <f>ROUND((SUM(C61:C66)/60),0)</f>
        <v>0</v>
      </c>
      <c r="D67" s="166" t="s">
        <v>17</v>
      </c>
      <c r="E67" s="167"/>
    </row>
    <row r="68" spans="1:5" ht="26.1" customHeight="1" thickBot="1" x14ac:dyDescent="0.3">
      <c r="A68" s="162" t="s">
        <v>1</v>
      </c>
      <c r="B68" s="163"/>
      <c r="C68" s="62">
        <v>0</v>
      </c>
      <c r="D68" s="162" t="s">
        <v>17</v>
      </c>
      <c r="E68" s="165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71</v>
      </c>
      <c r="B70" s="170"/>
      <c r="C70" s="170"/>
      <c r="D70" s="170"/>
      <c r="E70" s="34" t="str">
        <f>'dynamic Data'!$B$8</f>
        <v>20.12 - 26.12.2021</v>
      </c>
    </row>
    <row r="71" spans="1:5" x14ac:dyDescent="0.25">
      <c r="A71" s="19" t="s">
        <v>0</v>
      </c>
      <c r="B71" s="19" t="s">
        <v>82</v>
      </c>
      <c r="C71" s="164" t="s">
        <v>83</v>
      </c>
      <c r="D71" s="164"/>
      <c r="E71" s="26" t="s">
        <v>86</v>
      </c>
    </row>
    <row r="72" spans="1:5" s="47" customFormat="1" ht="26.1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" customHeight="1" thickTop="1" x14ac:dyDescent="0.25">
      <c r="A78" s="166" t="s">
        <v>46</v>
      </c>
      <c r="B78" s="171"/>
      <c r="C78" s="25">
        <f>ROUND((SUM(C72:C77)/60),0)</f>
        <v>0</v>
      </c>
      <c r="D78" s="166" t="s">
        <v>17</v>
      </c>
      <c r="E78" s="167"/>
    </row>
    <row r="79" spans="1:5" ht="26.1" customHeight="1" thickBot="1" x14ac:dyDescent="0.3">
      <c r="A79" s="162" t="s">
        <v>1</v>
      </c>
      <c r="B79" s="163"/>
      <c r="C79" s="62">
        <v>0</v>
      </c>
      <c r="D79" s="162" t="s">
        <v>17</v>
      </c>
      <c r="E79" s="165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55</v>
      </c>
      <c r="B81" s="170"/>
      <c r="C81" s="170"/>
      <c r="D81" s="170"/>
      <c r="E81" s="34" t="str">
        <f>'dynamic Data'!$B$9</f>
        <v>27.12 - 02.01.2022</v>
      </c>
    </row>
    <row r="82" spans="1:5" x14ac:dyDescent="0.25">
      <c r="A82" s="19" t="s">
        <v>0</v>
      </c>
      <c r="B82" s="19" t="s">
        <v>82</v>
      </c>
      <c r="C82" s="164" t="s">
        <v>83</v>
      </c>
      <c r="D82" s="164"/>
      <c r="E82" s="26" t="s">
        <v>86</v>
      </c>
    </row>
    <row r="83" spans="1:5" s="47" customFormat="1" ht="26.1" customHeight="1" x14ac:dyDescent="0.25">
      <c r="A83" s="46">
        <v>1</v>
      </c>
      <c r="B83" s="42" t="s">
        <v>134</v>
      </c>
      <c r="C83" s="43">
        <v>74</v>
      </c>
      <c r="D83" s="46" t="s">
        <v>16</v>
      </c>
      <c r="E83" s="42" t="s">
        <v>135</v>
      </c>
    </row>
    <row r="84" spans="1:5" s="47" customFormat="1" ht="26.1" customHeight="1" x14ac:dyDescent="0.25">
      <c r="A84" s="46">
        <v>2</v>
      </c>
      <c r="B84" s="42" t="s">
        <v>136</v>
      </c>
      <c r="C84" s="43">
        <v>128</v>
      </c>
      <c r="D84" s="46" t="s">
        <v>16</v>
      </c>
      <c r="E84" s="42" t="s">
        <v>137</v>
      </c>
    </row>
    <row r="85" spans="1:5" s="47" customFormat="1" ht="26.1" customHeight="1" x14ac:dyDescent="0.25">
      <c r="A85" s="46">
        <v>3</v>
      </c>
      <c r="B85" s="42" t="s">
        <v>138</v>
      </c>
      <c r="C85" s="43">
        <v>227</v>
      </c>
      <c r="D85" s="46" t="s">
        <v>16</v>
      </c>
      <c r="E85" s="42" t="s">
        <v>139</v>
      </c>
    </row>
    <row r="86" spans="1:5" s="47" customFormat="1" ht="26.1" customHeight="1" x14ac:dyDescent="0.25">
      <c r="A86" s="46">
        <v>4</v>
      </c>
      <c r="B86" s="42" t="s">
        <v>138</v>
      </c>
      <c r="C86" s="43">
        <v>132</v>
      </c>
      <c r="D86" s="46" t="s">
        <v>16</v>
      </c>
      <c r="E86" s="42" t="s">
        <v>139</v>
      </c>
    </row>
    <row r="87" spans="1:5" s="47" customFormat="1" ht="26.1" customHeight="1" x14ac:dyDescent="0.25">
      <c r="A87" s="46">
        <v>5</v>
      </c>
      <c r="B87" s="42" t="s">
        <v>140</v>
      </c>
      <c r="C87" s="43">
        <v>15</v>
      </c>
      <c r="D87" s="46" t="s">
        <v>16</v>
      </c>
      <c r="E87" s="42" t="s">
        <v>142</v>
      </c>
    </row>
    <row r="88" spans="1:5" s="47" customFormat="1" ht="26.1" customHeight="1" thickBot="1" x14ac:dyDescent="0.3">
      <c r="A88" s="48">
        <v>6</v>
      </c>
      <c r="B88" s="44" t="s">
        <v>141</v>
      </c>
      <c r="C88" s="45">
        <v>103</v>
      </c>
      <c r="D88" s="46" t="s">
        <v>16</v>
      </c>
      <c r="E88" s="44"/>
    </row>
    <row r="89" spans="1:5" ht="26.1" customHeight="1" thickTop="1" x14ac:dyDescent="0.25">
      <c r="A89" s="166" t="s">
        <v>46</v>
      </c>
      <c r="B89" s="171"/>
      <c r="C89" s="25">
        <f>ROUND((SUM(C83:C88)/60),0)</f>
        <v>11</v>
      </c>
      <c r="D89" s="166" t="s">
        <v>17</v>
      </c>
      <c r="E89" s="167"/>
    </row>
    <row r="90" spans="1:5" ht="26.1" customHeight="1" thickBot="1" x14ac:dyDescent="0.3">
      <c r="A90" s="162" t="s">
        <v>1</v>
      </c>
      <c r="B90" s="163"/>
      <c r="C90" s="62">
        <v>0</v>
      </c>
      <c r="D90" s="162" t="s">
        <v>17</v>
      </c>
      <c r="E90" s="165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x14ac:dyDescent="0.25">
      <c r="A93" s="19" t="s">
        <v>0</v>
      </c>
      <c r="B93" s="19" t="s">
        <v>82</v>
      </c>
      <c r="C93" s="164" t="s">
        <v>83</v>
      </c>
      <c r="D93" s="164"/>
      <c r="E93" s="26" t="s">
        <v>86</v>
      </c>
    </row>
    <row r="94" spans="1:5" s="47" customFormat="1" ht="26.1" customHeight="1" x14ac:dyDescent="0.25">
      <c r="A94" s="46">
        <v>1</v>
      </c>
      <c r="B94" s="42" t="s">
        <v>143</v>
      </c>
      <c r="C94" s="43">
        <v>58</v>
      </c>
      <c r="D94" s="46" t="s">
        <v>16</v>
      </c>
      <c r="E94" s="42" t="s">
        <v>144</v>
      </c>
    </row>
    <row r="95" spans="1:5" s="47" customFormat="1" ht="26.1" customHeight="1" x14ac:dyDescent="0.25">
      <c r="A95" s="46">
        <v>2</v>
      </c>
      <c r="B95" s="42" t="s">
        <v>170</v>
      </c>
      <c r="C95" s="43">
        <v>114</v>
      </c>
      <c r="D95" s="46" t="s">
        <v>16</v>
      </c>
      <c r="E95" s="42"/>
    </row>
    <row r="96" spans="1:5" s="47" customFormat="1" ht="26.1" customHeight="1" x14ac:dyDescent="0.25">
      <c r="A96" s="46">
        <v>3</v>
      </c>
      <c r="B96" s="42" t="s">
        <v>171</v>
      </c>
      <c r="C96" s="43">
        <v>93</v>
      </c>
      <c r="D96" s="46" t="s">
        <v>16</v>
      </c>
      <c r="E96" s="42"/>
    </row>
    <row r="97" spans="1:5" s="47" customFormat="1" ht="26.1" customHeight="1" x14ac:dyDescent="0.25">
      <c r="A97" s="46">
        <v>4</v>
      </c>
      <c r="B97" s="42" t="s">
        <v>171</v>
      </c>
      <c r="C97" s="43">
        <v>50</v>
      </c>
      <c r="D97" s="46" t="s">
        <v>16</v>
      </c>
      <c r="E97" s="42"/>
    </row>
    <row r="98" spans="1:5" s="47" customFormat="1" ht="26.1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" customHeight="1" thickTop="1" x14ac:dyDescent="0.25">
      <c r="A100" s="166" t="s">
        <v>46</v>
      </c>
      <c r="B100" s="171"/>
      <c r="C100" s="25">
        <f>ROUND((SUM(C94:C99)/60),0)</f>
        <v>5</v>
      </c>
      <c r="D100" s="166" t="s">
        <v>17</v>
      </c>
      <c r="E100" s="167"/>
    </row>
    <row r="101" spans="1:5" ht="26.1" customHeight="1" thickBot="1" x14ac:dyDescent="0.3">
      <c r="A101" s="162" t="s">
        <v>1</v>
      </c>
      <c r="B101" s="163"/>
      <c r="C101" s="62">
        <v>0</v>
      </c>
      <c r="D101" s="162" t="s">
        <v>17</v>
      </c>
      <c r="E101" s="165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x14ac:dyDescent="0.25">
      <c r="A104" s="19" t="s">
        <v>0</v>
      </c>
      <c r="B104" s="19" t="s">
        <v>82</v>
      </c>
      <c r="C104" s="164" t="s">
        <v>83</v>
      </c>
      <c r="D104" s="164"/>
      <c r="E104" s="26" t="s">
        <v>86</v>
      </c>
    </row>
    <row r="105" spans="1:5" s="47" customFormat="1" ht="26.1" customHeight="1" x14ac:dyDescent="0.25">
      <c r="A105" s="46">
        <v>1</v>
      </c>
      <c r="B105" s="42" t="s">
        <v>145</v>
      </c>
      <c r="C105" s="43">
        <v>10</v>
      </c>
      <c r="D105" s="46" t="s">
        <v>16</v>
      </c>
      <c r="E105" s="42"/>
    </row>
    <row r="106" spans="1:5" s="47" customFormat="1" ht="26.1" customHeight="1" x14ac:dyDescent="0.25">
      <c r="A106" s="46">
        <v>2</v>
      </c>
      <c r="B106" s="42" t="s">
        <v>146</v>
      </c>
      <c r="C106" s="43">
        <v>18</v>
      </c>
      <c r="D106" s="46" t="s">
        <v>16</v>
      </c>
      <c r="E106" s="42"/>
    </row>
    <row r="107" spans="1:5" s="47" customFormat="1" ht="26.1" customHeight="1" x14ac:dyDescent="0.25">
      <c r="A107" s="46">
        <v>3</v>
      </c>
      <c r="B107" s="42" t="s">
        <v>147</v>
      </c>
      <c r="C107" s="43">
        <v>23</v>
      </c>
      <c r="D107" s="46" t="s">
        <v>16</v>
      </c>
      <c r="E107" s="42" t="s">
        <v>148</v>
      </c>
    </row>
    <row r="108" spans="1:5" s="47" customFormat="1" ht="26.1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" customHeight="1" thickTop="1" x14ac:dyDescent="0.25">
      <c r="A111" s="166" t="s">
        <v>46</v>
      </c>
      <c r="B111" s="171"/>
      <c r="C111" s="25">
        <f>ROUND((SUM(C105:C110)/60),0)</f>
        <v>1</v>
      </c>
      <c r="D111" s="166" t="s">
        <v>17</v>
      </c>
      <c r="E111" s="167"/>
    </row>
    <row r="112" spans="1:5" ht="26.1" customHeight="1" thickBot="1" x14ac:dyDescent="0.3">
      <c r="A112" s="162" t="s">
        <v>1</v>
      </c>
      <c r="B112" s="163"/>
      <c r="C112" s="62">
        <v>0</v>
      </c>
      <c r="D112" s="162" t="s">
        <v>17</v>
      </c>
      <c r="E112" s="165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x14ac:dyDescent="0.25">
      <c r="A115" s="19" t="s">
        <v>0</v>
      </c>
      <c r="B115" s="19" t="s">
        <v>82</v>
      </c>
      <c r="C115" s="164" t="s">
        <v>83</v>
      </c>
      <c r="D115" s="164"/>
      <c r="E115" s="26" t="s">
        <v>86</v>
      </c>
    </row>
    <row r="116" spans="1:5" s="47" customFormat="1" ht="26.1" customHeight="1" x14ac:dyDescent="0.25">
      <c r="A116" s="46">
        <v>1</v>
      </c>
      <c r="B116" s="42" t="s">
        <v>167</v>
      </c>
      <c r="C116" s="43">
        <v>147</v>
      </c>
      <c r="D116" s="46" t="s">
        <v>16</v>
      </c>
      <c r="E116" s="42"/>
    </row>
    <row r="117" spans="1:5" s="47" customFormat="1" ht="26.1" customHeight="1" x14ac:dyDescent="0.25">
      <c r="A117" s="46">
        <v>2</v>
      </c>
      <c r="B117" s="42" t="s">
        <v>168</v>
      </c>
      <c r="C117" s="43">
        <v>195</v>
      </c>
      <c r="D117" s="46" t="s">
        <v>16</v>
      </c>
      <c r="E117" s="42"/>
    </row>
    <row r="118" spans="1:5" s="47" customFormat="1" ht="26.1" customHeight="1" x14ac:dyDescent="0.25">
      <c r="A118" s="46">
        <v>3</v>
      </c>
      <c r="B118" s="42" t="s">
        <v>169</v>
      </c>
      <c r="C118" s="43">
        <v>155</v>
      </c>
      <c r="D118" s="46" t="s">
        <v>16</v>
      </c>
      <c r="E118" s="42"/>
    </row>
    <row r="119" spans="1:5" s="47" customFormat="1" ht="26.1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" customHeight="1" thickTop="1" x14ac:dyDescent="0.25">
      <c r="A122" s="166" t="s">
        <v>46</v>
      </c>
      <c r="B122" s="171"/>
      <c r="C122" s="25">
        <f>ROUND((SUM(C116:C121)/60),0)</f>
        <v>8</v>
      </c>
      <c r="D122" s="166" t="s">
        <v>17</v>
      </c>
      <c r="E122" s="167"/>
    </row>
    <row r="123" spans="1:5" ht="26.1" customHeight="1" thickBot="1" x14ac:dyDescent="0.3">
      <c r="A123" s="162" t="s">
        <v>1</v>
      </c>
      <c r="B123" s="163"/>
      <c r="C123" s="62">
        <v>0</v>
      </c>
      <c r="D123" s="162" t="s">
        <v>17</v>
      </c>
      <c r="E123" s="165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x14ac:dyDescent="0.25">
      <c r="A126" s="19" t="s">
        <v>0</v>
      </c>
      <c r="B126" s="19" t="s">
        <v>82</v>
      </c>
      <c r="C126" s="164" t="s">
        <v>83</v>
      </c>
      <c r="D126" s="164"/>
      <c r="E126" s="26" t="s">
        <v>86</v>
      </c>
    </row>
    <row r="127" spans="1:5" s="47" customFormat="1" ht="26.1" customHeight="1" x14ac:dyDescent="0.25">
      <c r="A127" s="46">
        <v>1</v>
      </c>
      <c r="B127" s="42" t="s">
        <v>149</v>
      </c>
      <c r="C127" s="43">
        <v>201</v>
      </c>
      <c r="D127" s="46" t="s">
        <v>16</v>
      </c>
      <c r="E127" s="42" t="s">
        <v>150</v>
      </c>
    </row>
    <row r="128" spans="1:5" s="47" customFormat="1" ht="26.1" customHeight="1" x14ac:dyDescent="0.25">
      <c r="A128" s="46">
        <v>2</v>
      </c>
      <c r="B128" s="42" t="s">
        <v>151</v>
      </c>
      <c r="C128" s="43">
        <v>116</v>
      </c>
      <c r="D128" s="46" t="s">
        <v>16</v>
      </c>
      <c r="E128" s="42" t="s">
        <v>152</v>
      </c>
    </row>
    <row r="129" spans="1:5" s="47" customFormat="1" ht="26.1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" customHeight="1" thickBot="1" x14ac:dyDescent="0.3">
      <c r="A132" s="48">
        <v>6</v>
      </c>
      <c r="B132" s="44" t="s">
        <v>166</v>
      </c>
      <c r="C132" s="45">
        <v>387</v>
      </c>
      <c r="D132" s="46" t="s">
        <v>16</v>
      </c>
      <c r="E132" s="44" t="s">
        <v>186</v>
      </c>
    </row>
    <row r="133" spans="1:5" ht="26.1" customHeight="1" thickTop="1" x14ac:dyDescent="0.25">
      <c r="A133" s="166" t="s">
        <v>46</v>
      </c>
      <c r="B133" s="171"/>
      <c r="C133" s="25">
        <f>ROUND((SUM(C127:C132)/60),0)</f>
        <v>12</v>
      </c>
      <c r="D133" s="166" t="s">
        <v>17</v>
      </c>
      <c r="E133" s="167"/>
    </row>
    <row r="134" spans="1:5" ht="26.1" customHeight="1" thickBot="1" x14ac:dyDescent="0.3">
      <c r="A134" s="162" t="s">
        <v>1</v>
      </c>
      <c r="B134" s="163"/>
      <c r="C134" s="62">
        <v>0</v>
      </c>
      <c r="D134" s="162" t="s">
        <v>17</v>
      </c>
      <c r="E134" s="165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x14ac:dyDescent="0.25">
      <c r="A137" s="19" t="s">
        <v>0</v>
      </c>
      <c r="B137" s="19" t="s">
        <v>82</v>
      </c>
      <c r="C137" s="164" t="s">
        <v>83</v>
      </c>
      <c r="D137" s="164"/>
      <c r="E137" s="26" t="s">
        <v>86</v>
      </c>
    </row>
    <row r="138" spans="1:5" s="47" customFormat="1" ht="26.1" customHeight="1" x14ac:dyDescent="0.25">
      <c r="A138" s="46">
        <v>1</v>
      </c>
      <c r="B138" s="42" t="s">
        <v>156</v>
      </c>
      <c r="C138" s="43">
        <v>223</v>
      </c>
      <c r="D138" s="46" t="s">
        <v>16</v>
      </c>
      <c r="E138" s="42" t="s">
        <v>158</v>
      </c>
    </row>
    <row r="139" spans="1:5" s="47" customFormat="1" ht="26.1" customHeight="1" x14ac:dyDescent="0.25">
      <c r="A139" s="46">
        <v>2</v>
      </c>
      <c r="B139" s="42" t="s">
        <v>157</v>
      </c>
      <c r="C139" s="43">
        <v>94</v>
      </c>
      <c r="D139" s="46" t="s">
        <v>16</v>
      </c>
      <c r="E139" s="42" t="s">
        <v>159</v>
      </c>
    </row>
    <row r="140" spans="1:5" s="47" customFormat="1" ht="26.1" customHeight="1" x14ac:dyDescent="0.25">
      <c r="A140" s="46">
        <v>3</v>
      </c>
      <c r="B140" s="42" t="s">
        <v>154</v>
      </c>
      <c r="C140" s="43">
        <v>58</v>
      </c>
      <c r="D140" s="46" t="s">
        <v>16</v>
      </c>
      <c r="E140" s="42" t="s">
        <v>155</v>
      </c>
    </row>
    <row r="141" spans="1:5" s="47" customFormat="1" ht="26.1" customHeight="1" x14ac:dyDescent="0.25">
      <c r="A141" s="46">
        <v>4</v>
      </c>
      <c r="B141" s="42" t="s">
        <v>160</v>
      </c>
      <c r="C141" s="43">
        <v>349</v>
      </c>
      <c r="D141" s="46" t="s">
        <v>16</v>
      </c>
      <c r="E141" s="42" t="s">
        <v>161</v>
      </c>
    </row>
    <row r="142" spans="1:5" s="47" customFormat="1" ht="26.1" customHeight="1" x14ac:dyDescent="0.25">
      <c r="A142" s="46">
        <v>5</v>
      </c>
      <c r="B142" s="42" t="s">
        <v>162</v>
      </c>
      <c r="C142" s="43">
        <v>461</v>
      </c>
      <c r="D142" s="46" t="s">
        <v>16</v>
      </c>
      <c r="E142" s="42" t="s">
        <v>163</v>
      </c>
    </row>
    <row r="143" spans="1:5" s="47" customFormat="1" ht="26.1" customHeight="1" thickBot="1" x14ac:dyDescent="0.3">
      <c r="A143" s="48">
        <v>6</v>
      </c>
      <c r="B143" s="44" t="s">
        <v>184</v>
      </c>
      <c r="C143" s="45">
        <v>422</v>
      </c>
      <c r="D143" s="46" t="s">
        <v>16</v>
      </c>
      <c r="E143" s="44" t="s">
        <v>185</v>
      </c>
    </row>
    <row r="144" spans="1:5" ht="26.1" customHeight="1" thickTop="1" x14ac:dyDescent="0.25">
      <c r="A144" s="166" t="s">
        <v>46</v>
      </c>
      <c r="B144" s="171"/>
      <c r="C144" s="25">
        <f>ROUND((SUM(C138:C143)/60),0)</f>
        <v>27</v>
      </c>
      <c r="D144" s="166" t="s">
        <v>17</v>
      </c>
      <c r="E144" s="167"/>
    </row>
    <row r="145" spans="1:5" ht="26.1" customHeight="1" thickBot="1" x14ac:dyDescent="0.3">
      <c r="A145" s="162" t="s">
        <v>1</v>
      </c>
      <c r="B145" s="163"/>
      <c r="C145" s="62">
        <v>0</v>
      </c>
      <c r="D145" s="162" t="s">
        <v>17</v>
      </c>
      <c r="E145" s="165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x14ac:dyDescent="0.25">
      <c r="A148" s="19" t="s">
        <v>0</v>
      </c>
      <c r="B148" s="19" t="s">
        <v>82</v>
      </c>
      <c r="C148" s="164" t="s">
        <v>83</v>
      </c>
      <c r="D148" s="164"/>
      <c r="E148" s="26" t="s">
        <v>86</v>
      </c>
    </row>
    <row r="149" spans="1:5" s="47" customFormat="1" ht="26.1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" customHeight="1" thickTop="1" x14ac:dyDescent="0.25">
      <c r="A155" s="166" t="s">
        <v>46</v>
      </c>
      <c r="B155" s="171"/>
      <c r="C155" s="25">
        <f>ROUND((SUM(C149:C154)/60),0)</f>
        <v>0</v>
      </c>
      <c r="D155" s="166" t="s">
        <v>17</v>
      </c>
      <c r="E155" s="167"/>
    </row>
    <row r="156" spans="1:5" ht="26.1" customHeight="1" thickBot="1" x14ac:dyDescent="0.3">
      <c r="A156" s="162" t="s">
        <v>1</v>
      </c>
      <c r="B156" s="163"/>
      <c r="C156" s="62">
        <v>0</v>
      </c>
      <c r="D156" s="162" t="s">
        <v>17</v>
      </c>
      <c r="E156" s="165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x14ac:dyDescent="0.25">
      <c r="A159" s="19" t="s">
        <v>0</v>
      </c>
      <c r="B159" s="19" t="s">
        <v>82</v>
      </c>
      <c r="C159" s="164" t="s">
        <v>83</v>
      </c>
      <c r="D159" s="164"/>
      <c r="E159" s="26" t="s">
        <v>86</v>
      </c>
    </row>
    <row r="160" spans="1:5" s="47" customFormat="1" ht="26.1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" customHeight="1" thickTop="1" x14ac:dyDescent="0.25">
      <c r="A166" s="166" t="s">
        <v>46</v>
      </c>
      <c r="B166" s="171"/>
      <c r="C166" s="25">
        <f>ROUND((SUM(C160:C165)/60),0)</f>
        <v>0</v>
      </c>
      <c r="D166" s="166" t="s">
        <v>17</v>
      </c>
      <c r="E166" s="167"/>
    </row>
    <row r="167" spans="1:5" ht="26.1" customHeight="1" thickBot="1" x14ac:dyDescent="0.3">
      <c r="A167" s="162" t="s">
        <v>1</v>
      </c>
      <c r="B167" s="163"/>
      <c r="C167" s="62">
        <v>0</v>
      </c>
      <c r="D167" s="162" t="s">
        <v>17</v>
      </c>
      <c r="E167" s="165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x14ac:dyDescent="0.25">
      <c r="A170" s="19" t="s">
        <v>0</v>
      </c>
      <c r="B170" s="19" t="s">
        <v>82</v>
      </c>
      <c r="C170" s="164" t="s">
        <v>83</v>
      </c>
      <c r="D170" s="164"/>
      <c r="E170" s="26" t="s">
        <v>86</v>
      </c>
    </row>
    <row r="171" spans="1:5" s="47" customFormat="1" ht="26.1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" customHeight="1" thickTop="1" x14ac:dyDescent="0.25">
      <c r="A177" s="166" t="s">
        <v>46</v>
      </c>
      <c r="B177" s="171"/>
      <c r="C177" s="25">
        <f>ROUND((SUM(C171:C176)/60),0)</f>
        <v>0</v>
      </c>
      <c r="D177" s="166" t="s">
        <v>17</v>
      </c>
      <c r="E177" s="167"/>
    </row>
    <row r="178" spans="1:5" ht="26.1" customHeight="1" thickBot="1" x14ac:dyDescent="0.3">
      <c r="A178" s="162" t="s">
        <v>1</v>
      </c>
      <c r="B178" s="163"/>
      <c r="C178" s="62">
        <v>0</v>
      </c>
      <c r="D178" s="162" t="s">
        <v>17</v>
      </c>
      <c r="E178" s="165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x14ac:dyDescent="0.25">
      <c r="A181" s="19" t="s">
        <v>0</v>
      </c>
      <c r="B181" s="19" t="s">
        <v>82</v>
      </c>
      <c r="C181" s="164" t="s">
        <v>83</v>
      </c>
      <c r="D181" s="164"/>
      <c r="E181" s="26" t="s">
        <v>86</v>
      </c>
    </row>
    <row r="182" spans="1:5" s="47" customFormat="1" ht="26.1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" customHeight="1" thickTop="1" x14ac:dyDescent="0.25">
      <c r="A188" s="166" t="s">
        <v>46</v>
      </c>
      <c r="B188" s="171"/>
      <c r="C188" s="25">
        <f>ROUND((SUM(C182:C187)/60),0)</f>
        <v>0</v>
      </c>
      <c r="D188" s="166" t="s">
        <v>17</v>
      </c>
      <c r="E188" s="167"/>
    </row>
    <row r="189" spans="1:5" ht="25.5" customHeight="1" thickBot="1" x14ac:dyDescent="0.3">
      <c r="A189" s="162" t="s">
        <v>1</v>
      </c>
      <c r="B189" s="163"/>
      <c r="C189" s="62">
        <v>0</v>
      </c>
      <c r="D189" s="162" t="s">
        <v>17</v>
      </c>
      <c r="E189" s="165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x14ac:dyDescent="0.25">
      <c r="A192" s="19" t="s">
        <v>0</v>
      </c>
      <c r="B192" s="19" t="s">
        <v>82</v>
      </c>
      <c r="C192" s="164" t="s">
        <v>83</v>
      </c>
      <c r="D192" s="164"/>
      <c r="E192" s="26" t="s">
        <v>86</v>
      </c>
    </row>
    <row r="193" spans="1:5" s="47" customFormat="1" ht="26.1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" customHeight="1" thickTop="1" x14ac:dyDescent="0.25">
      <c r="A199" s="166" t="s">
        <v>46</v>
      </c>
      <c r="B199" s="171"/>
      <c r="C199" s="25">
        <f>ROUND((SUM(C193:C198)/60),0)</f>
        <v>0</v>
      </c>
      <c r="D199" s="166" t="s">
        <v>17</v>
      </c>
      <c r="E199" s="167"/>
    </row>
    <row r="200" spans="1:5" ht="26.1" customHeight="1" thickBot="1" x14ac:dyDescent="0.3">
      <c r="A200" s="162" t="s">
        <v>1</v>
      </c>
      <c r="B200" s="163"/>
      <c r="C200" s="62">
        <v>0</v>
      </c>
      <c r="D200" s="162" t="s">
        <v>17</v>
      </c>
      <c r="E200" s="165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x14ac:dyDescent="0.25">
      <c r="A203" s="19" t="s">
        <v>0</v>
      </c>
      <c r="B203" s="19" t="s">
        <v>82</v>
      </c>
      <c r="C203" s="164" t="s">
        <v>83</v>
      </c>
      <c r="D203" s="164"/>
      <c r="E203" s="26" t="s">
        <v>86</v>
      </c>
    </row>
    <row r="204" spans="1:5" s="47" customFormat="1" ht="26.1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" customHeight="1" thickTop="1" x14ac:dyDescent="0.25">
      <c r="A210" s="166" t="s">
        <v>46</v>
      </c>
      <c r="B210" s="171"/>
      <c r="C210" s="25">
        <f>ROUND((SUM(C204:C209)/60),0)</f>
        <v>0</v>
      </c>
      <c r="D210" s="166" t="s">
        <v>17</v>
      </c>
      <c r="E210" s="167"/>
    </row>
    <row r="211" spans="1:5" ht="25.5" customHeight="1" thickBot="1" x14ac:dyDescent="0.3">
      <c r="A211" s="162" t="s">
        <v>1</v>
      </c>
      <c r="B211" s="163"/>
      <c r="C211" s="62">
        <v>0</v>
      </c>
      <c r="D211" s="162" t="s">
        <v>17</v>
      </c>
      <c r="E211" s="165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x14ac:dyDescent="0.25">
      <c r="A214" s="19" t="s">
        <v>0</v>
      </c>
      <c r="B214" s="19" t="s">
        <v>82</v>
      </c>
      <c r="C214" s="164" t="s">
        <v>83</v>
      </c>
      <c r="D214" s="164"/>
      <c r="E214" s="26" t="s">
        <v>86</v>
      </c>
    </row>
    <row r="215" spans="1:5" s="47" customFormat="1" ht="26.1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" customHeight="1" thickTop="1" x14ac:dyDescent="0.25">
      <c r="A221" s="166" t="s">
        <v>46</v>
      </c>
      <c r="B221" s="171"/>
      <c r="C221" s="25">
        <f>ROUND((SUM(C215:C220)/60),0)</f>
        <v>0</v>
      </c>
      <c r="D221" s="166" t="s">
        <v>17</v>
      </c>
      <c r="E221" s="167"/>
    </row>
    <row r="222" spans="1:5" ht="26.1" customHeight="1" thickBot="1" x14ac:dyDescent="0.3">
      <c r="A222" s="162" t="s">
        <v>1</v>
      </c>
      <c r="B222" s="163"/>
      <c r="C222" s="62">
        <v>0</v>
      </c>
      <c r="D222" s="162" t="s">
        <v>17</v>
      </c>
      <c r="E222" s="165"/>
    </row>
    <row r="223" spans="1:5" ht="13.8" thickTop="1" x14ac:dyDescent="0.25"/>
  </sheetData>
  <sheetProtection algorithmName="SHA-512" hashValue="g3ZvYrwR03Dwo45rDtXXsAue3hZi3105AdEtMXHqQ4IoQiVEBud7K+JY0q7yvQH4wGLg6yPHKCt/bMn7k/VMfg==" saltValue="r7pz2F8ZFi0sdFhTPydVJQ==" spinCount="100000" sheet="1" objects="1" scenarios="1" insertRows="0" deleteRows="0" selectLockedCells="1"/>
  <mergeCells count="141">
    <mergeCell ref="A222:B222"/>
    <mergeCell ref="D222:E222"/>
    <mergeCell ref="A212:E212"/>
    <mergeCell ref="A213:D213"/>
    <mergeCell ref="C214:D214"/>
    <mergeCell ref="A221:B221"/>
    <mergeCell ref="D221:E221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C137:D137"/>
    <mergeCell ref="A144:B144"/>
    <mergeCell ref="D144:E144"/>
    <mergeCell ref="A12:B12"/>
    <mergeCell ref="A23:B23"/>
    <mergeCell ref="A15:D15"/>
    <mergeCell ref="C16:D16"/>
    <mergeCell ref="A37:D37"/>
    <mergeCell ref="C148:D148"/>
    <mergeCell ref="D35:E35"/>
    <mergeCell ref="C27:D27"/>
    <mergeCell ref="A45:B45"/>
    <mergeCell ref="A46:B46"/>
    <mergeCell ref="D45:E45"/>
    <mergeCell ref="D46:E46"/>
    <mergeCell ref="C38:D38"/>
    <mergeCell ref="D57:E57"/>
    <mergeCell ref="A59:D59"/>
    <mergeCell ref="C60:D60"/>
    <mergeCell ref="A81:D81"/>
    <mergeCell ref="C82:D82"/>
    <mergeCell ref="A67:B67"/>
    <mergeCell ref="A68:B68"/>
    <mergeCell ref="A69:E69"/>
    <mergeCell ref="A1:E2"/>
    <mergeCell ref="A3:E3"/>
    <mergeCell ref="D12:E12"/>
    <mergeCell ref="A4:D4"/>
    <mergeCell ref="C5:D5"/>
    <mergeCell ref="A13:B13"/>
    <mergeCell ref="D13:E13"/>
    <mergeCell ref="A135:E135"/>
    <mergeCell ref="A136:D136"/>
    <mergeCell ref="A24:B24"/>
    <mergeCell ref="A14:E14"/>
    <mergeCell ref="A25:E25"/>
    <mergeCell ref="D23:E23"/>
    <mergeCell ref="D24:E24"/>
    <mergeCell ref="A26:D26"/>
    <mergeCell ref="A34:B34"/>
    <mergeCell ref="A35:B35"/>
    <mergeCell ref="A36:E36"/>
    <mergeCell ref="A47:E47"/>
    <mergeCell ref="A56:B56"/>
    <mergeCell ref="D56:E56"/>
    <mergeCell ref="A48:D48"/>
    <mergeCell ref="C49:D49"/>
    <mergeCell ref="D34:E34"/>
    <mergeCell ref="D67:E67"/>
    <mergeCell ref="A57:B57"/>
    <mergeCell ref="D68:E68"/>
    <mergeCell ref="A70:D70"/>
    <mergeCell ref="A78:B78"/>
    <mergeCell ref="A79:B79"/>
    <mergeCell ref="A80:E80"/>
    <mergeCell ref="D78:E78"/>
    <mergeCell ref="D79:E79"/>
    <mergeCell ref="C71:D71"/>
    <mergeCell ref="A58:E58"/>
    <mergeCell ref="A89:B89"/>
    <mergeCell ref="A90:B90"/>
    <mergeCell ref="D89:E89"/>
    <mergeCell ref="A101:B101"/>
    <mergeCell ref="A91:E91"/>
    <mergeCell ref="A100:B100"/>
    <mergeCell ref="D100:E100"/>
    <mergeCell ref="A92:D92"/>
    <mergeCell ref="C93:D93"/>
    <mergeCell ref="D90:E90"/>
    <mergeCell ref="A113:E113"/>
    <mergeCell ref="D111:E111"/>
    <mergeCell ref="D112:E112"/>
    <mergeCell ref="A114:D114"/>
    <mergeCell ref="A122:B122"/>
    <mergeCell ref="A123:B123"/>
    <mergeCell ref="A102:E102"/>
    <mergeCell ref="D101:E101"/>
    <mergeCell ref="A103:D103"/>
    <mergeCell ref="C104:D104"/>
    <mergeCell ref="A111:B111"/>
    <mergeCell ref="A112:B112"/>
    <mergeCell ref="A133:B133"/>
    <mergeCell ref="A134:B134"/>
    <mergeCell ref="D133:E133"/>
    <mergeCell ref="D134:E134"/>
    <mergeCell ref="A124:E124"/>
    <mergeCell ref="D122:E122"/>
    <mergeCell ref="D123:E123"/>
    <mergeCell ref="C115:D115"/>
    <mergeCell ref="A125:D125"/>
    <mergeCell ref="C126:D126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3"/>
  <sheetViews>
    <sheetView workbookViewId="0">
      <selection activeCell="C13" sqref="C13"/>
    </sheetView>
  </sheetViews>
  <sheetFormatPr baseColWidth="10" defaultColWidth="11.44140625" defaultRowHeight="13.2" x14ac:dyDescent="0.25"/>
  <cols>
    <col min="1" max="1" width="4.33203125" customWidth="1"/>
    <col min="2" max="2" width="21.6640625" customWidth="1"/>
    <col min="3" max="3" width="6.6640625" customWidth="1"/>
    <col min="4" max="4" width="7.441406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Data'!B27</f>
        <v>----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x14ac:dyDescent="0.25">
      <c r="A5" s="19" t="s">
        <v>0</v>
      </c>
      <c r="B5" s="19" t="s">
        <v>82</v>
      </c>
      <c r="C5" s="164" t="s">
        <v>83</v>
      </c>
      <c r="D5" s="164"/>
      <c r="E5" s="26" t="s">
        <v>86</v>
      </c>
    </row>
    <row r="6" spans="1:5" s="47" customFormat="1" ht="26.1" customHeight="1" x14ac:dyDescent="0.25">
      <c r="A6" s="46">
        <v>1</v>
      </c>
      <c r="B6" s="42"/>
      <c r="C6" s="43"/>
      <c r="D6" s="46" t="s">
        <v>16</v>
      </c>
      <c r="E6" s="42"/>
    </row>
    <row r="7" spans="1:5" s="47" customFormat="1" ht="26.1" customHeight="1" x14ac:dyDescent="0.25">
      <c r="A7" s="46">
        <v>2</v>
      </c>
      <c r="B7" s="42"/>
      <c r="C7" s="43"/>
      <c r="D7" s="46" t="s">
        <v>16</v>
      </c>
      <c r="E7" s="42"/>
    </row>
    <row r="8" spans="1:5" s="47" customFormat="1" ht="26.1" customHeight="1" x14ac:dyDescent="0.25">
      <c r="A8" s="46">
        <v>3</v>
      </c>
      <c r="B8" s="42"/>
      <c r="C8" s="43"/>
      <c r="D8" s="46" t="s">
        <v>16</v>
      </c>
      <c r="E8" s="42"/>
    </row>
    <row r="9" spans="1:5" s="47" customFormat="1" ht="26.1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" customHeight="1" thickTop="1" x14ac:dyDescent="0.25">
      <c r="A12" s="173" t="s">
        <v>46</v>
      </c>
      <c r="B12" s="173"/>
      <c r="C12" s="25">
        <f>ROUND((SUM(C6:C11)/60),0)</f>
        <v>0</v>
      </c>
      <c r="D12" s="166" t="s">
        <v>17</v>
      </c>
      <c r="E12" s="167"/>
    </row>
    <row r="13" spans="1:5" ht="26.1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x14ac:dyDescent="0.25">
      <c r="A16" s="19" t="s">
        <v>0</v>
      </c>
      <c r="B16" s="19" t="s">
        <v>82</v>
      </c>
      <c r="C16" s="164" t="s">
        <v>83</v>
      </c>
      <c r="D16" s="164"/>
      <c r="E16" s="26" t="s">
        <v>86</v>
      </c>
    </row>
    <row r="17" spans="1:5" s="47" customFormat="1" ht="26.1" customHeight="1" x14ac:dyDescent="0.25">
      <c r="A17" s="46">
        <v>1</v>
      </c>
      <c r="B17" s="42"/>
      <c r="C17" s="43"/>
      <c r="D17" s="46" t="s">
        <v>16</v>
      </c>
      <c r="E17" s="42"/>
    </row>
    <row r="18" spans="1:5" s="47" customFormat="1" ht="26.1" customHeight="1" x14ac:dyDescent="0.25">
      <c r="A18" s="46">
        <v>2</v>
      </c>
      <c r="B18" s="42"/>
      <c r="C18" s="43"/>
      <c r="D18" s="46" t="s">
        <v>16</v>
      </c>
      <c r="E18" s="42"/>
    </row>
    <row r="19" spans="1:5" s="47" customFormat="1" ht="26.1" customHeight="1" x14ac:dyDescent="0.25">
      <c r="A19" s="46">
        <v>3</v>
      </c>
      <c r="B19" s="42"/>
      <c r="C19" s="43"/>
      <c r="D19" s="46" t="s">
        <v>16</v>
      </c>
      <c r="E19" s="42"/>
    </row>
    <row r="20" spans="1:5" s="47" customFormat="1" ht="26.1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" customHeight="1" thickTop="1" x14ac:dyDescent="0.25">
      <c r="A23" s="166" t="s">
        <v>46</v>
      </c>
      <c r="B23" s="171"/>
      <c r="C23" s="25">
        <f>ROUND((SUM(C17:C22)/60),0)</f>
        <v>0</v>
      </c>
      <c r="D23" s="166" t="s">
        <v>17</v>
      </c>
      <c r="E23" s="167"/>
    </row>
    <row r="24" spans="1:5" ht="26.1" customHeight="1" thickBot="1" x14ac:dyDescent="0.3">
      <c r="A24" s="162" t="s">
        <v>1</v>
      </c>
      <c r="B24" s="163"/>
      <c r="C24" s="62">
        <v>0</v>
      </c>
      <c r="D24" s="162" t="s">
        <v>17</v>
      </c>
      <c r="E24" s="165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70</v>
      </c>
      <c r="B26" s="170"/>
      <c r="C26" s="170"/>
      <c r="D26" s="170"/>
      <c r="E26" s="34" t="str">
        <f>'dynamic Data'!$B$4</f>
        <v>22.11 - 28.11.2021</v>
      </c>
    </row>
    <row r="27" spans="1:5" x14ac:dyDescent="0.25">
      <c r="A27" s="19" t="s">
        <v>0</v>
      </c>
      <c r="B27" s="19" t="s">
        <v>82</v>
      </c>
      <c r="C27" s="164" t="s">
        <v>83</v>
      </c>
      <c r="D27" s="164"/>
      <c r="E27" s="26" t="s">
        <v>86</v>
      </c>
    </row>
    <row r="28" spans="1:5" s="47" customFormat="1" ht="26.1" customHeight="1" x14ac:dyDescent="0.25">
      <c r="A28" s="46">
        <v>1</v>
      </c>
      <c r="B28" s="42"/>
      <c r="C28" s="43"/>
      <c r="D28" s="46" t="s">
        <v>16</v>
      </c>
      <c r="E28" s="42"/>
    </row>
    <row r="29" spans="1:5" s="47" customFormat="1" ht="26.1" customHeight="1" x14ac:dyDescent="0.25">
      <c r="A29" s="46">
        <v>2</v>
      </c>
      <c r="B29" s="42"/>
      <c r="C29" s="43"/>
      <c r="D29" s="46" t="s">
        <v>16</v>
      </c>
      <c r="E29" s="42"/>
    </row>
    <row r="30" spans="1:5" s="47" customFormat="1" ht="26.1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" customHeight="1" thickTop="1" x14ac:dyDescent="0.25">
      <c r="A34" s="166" t="s">
        <v>46</v>
      </c>
      <c r="B34" s="171"/>
      <c r="C34" s="25">
        <f>ROUND((SUM(C28:C33)/60),0)</f>
        <v>0</v>
      </c>
      <c r="D34" s="166" t="s">
        <v>17</v>
      </c>
      <c r="E34" s="167"/>
    </row>
    <row r="35" spans="1:5" ht="26.1" customHeight="1" thickBot="1" x14ac:dyDescent="0.3">
      <c r="A35" s="162" t="s">
        <v>1</v>
      </c>
      <c r="B35" s="163"/>
      <c r="C35" s="62">
        <v>0</v>
      </c>
      <c r="D35" s="162" t="s">
        <v>17</v>
      </c>
      <c r="E35" s="165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53</v>
      </c>
      <c r="B37" s="170"/>
      <c r="C37" s="170"/>
      <c r="D37" s="170"/>
      <c r="E37" s="34" t="str">
        <f>'dynamic Data'!$B$5</f>
        <v>29.11 - 05.12.2021</v>
      </c>
    </row>
    <row r="38" spans="1:5" x14ac:dyDescent="0.25">
      <c r="A38" s="19" t="s">
        <v>0</v>
      </c>
      <c r="B38" s="19" t="s">
        <v>82</v>
      </c>
      <c r="C38" s="164" t="s">
        <v>83</v>
      </c>
      <c r="D38" s="164"/>
      <c r="E38" s="26" t="s">
        <v>86</v>
      </c>
    </row>
    <row r="39" spans="1:5" s="47" customFormat="1" ht="26.1" customHeight="1" x14ac:dyDescent="0.25">
      <c r="A39" s="46">
        <v>1</v>
      </c>
      <c r="B39" s="42"/>
      <c r="C39" s="43"/>
      <c r="D39" s="46" t="s">
        <v>16</v>
      </c>
      <c r="E39" s="42"/>
    </row>
    <row r="40" spans="1:5" s="47" customFormat="1" ht="26.1" customHeight="1" x14ac:dyDescent="0.25">
      <c r="A40" s="46">
        <v>2</v>
      </c>
      <c r="B40" s="42"/>
      <c r="C40" s="43"/>
      <c r="D40" s="46" t="s">
        <v>16</v>
      </c>
      <c r="E40" s="42"/>
    </row>
    <row r="41" spans="1:5" s="47" customFormat="1" ht="26.1" customHeight="1" x14ac:dyDescent="0.25">
      <c r="A41" s="46">
        <v>3</v>
      </c>
      <c r="B41" s="42"/>
      <c r="C41" s="43"/>
      <c r="D41" s="46" t="s">
        <v>16</v>
      </c>
      <c r="E41" s="42"/>
    </row>
    <row r="42" spans="1:5" s="47" customFormat="1" ht="26.1" customHeight="1" x14ac:dyDescent="0.25">
      <c r="A42" s="46">
        <v>4</v>
      </c>
      <c r="B42" s="42"/>
      <c r="C42" s="43"/>
      <c r="D42" s="46" t="s">
        <v>16</v>
      </c>
      <c r="E42" s="42"/>
    </row>
    <row r="43" spans="1:5" s="47" customFormat="1" ht="26.1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" customHeight="1" thickTop="1" x14ac:dyDescent="0.25">
      <c r="A45" s="166" t="s">
        <v>46</v>
      </c>
      <c r="B45" s="171"/>
      <c r="C45" s="25">
        <f>ROUND((SUM(C39:C44)/60),0)</f>
        <v>0</v>
      </c>
      <c r="D45" s="166" t="s">
        <v>17</v>
      </c>
      <c r="E45" s="167"/>
    </row>
    <row r="46" spans="1:5" ht="26.1" customHeight="1" thickBot="1" x14ac:dyDescent="0.3">
      <c r="A46" s="162" t="s">
        <v>1</v>
      </c>
      <c r="B46" s="163"/>
      <c r="C46" s="62">
        <v>0</v>
      </c>
      <c r="D46" s="162" t="s">
        <v>17</v>
      </c>
      <c r="E46" s="165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72</v>
      </c>
      <c r="B48" s="170"/>
      <c r="C48" s="170"/>
      <c r="D48" s="170"/>
      <c r="E48" s="34" t="str">
        <f>'dynamic Data'!$B$6</f>
        <v>06.12 - 12.12.2021</v>
      </c>
    </row>
    <row r="49" spans="1:5" x14ac:dyDescent="0.25">
      <c r="A49" s="19" t="s">
        <v>0</v>
      </c>
      <c r="B49" s="19" t="s">
        <v>82</v>
      </c>
      <c r="C49" s="164" t="s">
        <v>83</v>
      </c>
      <c r="D49" s="164"/>
      <c r="E49" s="26" t="s">
        <v>86</v>
      </c>
    </row>
    <row r="50" spans="1:5" s="47" customFormat="1" ht="26.1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" customHeight="1" thickTop="1" x14ac:dyDescent="0.25">
      <c r="A56" s="166" t="s">
        <v>46</v>
      </c>
      <c r="B56" s="171"/>
      <c r="C56" s="25">
        <f>ROUND((SUM(C50:C55)/60),0)</f>
        <v>0</v>
      </c>
      <c r="D56" s="166" t="s">
        <v>17</v>
      </c>
      <c r="E56" s="167"/>
    </row>
    <row r="57" spans="1:5" ht="26.1" customHeight="1" thickBot="1" x14ac:dyDescent="0.3">
      <c r="A57" s="162" t="s">
        <v>1</v>
      </c>
      <c r="B57" s="163"/>
      <c r="C57" s="62">
        <v>0</v>
      </c>
      <c r="D57" s="162" t="s">
        <v>17</v>
      </c>
      <c r="E57" s="165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x14ac:dyDescent="0.25">
      <c r="A60" s="19" t="s">
        <v>0</v>
      </c>
      <c r="B60" s="19" t="s">
        <v>82</v>
      </c>
      <c r="C60" s="164" t="s">
        <v>83</v>
      </c>
      <c r="D60" s="164"/>
      <c r="E60" s="26" t="s">
        <v>86</v>
      </c>
    </row>
    <row r="61" spans="1:5" s="47" customFormat="1" ht="26.1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" customHeight="1" thickTop="1" x14ac:dyDescent="0.25">
      <c r="A67" s="166" t="s">
        <v>46</v>
      </c>
      <c r="B67" s="171"/>
      <c r="C67" s="25">
        <f>ROUND((SUM(C61:C66)/60),0)</f>
        <v>0</v>
      </c>
      <c r="D67" s="166" t="s">
        <v>17</v>
      </c>
      <c r="E67" s="167"/>
    </row>
    <row r="68" spans="1:5" ht="26.1" customHeight="1" thickBot="1" x14ac:dyDescent="0.3">
      <c r="A68" s="162" t="s">
        <v>1</v>
      </c>
      <c r="B68" s="163"/>
      <c r="C68" s="62">
        <v>0</v>
      </c>
      <c r="D68" s="162" t="s">
        <v>17</v>
      </c>
      <c r="E68" s="165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71</v>
      </c>
      <c r="B70" s="170"/>
      <c r="C70" s="170"/>
      <c r="D70" s="170"/>
      <c r="E70" s="34" t="str">
        <f>'dynamic Data'!$B$8</f>
        <v>20.12 - 26.12.2021</v>
      </c>
    </row>
    <row r="71" spans="1:5" x14ac:dyDescent="0.25">
      <c r="A71" s="19" t="s">
        <v>0</v>
      </c>
      <c r="B71" s="19" t="s">
        <v>82</v>
      </c>
      <c r="C71" s="164" t="s">
        <v>83</v>
      </c>
      <c r="D71" s="164"/>
      <c r="E71" s="26" t="s">
        <v>86</v>
      </c>
    </row>
    <row r="72" spans="1:5" s="47" customFormat="1" ht="26.1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" customHeight="1" thickTop="1" x14ac:dyDescent="0.25">
      <c r="A78" s="166" t="s">
        <v>46</v>
      </c>
      <c r="B78" s="171"/>
      <c r="C78" s="25">
        <f>ROUND((SUM(C72:C77)/60),0)</f>
        <v>0</v>
      </c>
      <c r="D78" s="166" t="s">
        <v>17</v>
      </c>
      <c r="E78" s="167"/>
    </row>
    <row r="79" spans="1:5" ht="26.1" customHeight="1" thickBot="1" x14ac:dyDescent="0.3">
      <c r="A79" s="162" t="s">
        <v>1</v>
      </c>
      <c r="B79" s="163"/>
      <c r="C79" s="62">
        <v>0</v>
      </c>
      <c r="D79" s="162" t="s">
        <v>17</v>
      </c>
      <c r="E79" s="165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55</v>
      </c>
      <c r="B81" s="170"/>
      <c r="C81" s="170"/>
      <c r="D81" s="170"/>
      <c r="E81" s="34" t="str">
        <f>'dynamic Data'!$B$9</f>
        <v>27.12 - 02.01.2022</v>
      </c>
    </row>
    <row r="82" spans="1:5" x14ac:dyDescent="0.25">
      <c r="A82" s="19" t="s">
        <v>0</v>
      </c>
      <c r="B82" s="19" t="s">
        <v>82</v>
      </c>
      <c r="C82" s="164" t="s">
        <v>83</v>
      </c>
      <c r="D82" s="164"/>
      <c r="E82" s="26" t="s">
        <v>86</v>
      </c>
    </row>
    <row r="83" spans="1:5" s="47" customFormat="1" ht="26.1" customHeight="1" x14ac:dyDescent="0.25">
      <c r="A83" s="46">
        <v>1</v>
      </c>
      <c r="B83" s="42"/>
      <c r="C83" s="43"/>
      <c r="D83" s="46" t="s">
        <v>16</v>
      </c>
      <c r="E83" s="42"/>
    </row>
    <row r="84" spans="1:5" s="47" customFormat="1" ht="26.1" customHeight="1" x14ac:dyDescent="0.25">
      <c r="A84" s="46">
        <v>2</v>
      </c>
      <c r="B84" s="42"/>
      <c r="C84" s="43"/>
      <c r="D84" s="46" t="s">
        <v>16</v>
      </c>
      <c r="E84" s="42"/>
    </row>
    <row r="85" spans="1:5" s="47" customFormat="1" ht="26.1" customHeight="1" x14ac:dyDescent="0.25">
      <c r="A85" s="46">
        <v>3</v>
      </c>
      <c r="B85" s="42"/>
      <c r="C85" s="43"/>
      <c r="D85" s="46" t="s">
        <v>16</v>
      </c>
      <c r="E85" s="42"/>
    </row>
    <row r="86" spans="1:5" s="47" customFormat="1" ht="26.1" customHeight="1" x14ac:dyDescent="0.25">
      <c r="A86" s="46">
        <v>4</v>
      </c>
      <c r="B86" s="42"/>
      <c r="C86" s="43"/>
      <c r="D86" s="46" t="s">
        <v>16</v>
      </c>
      <c r="E86" s="42"/>
    </row>
    <row r="87" spans="1:5" s="47" customFormat="1" ht="26.1" customHeight="1" x14ac:dyDescent="0.25">
      <c r="A87" s="46">
        <v>5</v>
      </c>
      <c r="B87" s="42"/>
      <c r="C87" s="43"/>
      <c r="D87" s="46" t="s">
        <v>16</v>
      </c>
      <c r="E87" s="42"/>
    </row>
    <row r="88" spans="1:5" s="47" customFormat="1" ht="26.1" customHeight="1" thickBot="1" x14ac:dyDescent="0.3">
      <c r="A88" s="48">
        <v>6</v>
      </c>
      <c r="B88" s="44"/>
      <c r="C88" s="45"/>
      <c r="D88" s="46" t="s">
        <v>16</v>
      </c>
      <c r="E88" s="44"/>
    </row>
    <row r="89" spans="1:5" ht="26.1" customHeight="1" thickTop="1" x14ac:dyDescent="0.25">
      <c r="A89" s="166" t="s">
        <v>46</v>
      </c>
      <c r="B89" s="171"/>
      <c r="C89" s="25">
        <f>ROUND((SUM(C83:C88)/60),0)</f>
        <v>0</v>
      </c>
      <c r="D89" s="166" t="s">
        <v>17</v>
      </c>
      <c r="E89" s="167"/>
    </row>
    <row r="90" spans="1:5" ht="26.1" customHeight="1" thickBot="1" x14ac:dyDescent="0.3">
      <c r="A90" s="162" t="s">
        <v>1</v>
      </c>
      <c r="B90" s="163"/>
      <c r="C90" s="62">
        <v>0</v>
      </c>
      <c r="D90" s="162" t="s">
        <v>17</v>
      </c>
      <c r="E90" s="165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x14ac:dyDescent="0.25">
      <c r="A93" s="19" t="s">
        <v>0</v>
      </c>
      <c r="B93" s="19" t="s">
        <v>82</v>
      </c>
      <c r="C93" s="164" t="s">
        <v>83</v>
      </c>
      <c r="D93" s="164"/>
      <c r="E93" s="26" t="s">
        <v>86</v>
      </c>
    </row>
    <row r="94" spans="1:5" s="47" customFormat="1" ht="26.1" customHeight="1" x14ac:dyDescent="0.25">
      <c r="A94" s="46">
        <v>1</v>
      </c>
      <c r="B94" s="42"/>
      <c r="C94" s="43"/>
      <c r="D94" s="46" t="s">
        <v>16</v>
      </c>
      <c r="E94" s="42"/>
    </row>
    <row r="95" spans="1:5" s="47" customFormat="1" ht="26.1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" customHeight="1" thickTop="1" x14ac:dyDescent="0.25">
      <c r="A100" s="166" t="s">
        <v>46</v>
      </c>
      <c r="B100" s="171"/>
      <c r="C100" s="25">
        <f>ROUND((SUM(C94:C99)/60),0)</f>
        <v>0</v>
      </c>
      <c r="D100" s="166" t="s">
        <v>17</v>
      </c>
      <c r="E100" s="167"/>
    </row>
    <row r="101" spans="1:5" ht="26.1" customHeight="1" thickBot="1" x14ac:dyDescent="0.3">
      <c r="A101" s="162" t="s">
        <v>1</v>
      </c>
      <c r="B101" s="163"/>
      <c r="C101" s="62">
        <v>0</v>
      </c>
      <c r="D101" s="162" t="s">
        <v>17</v>
      </c>
      <c r="E101" s="165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x14ac:dyDescent="0.25">
      <c r="A104" s="19" t="s">
        <v>0</v>
      </c>
      <c r="B104" s="19" t="s">
        <v>82</v>
      </c>
      <c r="C104" s="164" t="s">
        <v>83</v>
      </c>
      <c r="D104" s="164"/>
      <c r="E104" s="26" t="s">
        <v>86</v>
      </c>
    </row>
    <row r="105" spans="1:5" s="47" customFormat="1" ht="26.1" customHeight="1" x14ac:dyDescent="0.25">
      <c r="A105" s="46">
        <v>1</v>
      </c>
      <c r="B105" s="42"/>
      <c r="C105" s="43"/>
      <c r="D105" s="46" t="s">
        <v>16</v>
      </c>
      <c r="E105" s="42"/>
    </row>
    <row r="106" spans="1:5" s="47" customFormat="1" ht="26.1" customHeight="1" x14ac:dyDescent="0.25">
      <c r="A106" s="46">
        <v>2</v>
      </c>
      <c r="B106" s="42"/>
      <c r="C106" s="43"/>
      <c r="D106" s="46" t="s">
        <v>16</v>
      </c>
      <c r="E106" s="42"/>
    </row>
    <row r="107" spans="1:5" s="47" customFormat="1" ht="26.1" customHeight="1" x14ac:dyDescent="0.25">
      <c r="A107" s="46">
        <v>3</v>
      </c>
      <c r="B107" s="42"/>
      <c r="C107" s="43"/>
      <c r="D107" s="46" t="s">
        <v>16</v>
      </c>
      <c r="E107" s="42"/>
    </row>
    <row r="108" spans="1:5" s="47" customFormat="1" ht="26.1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" customHeight="1" thickTop="1" x14ac:dyDescent="0.25">
      <c r="A111" s="166" t="s">
        <v>46</v>
      </c>
      <c r="B111" s="171"/>
      <c r="C111" s="25">
        <f>ROUND((SUM(C105:C110)/60),0)</f>
        <v>0</v>
      </c>
      <c r="D111" s="166" t="s">
        <v>17</v>
      </c>
      <c r="E111" s="167"/>
    </row>
    <row r="112" spans="1:5" ht="26.1" customHeight="1" thickBot="1" x14ac:dyDescent="0.3">
      <c r="A112" s="162" t="s">
        <v>1</v>
      </c>
      <c r="B112" s="163"/>
      <c r="C112" s="62">
        <v>0</v>
      </c>
      <c r="D112" s="162" t="s">
        <v>17</v>
      </c>
      <c r="E112" s="165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x14ac:dyDescent="0.25">
      <c r="A115" s="19" t="s">
        <v>0</v>
      </c>
      <c r="B115" s="19" t="s">
        <v>82</v>
      </c>
      <c r="C115" s="164" t="s">
        <v>83</v>
      </c>
      <c r="D115" s="164"/>
      <c r="E115" s="26" t="s">
        <v>86</v>
      </c>
    </row>
    <row r="116" spans="1:5" s="47" customFormat="1" ht="26.1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" customHeight="1" thickTop="1" x14ac:dyDescent="0.25">
      <c r="A122" s="166" t="s">
        <v>46</v>
      </c>
      <c r="B122" s="171"/>
      <c r="C122" s="25">
        <f>ROUND((SUM(C116:C121)/60),0)</f>
        <v>0</v>
      </c>
      <c r="D122" s="166" t="s">
        <v>17</v>
      </c>
      <c r="E122" s="167"/>
    </row>
    <row r="123" spans="1:5" ht="26.1" customHeight="1" thickBot="1" x14ac:dyDescent="0.3">
      <c r="A123" s="162" t="s">
        <v>1</v>
      </c>
      <c r="B123" s="163"/>
      <c r="C123" s="62">
        <v>0</v>
      </c>
      <c r="D123" s="162" t="s">
        <v>17</v>
      </c>
      <c r="E123" s="165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x14ac:dyDescent="0.25">
      <c r="A126" s="19" t="s">
        <v>0</v>
      </c>
      <c r="B126" s="19" t="s">
        <v>82</v>
      </c>
      <c r="C126" s="164" t="s">
        <v>83</v>
      </c>
      <c r="D126" s="164"/>
      <c r="E126" s="26" t="s">
        <v>86</v>
      </c>
    </row>
    <row r="127" spans="1:5" s="47" customFormat="1" ht="26.1" customHeight="1" x14ac:dyDescent="0.25">
      <c r="A127" s="46">
        <v>1</v>
      </c>
      <c r="B127" s="42"/>
      <c r="C127" s="43"/>
      <c r="D127" s="46" t="s">
        <v>16</v>
      </c>
      <c r="E127" s="42"/>
    </row>
    <row r="128" spans="1:5" s="47" customFormat="1" ht="26.1" customHeight="1" x14ac:dyDescent="0.25">
      <c r="A128" s="46">
        <v>2</v>
      </c>
      <c r="B128" s="42"/>
      <c r="C128" s="43"/>
      <c r="D128" s="46" t="s">
        <v>16</v>
      </c>
      <c r="E128" s="42"/>
    </row>
    <row r="129" spans="1:5" s="47" customFormat="1" ht="26.1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" customHeight="1" thickTop="1" x14ac:dyDescent="0.25">
      <c r="A133" s="166" t="s">
        <v>46</v>
      </c>
      <c r="B133" s="171"/>
      <c r="C133" s="25">
        <f>ROUND((SUM(C127:C132)/60),0)</f>
        <v>0</v>
      </c>
      <c r="D133" s="166" t="s">
        <v>17</v>
      </c>
      <c r="E133" s="167"/>
    </row>
    <row r="134" spans="1:5" ht="26.1" customHeight="1" thickBot="1" x14ac:dyDescent="0.3">
      <c r="A134" s="162" t="s">
        <v>1</v>
      </c>
      <c r="B134" s="163"/>
      <c r="C134" s="62">
        <v>0</v>
      </c>
      <c r="D134" s="162" t="s">
        <v>17</v>
      </c>
      <c r="E134" s="165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x14ac:dyDescent="0.25">
      <c r="A137" s="19" t="s">
        <v>0</v>
      </c>
      <c r="B137" s="19" t="s">
        <v>82</v>
      </c>
      <c r="C137" s="164" t="s">
        <v>83</v>
      </c>
      <c r="D137" s="164"/>
      <c r="E137" s="26" t="s">
        <v>86</v>
      </c>
    </row>
    <row r="138" spans="1:5" s="47" customFormat="1" ht="26.1" customHeight="1" x14ac:dyDescent="0.25">
      <c r="A138" s="46">
        <v>1</v>
      </c>
      <c r="B138" s="42"/>
      <c r="C138" s="43"/>
      <c r="D138" s="46" t="s">
        <v>16</v>
      </c>
      <c r="E138" s="42"/>
    </row>
    <row r="139" spans="1:5" s="47" customFormat="1" ht="26.1" customHeight="1" x14ac:dyDescent="0.25">
      <c r="A139" s="46">
        <v>2</v>
      </c>
      <c r="B139" s="42"/>
      <c r="C139" s="43"/>
      <c r="D139" s="46" t="s">
        <v>16</v>
      </c>
      <c r="E139" s="42"/>
    </row>
    <row r="140" spans="1:5" s="47" customFormat="1" ht="26.1" customHeight="1" x14ac:dyDescent="0.25">
      <c r="A140" s="46">
        <v>3</v>
      </c>
      <c r="B140" s="42"/>
      <c r="C140" s="43"/>
      <c r="D140" s="46" t="s">
        <v>16</v>
      </c>
      <c r="E140" s="42"/>
    </row>
    <row r="141" spans="1:5" s="47" customFormat="1" ht="26.1" customHeight="1" x14ac:dyDescent="0.25">
      <c r="A141" s="46">
        <v>4</v>
      </c>
      <c r="B141" s="42"/>
      <c r="C141" s="43"/>
      <c r="D141" s="46" t="s">
        <v>16</v>
      </c>
      <c r="E141" s="42"/>
    </row>
    <row r="142" spans="1:5" s="47" customFormat="1" ht="26.1" customHeight="1" x14ac:dyDescent="0.25">
      <c r="A142" s="46">
        <v>5</v>
      </c>
      <c r="B142" s="42"/>
      <c r="C142" s="43"/>
      <c r="D142" s="46" t="s">
        <v>16</v>
      </c>
      <c r="E142" s="42"/>
    </row>
    <row r="143" spans="1:5" s="47" customFormat="1" ht="26.1" customHeight="1" thickBot="1" x14ac:dyDescent="0.3">
      <c r="A143" s="48">
        <v>6</v>
      </c>
      <c r="B143" s="44"/>
      <c r="C143" s="45"/>
      <c r="D143" s="46" t="s">
        <v>16</v>
      </c>
      <c r="E143" s="44"/>
    </row>
    <row r="144" spans="1:5" ht="26.1" customHeight="1" thickTop="1" x14ac:dyDescent="0.25">
      <c r="A144" s="166" t="s">
        <v>46</v>
      </c>
      <c r="B144" s="171"/>
      <c r="C144" s="25">
        <f>ROUND((SUM(C138:C143)/60),0)</f>
        <v>0</v>
      </c>
      <c r="D144" s="166" t="s">
        <v>17</v>
      </c>
      <c r="E144" s="167"/>
    </row>
    <row r="145" spans="1:5" ht="26.1" customHeight="1" thickBot="1" x14ac:dyDescent="0.3">
      <c r="A145" s="162" t="s">
        <v>1</v>
      </c>
      <c r="B145" s="163"/>
      <c r="C145" s="62">
        <v>0</v>
      </c>
      <c r="D145" s="162" t="s">
        <v>17</v>
      </c>
      <c r="E145" s="165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x14ac:dyDescent="0.25">
      <c r="A148" s="19" t="s">
        <v>0</v>
      </c>
      <c r="B148" s="19" t="s">
        <v>82</v>
      </c>
      <c r="C148" s="164" t="s">
        <v>83</v>
      </c>
      <c r="D148" s="164"/>
      <c r="E148" s="26" t="s">
        <v>86</v>
      </c>
    </row>
    <row r="149" spans="1:5" s="47" customFormat="1" ht="26.1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" customHeight="1" thickTop="1" x14ac:dyDescent="0.25">
      <c r="A155" s="166" t="s">
        <v>46</v>
      </c>
      <c r="B155" s="171"/>
      <c r="C155" s="25">
        <f>ROUND((SUM(C149:C154)/60),0)</f>
        <v>0</v>
      </c>
      <c r="D155" s="166" t="s">
        <v>17</v>
      </c>
      <c r="E155" s="167"/>
    </row>
    <row r="156" spans="1:5" ht="26.1" customHeight="1" thickBot="1" x14ac:dyDescent="0.3">
      <c r="A156" s="162" t="s">
        <v>1</v>
      </c>
      <c r="B156" s="163"/>
      <c r="C156" s="62">
        <v>0</v>
      </c>
      <c r="D156" s="162" t="s">
        <v>17</v>
      </c>
      <c r="E156" s="165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x14ac:dyDescent="0.25">
      <c r="A159" s="19" t="s">
        <v>0</v>
      </c>
      <c r="B159" s="19" t="s">
        <v>82</v>
      </c>
      <c r="C159" s="164" t="s">
        <v>83</v>
      </c>
      <c r="D159" s="164"/>
      <c r="E159" s="26" t="s">
        <v>86</v>
      </c>
    </row>
    <row r="160" spans="1:5" s="47" customFormat="1" ht="26.1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" customHeight="1" thickTop="1" x14ac:dyDescent="0.25">
      <c r="A166" s="166" t="s">
        <v>46</v>
      </c>
      <c r="B166" s="171"/>
      <c r="C166" s="25">
        <f>ROUND((SUM(C160:C165)/60),0)</f>
        <v>0</v>
      </c>
      <c r="D166" s="166" t="s">
        <v>17</v>
      </c>
      <c r="E166" s="167"/>
    </row>
    <row r="167" spans="1:5" ht="26.1" customHeight="1" thickBot="1" x14ac:dyDescent="0.3">
      <c r="A167" s="162" t="s">
        <v>1</v>
      </c>
      <c r="B167" s="163"/>
      <c r="C167" s="62">
        <v>0</v>
      </c>
      <c r="D167" s="162" t="s">
        <v>17</v>
      </c>
      <c r="E167" s="165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x14ac:dyDescent="0.25">
      <c r="A170" s="19" t="s">
        <v>0</v>
      </c>
      <c r="B170" s="19" t="s">
        <v>82</v>
      </c>
      <c r="C170" s="164" t="s">
        <v>83</v>
      </c>
      <c r="D170" s="164"/>
      <c r="E170" s="26" t="s">
        <v>86</v>
      </c>
    </row>
    <row r="171" spans="1:5" s="47" customFormat="1" ht="26.1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" customHeight="1" thickTop="1" x14ac:dyDescent="0.25">
      <c r="A177" s="166" t="s">
        <v>46</v>
      </c>
      <c r="B177" s="171"/>
      <c r="C177" s="25">
        <f>ROUND((SUM(C171:C176)/60),0)</f>
        <v>0</v>
      </c>
      <c r="D177" s="166" t="s">
        <v>17</v>
      </c>
      <c r="E177" s="167"/>
    </row>
    <row r="178" spans="1:5" ht="26.1" customHeight="1" thickBot="1" x14ac:dyDescent="0.3">
      <c r="A178" s="162" t="s">
        <v>1</v>
      </c>
      <c r="B178" s="163"/>
      <c r="C178" s="62">
        <v>0</v>
      </c>
      <c r="D178" s="162" t="s">
        <v>17</v>
      </c>
      <c r="E178" s="165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x14ac:dyDescent="0.25">
      <c r="A181" s="19" t="s">
        <v>0</v>
      </c>
      <c r="B181" s="19" t="s">
        <v>82</v>
      </c>
      <c r="C181" s="164" t="s">
        <v>83</v>
      </c>
      <c r="D181" s="164"/>
      <c r="E181" s="26" t="s">
        <v>86</v>
      </c>
    </row>
    <row r="182" spans="1:5" s="47" customFormat="1" ht="26.1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" customHeight="1" thickTop="1" x14ac:dyDescent="0.25">
      <c r="A188" s="166" t="s">
        <v>46</v>
      </c>
      <c r="B188" s="171"/>
      <c r="C188" s="25">
        <f>ROUND((SUM(C182:C187)/60),0)</f>
        <v>0</v>
      </c>
      <c r="D188" s="166" t="s">
        <v>17</v>
      </c>
      <c r="E188" s="167"/>
    </row>
    <row r="189" spans="1:5" ht="25.5" customHeight="1" thickBot="1" x14ac:dyDescent="0.3">
      <c r="A189" s="162" t="s">
        <v>1</v>
      </c>
      <c r="B189" s="163"/>
      <c r="C189" s="62">
        <v>0</v>
      </c>
      <c r="D189" s="162" t="s">
        <v>17</v>
      </c>
      <c r="E189" s="165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x14ac:dyDescent="0.25">
      <c r="A192" s="19" t="s">
        <v>0</v>
      </c>
      <c r="B192" s="19" t="s">
        <v>82</v>
      </c>
      <c r="C192" s="164" t="s">
        <v>83</v>
      </c>
      <c r="D192" s="164"/>
      <c r="E192" s="26" t="s">
        <v>86</v>
      </c>
    </row>
    <row r="193" spans="1:5" s="47" customFormat="1" ht="26.1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" customHeight="1" thickTop="1" x14ac:dyDescent="0.25">
      <c r="A199" s="166" t="s">
        <v>46</v>
      </c>
      <c r="B199" s="171"/>
      <c r="C199" s="25">
        <f>ROUND((SUM(C193:C198)/60),0)</f>
        <v>0</v>
      </c>
      <c r="D199" s="166" t="s">
        <v>17</v>
      </c>
      <c r="E199" s="167"/>
    </row>
    <row r="200" spans="1:5" ht="26.1" customHeight="1" thickBot="1" x14ac:dyDescent="0.3">
      <c r="A200" s="162" t="s">
        <v>1</v>
      </c>
      <c r="B200" s="163"/>
      <c r="C200" s="62">
        <v>0</v>
      </c>
      <c r="D200" s="162" t="s">
        <v>17</v>
      </c>
      <c r="E200" s="165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x14ac:dyDescent="0.25">
      <c r="A203" s="19" t="s">
        <v>0</v>
      </c>
      <c r="B203" s="19" t="s">
        <v>82</v>
      </c>
      <c r="C203" s="164" t="s">
        <v>83</v>
      </c>
      <c r="D203" s="164"/>
      <c r="E203" s="26" t="s">
        <v>86</v>
      </c>
    </row>
    <row r="204" spans="1:5" s="47" customFormat="1" ht="26.1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" customHeight="1" thickTop="1" x14ac:dyDescent="0.25">
      <c r="A210" s="166" t="s">
        <v>46</v>
      </c>
      <c r="B210" s="171"/>
      <c r="C210" s="25">
        <f>ROUND((SUM(C204:C209)/60),0)</f>
        <v>0</v>
      </c>
      <c r="D210" s="166" t="s">
        <v>17</v>
      </c>
      <c r="E210" s="167"/>
    </row>
    <row r="211" spans="1:5" ht="25.5" customHeight="1" thickBot="1" x14ac:dyDescent="0.3">
      <c r="A211" s="162" t="s">
        <v>1</v>
      </c>
      <c r="B211" s="163"/>
      <c r="C211" s="62">
        <v>0</v>
      </c>
      <c r="D211" s="162" t="s">
        <v>17</v>
      </c>
      <c r="E211" s="165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x14ac:dyDescent="0.25">
      <c r="A214" s="19" t="s">
        <v>0</v>
      </c>
      <c r="B214" s="19" t="s">
        <v>82</v>
      </c>
      <c r="C214" s="164" t="s">
        <v>83</v>
      </c>
      <c r="D214" s="164"/>
      <c r="E214" s="26" t="s">
        <v>86</v>
      </c>
    </row>
    <row r="215" spans="1:5" s="47" customFormat="1" ht="26.1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" customHeight="1" thickTop="1" x14ac:dyDescent="0.25">
      <c r="A221" s="166" t="s">
        <v>46</v>
      </c>
      <c r="B221" s="171"/>
      <c r="C221" s="25">
        <f>ROUND((SUM(C215:C220)/60),0)</f>
        <v>0</v>
      </c>
      <c r="D221" s="166" t="s">
        <v>17</v>
      </c>
      <c r="E221" s="167"/>
    </row>
    <row r="222" spans="1:5" ht="26.1" customHeight="1" thickBot="1" x14ac:dyDescent="0.3">
      <c r="A222" s="162" t="s">
        <v>1</v>
      </c>
      <c r="B222" s="163"/>
      <c r="C222" s="62">
        <v>0</v>
      </c>
      <c r="D222" s="162" t="s">
        <v>17</v>
      </c>
      <c r="E222" s="165"/>
    </row>
    <row r="223" spans="1:5" ht="13.8" thickTop="1" x14ac:dyDescent="0.25"/>
  </sheetData>
  <sheetProtection algorithmName="SHA-512" hashValue="ShHLx6295kERz/sxE7+/vkTV4PStK5pLtBbY3qMZ7fOBmXtpitxoAJt/ez1hwpRN8ZXwHfDaRYIfCiDZt/YWAA==" saltValue="N+ySqIUy80dAlB/CGO0woQ==" spinCount="100000" sheet="1" objects="1" scenarios="1" insertRows="0" deleteRows="0" selectLockedCells="1"/>
  <mergeCells count="141"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35:E135"/>
    <mergeCell ref="A136:D136"/>
    <mergeCell ref="C137:D137"/>
    <mergeCell ref="A144:B144"/>
    <mergeCell ref="D144:E144"/>
    <mergeCell ref="A133:B133"/>
    <mergeCell ref="A134:B134"/>
    <mergeCell ref="D133:E133"/>
    <mergeCell ref="D134:E134"/>
    <mergeCell ref="C115:D115"/>
    <mergeCell ref="A111:B111"/>
    <mergeCell ref="A112:B112"/>
    <mergeCell ref="A113:E113"/>
    <mergeCell ref="D111:E111"/>
    <mergeCell ref="D112:E112"/>
    <mergeCell ref="A114:D114"/>
    <mergeCell ref="A125:D125"/>
    <mergeCell ref="C126:D126"/>
    <mergeCell ref="A122:B122"/>
    <mergeCell ref="A123:B123"/>
    <mergeCell ref="A124:E124"/>
    <mergeCell ref="D122:E122"/>
    <mergeCell ref="D123:E123"/>
    <mergeCell ref="A89:B89"/>
    <mergeCell ref="A90:B90"/>
    <mergeCell ref="D89:E89"/>
    <mergeCell ref="D90:E90"/>
    <mergeCell ref="A81:D81"/>
    <mergeCell ref="C82:D82"/>
    <mergeCell ref="C104:D104"/>
    <mergeCell ref="A91:E91"/>
    <mergeCell ref="A100:B100"/>
    <mergeCell ref="D100:E100"/>
    <mergeCell ref="A92:D92"/>
    <mergeCell ref="C93:D93"/>
    <mergeCell ref="A101:B101"/>
    <mergeCell ref="A102:E102"/>
    <mergeCell ref="D101:E101"/>
    <mergeCell ref="A103:D103"/>
    <mergeCell ref="A67:B67"/>
    <mergeCell ref="A68:B68"/>
    <mergeCell ref="A69:E69"/>
    <mergeCell ref="D67:E67"/>
    <mergeCell ref="D68:E68"/>
    <mergeCell ref="A70:D70"/>
    <mergeCell ref="A78:B78"/>
    <mergeCell ref="A79:B79"/>
    <mergeCell ref="A80:E80"/>
    <mergeCell ref="D78:E78"/>
    <mergeCell ref="D79:E79"/>
    <mergeCell ref="C71:D71"/>
    <mergeCell ref="C60:D60"/>
    <mergeCell ref="A47:E47"/>
    <mergeCell ref="A56:B56"/>
    <mergeCell ref="D56:E56"/>
    <mergeCell ref="A48:D48"/>
    <mergeCell ref="C49:D49"/>
    <mergeCell ref="A57:B57"/>
    <mergeCell ref="A58:E58"/>
    <mergeCell ref="D57:E57"/>
    <mergeCell ref="A59:D59"/>
    <mergeCell ref="A36:E36"/>
    <mergeCell ref="D34:E34"/>
    <mergeCell ref="D35:E35"/>
    <mergeCell ref="C27:D27"/>
    <mergeCell ref="A45:B45"/>
    <mergeCell ref="A46:B46"/>
    <mergeCell ref="D45:E45"/>
    <mergeCell ref="D46:E46"/>
    <mergeCell ref="A37:D37"/>
    <mergeCell ref="C38:D38"/>
    <mergeCell ref="A24:B24"/>
    <mergeCell ref="A14:E14"/>
    <mergeCell ref="A25:E25"/>
    <mergeCell ref="D24:E24"/>
    <mergeCell ref="A15:D15"/>
    <mergeCell ref="A26:D26"/>
    <mergeCell ref="C16:D16"/>
    <mergeCell ref="A34:B34"/>
    <mergeCell ref="A35:B35"/>
    <mergeCell ref="A13:B13"/>
    <mergeCell ref="A23:B23"/>
    <mergeCell ref="D13:E13"/>
    <mergeCell ref="D23:E23"/>
    <mergeCell ref="A12:B12"/>
    <mergeCell ref="A1:E2"/>
    <mergeCell ref="A3:E3"/>
    <mergeCell ref="D12:E12"/>
    <mergeCell ref="A4:D4"/>
    <mergeCell ref="C5:D5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3"/>
  <sheetViews>
    <sheetView workbookViewId="0">
      <selection activeCell="C13" sqref="C13"/>
    </sheetView>
  </sheetViews>
  <sheetFormatPr baseColWidth="10" defaultColWidth="11.44140625" defaultRowHeight="13.2" x14ac:dyDescent="0.25"/>
  <cols>
    <col min="1" max="1" width="4.33203125" customWidth="1"/>
    <col min="2" max="2" width="21.6640625" customWidth="1"/>
    <col min="3" max="3" width="6.6640625" customWidth="1"/>
    <col min="4" max="4" width="7.44140625" customWidth="1"/>
    <col min="5" max="5" width="41" customWidth="1"/>
  </cols>
  <sheetData>
    <row r="1" spans="1:5" ht="12.75" customHeight="1" x14ac:dyDescent="0.25">
      <c r="A1" s="172" t="s">
        <v>51</v>
      </c>
      <c r="B1" s="172"/>
      <c r="C1" s="172"/>
      <c r="D1" s="172"/>
      <c r="E1" s="172"/>
    </row>
    <row r="2" spans="1:5" ht="18" customHeight="1" x14ac:dyDescent="0.25">
      <c r="A2" s="172"/>
      <c r="B2" s="172"/>
      <c r="C2" s="172"/>
      <c r="D2" s="172"/>
      <c r="E2" s="172"/>
    </row>
    <row r="3" spans="1:5" ht="18" customHeight="1" x14ac:dyDescent="0.25">
      <c r="A3" s="179" t="str">
        <f>'dynamic Data'!B28</f>
        <v>----</v>
      </c>
      <c r="B3" s="180"/>
      <c r="C3" s="180"/>
      <c r="D3" s="180"/>
      <c r="E3" s="181"/>
    </row>
    <row r="4" spans="1:5" ht="18" customHeight="1" x14ac:dyDescent="0.25">
      <c r="A4" s="169" t="s">
        <v>52</v>
      </c>
      <c r="B4" s="170"/>
      <c r="C4" s="170"/>
      <c r="D4" s="170"/>
      <c r="E4" s="34" t="str">
        <f>'dynamic Data'!$B$2</f>
        <v>08.11 - 14.11.2021</v>
      </c>
    </row>
    <row r="5" spans="1:5" x14ac:dyDescent="0.25">
      <c r="A5" s="19" t="s">
        <v>0</v>
      </c>
      <c r="B5" s="19" t="s">
        <v>82</v>
      </c>
      <c r="C5" s="164" t="s">
        <v>83</v>
      </c>
      <c r="D5" s="164"/>
      <c r="E5" s="26" t="s">
        <v>86</v>
      </c>
    </row>
    <row r="6" spans="1:5" s="47" customFormat="1" ht="26.1" customHeight="1" x14ac:dyDescent="0.25">
      <c r="A6" s="46">
        <v>1</v>
      </c>
      <c r="B6" s="42"/>
      <c r="C6" s="43"/>
      <c r="D6" s="46" t="s">
        <v>16</v>
      </c>
      <c r="E6" s="42"/>
    </row>
    <row r="7" spans="1:5" s="47" customFormat="1" ht="26.1" customHeight="1" x14ac:dyDescent="0.25">
      <c r="A7" s="46">
        <v>2</v>
      </c>
      <c r="B7" s="42"/>
      <c r="C7" s="43"/>
      <c r="D7" s="46" t="s">
        <v>16</v>
      </c>
      <c r="E7" s="42"/>
    </row>
    <row r="8" spans="1:5" s="47" customFormat="1" ht="26.1" customHeight="1" x14ac:dyDescent="0.25">
      <c r="A8" s="46">
        <v>3</v>
      </c>
      <c r="B8" s="42"/>
      <c r="C8" s="43"/>
      <c r="D8" s="46" t="s">
        <v>16</v>
      </c>
      <c r="E8" s="42"/>
    </row>
    <row r="9" spans="1:5" s="47" customFormat="1" ht="26.1" customHeight="1" x14ac:dyDescent="0.25">
      <c r="A9" s="46">
        <v>4</v>
      </c>
      <c r="B9" s="42"/>
      <c r="C9" s="43"/>
      <c r="D9" s="46" t="s">
        <v>16</v>
      </c>
      <c r="E9" s="42"/>
    </row>
    <row r="10" spans="1:5" s="47" customFormat="1" ht="26.1" customHeight="1" x14ac:dyDescent="0.25">
      <c r="A10" s="46">
        <v>5</v>
      </c>
      <c r="B10" s="42"/>
      <c r="C10" s="43"/>
      <c r="D10" s="46" t="s">
        <v>16</v>
      </c>
      <c r="E10" s="42"/>
    </row>
    <row r="11" spans="1:5" s="47" customFormat="1" ht="26.1" customHeight="1" thickBot="1" x14ac:dyDescent="0.3">
      <c r="A11" s="48">
        <v>6</v>
      </c>
      <c r="B11" s="44"/>
      <c r="C11" s="45"/>
      <c r="D11" s="46" t="s">
        <v>16</v>
      </c>
      <c r="E11" s="44"/>
    </row>
    <row r="12" spans="1:5" ht="26.1" customHeight="1" thickTop="1" x14ac:dyDescent="0.25">
      <c r="A12" s="173" t="s">
        <v>46</v>
      </c>
      <c r="B12" s="173"/>
      <c r="C12" s="25">
        <f>ROUND((SUM(C6:C11)/60),0)</f>
        <v>0</v>
      </c>
      <c r="D12" s="166" t="s">
        <v>17</v>
      </c>
      <c r="E12" s="167"/>
    </row>
    <row r="13" spans="1:5" ht="26.1" customHeight="1" x14ac:dyDescent="0.25">
      <c r="A13" s="174" t="s">
        <v>1</v>
      </c>
      <c r="B13" s="174"/>
      <c r="C13" s="61">
        <v>0</v>
      </c>
      <c r="D13" s="175" t="s">
        <v>17</v>
      </c>
      <c r="E13" s="176"/>
    </row>
    <row r="14" spans="1:5" ht="18" customHeight="1" x14ac:dyDescent="0.25">
      <c r="A14" s="168"/>
      <c r="B14" s="168"/>
      <c r="C14" s="168"/>
      <c r="D14" s="168"/>
      <c r="E14" s="168"/>
    </row>
    <row r="15" spans="1:5" ht="18" customHeight="1" x14ac:dyDescent="0.25">
      <c r="A15" s="169" t="s">
        <v>68</v>
      </c>
      <c r="B15" s="170"/>
      <c r="C15" s="170"/>
      <c r="D15" s="170"/>
      <c r="E15" s="34" t="str">
        <f>'dynamic Data'!$B$3</f>
        <v>15.11 - 21.11.2021</v>
      </c>
    </row>
    <row r="16" spans="1:5" x14ac:dyDescent="0.25">
      <c r="A16" s="19" t="s">
        <v>0</v>
      </c>
      <c r="B16" s="19" t="s">
        <v>82</v>
      </c>
      <c r="C16" s="164" t="s">
        <v>83</v>
      </c>
      <c r="D16" s="164"/>
      <c r="E16" s="26" t="s">
        <v>86</v>
      </c>
    </row>
    <row r="17" spans="1:5" s="47" customFormat="1" ht="26.1" customHeight="1" x14ac:dyDescent="0.25">
      <c r="A17" s="46" t="s">
        <v>3</v>
      </c>
      <c r="B17" s="42"/>
      <c r="C17" s="43"/>
      <c r="D17" s="46" t="s">
        <v>16</v>
      </c>
      <c r="E17" s="42"/>
    </row>
    <row r="18" spans="1:5" s="47" customFormat="1" ht="26.1" customHeight="1" x14ac:dyDescent="0.25">
      <c r="A18" s="46">
        <v>2</v>
      </c>
      <c r="B18" s="42"/>
      <c r="C18" s="43"/>
      <c r="D18" s="46" t="s">
        <v>16</v>
      </c>
      <c r="E18" s="42"/>
    </row>
    <row r="19" spans="1:5" s="47" customFormat="1" ht="26.1" customHeight="1" x14ac:dyDescent="0.25">
      <c r="A19" s="46">
        <v>3</v>
      </c>
      <c r="B19" s="42"/>
      <c r="C19" s="43"/>
      <c r="D19" s="46" t="s">
        <v>16</v>
      </c>
      <c r="E19" s="42"/>
    </row>
    <row r="20" spans="1:5" s="47" customFormat="1" ht="26.1" customHeight="1" x14ac:dyDescent="0.25">
      <c r="A20" s="46">
        <v>4</v>
      </c>
      <c r="B20" s="42"/>
      <c r="C20" s="43"/>
      <c r="D20" s="46" t="s">
        <v>16</v>
      </c>
      <c r="E20" s="42"/>
    </row>
    <row r="21" spans="1:5" s="47" customFormat="1" ht="26.1" customHeight="1" x14ac:dyDescent="0.25">
      <c r="A21" s="46">
        <v>5</v>
      </c>
      <c r="B21" s="42"/>
      <c r="C21" s="43"/>
      <c r="D21" s="46" t="s">
        <v>16</v>
      </c>
      <c r="E21" s="42"/>
    </row>
    <row r="22" spans="1:5" s="47" customFormat="1" ht="26.1" customHeight="1" thickBot="1" x14ac:dyDescent="0.3">
      <c r="A22" s="48">
        <v>6</v>
      </c>
      <c r="B22" s="44"/>
      <c r="C22" s="45"/>
      <c r="D22" s="46" t="s">
        <v>16</v>
      </c>
      <c r="E22" s="44"/>
    </row>
    <row r="23" spans="1:5" ht="26.1" customHeight="1" thickTop="1" x14ac:dyDescent="0.25">
      <c r="A23" s="166" t="s">
        <v>46</v>
      </c>
      <c r="B23" s="171"/>
      <c r="C23" s="25">
        <f>ROUND((SUM(C17:C22)/60),0)</f>
        <v>0</v>
      </c>
      <c r="D23" s="166" t="s">
        <v>17</v>
      </c>
      <c r="E23" s="167"/>
    </row>
    <row r="24" spans="1:5" ht="26.1" customHeight="1" thickBot="1" x14ac:dyDescent="0.3">
      <c r="A24" s="162" t="s">
        <v>1</v>
      </c>
      <c r="B24" s="163"/>
      <c r="C24" s="62">
        <v>0</v>
      </c>
      <c r="D24" s="162" t="s">
        <v>17</v>
      </c>
      <c r="E24" s="165"/>
    </row>
    <row r="25" spans="1:5" ht="18" customHeight="1" thickTop="1" x14ac:dyDescent="0.25">
      <c r="A25" s="168"/>
      <c r="B25" s="168"/>
      <c r="C25" s="168"/>
      <c r="D25" s="168"/>
      <c r="E25" s="168"/>
    </row>
    <row r="26" spans="1:5" ht="18" customHeight="1" x14ac:dyDescent="0.25">
      <c r="A26" s="169" t="s">
        <v>70</v>
      </c>
      <c r="B26" s="170"/>
      <c r="C26" s="170"/>
      <c r="D26" s="170"/>
      <c r="E26" s="34" t="str">
        <f>'dynamic Data'!$B$4</f>
        <v>22.11 - 28.11.2021</v>
      </c>
    </row>
    <row r="27" spans="1:5" x14ac:dyDescent="0.25">
      <c r="A27" s="19" t="s">
        <v>0</v>
      </c>
      <c r="B27" s="19" t="s">
        <v>82</v>
      </c>
      <c r="C27" s="164" t="s">
        <v>83</v>
      </c>
      <c r="D27" s="164"/>
      <c r="E27" s="26" t="s">
        <v>86</v>
      </c>
    </row>
    <row r="28" spans="1:5" s="47" customFormat="1" ht="26.1" customHeight="1" x14ac:dyDescent="0.25">
      <c r="A28" s="46">
        <v>1</v>
      </c>
      <c r="B28" s="42"/>
      <c r="C28" s="43"/>
      <c r="D28" s="46" t="s">
        <v>16</v>
      </c>
      <c r="E28" s="42"/>
    </row>
    <row r="29" spans="1:5" s="47" customFormat="1" ht="26.1" customHeight="1" x14ac:dyDescent="0.25">
      <c r="A29" s="46">
        <v>2</v>
      </c>
      <c r="B29" s="42"/>
      <c r="C29" s="43"/>
      <c r="D29" s="46" t="s">
        <v>16</v>
      </c>
      <c r="E29" s="42"/>
    </row>
    <row r="30" spans="1:5" s="47" customFormat="1" ht="26.1" customHeight="1" x14ac:dyDescent="0.25">
      <c r="A30" s="46">
        <v>3</v>
      </c>
      <c r="B30" s="42"/>
      <c r="C30" s="43"/>
      <c r="D30" s="46" t="s">
        <v>16</v>
      </c>
      <c r="E30" s="42"/>
    </row>
    <row r="31" spans="1:5" s="47" customFormat="1" ht="26.1" customHeight="1" x14ac:dyDescent="0.25">
      <c r="A31" s="46">
        <v>4</v>
      </c>
      <c r="B31" s="42"/>
      <c r="C31" s="43"/>
      <c r="D31" s="46" t="s">
        <v>16</v>
      </c>
      <c r="E31" s="42"/>
    </row>
    <row r="32" spans="1:5" s="47" customFormat="1" ht="26.1" customHeight="1" x14ac:dyDescent="0.25">
      <c r="A32" s="46">
        <v>5</v>
      </c>
      <c r="B32" s="42"/>
      <c r="C32" s="43"/>
      <c r="D32" s="46" t="s">
        <v>16</v>
      </c>
      <c r="E32" s="42"/>
    </row>
    <row r="33" spans="1:5" s="47" customFormat="1" ht="26.1" customHeight="1" thickBot="1" x14ac:dyDescent="0.3">
      <c r="A33" s="48">
        <v>6</v>
      </c>
      <c r="B33" s="44"/>
      <c r="C33" s="45"/>
      <c r="D33" s="46" t="s">
        <v>16</v>
      </c>
      <c r="E33" s="44"/>
    </row>
    <row r="34" spans="1:5" ht="26.1" customHeight="1" thickTop="1" x14ac:dyDescent="0.25">
      <c r="A34" s="166" t="s">
        <v>46</v>
      </c>
      <c r="B34" s="171"/>
      <c r="C34" s="25">
        <f>ROUND((SUM(C28:C33)/60),0)</f>
        <v>0</v>
      </c>
      <c r="D34" s="166" t="s">
        <v>17</v>
      </c>
      <c r="E34" s="167"/>
    </row>
    <row r="35" spans="1:5" ht="26.1" customHeight="1" thickBot="1" x14ac:dyDescent="0.3">
      <c r="A35" s="162" t="s">
        <v>1</v>
      </c>
      <c r="B35" s="163"/>
      <c r="C35" s="62">
        <v>0</v>
      </c>
      <c r="D35" s="162" t="s">
        <v>17</v>
      </c>
      <c r="E35" s="165"/>
    </row>
    <row r="36" spans="1:5" ht="18" customHeight="1" thickTop="1" x14ac:dyDescent="0.25">
      <c r="A36" s="168"/>
      <c r="B36" s="168"/>
      <c r="C36" s="168"/>
      <c r="D36" s="168"/>
      <c r="E36" s="168"/>
    </row>
    <row r="37" spans="1:5" ht="18" customHeight="1" x14ac:dyDescent="0.25">
      <c r="A37" s="169" t="s">
        <v>53</v>
      </c>
      <c r="B37" s="170"/>
      <c r="C37" s="170"/>
      <c r="D37" s="170"/>
      <c r="E37" s="34" t="str">
        <f>'dynamic Data'!$B$5</f>
        <v>29.11 - 05.12.2021</v>
      </c>
    </row>
    <row r="38" spans="1:5" x14ac:dyDescent="0.25">
      <c r="A38" s="19" t="s">
        <v>0</v>
      </c>
      <c r="B38" s="19" t="s">
        <v>82</v>
      </c>
      <c r="C38" s="164" t="s">
        <v>83</v>
      </c>
      <c r="D38" s="164"/>
      <c r="E38" s="26" t="s">
        <v>86</v>
      </c>
    </row>
    <row r="39" spans="1:5" s="47" customFormat="1" ht="26.1" customHeight="1" x14ac:dyDescent="0.25">
      <c r="A39" s="46">
        <v>1</v>
      </c>
      <c r="B39" s="42"/>
      <c r="C39" s="43"/>
      <c r="D39" s="46" t="s">
        <v>16</v>
      </c>
      <c r="E39" s="42"/>
    </row>
    <row r="40" spans="1:5" s="47" customFormat="1" ht="26.1" customHeight="1" x14ac:dyDescent="0.25">
      <c r="A40" s="46">
        <v>2</v>
      </c>
      <c r="B40" s="42"/>
      <c r="C40" s="43"/>
      <c r="D40" s="46" t="s">
        <v>16</v>
      </c>
      <c r="E40" s="42"/>
    </row>
    <row r="41" spans="1:5" s="47" customFormat="1" ht="26.1" customHeight="1" x14ac:dyDescent="0.25">
      <c r="A41" s="46">
        <v>3</v>
      </c>
      <c r="B41" s="42"/>
      <c r="C41" s="43"/>
      <c r="D41" s="46" t="s">
        <v>16</v>
      </c>
      <c r="E41" s="42"/>
    </row>
    <row r="42" spans="1:5" s="47" customFormat="1" ht="26.1" customHeight="1" x14ac:dyDescent="0.25">
      <c r="A42" s="46">
        <v>4</v>
      </c>
      <c r="B42" s="42"/>
      <c r="C42" s="43"/>
      <c r="D42" s="46" t="s">
        <v>16</v>
      </c>
      <c r="E42" s="42"/>
    </row>
    <row r="43" spans="1:5" s="47" customFormat="1" ht="26.1" customHeight="1" x14ac:dyDescent="0.25">
      <c r="A43" s="46">
        <v>5</v>
      </c>
      <c r="B43" s="42"/>
      <c r="C43" s="43"/>
      <c r="D43" s="46" t="s">
        <v>16</v>
      </c>
      <c r="E43" s="42"/>
    </row>
    <row r="44" spans="1:5" s="47" customFormat="1" ht="26.1" customHeight="1" thickBot="1" x14ac:dyDescent="0.3">
      <c r="A44" s="48">
        <v>6</v>
      </c>
      <c r="B44" s="44"/>
      <c r="C44" s="45"/>
      <c r="D44" s="46" t="s">
        <v>16</v>
      </c>
      <c r="E44" s="44"/>
    </row>
    <row r="45" spans="1:5" ht="26.1" customHeight="1" thickTop="1" x14ac:dyDescent="0.25">
      <c r="A45" s="166" t="s">
        <v>46</v>
      </c>
      <c r="B45" s="171"/>
      <c r="C45" s="25">
        <f>ROUND((SUM(C39:C44)/60),0)</f>
        <v>0</v>
      </c>
      <c r="D45" s="166" t="s">
        <v>17</v>
      </c>
      <c r="E45" s="167"/>
    </row>
    <row r="46" spans="1:5" ht="26.1" customHeight="1" thickBot="1" x14ac:dyDescent="0.3">
      <c r="A46" s="162" t="s">
        <v>1</v>
      </c>
      <c r="B46" s="163"/>
      <c r="C46" s="62">
        <v>0</v>
      </c>
      <c r="D46" s="162" t="s">
        <v>17</v>
      </c>
      <c r="E46" s="165"/>
    </row>
    <row r="47" spans="1:5" ht="18" customHeight="1" thickTop="1" x14ac:dyDescent="0.25">
      <c r="A47" s="168"/>
      <c r="B47" s="168"/>
      <c r="C47" s="168"/>
      <c r="D47" s="168"/>
      <c r="E47" s="168"/>
    </row>
    <row r="48" spans="1:5" ht="18" customHeight="1" x14ac:dyDescent="0.25">
      <c r="A48" s="169" t="s">
        <v>72</v>
      </c>
      <c r="B48" s="170"/>
      <c r="C48" s="170"/>
      <c r="D48" s="170"/>
      <c r="E48" s="34" t="str">
        <f>'dynamic Data'!$B$6</f>
        <v>06.12 - 12.12.2021</v>
      </c>
    </row>
    <row r="49" spans="1:5" x14ac:dyDescent="0.25">
      <c r="A49" s="19" t="s">
        <v>0</v>
      </c>
      <c r="B49" s="19" t="s">
        <v>82</v>
      </c>
      <c r="C49" s="164" t="s">
        <v>83</v>
      </c>
      <c r="D49" s="164"/>
      <c r="E49" s="26" t="s">
        <v>86</v>
      </c>
    </row>
    <row r="50" spans="1:5" s="47" customFormat="1" ht="26.1" customHeight="1" x14ac:dyDescent="0.25">
      <c r="A50" s="46">
        <v>1</v>
      </c>
      <c r="B50" s="42"/>
      <c r="C50" s="43"/>
      <c r="D50" s="46" t="s">
        <v>16</v>
      </c>
      <c r="E50" s="42"/>
    </row>
    <row r="51" spans="1:5" s="47" customFormat="1" ht="26.1" customHeight="1" x14ac:dyDescent="0.25">
      <c r="A51" s="46">
        <v>2</v>
      </c>
      <c r="B51" s="42"/>
      <c r="C51" s="43"/>
      <c r="D51" s="46" t="s">
        <v>16</v>
      </c>
      <c r="E51" s="42"/>
    </row>
    <row r="52" spans="1:5" s="47" customFormat="1" ht="26.1" customHeight="1" x14ac:dyDescent="0.25">
      <c r="A52" s="46">
        <v>3</v>
      </c>
      <c r="B52" s="42"/>
      <c r="C52" s="43"/>
      <c r="D52" s="46" t="s">
        <v>16</v>
      </c>
      <c r="E52" s="42"/>
    </row>
    <row r="53" spans="1:5" s="47" customFormat="1" ht="26.1" customHeight="1" x14ac:dyDescent="0.25">
      <c r="A53" s="46">
        <v>4</v>
      </c>
      <c r="B53" s="42"/>
      <c r="C53" s="43"/>
      <c r="D53" s="46" t="s">
        <v>16</v>
      </c>
      <c r="E53" s="42"/>
    </row>
    <row r="54" spans="1:5" s="47" customFormat="1" ht="26.1" customHeight="1" x14ac:dyDescent="0.25">
      <c r="A54" s="46">
        <v>5</v>
      </c>
      <c r="B54" s="42"/>
      <c r="C54" s="43"/>
      <c r="D54" s="46" t="s">
        <v>16</v>
      </c>
      <c r="E54" s="42"/>
    </row>
    <row r="55" spans="1:5" s="47" customFormat="1" ht="26.1" customHeight="1" thickBot="1" x14ac:dyDescent="0.3">
      <c r="A55" s="48">
        <v>6</v>
      </c>
      <c r="B55" s="44"/>
      <c r="C55" s="45"/>
      <c r="D55" s="46" t="s">
        <v>16</v>
      </c>
      <c r="E55" s="44"/>
    </row>
    <row r="56" spans="1:5" ht="26.1" customHeight="1" thickTop="1" x14ac:dyDescent="0.25">
      <c r="A56" s="166" t="s">
        <v>46</v>
      </c>
      <c r="B56" s="171"/>
      <c r="C56" s="25">
        <f>ROUND((SUM(C50:C55)/60),0)</f>
        <v>0</v>
      </c>
      <c r="D56" s="166" t="s">
        <v>17</v>
      </c>
      <c r="E56" s="167"/>
    </row>
    <row r="57" spans="1:5" ht="26.1" customHeight="1" thickBot="1" x14ac:dyDescent="0.3">
      <c r="A57" s="162" t="s">
        <v>1</v>
      </c>
      <c r="B57" s="163"/>
      <c r="C57" s="62">
        <v>0</v>
      </c>
      <c r="D57" s="162" t="s">
        <v>17</v>
      </c>
      <c r="E57" s="165"/>
    </row>
    <row r="58" spans="1:5" ht="18" customHeight="1" thickTop="1" x14ac:dyDescent="0.25">
      <c r="A58" s="168"/>
      <c r="B58" s="168"/>
      <c r="C58" s="168"/>
      <c r="D58" s="168"/>
      <c r="E58" s="168"/>
    </row>
    <row r="59" spans="1:5" ht="18" customHeight="1" x14ac:dyDescent="0.25">
      <c r="A59" s="169" t="s">
        <v>54</v>
      </c>
      <c r="B59" s="170"/>
      <c r="C59" s="170"/>
      <c r="D59" s="170"/>
      <c r="E59" s="34" t="str">
        <f>'dynamic Data'!$B$7</f>
        <v>13.12 - 19.12.2021</v>
      </c>
    </row>
    <row r="60" spans="1:5" x14ac:dyDescent="0.25">
      <c r="A60" s="19" t="s">
        <v>0</v>
      </c>
      <c r="B60" s="19" t="s">
        <v>82</v>
      </c>
      <c r="C60" s="164" t="s">
        <v>83</v>
      </c>
      <c r="D60" s="164"/>
      <c r="E60" s="26" t="s">
        <v>86</v>
      </c>
    </row>
    <row r="61" spans="1:5" s="47" customFormat="1" ht="26.1" customHeight="1" x14ac:dyDescent="0.25">
      <c r="A61" s="46">
        <v>1</v>
      </c>
      <c r="B61" s="42"/>
      <c r="C61" s="43"/>
      <c r="D61" s="46" t="s">
        <v>16</v>
      </c>
      <c r="E61" s="42"/>
    </row>
    <row r="62" spans="1:5" s="47" customFormat="1" ht="26.1" customHeight="1" x14ac:dyDescent="0.25">
      <c r="A62" s="46">
        <v>2</v>
      </c>
      <c r="B62" s="42"/>
      <c r="C62" s="43"/>
      <c r="D62" s="46" t="s">
        <v>16</v>
      </c>
      <c r="E62" s="42"/>
    </row>
    <row r="63" spans="1:5" s="47" customFormat="1" ht="26.1" customHeight="1" x14ac:dyDescent="0.25">
      <c r="A63" s="46">
        <v>3</v>
      </c>
      <c r="B63" s="42"/>
      <c r="C63" s="43"/>
      <c r="D63" s="46" t="s">
        <v>16</v>
      </c>
      <c r="E63" s="42"/>
    </row>
    <row r="64" spans="1:5" s="47" customFormat="1" ht="26.1" customHeight="1" x14ac:dyDescent="0.25">
      <c r="A64" s="46">
        <v>4</v>
      </c>
      <c r="B64" s="42"/>
      <c r="C64" s="43"/>
      <c r="D64" s="46" t="s">
        <v>16</v>
      </c>
      <c r="E64" s="42"/>
    </row>
    <row r="65" spans="1:5" s="47" customFormat="1" ht="26.1" customHeight="1" x14ac:dyDescent="0.25">
      <c r="A65" s="46">
        <v>5</v>
      </c>
      <c r="B65" s="42"/>
      <c r="C65" s="43"/>
      <c r="D65" s="46" t="s">
        <v>16</v>
      </c>
      <c r="E65" s="42"/>
    </row>
    <row r="66" spans="1:5" s="47" customFormat="1" ht="26.1" customHeight="1" thickBot="1" x14ac:dyDescent="0.3">
      <c r="A66" s="48">
        <v>6</v>
      </c>
      <c r="B66" s="44"/>
      <c r="C66" s="45"/>
      <c r="D66" s="46" t="s">
        <v>16</v>
      </c>
      <c r="E66" s="44"/>
    </row>
    <row r="67" spans="1:5" ht="26.1" customHeight="1" thickTop="1" x14ac:dyDescent="0.25">
      <c r="A67" s="166" t="s">
        <v>46</v>
      </c>
      <c r="B67" s="171"/>
      <c r="C67" s="25">
        <f>ROUND((SUM(C61:C66)/60),0)</f>
        <v>0</v>
      </c>
      <c r="D67" s="166" t="s">
        <v>17</v>
      </c>
      <c r="E67" s="167"/>
    </row>
    <row r="68" spans="1:5" ht="26.1" customHeight="1" thickBot="1" x14ac:dyDescent="0.3">
      <c r="A68" s="162" t="s">
        <v>1</v>
      </c>
      <c r="B68" s="163"/>
      <c r="C68" s="62">
        <v>0</v>
      </c>
      <c r="D68" s="162" t="s">
        <v>17</v>
      </c>
      <c r="E68" s="165"/>
    </row>
    <row r="69" spans="1:5" ht="18" customHeight="1" thickTop="1" x14ac:dyDescent="0.25">
      <c r="A69" s="168"/>
      <c r="B69" s="168"/>
      <c r="C69" s="168"/>
      <c r="D69" s="168"/>
      <c r="E69" s="168"/>
    </row>
    <row r="70" spans="1:5" ht="18" customHeight="1" x14ac:dyDescent="0.25">
      <c r="A70" s="169" t="s">
        <v>71</v>
      </c>
      <c r="B70" s="170"/>
      <c r="C70" s="170"/>
      <c r="D70" s="170"/>
      <c r="E70" s="34" t="str">
        <f>'dynamic Data'!$B$8</f>
        <v>20.12 - 26.12.2021</v>
      </c>
    </row>
    <row r="71" spans="1:5" x14ac:dyDescent="0.25">
      <c r="A71" s="19" t="s">
        <v>0</v>
      </c>
      <c r="B71" s="19" t="s">
        <v>82</v>
      </c>
      <c r="C71" s="164" t="s">
        <v>83</v>
      </c>
      <c r="D71" s="164"/>
      <c r="E71" s="26" t="s">
        <v>86</v>
      </c>
    </row>
    <row r="72" spans="1:5" s="47" customFormat="1" ht="26.1" customHeight="1" x14ac:dyDescent="0.25">
      <c r="A72" s="46">
        <v>1</v>
      </c>
      <c r="B72" s="42"/>
      <c r="C72" s="43"/>
      <c r="D72" s="46" t="s">
        <v>16</v>
      </c>
      <c r="E72" s="42"/>
    </row>
    <row r="73" spans="1:5" s="47" customFormat="1" ht="26.1" customHeight="1" x14ac:dyDescent="0.25">
      <c r="A73" s="46">
        <v>2</v>
      </c>
      <c r="B73" s="42"/>
      <c r="C73" s="43"/>
      <c r="D73" s="46" t="s">
        <v>16</v>
      </c>
      <c r="E73" s="42"/>
    </row>
    <row r="74" spans="1:5" s="47" customFormat="1" ht="26.1" customHeight="1" x14ac:dyDescent="0.25">
      <c r="A74" s="46">
        <v>3</v>
      </c>
      <c r="B74" s="42"/>
      <c r="C74" s="43"/>
      <c r="D74" s="46" t="s">
        <v>16</v>
      </c>
      <c r="E74" s="42"/>
    </row>
    <row r="75" spans="1:5" s="47" customFormat="1" ht="26.1" customHeight="1" x14ac:dyDescent="0.25">
      <c r="A75" s="46">
        <v>4</v>
      </c>
      <c r="B75" s="42"/>
      <c r="C75" s="43"/>
      <c r="D75" s="46" t="s">
        <v>16</v>
      </c>
      <c r="E75" s="42"/>
    </row>
    <row r="76" spans="1:5" s="47" customFormat="1" ht="26.1" customHeight="1" x14ac:dyDescent="0.25">
      <c r="A76" s="46">
        <v>5</v>
      </c>
      <c r="B76" s="42"/>
      <c r="C76" s="43"/>
      <c r="D76" s="46" t="s">
        <v>16</v>
      </c>
      <c r="E76" s="42"/>
    </row>
    <row r="77" spans="1:5" s="47" customFormat="1" ht="26.1" customHeight="1" thickBot="1" x14ac:dyDescent="0.3">
      <c r="A77" s="48">
        <v>6</v>
      </c>
      <c r="B77" s="44"/>
      <c r="C77" s="45"/>
      <c r="D77" s="46" t="s">
        <v>16</v>
      </c>
      <c r="E77" s="44"/>
    </row>
    <row r="78" spans="1:5" ht="26.1" customHeight="1" thickTop="1" x14ac:dyDescent="0.25">
      <c r="A78" s="166" t="s">
        <v>46</v>
      </c>
      <c r="B78" s="171"/>
      <c r="C78" s="25">
        <f>ROUND((SUM(C72:C77)/60),0)</f>
        <v>0</v>
      </c>
      <c r="D78" s="166" t="s">
        <v>17</v>
      </c>
      <c r="E78" s="167"/>
    </row>
    <row r="79" spans="1:5" ht="26.1" customHeight="1" thickBot="1" x14ac:dyDescent="0.3">
      <c r="A79" s="162" t="s">
        <v>1</v>
      </c>
      <c r="B79" s="163"/>
      <c r="C79" s="62">
        <v>0</v>
      </c>
      <c r="D79" s="162" t="s">
        <v>17</v>
      </c>
      <c r="E79" s="165"/>
    </row>
    <row r="80" spans="1:5" ht="18" customHeight="1" thickTop="1" x14ac:dyDescent="0.25">
      <c r="A80" s="168"/>
      <c r="B80" s="168"/>
      <c r="C80" s="168"/>
      <c r="D80" s="168"/>
      <c r="E80" s="168"/>
    </row>
    <row r="81" spans="1:5" ht="18" customHeight="1" x14ac:dyDescent="0.25">
      <c r="A81" s="169" t="s">
        <v>33</v>
      </c>
      <c r="B81" s="170"/>
      <c r="C81" s="170"/>
      <c r="D81" s="170"/>
      <c r="E81" s="34" t="str">
        <f>'dynamic Data'!$B$9</f>
        <v>27.12 - 02.01.2022</v>
      </c>
    </row>
    <row r="82" spans="1:5" x14ac:dyDescent="0.25">
      <c r="A82" s="19" t="s">
        <v>0</v>
      </c>
      <c r="B82" s="19" t="s">
        <v>82</v>
      </c>
      <c r="C82" s="164" t="s">
        <v>83</v>
      </c>
      <c r="D82" s="164"/>
      <c r="E82" s="26" t="s">
        <v>86</v>
      </c>
    </row>
    <row r="83" spans="1:5" s="47" customFormat="1" ht="26.1" customHeight="1" x14ac:dyDescent="0.25">
      <c r="A83" s="46">
        <v>1</v>
      </c>
      <c r="B83" s="42"/>
      <c r="C83" s="43"/>
      <c r="D83" s="46" t="s">
        <v>16</v>
      </c>
      <c r="E83" s="42"/>
    </row>
    <row r="84" spans="1:5" s="47" customFormat="1" ht="26.1" customHeight="1" x14ac:dyDescent="0.25">
      <c r="A84" s="46">
        <v>2</v>
      </c>
      <c r="B84" s="42"/>
      <c r="C84" s="43"/>
      <c r="D84" s="46" t="s">
        <v>16</v>
      </c>
      <c r="E84" s="42"/>
    </row>
    <row r="85" spans="1:5" s="47" customFormat="1" ht="26.1" customHeight="1" x14ac:dyDescent="0.25">
      <c r="A85" s="46">
        <v>3</v>
      </c>
      <c r="B85" s="42"/>
      <c r="C85" s="43"/>
      <c r="D85" s="46" t="s">
        <v>16</v>
      </c>
      <c r="E85" s="42"/>
    </row>
    <row r="86" spans="1:5" s="47" customFormat="1" ht="26.1" customHeight="1" x14ac:dyDescent="0.25">
      <c r="A86" s="46">
        <v>4</v>
      </c>
      <c r="B86" s="42"/>
      <c r="C86" s="43"/>
      <c r="D86" s="46" t="s">
        <v>16</v>
      </c>
      <c r="E86" s="42"/>
    </row>
    <row r="87" spans="1:5" s="47" customFormat="1" ht="26.1" customHeight="1" x14ac:dyDescent="0.25">
      <c r="A87" s="46">
        <v>5</v>
      </c>
      <c r="B87" s="42"/>
      <c r="C87" s="43"/>
      <c r="D87" s="46" t="s">
        <v>16</v>
      </c>
      <c r="E87" s="42"/>
    </row>
    <row r="88" spans="1:5" s="47" customFormat="1" ht="26.1" customHeight="1" thickBot="1" x14ac:dyDescent="0.3">
      <c r="A88" s="48">
        <v>6</v>
      </c>
      <c r="B88" s="44"/>
      <c r="C88" s="45"/>
      <c r="D88" s="46" t="s">
        <v>16</v>
      </c>
      <c r="E88" s="44"/>
    </row>
    <row r="89" spans="1:5" ht="26.1" customHeight="1" thickTop="1" x14ac:dyDescent="0.25">
      <c r="A89" s="166" t="s">
        <v>46</v>
      </c>
      <c r="B89" s="171"/>
      <c r="C89" s="25">
        <f>ROUND((SUM(C83:C88)/60),0)</f>
        <v>0</v>
      </c>
      <c r="D89" s="166" t="s">
        <v>17</v>
      </c>
      <c r="E89" s="167"/>
    </row>
    <row r="90" spans="1:5" ht="26.1" customHeight="1" thickBot="1" x14ac:dyDescent="0.3">
      <c r="A90" s="162" t="s">
        <v>1</v>
      </c>
      <c r="B90" s="163"/>
      <c r="C90" s="62">
        <v>0</v>
      </c>
      <c r="D90" s="162" t="s">
        <v>17</v>
      </c>
      <c r="E90" s="165"/>
    </row>
    <row r="91" spans="1:5" ht="18" customHeight="1" thickTop="1" x14ac:dyDescent="0.25">
      <c r="A91" s="168"/>
      <c r="B91" s="168"/>
      <c r="C91" s="168"/>
      <c r="D91" s="168"/>
      <c r="E91" s="168"/>
    </row>
    <row r="92" spans="1:5" ht="18" customHeight="1" x14ac:dyDescent="0.25">
      <c r="A92" s="169" t="s">
        <v>56</v>
      </c>
      <c r="B92" s="170"/>
      <c r="C92" s="170"/>
      <c r="D92" s="170"/>
      <c r="E92" s="34" t="str">
        <f>'dynamic Data'!$B$10</f>
        <v>03.01 - 09.01.2022</v>
      </c>
    </row>
    <row r="93" spans="1:5" x14ac:dyDescent="0.25">
      <c r="A93" s="19" t="s">
        <v>0</v>
      </c>
      <c r="B93" s="19" t="s">
        <v>82</v>
      </c>
      <c r="C93" s="164" t="s">
        <v>83</v>
      </c>
      <c r="D93" s="164"/>
      <c r="E93" s="26" t="s">
        <v>86</v>
      </c>
    </row>
    <row r="94" spans="1:5" s="47" customFormat="1" ht="26.1" customHeight="1" x14ac:dyDescent="0.25">
      <c r="A94" s="46">
        <v>1</v>
      </c>
      <c r="B94" s="42"/>
      <c r="C94" s="43"/>
      <c r="D94" s="46" t="s">
        <v>16</v>
      </c>
      <c r="E94" s="42"/>
    </row>
    <row r="95" spans="1:5" s="47" customFormat="1" ht="26.1" customHeight="1" x14ac:dyDescent="0.25">
      <c r="A95" s="46">
        <v>2</v>
      </c>
      <c r="B95" s="42"/>
      <c r="C95" s="43"/>
      <c r="D95" s="46" t="s">
        <v>16</v>
      </c>
      <c r="E95" s="42"/>
    </row>
    <row r="96" spans="1:5" s="47" customFormat="1" ht="26.1" customHeight="1" x14ac:dyDescent="0.25">
      <c r="A96" s="46">
        <v>3</v>
      </c>
      <c r="B96" s="42"/>
      <c r="C96" s="43"/>
      <c r="D96" s="46" t="s">
        <v>16</v>
      </c>
      <c r="E96" s="42"/>
    </row>
    <row r="97" spans="1:5" s="47" customFormat="1" ht="26.1" customHeight="1" x14ac:dyDescent="0.25">
      <c r="A97" s="46">
        <v>4</v>
      </c>
      <c r="B97" s="42"/>
      <c r="C97" s="43"/>
      <c r="D97" s="46" t="s">
        <v>16</v>
      </c>
      <c r="E97" s="42"/>
    </row>
    <row r="98" spans="1:5" s="47" customFormat="1" ht="26.1" customHeight="1" x14ac:dyDescent="0.25">
      <c r="A98" s="46">
        <v>5</v>
      </c>
      <c r="B98" s="42"/>
      <c r="C98" s="43"/>
      <c r="D98" s="46" t="s">
        <v>16</v>
      </c>
      <c r="E98" s="42"/>
    </row>
    <row r="99" spans="1:5" s="47" customFormat="1" ht="26.1" customHeight="1" thickBot="1" x14ac:dyDescent="0.3">
      <c r="A99" s="48">
        <v>6</v>
      </c>
      <c r="B99" s="44"/>
      <c r="C99" s="45"/>
      <c r="D99" s="46" t="s">
        <v>16</v>
      </c>
      <c r="E99" s="44"/>
    </row>
    <row r="100" spans="1:5" ht="26.1" customHeight="1" thickTop="1" x14ac:dyDescent="0.25">
      <c r="A100" s="166" t="s">
        <v>46</v>
      </c>
      <c r="B100" s="171"/>
      <c r="C100" s="25">
        <f>ROUND((SUM(C94:C99)/60),0)</f>
        <v>0</v>
      </c>
      <c r="D100" s="166" t="s">
        <v>17</v>
      </c>
      <c r="E100" s="167"/>
    </row>
    <row r="101" spans="1:5" ht="26.1" customHeight="1" thickBot="1" x14ac:dyDescent="0.3">
      <c r="A101" s="162" t="s">
        <v>1</v>
      </c>
      <c r="B101" s="163"/>
      <c r="C101" s="62">
        <v>0</v>
      </c>
      <c r="D101" s="162" t="s">
        <v>17</v>
      </c>
      <c r="E101" s="165"/>
    </row>
    <row r="102" spans="1:5" ht="18" customHeight="1" thickTop="1" x14ac:dyDescent="0.25">
      <c r="A102" s="168"/>
      <c r="B102" s="168"/>
      <c r="C102" s="168"/>
      <c r="D102" s="168"/>
      <c r="E102" s="168"/>
    </row>
    <row r="103" spans="1:5" ht="18" customHeight="1" x14ac:dyDescent="0.25">
      <c r="A103" s="169" t="s">
        <v>57</v>
      </c>
      <c r="B103" s="170"/>
      <c r="C103" s="170"/>
      <c r="D103" s="170"/>
      <c r="E103" s="34" t="str">
        <f>'dynamic Data'!$B$11</f>
        <v>10.01 - 16.01.2022</v>
      </c>
    </row>
    <row r="104" spans="1:5" x14ac:dyDescent="0.25">
      <c r="A104" s="19" t="s">
        <v>0</v>
      </c>
      <c r="B104" s="19" t="s">
        <v>82</v>
      </c>
      <c r="C104" s="164" t="s">
        <v>83</v>
      </c>
      <c r="D104" s="164"/>
      <c r="E104" s="26" t="s">
        <v>86</v>
      </c>
    </row>
    <row r="105" spans="1:5" s="47" customFormat="1" ht="26.1" customHeight="1" x14ac:dyDescent="0.25">
      <c r="A105" s="46">
        <v>1</v>
      </c>
      <c r="B105" s="42"/>
      <c r="C105" s="43"/>
      <c r="D105" s="46" t="s">
        <v>16</v>
      </c>
      <c r="E105" s="42"/>
    </row>
    <row r="106" spans="1:5" s="47" customFormat="1" ht="26.1" customHeight="1" x14ac:dyDescent="0.25">
      <c r="A106" s="46">
        <v>2</v>
      </c>
      <c r="B106" s="42"/>
      <c r="C106" s="43"/>
      <c r="D106" s="46" t="s">
        <v>16</v>
      </c>
      <c r="E106" s="42"/>
    </row>
    <row r="107" spans="1:5" s="47" customFormat="1" ht="26.1" customHeight="1" x14ac:dyDescent="0.25">
      <c r="A107" s="46">
        <v>3</v>
      </c>
      <c r="B107" s="42"/>
      <c r="C107" s="43"/>
      <c r="D107" s="46" t="s">
        <v>16</v>
      </c>
      <c r="E107" s="42"/>
    </row>
    <row r="108" spans="1:5" s="47" customFormat="1" ht="26.1" customHeight="1" x14ac:dyDescent="0.25">
      <c r="A108" s="46">
        <v>4</v>
      </c>
      <c r="B108" s="42"/>
      <c r="C108" s="43"/>
      <c r="D108" s="46" t="s">
        <v>16</v>
      </c>
      <c r="E108" s="42"/>
    </row>
    <row r="109" spans="1:5" s="47" customFormat="1" ht="26.1" customHeight="1" x14ac:dyDescent="0.25">
      <c r="A109" s="46">
        <v>5</v>
      </c>
      <c r="B109" s="42"/>
      <c r="C109" s="43"/>
      <c r="D109" s="46" t="s">
        <v>16</v>
      </c>
      <c r="E109" s="42"/>
    </row>
    <row r="110" spans="1:5" s="47" customFormat="1" ht="26.1" customHeight="1" thickBot="1" x14ac:dyDescent="0.3">
      <c r="A110" s="48">
        <v>6</v>
      </c>
      <c r="B110" s="44"/>
      <c r="C110" s="45"/>
      <c r="D110" s="46" t="s">
        <v>16</v>
      </c>
      <c r="E110" s="44"/>
    </row>
    <row r="111" spans="1:5" ht="26.1" customHeight="1" thickTop="1" x14ac:dyDescent="0.25">
      <c r="A111" s="166" t="s">
        <v>46</v>
      </c>
      <c r="B111" s="171"/>
      <c r="C111" s="25">
        <f>ROUND((SUM(C105:C110)/60),0)</f>
        <v>0</v>
      </c>
      <c r="D111" s="166" t="s">
        <v>17</v>
      </c>
      <c r="E111" s="167"/>
    </row>
    <row r="112" spans="1:5" ht="26.1" customHeight="1" thickBot="1" x14ac:dyDescent="0.3">
      <c r="A112" s="162" t="s">
        <v>1</v>
      </c>
      <c r="B112" s="163"/>
      <c r="C112" s="62">
        <v>0</v>
      </c>
      <c r="D112" s="162" t="s">
        <v>17</v>
      </c>
      <c r="E112" s="165"/>
    </row>
    <row r="113" spans="1:5" ht="18" customHeight="1" thickTop="1" x14ac:dyDescent="0.25">
      <c r="A113" s="168"/>
      <c r="B113" s="168"/>
      <c r="C113" s="168"/>
      <c r="D113" s="168"/>
      <c r="E113" s="168"/>
    </row>
    <row r="114" spans="1:5" ht="18" customHeight="1" x14ac:dyDescent="0.25">
      <c r="A114" s="169" t="s">
        <v>69</v>
      </c>
      <c r="B114" s="170"/>
      <c r="C114" s="170"/>
      <c r="D114" s="170"/>
      <c r="E114" s="34" t="str">
        <f>'dynamic Data'!$B$12</f>
        <v>17.01 - 23.01.2022</v>
      </c>
    </row>
    <row r="115" spans="1:5" x14ac:dyDescent="0.25">
      <c r="A115" s="19" t="s">
        <v>0</v>
      </c>
      <c r="B115" s="19" t="s">
        <v>82</v>
      </c>
      <c r="C115" s="164" t="s">
        <v>83</v>
      </c>
      <c r="D115" s="164"/>
      <c r="E115" s="26" t="s">
        <v>86</v>
      </c>
    </row>
    <row r="116" spans="1:5" s="47" customFormat="1" ht="26.1" customHeight="1" x14ac:dyDescent="0.25">
      <c r="A116" s="46">
        <v>1</v>
      </c>
      <c r="B116" s="42"/>
      <c r="C116" s="43"/>
      <c r="D116" s="46" t="s">
        <v>16</v>
      </c>
      <c r="E116" s="42"/>
    </row>
    <row r="117" spans="1:5" s="47" customFormat="1" ht="26.1" customHeight="1" x14ac:dyDescent="0.25">
      <c r="A117" s="46">
        <v>2</v>
      </c>
      <c r="B117" s="42"/>
      <c r="C117" s="43"/>
      <c r="D117" s="46" t="s">
        <v>16</v>
      </c>
      <c r="E117" s="42"/>
    </row>
    <row r="118" spans="1:5" s="47" customFormat="1" ht="26.1" customHeight="1" x14ac:dyDescent="0.25">
      <c r="A118" s="46">
        <v>3</v>
      </c>
      <c r="B118" s="42"/>
      <c r="C118" s="43"/>
      <c r="D118" s="46" t="s">
        <v>16</v>
      </c>
      <c r="E118" s="42"/>
    </row>
    <row r="119" spans="1:5" s="47" customFormat="1" ht="26.1" customHeight="1" x14ac:dyDescent="0.25">
      <c r="A119" s="46">
        <v>4</v>
      </c>
      <c r="B119" s="42"/>
      <c r="C119" s="43"/>
      <c r="D119" s="46" t="s">
        <v>16</v>
      </c>
      <c r="E119" s="42"/>
    </row>
    <row r="120" spans="1:5" s="47" customFormat="1" ht="26.1" customHeight="1" x14ac:dyDescent="0.25">
      <c r="A120" s="46">
        <v>5</v>
      </c>
      <c r="B120" s="42"/>
      <c r="C120" s="43"/>
      <c r="D120" s="46" t="s">
        <v>16</v>
      </c>
      <c r="E120" s="42"/>
    </row>
    <row r="121" spans="1:5" s="47" customFormat="1" ht="26.1" customHeight="1" thickBot="1" x14ac:dyDescent="0.3">
      <c r="A121" s="48">
        <v>6</v>
      </c>
      <c r="B121" s="44"/>
      <c r="C121" s="45"/>
      <c r="D121" s="46" t="s">
        <v>16</v>
      </c>
      <c r="E121" s="44"/>
    </row>
    <row r="122" spans="1:5" ht="26.1" customHeight="1" thickTop="1" x14ac:dyDescent="0.25">
      <c r="A122" s="166" t="s">
        <v>46</v>
      </c>
      <c r="B122" s="171"/>
      <c r="C122" s="25">
        <f>ROUND((SUM(C116:C121)/60),0)</f>
        <v>0</v>
      </c>
      <c r="D122" s="166" t="s">
        <v>17</v>
      </c>
      <c r="E122" s="167"/>
    </row>
    <row r="123" spans="1:5" ht="26.1" customHeight="1" thickBot="1" x14ac:dyDescent="0.3">
      <c r="A123" s="162" t="s">
        <v>1</v>
      </c>
      <c r="B123" s="163"/>
      <c r="C123" s="62">
        <v>0</v>
      </c>
      <c r="D123" s="162" t="s">
        <v>17</v>
      </c>
      <c r="E123" s="165"/>
    </row>
    <row r="124" spans="1:5" ht="18" customHeight="1" thickTop="1" x14ac:dyDescent="0.25">
      <c r="A124" s="168"/>
      <c r="B124" s="168"/>
      <c r="C124" s="168"/>
      <c r="D124" s="168"/>
      <c r="E124" s="168"/>
    </row>
    <row r="125" spans="1:5" ht="18" customHeight="1" x14ac:dyDescent="0.25">
      <c r="A125" s="169" t="s">
        <v>59</v>
      </c>
      <c r="B125" s="170"/>
      <c r="C125" s="170"/>
      <c r="D125" s="170"/>
      <c r="E125" s="34" t="str">
        <f>'dynamic Data'!$B$13</f>
        <v>24-01 - 30.01.2022</v>
      </c>
    </row>
    <row r="126" spans="1:5" x14ac:dyDescent="0.25">
      <c r="A126" s="19" t="s">
        <v>0</v>
      </c>
      <c r="B126" s="19" t="s">
        <v>82</v>
      </c>
      <c r="C126" s="164" t="s">
        <v>83</v>
      </c>
      <c r="D126" s="164"/>
      <c r="E126" s="26" t="s">
        <v>86</v>
      </c>
    </row>
    <row r="127" spans="1:5" s="47" customFormat="1" ht="26.1" customHeight="1" x14ac:dyDescent="0.25">
      <c r="A127" s="46">
        <v>1</v>
      </c>
      <c r="B127" s="42"/>
      <c r="C127" s="43"/>
      <c r="D127" s="46" t="s">
        <v>16</v>
      </c>
      <c r="E127" s="42"/>
    </row>
    <row r="128" spans="1:5" s="47" customFormat="1" ht="26.1" customHeight="1" x14ac:dyDescent="0.25">
      <c r="A128" s="46">
        <v>2</v>
      </c>
      <c r="B128" s="42"/>
      <c r="C128" s="43"/>
      <c r="D128" s="46" t="s">
        <v>16</v>
      </c>
      <c r="E128" s="42"/>
    </row>
    <row r="129" spans="1:5" s="47" customFormat="1" ht="26.1" customHeight="1" x14ac:dyDescent="0.25">
      <c r="A129" s="46">
        <v>3</v>
      </c>
      <c r="B129" s="42"/>
      <c r="C129" s="43"/>
      <c r="D129" s="46" t="s">
        <v>16</v>
      </c>
      <c r="E129" s="42"/>
    </row>
    <row r="130" spans="1:5" s="47" customFormat="1" ht="26.1" customHeight="1" x14ac:dyDescent="0.25">
      <c r="A130" s="46">
        <v>4</v>
      </c>
      <c r="B130" s="42"/>
      <c r="C130" s="43"/>
      <c r="D130" s="46" t="s">
        <v>16</v>
      </c>
      <c r="E130" s="42"/>
    </row>
    <row r="131" spans="1:5" s="47" customFormat="1" ht="26.1" customHeight="1" x14ac:dyDescent="0.25">
      <c r="A131" s="46">
        <v>5</v>
      </c>
      <c r="B131" s="42"/>
      <c r="C131" s="43"/>
      <c r="D131" s="46" t="s">
        <v>16</v>
      </c>
      <c r="E131" s="42"/>
    </row>
    <row r="132" spans="1:5" s="47" customFormat="1" ht="26.1" customHeight="1" thickBot="1" x14ac:dyDescent="0.3">
      <c r="A132" s="48">
        <v>6</v>
      </c>
      <c r="B132" s="44"/>
      <c r="C132" s="45"/>
      <c r="D132" s="46" t="s">
        <v>16</v>
      </c>
      <c r="E132" s="44"/>
    </row>
    <row r="133" spans="1:5" ht="26.1" customHeight="1" thickTop="1" x14ac:dyDescent="0.25">
      <c r="A133" s="166" t="s">
        <v>46</v>
      </c>
      <c r="B133" s="171"/>
      <c r="C133" s="25">
        <f>ROUND((SUM(C127:C132)/60),0)</f>
        <v>0</v>
      </c>
      <c r="D133" s="166" t="s">
        <v>17</v>
      </c>
      <c r="E133" s="167"/>
    </row>
    <row r="134" spans="1:5" ht="26.1" customHeight="1" thickBot="1" x14ac:dyDescent="0.3">
      <c r="A134" s="162" t="s">
        <v>1</v>
      </c>
      <c r="B134" s="163"/>
      <c r="C134" s="59">
        <v>0</v>
      </c>
      <c r="D134" s="162" t="s">
        <v>17</v>
      </c>
      <c r="E134" s="165"/>
    </row>
    <row r="135" spans="1:5" ht="18" customHeight="1" thickTop="1" x14ac:dyDescent="0.25">
      <c r="A135" s="168"/>
      <c r="B135" s="168"/>
      <c r="C135" s="168"/>
      <c r="D135" s="168"/>
      <c r="E135" s="168"/>
    </row>
    <row r="136" spans="1:5" ht="18" customHeight="1" x14ac:dyDescent="0.25">
      <c r="A136" s="169" t="s">
        <v>60</v>
      </c>
      <c r="B136" s="170"/>
      <c r="C136" s="170"/>
      <c r="D136" s="170"/>
      <c r="E136" s="34" t="str">
        <f>'dynamic Data'!$B$14</f>
        <v>31.01 - 06.02.2022</v>
      </c>
    </row>
    <row r="137" spans="1:5" x14ac:dyDescent="0.25">
      <c r="A137" s="19" t="s">
        <v>0</v>
      </c>
      <c r="B137" s="19" t="s">
        <v>82</v>
      </c>
      <c r="C137" s="164" t="s">
        <v>83</v>
      </c>
      <c r="D137" s="164"/>
      <c r="E137" s="26" t="s">
        <v>86</v>
      </c>
    </row>
    <row r="138" spans="1:5" s="47" customFormat="1" ht="26.1" customHeight="1" x14ac:dyDescent="0.25">
      <c r="A138" s="46">
        <v>1</v>
      </c>
      <c r="B138" s="42"/>
      <c r="C138" s="43"/>
      <c r="D138" s="46" t="s">
        <v>16</v>
      </c>
      <c r="E138" s="42"/>
    </row>
    <row r="139" spans="1:5" s="47" customFormat="1" ht="26.1" customHeight="1" x14ac:dyDescent="0.25">
      <c r="A139" s="46">
        <v>2</v>
      </c>
      <c r="B139" s="42"/>
      <c r="C139" s="43"/>
      <c r="D139" s="46" t="s">
        <v>16</v>
      </c>
      <c r="E139" s="42"/>
    </row>
    <row r="140" spans="1:5" s="47" customFormat="1" ht="26.1" customHeight="1" x14ac:dyDescent="0.25">
      <c r="A140" s="46">
        <v>3</v>
      </c>
      <c r="B140" s="42"/>
      <c r="C140" s="43"/>
      <c r="D140" s="46" t="s">
        <v>16</v>
      </c>
      <c r="E140" s="42"/>
    </row>
    <row r="141" spans="1:5" s="47" customFormat="1" ht="26.1" customHeight="1" x14ac:dyDescent="0.25">
      <c r="A141" s="46">
        <v>4</v>
      </c>
      <c r="B141" s="42"/>
      <c r="C141" s="43"/>
      <c r="D141" s="46" t="s">
        <v>16</v>
      </c>
      <c r="E141" s="42"/>
    </row>
    <row r="142" spans="1:5" s="47" customFormat="1" ht="26.1" customHeight="1" x14ac:dyDescent="0.25">
      <c r="A142" s="46">
        <v>5</v>
      </c>
      <c r="B142" s="42"/>
      <c r="C142" s="43"/>
      <c r="D142" s="46" t="s">
        <v>16</v>
      </c>
      <c r="E142" s="42"/>
    </row>
    <row r="143" spans="1:5" s="47" customFormat="1" ht="26.1" customHeight="1" thickBot="1" x14ac:dyDescent="0.3">
      <c r="A143" s="48">
        <v>6</v>
      </c>
      <c r="B143" s="44"/>
      <c r="C143" s="45"/>
      <c r="D143" s="46" t="s">
        <v>16</v>
      </c>
      <c r="E143" s="44"/>
    </row>
    <row r="144" spans="1:5" ht="26.1" customHeight="1" thickTop="1" x14ac:dyDescent="0.25">
      <c r="A144" s="166" t="s">
        <v>46</v>
      </c>
      <c r="B144" s="171"/>
      <c r="C144" s="25">
        <f>ROUND((SUM(C138:C143)/60),0)</f>
        <v>0</v>
      </c>
      <c r="D144" s="166" t="s">
        <v>17</v>
      </c>
      <c r="E144" s="167"/>
    </row>
    <row r="145" spans="1:5" ht="26.1" customHeight="1" thickBot="1" x14ac:dyDescent="0.3">
      <c r="A145" s="162" t="s">
        <v>1</v>
      </c>
      <c r="B145" s="163"/>
      <c r="C145" s="62">
        <v>0</v>
      </c>
      <c r="D145" s="162" t="s">
        <v>17</v>
      </c>
      <c r="E145" s="165"/>
    </row>
    <row r="146" spans="1:5" ht="18" customHeight="1" thickTop="1" x14ac:dyDescent="0.25">
      <c r="A146" s="168"/>
      <c r="B146" s="168"/>
      <c r="C146" s="168"/>
      <c r="D146" s="168"/>
      <c r="E146" s="168"/>
    </row>
    <row r="147" spans="1:5" ht="18" customHeight="1" x14ac:dyDescent="0.25">
      <c r="A147" s="169" t="s">
        <v>61</v>
      </c>
      <c r="B147" s="170"/>
      <c r="C147" s="170"/>
      <c r="D147" s="170"/>
      <c r="E147" s="34" t="str">
        <f>'dynamic Data'!$B$15</f>
        <v>07.02 - 13.02.2022</v>
      </c>
    </row>
    <row r="148" spans="1:5" x14ac:dyDescent="0.25">
      <c r="A148" s="19" t="s">
        <v>0</v>
      </c>
      <c r="B148" s="19" t="s">
        <v>82</v>
      </c>
      <c r="C148" s="164" t="s">
        <v>83</v>
      </c>
      <c r="D148" s="164"/>
      <c r="E148" s="26" t="s">
        <v>86</v>
      </c>
    </row>
    <row r="149" spans="1:5" s="47" customFormat="1" ht="26.1" customHeight="1" x14ac:dyDescent="0.25">
      <c r="A149" s="46">
        <v>1</v>
      </c>
      <c r="B149" s="42"/>
      <c r="C149" s="43"/>
      <c r="D149" s="46" t="s">
        <v>16</v>
      </c>
      <c r="E149" s="42"/>
    </row>
    <row r="150" spans="1:5" s="47" customFormat="1" ht="26.1" customHeight="1" x14ac:dyDescent="0.25">
      <c r="A150" s="46">
        <v>2</v>
      </c>
      <c r="B150" s="42"/>
      <c r="C150" s="43"/>
      <c r="D150" s="46" t="s">
        <v>16</v>
      </c>
      <c r="E150" s="42"/>
    </row>
    <row r="151" spans="1:5" s="47" customFormat="1" ht="26.1" customHeight="1" x14ac:dyDescent="0.25">
      <c r="A151" s="46">
        <v>3</v>
      </c>
      <c r="B151" s="42"/>
      <c r="C151" s="43"/>
      <c r="D151" s="46" t="s">
        <v>16</v>
      </c>
      <c r="E151" s="42"/>
    </row>
    <row r="152" spans="1:5" s="47" customFormat="1" ht="26.1" customHeight="1" x14ac:dyDescent="0.25">
      <c r="A152" s="46">
        <v>4</v>
      </c>
      <c r="B152" s="42"/>
      <c r="C152" s="43"/>
      <c r="D152" s="46" t="s">
        <v>16</v>
      </c>
      <c r="E152" s="42"/>
    </row>
    <row r="153" spans="1:5" s="47" customFormat="1" ht="26.1" customHeight="1" x14ac:dyDescent="0.25">
      <c r="A153" s="46">
        <v>5</v>
      </c>
      <c r="B153" s="42"/>
      <c r="C153" s="43"/>
      <c r="D153" s="46" t="s">
        <v>16</v>
      </c>
      <c r="E153" s="42"/>
    </row>
    <row r="154" spans="1:5" s="47" customFormat="1" ht="26.1" customHeight="1" thickBot="1" x14ac:dyDescent="0.3">
      <c r="A154" s="48">
        <v>6</v>
      </c>
      <c r="B154" s="44"/>
      <c r="C154" s="45"/>
      <c r="D154" s="46" t="s">
        <v>16</v>
      </c>
      <c r="E154" s="44"/>
    </row>
    <row r="155" spans="1:5" ht="26.1" customHeight="1" thickTop="1" x14ac:dyDescent="0.25">
      <c r="A155" s="166" t="s">
        <v>46</v>
      </c>
      <c r="B155" s="171"/>
      <c r="C155" s="25">
        <f>ROUND((SUM(C149:C154)/60),0)</f>
        <v>0</v>
      </c>
      <c r="D155" s="166" t="s">
        <v>17</v>
      </c>
      <c r="E155" s="167"/>
    </row>
    <row r="156" spans="1:5" ht="26.1" customHeight="1" thickBot="1" x14ac:dyDescent="0.3">
      <c r="A156" s="162" t="s">
        <v>1</v>
      </c>
      <c r="B156" s="163"/>
      <c r="C156" s="62">
        <v>0</v>
      </c>
      <c r="D156" s="162" t="s">
        <v>17</v>
      </c>
      <c r="E156" s="165"/>
    </row>
    <row r="157" spans="1:5" ht="18" customHeight="1" thickTop="1" x14ac:dyDescent="0.25">
      <c r="A157" s="168"/>
      <c r="B157" s="168"/>
      <c r="C157" s="168"/>
      <c r="D157" s="168"/>
      <c r="E157" s="168"/>
    </row>
    <row r="158" spans="1:5" ht="18" customHeight="1" x14ac:dyDescent="0.25">
      <c r="A158" s="169" t="s">
        <v>62</v>
      </c>
      <c r="B158" s="170"/>
      <c r="C158" s="170"/>
      <c r="D158" s="170"/>
      <c r="E158" s="34" t="str">
        <f>'dynamic Data'!$B$16</f>
        <v>14.02 - 20.02.2022</v>
      </c>
    </row>
    <row r="159" spans="1:5" x14ac:dyDescent="0.25">
      <c r="A159" s="19" t="s">
        <v>0</v>
      </c>
      <c r="B159" s="19" t="s">
        <v>82</v>
      </c>
      <c r="C159" s="164" t="s">
        <v>83</v>
      </c>
      <c r="D159" s="164"/>
      <c r="E159" s="26" t="s">
        <v>86</v>
      </c>
    </row>
    <row r="160" spans="1:5" s="47" customFormat="1" ht="26.1" customHeight="1" x14ac:dyDescent="0.25">
      <c r="A160" s="46">
        <v>1</v>
      </c>
      <c r="B160" s="42"/>
      <c r="C160" s="43"/>
      <c r="D160" s="46" t="s">
        <v>16</v>
      </c>
      <c r="E160" s="42"/>
    </row>
    <row r="161" spans="1:5" s="47" customFormat="1" ht="26.1" customHeight="1" x14ac:dyDescent="0.25">
      <c r="A161" s="46">
        <v>2</v>
      </c>
      <c r="B161" s="42"/>
      <c r="C161" s="43"/>
      <c r="D161" s="46" t="s">
        <v>16</v>
      </c>
      <c r="E161" s="42"/>
    </row>
    <row r="162" spans="1:5" s="47" customFormat="1" ht="26.1" customHeight="1" x14ac:dyDescent="0.25">
      <c r="A162" s="46">
        <v>3</v>
      </c>
      <c r="B162" s="42"/>
      <c r="C162" s="43"/>
      <c r="D162" s="46" t="s">
        <v>16</v>
      </c>
      <c r="E162" s="42"/>
    </row>
    <row r="163" spans="1:5" s="47" customFormat="1" ht="26.1" customHeight="1" x14ac:dyDescent="0.25">
      <c r="A163" s="46">
        <v>4</v>
      </c>
      <c r="B163" s="42"/>
      <c r="C163" s="43"/>
      <c r="D163" s="46" t="s">
        <v>16</v>
      </c>
      <c r="E163" s="42"/>
    </row>
    <row r="164" spans="1:5" s="47" customFormat="1" ht="26.1" customHeight="1" x14ac:dyDescent="0.25">
      <c r="A164" s="46">
        <v>5</v>
      </c>
      <c r="B164" s="42"/>
      <c r="C164" s="43"/>
      <c r="D164" s="46" t="s">
        <v>16</v>
      </c>
      <c r="E164" s="42"/>
    </row>
    <row r="165" spans="1:5" s="47" customFormat="1" ht="26.1" customHeight="1" thickBot="1" x14ac:dyDescent="0.3">
      <c r="A165" s="48">
        <v>6</v>
      </c>
      <c r="B165" s="44"/>
      <c r="C165" s="45"/>
      <c r="D165" s="46" t="s">
        <v>16</v>
      </c>
      <c r="E165" s="44"/>
    </row>
    <row r="166" spans="1:5" ht="26.1" customHeight="1" thickTop="1" x14ac:dyDescent="0.25">
      <c r="A166" s="166" t="s">
        <v>46</v>
      </c>
      <c r="B166" s="171"/>
      <c r="C166" s="25">
        <f>ROUND((SUM(C160:C165)/60),0)</f>
        <v>0</v>
      </c>
      <c r="D166" s="166" t="s">
        <v>17</v>
      </c>
      <c r="E166" s="167"/>
    </row>
    <row r="167" spans="1:5" ht="26.1" customHeight="1" thickBot="1" x14ac:dyDescent="0.3">
      <c r="A167" s="162" t="s">
        <v>1</v>
      </c>
      <c r="B167" s="163"/>
      <c r="C167" s="62">
        <v>0</v>
      </c>
      <c r="D167" s="162" t="s">
        <v>17</v>
      </c>
      <c r="E167" s="165"/>
    </row>
    <row r="168" spans="1:5" ht="18" customHeight="1" thickTop="1" x14ac:dyDescent="0.25">
      <c r="A168" s="168"/>
      <c r="B168" s="168"/>
      <c r="C168" s="168"/>
      <c r="D168" s="168"/>
      <c r="E168" s="168"/>
    </row>
    <row r="169" spans="1:5" ht="18" customHeight="1" x14ac:dyDescent="0.25">
      <c r="A169" s="169" t="s">
        <v>63</v>
      </c>
      <c r="B169" s="170"/>
      <c r="C169" s="170"/>
      <c r="D169" s="170"/>
      <c r="E169" s="34" t="str">
        <f>'dynamic Data'!$B$17</f>
        <v>08.11 - 14.11.2021</v>
      </c>
    </row>
    <row r="170" spans="1:5" x14ac:dyDescent="0.25">
      <c r="A170" s="19" t="s">
        <v>0</v>
      </c>
      <c r="B170" s="19" t="s">
        <v>82</v>
      </c>
      <c r="C170" s="164" t="s">
        <v>83</v>
      </c>
      <c r="D170" s="164"/>
      <c r="E170" s="26" t="s">
        <v>86</v>
      </c>
    </row>
    <row r="171" spans="1:5" s="47" customFormat="1" ht="26.1" customHeight="1" x14ac:dyDescent="0.25">
      <c r="A171" s="46">
        <v>1</v>
      </c>
      <c r="B171" s="42"/>
      <c r="C171" s="43"/>
      <c r="D171" s="46" t="s">
        <v>16</v>
      </c>
      <c r="E171" s="42"/>
    </row>
    <row r="172" spans="1:5" s="47" customFormat="1" ht="26.1" customHeight="1" x14ac:dyDescent="0.25">
      <c r="A172" s="46">
        <v>2</v>
      </c>
      <c r="B172" s="42"/>
      <c r="C172" s="43"/>
      <c r="D172" s="46" t="s">
        <v>16</v>
      </c>
      <c r="E172" s="42"/>
    </row>
    <row r="173" spans="1:5" s="47" customFormat="1" ht="26.1" customHeight="1" x14ac:dyDescent="0.25">
      <c r="A173" s="46">
        <v>3</v>
      </c>
      <c r="B173" s="42"/>
      <c r="C173" s="43"/>
      <c r="D173" s="46" t="s">
        <v>16</v>
      </c>
      <c r="E173" s="42"/>
    </row>
    <row r="174" spans="1:5" s="47" customFormat="1" ht="26.1" customHeight="1" x14ac:dyDescent="0.25">
      <c r="A174" s="46">
        <v>4</v>
      </c>
      <c r="B174" s="42"/>
      <c r="C174" s="43"/>
      <c r="D174" s="46" t="s">
        <v>16</v>
      </c>
      <c r="E174" s="42"/>
    </row>
    <row r="175" spans="1:5" s="47" customFormat="1" ht="26.1" customHeight="1" x14ac:dyDescent="0.25">
      <c r="A175" s="46">
        <v>5</v>
      </c>
      <c r="B175" s="42"/>
      <c r="C175" s="43"/>
      <c r="D175" s="46" t="s">
        <v>16</v>
      </c>
      <c r="E175" s="42"/>
    </row>
    <row r="176" spans="1:5" s="47" customFormat="1" ht="26.1" customHeight="1" thickBot="1" x14ac:dyDescent="0.3">
      <c r="A176" s="48">
        <v>6</v>
      </c>
      <c r="B176" s="44"/>
      <c r="C176" s="45"/>
      <c r="D176" s="46" t="s">
        <v>16</v>
      </c>
      <c r="E176" s="44"/>
    </row>
    <row r="177" spans="1:5" ht="26.1" customHeight="1" thickTop="1" x14ac:dyDescent="0.25">
      <c r="A177" s="166" t="s">
        <v>46</v>
      </c>
      <c r="B177" s="171"/>
      <c r="C177" s="25">
        <f>ROUND((SUM(C171:C176)/60),0)</f>
        <v>0</v>
      </c>
      <c r="D177" s="166" t="s">
        <v>17</v>
      </c>
      <c r="E177" s="167"/>
    </row>
    <row r="178" spans="1:5" ht="26.1" customHeight="1" thickBot="1" x14ac:dyDescent="0.3">
      <c r="A178" s="162" t="s">
        <v>1</v>
      </c>
      <c r="B178" s="163"/>
      <c r="C178" s="62">
        <v>0</v>
      </c>
      <c r="D178" s="162" t="s">
        <v>17</v>
      </c>
      <c r="E178" s="165"/>
    </row>
    <row r="179" spans="1:5" ht="18" customHeight="1" thickTop="1" x14ac:dyDescent="0.25">
      <c r="A179" s="168"/>
      <c r="B179" s="168"/>
      <c r="C179" s="168"/>
      <c r="D179" s="168"/>
      <c r="E179" s="168"/>
    </row>
    <row r="180" spans="1:5" ht="18" customHeight="1" x14ac:dyDescent="0.25">
      <c r="A180" s="169" t="s">
        <v>64</v>
      </c>
      <c r="B180" s="170"/>
      <c r="C180" s="170"/>
      <c r="D180" s="170"/>
      <c r="E180" s="34" t="str">
        <f>'dynamic Data'!$B$18</f>
        <v>08.11 - 14.11.2021</v>
      </c>
    </row>
    <row r="181" spans="1:5" x14ac:dyDescent="0.25">
      <c r="A181" s="19" t="s">
        <v>0</v>
      </c>
      <c r="B181" s="19" t="s">
        <v>82</v>
      </c>
      <c r="C181" s="164" t="s">
        <v>83</v>
      </c>
      <c r="D181" s="164"/>
      <c r="E181" s="26" t="s">
        <v>86</v>
      </c>
    </row>
    <row r="182" spans="1:5" s="47" customFormat="1" ht="26.1" customHeight="1" x14ac:dyDescent="0.25">
      <c r="A182" s="46">
        <v>1</v>
      </c>
      <c r="B182" s="42"/>
      <c r="C182" s="43"/>
      <c r="D182" s="46" t="s">
        <v>16</v>
      </c>
      <c r="E182" s="42"/>
    </row>
    <row r="183" spans="1:5" s="47" customFormat="1" ht="26.1" customHeight="1" x14ac:dyDescent="0.25">
      <c r="A183" s="46">
        <v>2</v>
      </c>
      <c r="B183" s="42"/>
      <c r="C183" s="43"/>
      <c r="D183" s="46" t="s">
        <v>16</v>
      </c>
      <c r="E183" s="42"/>
    </row>
    <row r="184" spans="1:5" s="47" customFormat="1" ht="26.1" customHeight="1" x14ac:dyDescent="0.25">
      <c r="A184" s="46">
        <v>3</v>
      </c>
      <c r="B184" s="42"/>
      <c r="C184" s="43"/>
      <c r="D184" s="46" t="s">
        <v>16</v>
      </c>
      <c r="E184" s="42"/>
    </row>
    <row r="185" spans="1:5" s="47" customFormat="1" ht="26.1" customHeight="1" x14ac:dyDescent="0.25">
      <c r="A185" s="46">
        <v>4</v>
      </c>
      <c r="B185" s="42"/>
      <c r="C185" s="43"/>
      <c r="D185" s="46" t="s">
        <v>16</v>
      </c>
      <c r="E185" s="42"/>
    </row>
    <row r="186" spans="1:5" s="47" customFormat="1" ht="26.1" customHeight="1" x14ac:dyDescent="0.25">
      <c r="A186" s="46">
        <v>5</v>
      </c>
      <c r="B186" s="42"/>
      <c r="C186" s="43"/>
      <c r="D186" s="46" t="s">
        <v>16</v>
      </c>
      <c r="E186" s="42"/>
    </row>
    <row r="187" spans="1:5" s="47" customFormat="1" ht="26.1" customHeight="1" thickBot="1" x14ac:dyDescent="0.3">
      <c r="A187" s="48">
        <v>6</v>
      </c>
      <c r="B187" s="44"/>
      <c r="C187" s="45"/>
      <c r="D187" s="46" t="s">
        <v>16</v>
      </c>
      <c r="E187" s="44"/>
    </row>
    <row r="188" spans="1:5" ht="26.1" customHeight="1" thickTop="1" x14ac:dyDescent="0.25">
      <c r="A188" s="166" t="s">
        <v>46</v>
      </c>
      <c r="B188" s="171"/>
      <c r="C188" s="25">
        <f>ROUND((SUM(C182:C187)/60),0)</f>
        <v>0</v>
      </c>
      <c r="D188" s="166" t="s">
        <v>17</v>
      </c>
      <c r="E188" s="167"/>
    </row>
    <row r="189" spans="1:5" ht="25.5" customHeight="1" thickBot="1" x14ac:dyDescent="0.3">
      <c r="A189" s="162" t="s">
        <v>1</v>
      </c>
      <c r="B189" s="163"/>
      <c r="C189" s="62">
        <v>0</v>
      </c>
      <c r="D189" s="162" t="s">
        <v>17</v>
      </c>
      <c r="E189" s="165"/>
    </row>
    <row r="190" spans="1:5" ht="18" customHeight="1" thickTop="1" x14ac:dyDescent="0.25">
      <c r="A190" s="168"/>
      <c r="B190" s="168"/>
      <c r="C190" s="168"/>
      <c r="D190" s="168"/>
      <c r="E190" s="168"/>
    </row>
    <row r="191" spans="1:5" ht="18" customHeight="1" x14ac:dyDescent="0.25">
      <c r="A191" s="169" t="s">
        <v>65</v>
      </c>
      <c r="B191" s="170"/>
      <c r="C191" s="170"/>
      <c r="D191" s="170"/>
      <c r="E191" s="34" t="str">
        <f>'dynamic Data'!$B$19</f>
        <v>08.11 - 14.11.2021</v>
      </c>
    </row>
    <row r="192" spans="1:5" x14ac:dyDescent="0.25">
      <c r="A192" s="19" t="s">
        <v>0</v>
      </c>
      <c r="B192" s="19" t="s">
        <v>82</v>
      </c>
      <c r="C192" s="164" t="s">
        <v>83</v>
      </c>
      <c r="D192" s="164"/>
      <c r="E192" s="26" t="s">
        <v>86</v>
      </c>
    </row>
    <row r="193" spans="1:5" s="47" customFormat="1" ht="26.1" customHeight="1" x14ac:dyDescent="0.25">
      <c r="A193" s="46">
        <v>1</v>
      </c>
      <c r="B193" s="42"/>
      <c r="C193" s="43"/>
      <c r="D193" s="46" t="s">
        <v>16</v>
      </c>
      <c r="E193" s="42"/>
    </row>
    <row r="194" spans="1:5" s="47" customFormat="1" ht="26.1" customHeight="1" x14ac:dyDescent="0.25">
      <c r="A194" s="46">
        <v>2</v>
      </c>
      <c r="B194" s="42"/>
      <c r="C194" s="43"/>
      <c r="D194" s="46" t="s">
        <v>16</v>
      </c>
      <c r="E194" s="42"/>
    </row>
    <row r="195" spans="1:5" s="47" customFormat="1" ht="26.1" customHeight="1" x14ac:dyDescent="0.25">
      <c r="A195" s="46">
        <v>3</v>
      </c>
      <c r="B195" s="42"/>
      <c r="C195" s="43"/>
      <c r="D195" s="46" t="s">
        <v>16</v>
      </c>
      <c r="E195" s="42"/>
    </row>
    <row r="196" spans="1:5" s="47" customFormat="1" ht="26.1" customHeight="1" x14ac:dyDescent="0.25">
      <c r="A196" s="46">
        <v>4</v>
      </c>
      <c r="B196" s="42"/>
      <c r="C196" s="43"/>
      <c r="D196" s="46" t="s">
        <v>16</v>
      </c>
      <c r="E196" s="42"/>
    </row>
    <row r="197" spans="1:5" s="47" customFormat="1" ht="26.1" customHeight="1" x14ac:dyDescent="0.25">
      <c r="A197" s="46">
        <v>5</v>
      </c>
      <c r="B197" s="42"/>
      <c r="C197" s="43"/>
      <c r="D197" s="46" t="s">
        <v>16</v>
      </c>
      <c r="E197" s="42"/>
    </row>
    <row r="198" spans="1:5" s="47" customFormat="1" ht="26.1" customHeight="1" thickBot="1" x14ac:dyDescent="0.3">
      <c r="A198" s="48">
        <v>6</v>
      </c>
      <c r="B198" s="44"/>
      <c r="C198" s="45"/>
      <c r="D198" s="46" t="s">
        <v>16</v>
      </c>
      <c r="E198" s="44"/>
    </row>
    <row r="199" spans="1:5" ht="26.1" customHeight="1" thickTop="1" x14ac:dyDescent="0.25">
      <c r="A199" s="166" t="s">
        <v>46</v>
      </c>
      <c r="B199" s="171"/>
      <c r="C199" s="25">
        <f>ROUND((SUM(C193:C198)/60),0)</f>
        <v>0</v>
      </c>
      <c r="D199" s="166" t="s">
        <v>17</v>
      </c>
      <c r="E199" s="167"/>
    </row>
    <row r="200" spans="1:5" ht="26.1" customHeight="1" thickBot="1" x14ac:dyDescent="0.3">
      <c r="A200" s="162" t="s">
        <v>1</v>
      </c>
      <c r="B200" s="163"/>
      <c r="C200" s="62">
        <v>0</v>
      </c>
      <c r="D200" s="162" t="s">
        <v>17</v>
      </c>
      <c r="E200" s="165"/>
    </row>
    <row r="201" spans="1:5" ht="18" customHeight="1" thickTop="1" x14ac:dyDescent="0.25">
      <c r="A201" s="168"/>
      <c r="B201" s="168"/>
      <c r="C201" s="168"/>
      <c r="D201" s="168"/>
      <c r="E201" s="168"/>
    </row>
    <row r="202" spans="1:5" ht="18" customHeight="1" x14ac:dyDescent="0.25">
      <c r="A202" s="169" t="s">
        <v>66</v>
      </c>
      <c r="B202" s="170"/>
      <c r="C202" s="170"/>
      <c r="D202" s="170"/>
      <c r="E202" s="34" t="str">
        <f>'dynamic Data'!$B$20</f>
        <v>08.11 - 14.11.2021</v>
      </c>
    </row>
    <row r="203" spans="1:5" x14ac:dyDescent="0.25">
      <c r="A203" s="19" t="s">
        <v>0</v>
      </c>
      <c r="B203" s="19" t="s">
        <v>82</v>
      </c>
      <c r="C203" s="164" t="s">
        <v>83</v>
      </c>
      <c r="D203" s="164"/>
      <c r="E203" s="26" t="s">
        <v>86</v>
      </c>
    </row>
    <row r="204" spans="1:5" s="47" customFormat="1" ht="26.1" customHeight="1" x14ac:dyDescent="0.25">
      <c r="A204" s="46">
        <v>1</v>
      </c>
      <c r="B204" s="42"/>
      <c r="C204" s="43"/>
      <c r="D204" s="46" t="s">
        <v>16</v>
      </c>
      <c r="E204" s="42"/>
    </row>
    <row r="205" spans="1:5" s="47" customFormat="1" ht="26.1" customHeight="1" x14ac:dyDescent="0.25">
      <c r="A205" s="46">
        <v>2</v>
      </c>
      <c r="B205" s="42"/>
      <c r="C205" s="43"/>
      <c r="D205" s="46" t="s">
        <v>16</v>
      </c>
      <c r="E205" s="42"/>
    </row>
    <row r="206" spans="1:5" s="47" customFormat="1" ht="26.1" customHeight="1" x14ac:dyDescent="0.25">
      <c r="A206" s="46">
        <v>3</v>
      </c>
      <c r="B206" s="42"/>
      <c r="C206" s="43"/>
      <c r="D206" s="46" t="s">
        <v>16</v>
      </c>
      <c r="E206" s="42"/>
    </row>
    <row r="207" spans="1:5" s="47" customFormat="1" ht="26.1" customHeight="1" x14ac:dyDescent="0.25">
      <c r="A207" s="46">
        <v>4</v>
      </c>
      <c r="B207" s="42"/>
      <c r="C207" s="43"/>
      <c r="D207" s="46" t="s">
        <v>16</v>
      </c>
      <c r="E207" s="42"/>
    </row>
    <row r="208" spans="1:5" s="47" customFormat="1" ht="26.1" customHeight="1" x14ac:dyDescent="0.25">
      <c r="A208" s="46">
        <v>5</v>
      </c>
      <c r="B208" s="42"/>
      <c r="C208" s="43"/>
      <c r="D208" s="46" t="s">
        <v>16</v>
      </c>
      <c r="E208" s="42"/>
    </row>
    <row r="209" spans="1:5" s="47" customFormat="1" ht="26.1" customHeight="1" thickBot="1" x14ac:dyDescent="0.3">
      <c r="A209" s="48">
        <v>6</v>
      </c>
      <c r="B209" s="44"/>
      <c r="C209" s="45"/>
      <c r="D209" s="46" t="s">
        <v>16</v>
      </c>
      <c r="E209" s="44"/>
    </row>
    <row r="210" spans="1:5" ht="26.1" customHeight="1" thickTop="1" x14ac:dyDescent="0.25">
      <c r="A210" s="166" t="s">
        <v>46</v>
      </c>
      <c r="B210" s="171"/>
      <c r="C210" s="25">
        <f>ROUND((SUM(C204:C209)/60),0)</f>
        <v>0</v>
      </c>
      <c r="D210" s="166" t="s">
        <v>17</v>
      </c>
      <c r="E210" s="167"/>
    </row>
    <row r="211" spans="1:5" ht="25.5" customHeight="1" thickBot="1" x14ac:dyDescent="0.3">
      <c r="A211" s="162" t="s">
        <v>1</v>
      </c>
      <c r="B211" s="163"/>
      <c r="C211" s="62">
        <v>0</v>
      </c>
      <c r="D211" s="162" t="s">
        <v>17</v>
      </c>
      <c r="E211" s="165"/>
    </row>
    <row r="212" spans="1:5" ht="18" customHeight="1" thickTop="1" x14ac:dyDescent="0.25">
      <c r="A212" s="168"/>
      <c r="B212" s="168"/>
      <c r="C212" s="168"/>
      <c r="D212" s="168"/>
      <c r="E212" s="168"/>
    </row>
    <row r="213" spans="1:5" ht="18" customHeight="1" x14ac:dyDescent="0.25">
      <c r="A213" s="169" t="s">
        <v>67</v>
      </c>
      <c r="B213" s="170"/>
      <c r="C213" s="170"/>
      <c r="D213" s="170"/>
      <c r="E213" s="34" t="str">
        <f>'dynamic Data'!$B$21</f>
        <v>08.11 - 14.11.2021</v>
      </c>
    </row>
    <row r="214" spans="1:5" x14ac:dyDescent="0.25">
      <c r="A214" s="19" t="s">
        <v>0</v>
      </c>
      <c r="B214" s="19" t="s">
        <v>82</v>
      </c>
      <c r="C214" s="164" t="s">
        <v>83</v>
      </c>
      <c r="D214" s="164"/>
      <c r="E214" s="26" t="s">
        <v>86</v>
      </c>
    </row>
    <row r="215" spans="1:5" s="47" customFormat="1" ht="26.1" customHeight="1" x14ac:dyDescent="0.25">
      <c r="A215" s="46">
        <v>1</v>
      </c>
      <c r="B215" s="42"/>
      <c r="C215" s="43"/>
      <c r="D215" s="46" t="s">
        <v>16</v>
      </c>
      <c r="E215" s="42"/>
    </row>
    <row r="216" spans="1:5" s="47" customFormat="1" ht="26.1" customHeight="1" x14ac:dyDescent="0.25">
      <c r="A216" s="46">
        <v>2</v>
      </c>
      <c r="B216" s="42"/>
      <c r="C216" s="43"/>
      <c r="D216" s="46" t="s">
        <v>16</v>
      </c>
      <c r="E216" s="42"/>
    </row>
    <row r="217" spans="1:5" s="47" customFormat="1" ht="26.1" customHeight="1" x14ac:dyDescent="0.25">
      <c r="A217" s="46">
        <v>3</v>
      </c>
      <c r="B217" s="42"/>
      <c r="C217" s="43"/>
      <c r="D217" s="46" t="s">
        <v>16</v>
      </c>
      <c r="E217" s="42"/>
    </row>
    <row r="218" spans="1:5" s="47" customFormat="1" ht="26.1" customHeight="1" x14ac:dyDescent="0.25">
      <c r="A218" s="46">
        <v>4</v>
      </c>
      <c r="B218" s="42"/>
      <c r="C218" s="43"/>
      <c r="D218" s="46" t="s">
        <v>16</v>
      </c>
      <c r="E218" s="42"/>
    </row>
    <row r="219" spans="1:5" s="47" customFormat="1" ht="26.1" customHeight="1" x14ac:dyDescent="0.25">
      <c r="A219" s="46">
        <v>5</v>
      </c>
      <c r="B219" s="42"/>
      <c r="C219" s="43"/>
      <c r="D219" s="46" t="s">
        <v>16</v>
      </c>
      <c r="E219" s="42"/>
    </row>
    <row r="220" spans="1:5" s="47" customFormat="1" ht="26.1" customHeight="1" thickBot="1" x14ac:dyDescent="0.3">
      <c r="A220" s="48">
        <v>6</v>
      </c>
      <c r="B220" s="44"/>
      <c r="C220" s="45"/>
      <c r="D220" s="46" t="s">
        <v>16</v>
      </c>
      <c r="E220" s="44"/>
    </row>
    <row r="221" spans="1:5" ht="26.1" customHeight="1" thickTop="1" x14ac:dyDescent="0.25">
      <c r="A221" s="166" t="s">
        <v>46</v>
      </c>
      <c r="B221" s="171"/>
      <c r="C221" s="25">
        <f>ROUND((SUM(C215:C220)/60),0)</f>
        <v>0</v>
      </c>
      <c r="D221" s="166" t="s">
        <v>17</v>
      </c>
      <c r="E221" s="167"/>
    </row>
    <row r="222" spans="1:5" ht="26.1" customHeight="1" thickBot="1" x14ac:dyDescent="0.3">
      <c r="A222" s="162" t="s">
        <v>1</v>
      </c>
      <c r="B222" s="163"/>
      <c r="C222" s="62">
        <v>0</v>
      </c>
      <c r="D222" s="162" t="s">
        <v>17</v>
      </c>
      <c r="E222" s="165"/>
    </row>
    <row r="223" spans="1:5" ht="13.8" thickTop="1" x14ac:dyDescent="0.25"/>
  </sheetData>
  <sheetProtection algorithmName="SHA-512" hashValue="qkHEiaAjF8gwOa3is30uCpyaYrrLA+M9G6ZVowWb4z7MZMFsoOteeI9rBjKK3opYj1tR9STPTqA8B88ITlzyHw==" saltValue="QgNv+41ImpTcqDKX4J8u4Q==" spinCount="100000" sheet="1" objects="1" scenarios="1" insertRows="0" deleteRows="0" selectLockedCells="1"/>
  <mergeCells count="141">
    <mergeCell ref="A222:B222"/>
    <mergeCell ref="D222:E222"/>
    <mergeCell ref="A212:E212"/>
    <mergeCell ref="A213:D213"/>
    <mergeCell ref="C214:D214"/>
    <mergeCell ref="A221:B221"/>
    <mergeCell ref="D221:E221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C137:D137"/>
    <mergeCell ref="A144:B144"/>
    <mergeCell ref="D144:E144"/>
    <mergeCell ref="A12:B12"/>
    <mergeCell ref="A23:B23"/>
    <mergeCell ref="A15:D15"/>
    <mergeCell ref="C16:D16"/>
    <mergeCell ref="A37:D37"/>
    <mergeCell ref="C148:D148"/>
    <mergeCell ref="D35:E35"/>
    <mergeCell ref="C27:D27"/>
    <mergeCell ref="A45:B45"/>
    <mergeCell ref="A46:B46"/>
    <mergeCell ref="D45:E45"/>
    <mergeCell ref="D46:E46"/>
    <mergeCell ref="C38:D38"/>
    <mergeCell ref="D57:E57"/>
    <mergeCell ref="A59:D59"/>
    <mergeCell ref="C60:D60"/>
    <mergeCell ref="A81:D81"/>
    <mergeCell ref="C82:D82"/>
    <mergeCell ref="A67:B67"/>
    <mergeCell ref="A68:B68"/>
    <mergeCell ref="A69:E69"/>
    <mergeCell ref="A1:E2"/>
    <mergeCell ref="A3:E3"/>
    <mergeCell ref="D12:E12"/>
    <mergeCell ref="A4:D4"/>
    <mergeCell ref="C5:D5"/>
    <mergeCell ref="A13:B13"/>
    <mergeCell ref="D13:E13"/>
    <mergeCell ref="A135:E135"/>
    <mergeCell ref="A136:D136"/>
    <mergeCell ref="A24:B24"/>
    <mergeCell ref="A14:E14"/>
    <mergeCell ref="A25:E25"/>
    <mergeCell ref="D23:E23"/>
    <mergeCell ref="D24:E24"/>
    <mergeCell ref="A26:D26"/>
    <mergeCell ref="A34:B34"/>
    <mergeCell ref="A35:B35"/>
    <mergeCell ref="A36:E36"/>
    <mergeCell ref="A47:E47"/>
    <mergeCell ref="A56:B56"/>
    <mergeCell ref="D56:E56"/>
    <mergeCell ref="A48:D48"/>
    <mergeCell ref="C49:D49"/>
    <mergeCell ref="D34:E34"/>
    <mergeCell ref="D67:E67"/>
    <mergeCell ref="A57:B57"/>
    <mergeCell ref="D68:E68"/>
    <mergeCell ref="A70:D70"/>
    <mergeCell ref="A78:B78"/>
    <mergeCell ref="A79:B79"/>
    <mergeCell ref="A80:E80"/>
    <mergeCell ref="D78:E78"/>
    <mergeCell ref="D79:E79"/>
    <mergeCell ref="C71:D71"/>
    <mergeCell ref="A58:E58"/>
    <mergeCell ref="A89:B89"/>
    <mergeCell ref="A90:B90"/>
    <mergeCell ref="D89:E89"/>
    <mergeCell ref="A101:B101"/>
    <mergeCell ref="A91:E91"/>
    <mergeCell ref="A100:B100"/>
    <mergeCell ref="D100:E100"/>
    <mergeCell ref="A92:D92"/>
    <mergeCell ref="C93:D93"/>
    <mergeCell ref="D90:E90"/>
    <mergeCell ref="A113:E113"/>
    <mergeCell ref="D111:E111"/>
    <mergeCell ref="D112:E112"/>
    <mergeCell ref="A114:D114"/>
    <mergeCell ref="A122:B122"/>
    <mergeCell ref="A123:B123"/>
    <mergeCell ref="A102:E102"/>
    <mergeCell ref="D101:E101"/>
    <mergeCell ref="A103:D103"/>
    <mergeCell ref="C104:D104"/>
    <mergeCell ref="A111:B111"/>
    <mergeCell ref="A112:B112"/>
    <mergeCell ref="A133:B133"/>
    <mergeCell ref="A134:B134"/>
    <mergeCell ref="D133:E133"/>
    <mergeCell ref="D134:E134"/>
    <mergeCell ref="A124:E124"/>
    <mergeCell ref="D122:E122"/>
    <mergeCell ref="D123:E123"/>
    <mergeCell ref="C115:D115"/>
    <mergeCell ref="A125:D125"/>
    <mergeCell ref="C126:D126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"/>
  <sheetViews>
    <sheetView workbookViewId="0">
      <selection activeCell="B17" sqref="B17"/>
    </sheetView>
  </sheetViews>
  <sheetFormatPr baseColWidth="10" defaultColWidth="11.44140625" defaultRowHeight="13.2" x14ac:dyDescent="0.25"/>
  <cols>
    <col min="2" max="2" width="22.109375" customWidth="1"/>
  </cols>
  <sheetData>
    <row r="1" spans="1:2" ht="15.6" x14ac:dyDescent="0.3">
      <c r="A1" s="182" t="s">
        <v>85</v>
      </c>
      <c r="B1" s="182"/>
    </row>
    <row r="2" spans="1:2" x14ac:dyDescent="0.25">
      <c r="A2" s="58" t="s">
        <v>73</v>
      </c>
      <c r="B2" s="60" t="s">
        <v>98</v>
      </c>
    </row>
    <row r="3" spans="1:2" x14ac:dyDescent="0.25">
      <c r="A3" s="58" t="s">
        <v>74</v>
      </c>
      <c r="B3" s="60" t="s">
        <v>99</v>
      </c>
    </row>
    <row r="4" spans="1:2" x14ac:dyDescent="0.25">
      <c r="A4" s="58" t="s">
        <v>75</v>
      </c>
      <c r="B4" s="60" t="s">
        <v>100</v>
      </c>
    </row>
    <row r="5" spans="1:2" x14ac:dyDescent="0.25">
      <c r="A5" s="58" t="s">
        <v>76</v>
      </c>
      <c r="B5" s="60" t="s">
        <v>101</v>
      </c>
    </row>
    <row r="6" spans="1:2" x14ac:dyDescent="0.25">
      <c r="A6" s="58" t="s">
        <v>77</v>
      </c>
      <c r="B6" s="60" t="s">
        <v>102</v>
      </c>
    </row>
    <row r="7" spans="1:2" x14ac:dyDescent="0.25">
      <c r="A7" s="58" t="s">
        <v>78</v>
      </c>
      <c r="B7" s="60" t="s">
        <v>103</v>
      </c>
    </row>
    <row r="8" spans="1:2" x14ac:dyDescent="0.25">
      <c r="A8" s="58" t="s">
        <v>79</v>
      </c>
      <c r="B8" s="60" t="s">
        <v>104</v>
      </c>
    </row>
    <row r="9" spans="1:2" x14ac:dyDescent="0.25">
      <c r="A9" s="58" t="s">
        <v>80</v>
      </c>
      <c r="B9" s="60" t="s">
        <v>105</v>
      </c>
    </row>
    <row r="10" spans="1:2" x14ac:dyDescent="0.25">
      <c r="A10" s="58" t="s">
        <v>81</v>
      </c>
      <c r="B10" s="60" t="s">
        <v>106</v>
      </c>
    </row>
    <row r="11" spans="1:2" x14ac:dyDescent="0.25">
      <c r="A11" s="58" t="s">
        <v>35</v>
      </c>
      <c r="B11" s="60" t="s">
        <v>107</v>
      </c>
    </row>
    <row r="12" spans="1:2" x14ac:dyDescent="0.25">
      <c r="A12" s="58" t="s">
        <v>36</v>
      </c>
      <c r="B12" s="60" t="s">
        <v>108</v>
      </c>
    </row>
    <row r="13" spans="1:2" x14ac:dyDescent="0.25">
      <c r="A13" s="58" t="s">
        <v>37</v>
      </c>
      <c r="B13" s="60" t="s">
        <v>109</v>
      </c>
    </row>
    <row r="14" spans="1:2" x14ac:dyDescent="0.25">
      <c r="A14" s="58" t="s">
        <v>38</v>
      </c>
      <c r="B14" s="60" t="s">
        <v>110</v>
      </c>
    </row>
    <row r="15" spans="1:2" x14ac:dyDescent="0.25">
      <c r="A15" s="58" t="s">
        <v>39</v>
      </c>
      <c r="B15" s="60" t="s">
        <v>112</v>
      </c>
    </row>
    <row r="16" spans="1:2" x14ac:dyDescent="0.25">
      <c r="A16" s="58" t="s">
        <v>40</v>
      </c>
      <c r="B16" s="60" t="s">
        <v>111</v>
      </c>
    </row>
    <row r="17" spans="1:2" x14ac:dyDescent="0.25">
      <c r="A17" s="58" t="s">
        <v>41</v>
      </c>
      <c r="B17" s="60" t="s">
        <v>98</v>
      </c>
    </row>
    <row r="18" spans="1:2" x14ac:dyDescent="0.25">
      <c r="A18" s="58" t="s">
        <v>42</v>
      </c>
      <c r="B18" s="60" t="s">
        <v>98</v>
      </c>
    </row>
    <row r="19" spans="1:2" x14ac:dyDescent="0.25">
      <c r="A19" s="58" t="s">
        <v>43</v>
      </c>
      <c r="B19" s="60" t="s">
        <v>98</v>
      </c>
    </row>
    <row r="20" spans="1:2" x14ac:dyDescent="0.25">
      <c r="A20" s="58" t="s">
        <v>44</v>
      </c>
      <c r="B20" s="60" t="s">
        <v>98</v>
      </c>
    </row>
    <row r="21" spans="1:2" x14ac:dyDescent="0.25">
      <c r="A21" s="58" t="s">
        <v>45</v>
      </c>
      <c r="B21" s="60" t="s">
        <v>98</v>
      </c>
    </row>
    <row r="22" spans="1:2" x14ac:dyDescent="0.25">
      <c r="A22" s="183"/>
      <c r="B22" s="183"/>
    </row>
    <row r="23" spans="1:2" ht="15.6" x14ac:dyDescent="0.3">
      <c r="A23" s="182" t="s">
        <v>84</v>
      </c>
      <c r="B23" s="182"/>
    </row>
    <row r="24" spans="1:2" x14ac:dyDescent="0.25">
      <c r="A24" s="58" t="s">
        <v>4</v>
      </c>
      <c r="B24" s="63" t="s">
        <v>95</v>
      </c>
    </row>
    <row r="25" spans="1:2" x14ac:dyDescent="0.25">
      <c r="A25" s="58" t="s">
        <v>5</v>
      </c>
      <c r="B25" s="63" t="s">
        <v>96</v>
      </c>
    </row>
    <row r="26" spans="1:2" x14ac:dyDescent="0.25">
      <c r="A26" s="58" t="s">
        <v>6</v>
      </c>
      <c r="B26" s="64" t="s">
        <v>97</v>
      </c>
    </row>
    <row r="27" spans="1:2" x14ac:dyDescent="0.25">
      <c r="A27" s="58" t="s">
        <v>7</v>
      </c>
      <c r="B27" s="64" t="s">
        <v>9</v>
      </c>
    </row>
    <row r="28" spans="1:2" x14ac:dyDescent="0.25">
      <c r="A28" s="58" t="s">
        <v>8</v>
      </c>
      <c r="B28" s="64" t="s">
        <v>9</v>
      </c>
    </row>
    <row r="31" spans="1:2" x14ac:dyDescent="0.25">
      <c r="A31" s="65" t="s">
        <v>87</v>
      </c>
    </row>
    <row r="32" spans="1:2" x14ac:dyDescent="0.25">
      <c r="A32" s="65" t="s">
        <v>88</v>
      </c>
    </row>
    <row r="33" spans="1:1" x14ac:dyDescent="0.25">
      <c r="A33" s="65" t="s">
        <v>89</v>
      </c>
    </row>
    <row r="34" spans="1:1" x14ac:dyDescent="0.25">
      <c r="A34" s="65" t="s">
        <v>90</v>
      </c>
    </row>
    <row r="35" spans="1:1" x14ac:dyDescent="0.25">
      <c r="A35" s="65" t="s">
        <v>91</v>
      </c>
    </row>
    <row r="36" spans="1:1" x14ac:dyDescent="0.25">
      <c r="A36" s="65" t="s">
        <v>92</v>
      </c>
    </row>
    <row r="37" spans="1:1" x14ac:dyDescent="0.25">
      <c r="A37" s="65" t="s">
        <v>93</v>
      </c>
    </row>
  </sheetData>
  <sheetProtection algorithmName="SHA-512" hashValue="WeEzvY0l0daXQvMLvf0vePoe08N8m6ulRxQS20tS/JPsyvX8m8d8TaIoZspQIMYYGXJIFQWZUvum9gD/OJiaLg==" saltValue="tI7q8+y+zzNpSx8nt5t73Q==" spinCount="100000" sheet="1" objects="1" scenarios="1" selectLockedCells="1"/>
  <mergeCells count="3">
    <mergeCell ref="A23:B23"/>
    <mergeCell ref="A1:B1"/>
    <mergeCell ref="A22:B22"/>
  </mergeCells>
  <phoneticPr fontId="3" type="noConversion"/>
  <pageMargins left="0.75" right="0.75" top="1" bottom="1" header="0.4921259845" footer="0.4921259845"/>
  <pageSetup paperSize="9" orientation="portrait" horizontalDpi="1200" verticalDpi="12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Overview</vt:lpstr>
      <vt:lpstr>Std-A</vt:lpstr>
      <vt:lpstr>Std-B</vt:lpstr>
      <vt:lpstr>Std-C</vt:lpstr>
      <vt:lpstr>Std-D</vt:lpstr>
      <vt:lpstr>Std-E</vt:lpstr>
      <vt:lpstr>dynamic Data</vt:lpstr>
      <vt:lpstr>Overview!Druckbereich</vt:lpstr>
      <vt:lpstr>Project_Types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Lukas</cp:lastModifiedBy>
  <cp:lastPrinted>2006-12-12T13:10:16Z</cp:lastPrinted>
  <dcterms:created xsi:type="dcterms:W3CDTF">1996-10-17T05:27:31Z</dcterms:created>
  <dcterms:modified xsi:type="dcterms:W3CDTF">2022-02-06T19:02:05Z</dcterms:modified>
</cp:coreProperties>
</file>