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ocuments\Schule\3_Semester\PRO2\SemProjekt\Projekt_HomeAutomation\p11\Documentation\ProjectDocumentation\"/>
    </mc:Choice>
  </mc:AlternateContent>
  <xr:revisionPtr revIDLastSave="0" documentId="13_ncr:1_{9EE972BE-591C-4363-8620-6E30E193228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R11" i="7"/>
  <c r="Q11" i="7"/>
  <c r="P11" i="7"/>
  <c r="O11" i="7"/>
  <c r="N11" i="7"/>
  <c r="M11" i="7"/>
  <c r="L11" i="7"/>
  <c r="K11" i="7"/>
  <c r="J11" i="7"/>
  <c r="D11" i="7"/>
  <c r="AD19" i="7" l="1"/>
  <c r="F25" i="7"/>
  <c r="G25" i="7" s="1"/>
  <c r="E22" i="7"/>
  <c r="G22" i="7" s="1"/>
  <c r="E19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AB21" i="7" s="1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F19" i="7" s="1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Y15" i="7"/>
  <c r="AE22" i="7"/>
  <c r="E7" i="7"/>
  <c r="AE16" i="7" s="1"/>
  <c r="AE19" i="7" l="1"/>
  <c r="G19" i="7"/>
  <c r="F13" i="7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J24" i="7"/>
  <c r="AD24" i="7" s="1"/>
  <c r="J15" i="7"/>
  <c r="AD15" i="7" s="1"/>
  <c r="AF25" i="7"/>
  <c r="AF22" i="7"/>
  <c r="AF19" i="7" l="1"/>
  <c r="AF13" i="7"/>
</calcChain>
</file>

<file path=xl/sharedStrings.xml><?xml version="1.0" encoding="utf-8"?>
<sst xmlns="http://schemas.openxmlformats.org/spreadsheetml/2006/main" count="1812" uniqueCount="195">
  <si>
    <t>Nr</t>
  </si>
  <si>
    <t>Geplant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</si>
  <si>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</si>
  <si>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</si>
  <si>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</si>
  <si>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</si>
  <si>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</si>
  <si>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</si>
  <si>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</si>
  <si>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</si>
  <si>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</si>
  <si>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</si>
  <si>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</si>
  <si>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</si>
  <si>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</si>
  <si>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</si>
  <si>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</si>
  <si>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</si>
  <si>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</si>
  <si>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</si>
  <si>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</si>
  <si>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</si>
  <si>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</si>
  <si>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</si>
  <si>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</si>
  <si>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</si>
  <si>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</si>
  <si>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</si>
  <si>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</si>
  <si>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</si>
  <si>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</si>
  <si>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</si>
  <si>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</si>
  <si>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</si>
  <si>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</si>
  <si>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</si>
  <si>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</si>
  <si>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</si>
  <si>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</si>
  <si>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</si>
  <si>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</si>
  <si>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</si>
  <si>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</si>
  <si>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</si>
  <si>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</si>
  <si>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</si>
  <si>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</si>
  <si>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</si>
  <si>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</si>
  <si>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</si>
  <si>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</si>
  <si>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</si>
  <si>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</si>
  <si>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</si>
  <si>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</si>
  <si>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</si>
  <si>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</si>
  <si>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</si>
  <si>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</si>
  <si>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</si>
  <si>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</si>
  <si>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</si>
  <si>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</si>
  <si>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</si>
  <si>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</si>
  <si>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</si>
  <si>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</si>
  <si>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</si>
  <si>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</si>
  <si>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</si>
  <si>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</si>
  <si>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</si>
  <si>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</si>
  <si>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</si>
  <si>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</si>
  <si>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</si>
  <si>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</si>
  <si>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</si>
  <si>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</si>
  <si>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</si>
  <si>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</si>
  <si>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</si>
  <si>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</si>
  <si>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</si>
  <si>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</si>
  <si>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</si>
  <si>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Some imaginary project name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</si>
  <si>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</si>
  <si>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</si>
  <si>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</si>
  <si>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</si>
  <si>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</si>
  <si>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</si>
  <si>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</si>
  <si>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</si>
  <si>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</si>
  <si>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Lukas Züger</t>
  </si>
  <si>
    <t>Abdo Shehata</t>
  </si>
  <si>
    <t>Marko Milosavljevic</t>
  </si>
  <si>
    <t>08.11 - 14.11.2021</t>
  </si>
  <si>
    <t>15.11 - 21.11.2021</t>
  </si>
  <si>
    <t>22.11 - 28.11.2021</t>
  </si>
  <si>
    <t>29.11 - 05.12.2021</t>
  </si>
  <si>
    <t>06.12 - 12.12.2021</t>
  </si>
  <si>
    <t>13.12 - 19.12.2021</t>
  </si>
  <si>
    <t>20.12 - 26.12.2021</t>
  </si>
  <si>
    <t>27.12 - 02.01.2022</t>
  </si>
  <si>
    <t>03.01 - 09.01.2022</t>
  </si>
  <si>
    <t>10.01 - 16.01.2022</t>
  </si>
  <si>
    <t>17.01 - 23.01.2022</t>
  </si>
  <si>
    <t>24-01 - 30.01.2022</t>
  </si>
  <si>
    <t>31.01 - 06.02.2022</t>
  </si>
  <si>
    <t>14.02 - 20.02.2022</t>
  </si>
  <si>
    <t>07.02 - 13.02.2022</t>
  </si>
  <si>
    <t>Ideen ausarbeitung für den implementationsteil</t>
  </si>
  <si>
    <t>Ganzes Team</t>
  </si>
  <si>
    <t>Besprechung mit Herr Schaffer</t>
  </si>
  <si>
    <t>12.11</t>
  </si>
  <si>
    <t>13.11</t>
  </si>
  <si>
    <t>Nachtrag Besprechungsprotokol</t>
  </si>
  <si>
    <t>Ideen findung, bereits realisierte Projekte weiter entwickeln</t>
  </si>
  <si>
    <t>Team Meeting: Informationen sammeln Perdsonenerkennung, Entscheidung treffen</t>
  </si>
  <si>
    <t>20.11</t>
  </si>
  <si>
    <t>Tests für Personenerkennung mittels bereits vorhandenen Projekten</t>
  </si>
  <si>
    <t>Vorhandene Codes sind als basis zu nehemen, müssen allerdings noch angepasst werden auf unsere Umgebung etc…</t>
  </si>
  <si>
    <t xml:space="preserve">Home Assistant installiert und versuche gemacht auf andere Geräte im Netzwerk zuzugreifen </t>
  </si>
  <si>
    <t>3.12</t>
  </si>
  <si>
    <t>Nach Besprechung im Team</t>
  </si>
  <si>
    <t>Harmony-Hub / Firestick integrations Info sammeln</t>
  </si>
  <si>
    <t>Mit beiden realisierbar; Harmony Hub schwer zum bestellen. Firestick müsste am FH - TV getestet werden wegn "Wake-UP" Funktion.</t>
  </si>
  <si>
    <t>Home-Assistant mit SmartTV koppeln und Skripte schreiben zum ein-/aus schalten + bedienen.</t>
  </si>
  <si>
    <t>Home-Assistant Skripts und kopplung im Netz</t>
  </si>
  <si>
    <t>Besprechung im Team</t>
  </si>
  <si>
    <t>Logitech Harmony Hub funktion besprochen, informationen gesammelt für die Anwendung, liferfrist und bestellmöglichkeiten gecheckt. Zusätzlich Amazon Fire stick infos gesammelt und mögliche konfiguration besprochen.</t>
  </si>
  <si>
    <t>Aufgaben asugearbeitet (besprochen) und zugeteilt für alle beteiligten für die nächste Woche.</t>
  </si>
  <si>
    <t>HarmonyHub configuration</t>
  </si>
  <si>
    <t>Probleme mit WLAN. HarmonyHub war mit 5Ghz nicht kompatibel. Router musste auf 2.4Ghz konfiguriert werden. Problem war nicht direkt auffindbar.</t>
  </si>
  <si>
    <t xml:space="preserve">HomeAssistent / HarmonyHub </t>
  </si>
  <si>
    <t>HomeAssistent und Harmony hub verknüpfen und fernseher über scripts bedienen</t>
  </si>
  <si>
    <t>Python / Homeassist</t>
  </si>
  <si>
    <t>versuch mit Python auf Homeassistant Entities zu zugreifen</t>
  </si>
  <si>
    <t>Vor besprechung fürs nächste meeting</t>
  </si>
  <si>
    <t>project sepcification</t>
  </si>
  <si>
    <t>02.01.22</t>
  </si>
  <si>
    <t>Python code anpassung für Personenerkennung</t>
  </si>
  <si>
    <t>Fusion von Gesichts und Körper erkennung</t>
  </si>
  <si>
    <t>Vorbereitung Projektbesprechung</t>
  </si>
  <si>
    <t>Projektbesprechung mit Herrn Schaffer</t>
  </si>
  <si>
    <t>Nachbereitung Projektbesprechung</t>
  </si>
  <si>
    <t>Meeting Protokoll verfassen</t>
  </si>
  <si>
    <t>Konfigurantion im Smartlab</t>
  </si>
  <si>
    <t>Home Assistant über Raspberry laufen lassen. Harmony Hub mit Fernseher smartlab verbinden und übet Home assistant ansteuern</t>
  </si>
  <si>
    <t>Requirements specification</t>
  </si>
  <si>
    <t>dokumentation requirementsspecification roh entwurf, bereit für die abnahem durchs Projekt team.</t>
  </si>
  <si>
    <t>Projekt Präsentation</t>
  </si>
  <si>
    <t>Meeting</t>
  </si>
  <si>
    <t>Finale Besprechung mit Herrn schaffer anschliessend Meeting Protokoll erstellt</t>
  </si>
  <si>
    <t>OpenCV installation auf Raspberry und anschliessende Personerkennungstests</t>
  </si>
  <si>
    <t>Dokumentation &amp; Präsentation</t>
  </si>
  <si>
    <t>03.02.22 --&gt; Massiver Zeitaufwand (3h) wegen der installation die nicht funktioniert hat. Fehlerauswertung: Raspberry versuchte zugriff auf die Website mit Ipv6 und Website konnte dadurch nicht gefunden werden. Lösung --&gt; Ipv6 ignorieren und über Ipv4 zugriff auf die Website herstellen.  Anschliessend Test Personenerkennung über den Raspberry Pi</t>
  </si>
  <si>
    <t>03.02.22: 41min --&gt; Präsentationsfolien diskutiert, vorbereitung meeting vom 04.02.    53min --&gt; requirements spec überarbeitung begonnen</t>
  </si>
  <si>
    <t>Home Assistant OS auf Raspberry spielen, Dokumentation fertigstellen, erste Takes für Abgabevideo</t>
  </si>
  <si>
    <t>04.02.22: 128min --&gt; home assistant auf raspberry spielen und personenerkennung auf anderem Raspberry testen. 153min --&gt; Requirements Specification fertig gestellt. 68min--&gt; video gedreht für die abgabe --&gt; der finale take ist noch nicht dabei, ein paar kleinigkeiten müssen noch angepasst werden.</t>
  </si>
  <si>
    <t xml:space="preserve">Alle Projekt dokumentationen fertigstellen, Demo videos finale cuts, </t>
  </si>
  <si>
    <t>05.02.22: 289min --&gt; Dokumentationen (system Architecture, Requirements specification, abstract, website template) 172min --&gt; scripttests, video takes</t>
  </si>
  <si>
    <t xml:space="preserve">Demo videos finale cuts, script optimierung, fire tv stick hinzugefügt,  </t>
  </si>
  <si>
    <t>05.02.22: 289min --&gt; script verbesserung mit threading, fireTV eingebunden. 172min --&gt; scripttests, video takes</t>
  </si>
  <si>
    <t>Projekt Präsentation, Video aufnahme und editieren/schneiden</t>
  </si>
  <si>
    <t>Raspberry Pi Dokumentation und kleine tests</t>
  </si>
  <si>
    <t>Raspberry Pi aufsetzen</t>
  </si>
  <si>
    <t>Kamera testen mit python skript am Raspberry Pi</t>
  </si>
  <si>
    <t>Homeassistant skripts für ausführung</t>
  </si>
  <si>
    <t>Harmony Hub und FireTV - Stick tests</t>
  </si>
  <si>
    <t>FireTV - Stick tests</t>
  </si>
  <si>
    <t>FireTV - Doku / Info</t>
  </si>
  <si>
    <t>Vorbereitung, präsentation, anschliessende Fragerunde</t>
  </si>
  <si>
    <t>28.11, Auf meinem Broser funktionierte die installation für die VMWare nicht</t>
  </si>
  <si>
    <t>dokumentation requirementsspecification roh entwurf fertig, bereit für die abnahem durchs Projekt team.</t>
  </si>
  <si>
    <t xml:space="preserve">Requirement specification </t>
  </si>
  <si>
    <t>Punkt 1-3 verfasst</t>
  </si>
  <si>
    <t>Einlesen in die Materie Home Automation (spezifisch Home Assistant)</t>
  </si>
  <si>
    <t>23.11.21: In Dokumentation von Home Assistant informationen für das gesamt verstäntnis der Funktion gesammelt.</t>
  </si>
  <si>
    <t xml:space="preserve">Konfigurations dokumentation </t>
  </si>
  <si>
    <t>08.12.21: Das Verständnis für die Konfiguration mit unterschiedlichen Geräten anhand der .yaml files studiert. Zusätzlich die unterschiedelichen Trigger optionen und Verständnis angeignet.</t>
  </si>
  <si>
    <t>09.12.21: Die unterschiedelichen Trigger optionen und Verständnis angeignet.</t>
  </si>
  <si>
    <t>Präsentation</t>
  </si>
  <si>
    <t>06.02.22: 324min -&gt; Präsentationsfolien fertig gestellt, 118min -&gt; Präsentation einstudiert und geübt.</t>
  </si>
  <si>
    <t>05.02.22 und 06.02.22 -&gt; Platz mangel</t>
  </si>
  <si>
    <t>OpenCV installation Dokumentation</t>
  </si>
  <si>
    <t>18.01.22: In einem weiteren Schritt müssen wir die OpenCV Bibliothek auf den Raspberry Pi laden.</t>
  </si>
  <si>
    <t>Zusätzliche Hardware Organisieren</t>
  </si>
  <si>
    <t xml:space="preserve">Zusätzlicher Rspberry Pi &amp; Kamera Abholen und </t>
  </si>
  <si>
    <t>Dokumentation OpenCV</t>
  </si>
  <si>
    <t>Einarbeiten und Verständnis erarbeiten in die OpenCV Bibliothek</t>
  </si>
  <si>
    <t>03.02.22: 41min --&gt; Präsentationsfolien diskutiert, vorbereitung meeting vom 04.02.    103min --&gt; requirements spec überarbeitung begonnen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</si>
</sst>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10" workbookViewId="0">
      <selection activeCell="C4" sqref="C4:D4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91" t="s">
        <v>11</v>
      </c>
      <c r="C2" s="91"/>
      <c r="D2" s="91"/>
      <c r="E2" s="92" t="s">
        <v>86</v>
      </c>
      <c r="F2" s="92"/>
      <c r="G2" s="92"/>
      <c r="H2" s="92"/>
      <c r="I2" s="92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91" t="s">
        <v>12</v>
      </c>
      <c r="C3" s="91"/>
      <c r="D3" s="91"/>
      <c r="E3" s="94">
        <v>1</v>
      </c>
      <c r="F3" s="94"/>
      <c r="G3" s="93"/>
      <c r="H3" s="93"/>
      <c r="I3" s="93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97" t="s">
        <v>90</v>
      </c>
      <c r="D4" s="98"/>
      <c r="E4" s="99">
        <f>IF(EXACT($C$4,"PRO-1"),3,IF(EXACT($C$4,"PRO-2"),4,IF(EXACT($C$4,"PRO-3"),4,IF(EXACT($C$4,"PRO-4"),6,IF(EXACT($C$4,"PRO-2-M"),5,IF(EXACT($C$4,"PRO-3-M"),5))))))</f>
        <v>4</v>
      </c>
      <c r="F4" s="99"/>
      <c r="G4" s="96" t="s">
        <v>10</v>
      </c>
      <c r="H4" s="96"/>
      <c r="I4" s="96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87" t="s">
        <v>13</v>
      </c>
      <c r="C5" s="87"/>
      <c r="D5" s="87"/>
      <c r="E5" s="95">
        <v>12</v>
      </c>
      <c r="F5" s="95"/>
      <c r="G5" s="100" t="s">
        <v>14</v>
      </c>
      <c r="H5" s="100"/>
      <c r="I5" s="100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88" t="s">
        <v>15</v>
      </c>
      <c r="C6" s="88"/>
      <c r="D6" s="88"/>
      <c r="E6" s="76">
        <f>(25*60)*E4</f>
        <v>6000</v>
      </c>
      <c r="F6" s="77"/>
      <c r="G6" s="101" t="s">
        <v>16</v>
      </c>
      <c r="H6" s="101"/>
      <c r="I6" s="101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89"/>
      <c r="C7" s="89"/>
      <c r="D7" s="89"/>
      <c r="E7" s="78">
        <f>E6/60</f>
        <v>100</v>
      </c>
      <c r="F7" s="79"/>
      <c r="G7" s="96" t="s">
        <v>17</v>
      </c>
      <c r="H7" s="96"/>
      <c r="I7" s="96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89"/>
      <c r="C8" s="89"/>
      <c r="D8" s="89"/>
      <c r="E8" s="27" t="s">
        <v>2</v>
      </c>
      <c r="F8" s="28">
        <f>(E6/60)/E5</f>
        <v>8.3333333333333339</v>
      </c>
      <c r="G8" s="96" t="s">
        <v>18</v>
      </c>
      <c r="H8" s="96"/>
      <c r="I8" s="96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70" t="s">
        <v>19</v>
      </c>
      <c r="C10" s="71"/>
      <c r="D10" s="71"/>
      <c r="E10" s="71"/>
      <c r="F10" s="71"/>
      <c r="G10" s="72"/>
      <c r="H10" s="35"/>
      <c r="I10" s="73" t="s">
        <v>20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5"/>
    </row>
    <row r="11" spans="2:33" s="4" customFormat="1" ht="133.5" customHeight="1" x14ac:dyDescent="0.25">
      <c r="B11" s="111" t="s">
        <v>21</v>
      </c>
      <c r="C11" s="50"/>
      <c r="D11" s="133">
        <f>E3</f>
        <v>1</v>
      </c>
      <c r="E11" s="90" t="s">
        <v>23</v>
      </c>
      <c r="F11" s="90" t="s">
        <v>22</v>
      </c>
      <c r="G11" s="138" t="s">
        <v>24</v>
      </c>
      <c r="H11" s="161"/>
      <c r="I11" s="83" t="s">
        <v>25</v>
      </c>
      <c r="J11" s="49" t="str">
        <f>'dynamic Data'!B2</f>
        <v>08.11 - 14.11.2021</v>
      </c>
      <c r="K11" s="49" t="str">
        <f>'dynamic Data'!B3</f>
        <v>15.11 - 21.11.2021</v>
      </c>
      <c r="L11" s="49" t="str">
        <f>'dynamic Data'!B4</f>
        <v>22.11 - 28.11.2021</v>
      </c>
      <c r="M11" s="49" t="str">
        <f>'dynamic Data'!B5</f>
        <v>29.11 - 05.12.2021</v>
      </c>
      <c r="N11" s="49" t="str">
        <f>'dynamic Data'!B6</f>
        <v>06.12 - 12.12.2021</v>
      </c>
      <c r="O11" s="49" t="str">
        <f>'dynamic Data'!B7</f>
        <v>13.12 - 19.12.2021</v>
      </c>
      <c r="P11" s="49" t="str">
        <f>'dynamic Data'!B8</f>
        <v>20.12 - 26.12.2021</v>
      </c>
      <c r="Q11" s="49" t="str">
        <f>'dynamic Data'!B9</f>
        <v>27.12 - 02.01.2022</v>
      </c>
      <c r="R11" s="49" t="str">
        <f>'dynamic Data'!B10</f>
        <v>03.01 - 09.01.2022</v>
      </c>
      <c r="S11" s="49" t="str">
        <f>'dynamic Data'!B11</f>
        <v>10.01 - 16.01.2022</v>
      </c>
      <c r="T11" s="49" t="str">
        <f>'dynamic Data'!B12</f>
        <v>17.01 - 23.01.2022</v>
      </c>
      <c r="U11" s="49" t="str">
        <f>'dynamic Data'!B13</f>
        <v>24-01 - 30.01.2022</v>
      </c>
      <c r="V11" s="49" t="str">
        <f>'dynamic Data'!B14</f>
        <v>31.01 - 06.02.2022</v>
      </c>
      <c r="W11" s="49" t="str">
        <f>'dynamic Data'!B15</f>
        <v>07.02 - 13.02.2022</v>
      </c>
      <c r="X11" s="49" t="str">
        <f>'dynamic Data'!$B16</f>
        <v>14.02 - 20.02.2022</v>
      </c>
      <c r="Y11" s="49" t="str">
        <f>'dynamic Data'!$B17</f>
        <v>08.11 - 14.11.2021</v>
      </c>
      <c r="Z11" s="49" t="str">
        <f>'dynamic Data'!$B18</f>
        <v>08.11 - 14.11.2021</v>
      </c>
      <c r="AA11" s="49" t="str">
        <f>'dynamic Data'!$B19</f>
        <v>08.11 - 14.11.2021</v>
      </c>
      <c r="AB11" s="49" t="str">
        <f>'dynamic Data'!$B20</f>
        <v>08.11 - 14.11.2021</v>
      </c>
      <c r="AC11" s="49" t="str">
        <f>'dynamic Data'!$B21</f>
        <v>08.11 - 14.11.2021</v>
      </c>
      <c r="AD11" s="86" t="s">
        <v>46</v>
      </c>
      <c r="AE11" s="85" t="s">
        <v>47</v>
      </c>
      <c r="AF11" s="85" t="s">
        <v>48</v>
      </c>
      <c r="AG11" s="8"/>
    </row>
    <row r="12" spans="2:33" ht="76.5" customHeight="1" x14ac:dyDescent="0.25">
      <c r="B12" s="112"/>
      <c r="C12" s="51"/>
      <c r="D12" s="134"/>
      <c r="E12" s="90"/>
      <c r="F12" s="90"/>
      <c r="G12" s="138"/>
      <c r="H12" s="161"/>
      <c r="I12" s="84"/>
      <c r="J12" s="36" t="s">
        <v>26</v>
      </c>
      <c r="K12" s="36" t="s">
        <v>27</v>
      </c>
      <c r="L12" s="36" t="s">
        <v>28</v>
      </c>
      <c r="M12" s="36" t="s">
        <v>29</v>
      </c>
      <c r="N12" s="36" t="s">
        <v>30</v>
      </c>
      <c r="O12" s="36" t="s">
        <v>31</v>
      </c>
      <c r="P12" s="36" t="s">
        <v>32</v>
      </c>
      <c r="Q12" s="36" t="s">
        <v>33</v>
      </c>
      <c r="R12" s="36" t="s">
        <v>34</v>
      </c>
      <c r="S12" s="36" t="s">
        <v>35</v>
      </c>
      <c r="T12" s="36" t="s">
        <v>36</v>
      </c>
      <c r="U12" s="36" t="s">
        <v>37</v>
      </c>
      <c r="V12" s="36" t="s">
        <v>38</v>
      </c>
      <c r="W12" s="36" t="s">
        <v>39</v>
      </c>
      <c r="X12" s="36" t="s">
        <v>40</v>
      </c>
      <c r="Y12" s="36" t="s">
        <v>41</v>
      </c>
      <c r="Z12" s="36" t="s">
        <v>42</v>
      </c>
      <c r="AA12" s="36" t="s">
        <v>43</v>
      </c>
      <c r="AB12" s="36" t="s">
        <v>44</v>
      </c>
      <c r="AC12" s="36" t="s">
        <v>45</v>
      </c>
      <c r="AD12" s="86"/>
      <c r="AE12" s="85"/>
      <c r="AF12" s="85"/>
    </row>
    <row r="13" spans="2:33" ht="12" customHeight="1" x14ac:dyDescent="0.25">
      <c r="B13" s="113" t="str">
        <f>'Std-A'!A3</f>
        <v>Lukas Züger</v>
      </c>
      <c r="C13" s="114"/>
      <c r="D13" s="115"/>
      <c r="E13" s="122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5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2</v>
      </c>
      <c r="G13" s="135">
        <f>F13-E13</f>
        <v>2</v>
      </c>
      <c r="H13" s="157"/>
      <c r="I13" s="37" t="s">
        <v>50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7">
        <f>IF(NOT(EXACT(B13,"----")),$E$7,0)</f>
        <v>100</v>
      </c>
      <c r="AF13" s="80">
        <f>AD14-AE13</f>
        <v>-20</v>
      </c>
    </row>
    <row r="14" spans="2:33" ht="12" customHeight="1" x14ac:dyDescent="0.25">
      <c r="B14" s="116"/>
      <c r="C14" s="117"/>
      <c r="D14" s="118"/>
      <c r="E14" s="123"/>
      <c r="F14" s="125"/>
      <c r="G14" s="136"/>
      <c r="H14" s="158"/>
      <c r="I14" s="37" t="s">
        <v>49</v>
      </c>
      <c r="J14" s="32">
        <f>'Std-A'!$C$12</f>
        <v>2</v>
      </c>
      <c r="K14" s="32">
        <f>'Std-A'!$C$23</f>
        <v>7</v>
      </c>
      <c r="L14" s="32">
        <f>'Std-A'!$C$34</f>
        <v>7</v>
      </c>
      <c r="M14" s="32">
        <f>'Std-A'!$C$45</f>
        <v>4</v>
      </c>
      <c r="N14" s="32">
        <f>'Std-A'!$C$56</f>
        <v>5</v>
      </c>
      <c r="O14" s="32">
        <f>'Std-A'!$C$67</f>
        <v>3</v>
      </c>
      <c r="P14" s="32">
        <f>'Std-A'!$C$78</f>
        <v>0</v>
      </c>
      <c r="Q14" s="32">
        <f>'Std-A'!$C$89</f>
        <v>11</v>
      </c>
      <c r="R14" s="32">
        <f>'Std-A'!$C$100</f>
        <v>1</v>
      </c>
      <c r="S14" s="32">
        <f>'Std-A'!$C$111</f>
        <v>4</v>
      </c>
      <c r="T14" s="32">
        <f>'Std-A'!$C$122</f>
        <v>2</v>
      </c>
      <c r="U14" s="32">
        <f>'Std-A'!$C$133</f>
        <v>5</v>
      </c>
      <c r="V14" s="32">
        <f>'Std-A'!$C$144</f>
        <v>28</v>
      </c>
      <c r="W14" s="32">
        <f>'Std-A'!$C$155</f>
        <v>1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80</v>
      </c>
      <c r="AE14" s="68"/>
      <c r="AF14" s="81"/>
    </row>
    <row r="15" spans="2:33" ht="12" customHeight="1" thickBot="1" x14ac:dyDescent="0.3">
      <c r="B15" s="119"/>
      <c r="C15" s="120"/>
      <c r="D15" s="121"/>
      <c r="E15" s="124"/>
      <c r="F15" s="126"/>
      <c r="G15" s="137"/>
      <c r="H15" s="158"/>
      <c r="I15" s="39" t="s">
        <v>24</v>
      </c>
      <c r="J15" s="29">
        <f t="shared" ref="J15:U15" si="1">J14-J13</f>
        <v>2</v>
      </c>
      <c r="K15" s="29">
        <f t="shared" si="1"/>
        <v>7</v>
      </c>
      <c r="L15" s="29">
        <f t="shared" si="1"/>
        <v>7</v>
      </c>
      <c r="M15" s="29">
        <f t="shared" si="1"/>
        <v>4</v>
      </c>
      <c r="N15" s="29">
        <f t="shared" si="1"/>
        <v>5</v>
      </c>
      <c r="O15" s="29">
        <f t="shared" si="1"/>
        <v>3</v>
      </c>
      <c r="P15" s="29">
        <f t="shared" si="1"/>
        <v>0</v>
      </c>
      <c r="Q15" s="29">
        <f t="shared" si="1"/>
        <v>11</v>
      </c>
      <c r="R15" s="29">
        <f t="shared" si="1"/>
        <v>1</v>
      </c>
      <c r="S15" s="29">
        <f t="shared" si="1"/>
        <v>4</v>
      </c>
      <c r="T15" s="29">
        <f t="shared" si="1"/>
        <v>2</v>
      </c>
      <c r="U15" s="29">
        <f t="shared" si="1"/>
        <v>5</v>
      </c>
      <c r="V15" s="29">
        <f t="shared" ref="V15:AC15" si="2">V14-V13</f>
        <v>28</v>
      </c>
      <c r="W15" s="29">
        <f t="shared" si="2"/>
        <v>1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80</v>
      </c>
      <c r="AE15" s="69"/>
      <c r="AF15" s="82"/>
    </row>
    <row r="16" spans="2:33" ht="12" customHeight="1" thickTop="1" x14ac:dyDescent="0.25">
      <c r="B16" s="105" t="str">
        <f>'Std-B'!A3</f>
        <v>Abdo Shehata</v>
      </c>
      <c r="C16" s="106"/>
      <c r="D16" s="106"/>
      <c r="E16" s="127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0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2</v>
      </c>
      <c r="G16" s="102">
        <f t="shared" ref="G16" si="5">F16-E16</f>
        <v>2</v>
      </c>
      <c r="H16" s="157"/>
      <c r="I16" s="37" t="s">
        <v>50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7">
        <f>IF(NOT(EXACT(B16,"----")),$E$7,0)</f>
        <v>100</v>
      </c>
      <c r="AF16" s="80">
        <f>AD17-AE16</f>
        <v>-43</v>
      </c>
    </row>
    <row r="17" spans="2:32" ht="12" customHeight="1" x14ac:dyDescent="0.25">
      <c r="B17" s="107"/>
      <c r="C17" s="108"/>
      <c r="D17" s="108"/>
      <c r="E17" s="128"/>
      <c r="F17" s="131"/>
      <c r="G17" s="103"/>
      <c r="H17" s="158"/>
      <c r="I17" s="38" t="s">
        <v>49</v>
      </c>
      <c r="J17" s="32">
        <f>'Std-B'!C12</f>
        <v>2</v>
      </c>
      <c r="K17" s="32">
        <f>'Std-B'!C23</f>
        <v>7</v>
      </c>
      <c r="L17" s="32">
        <f>'Std-B'!C34</f>
        <v>6</v>
      </c>
      <c r="M17" s="32">
        <f>'Std-B'!C45</f>
        <v>4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11</v>
      </c>
      <c r="R17" s="32">
        <f>'Std-B'!C100</f>
        <v>1</v>
      </c>
      <c r="S17" s="32">
        <f>'Std-B'!C111</f>
        <v>1</v>
      </c>
      <c r="T17" s="32">
        <f>'Std-B'!C122</f>
        <v>0</v>
      </c>
      <c r="U17" s="32">
        <f>'Std-B'!C133</f>
        <v>5</v>
      </c>
      <c r="V17" s="32">
        <f>'Std-B'!$C$144</f>
        <v>20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57</v>
      </c>
      <c r="AE17" s="68"/>
      <c r="AF17" s="81"/>
    </row>
    <row r="18" spans="2:32" ht="12" customHeight="1" thickBot="1" x14ac:dyDescent="0.3">
      <c r="B18" s="109"/>
      <c r="C18" s="110"/>
      <c r="D18" s="110"/>
      <c r="E18" s="129"/>
      <c r="F18" s="132"/>
      <c r="G18" s="104"/>
      <c r="H18" s="158"/>
      <c r="I18" s="40" t="s">
        <v>24</v>
      </c>
      <c r="J18" s="29">
        <f t="shared" ref="J18:U18" si="6">J17-J16</f>
        <v>2</v>
      </c>
      <c r="K18" s="29">
        <f t="shared" si="6"/>
        <v>7</v>
      </c>
      <c r="L18" s="29">
        <f t="shared" si="6"/>
        <v>6</v>
      </c>
      <c r="M18" s="29">
        <f t="shared" si="6"/>
        <v>4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11</v>
      </c>
      <c r="R18" s="29">
        <f t="shared" si="6"/>
        <v>1</v>
      </c>
      <c r="S18" s="29">
        <f t="shared" si="6"/>
        <v>1</v>
      </c>
      <c r="T18" s="29">
        <f t="shared" si="6"/>
        <v>0</v>
      </c>
      <c r="U18" s="29">
        <f t="shared" si="6"/>
        <v>5</v>
      </c>
      <c r="V18" s="29">
        <f t="shared" ref="V18:AC18" si="7">V17-V16</f>
        <v>20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57</v>
      </c>
      <c r="AE18" s="69"/>
      <c r="AF18" s="155"/>
    </row>
    <row r="19" spans="2:32" ht="12" customHeight="1" thickTop="1" x14ac:dyDescent="0.25">
      <c r="B19" s="105" t="str">
        <f>'Std-C'!A3</f>
        <v>Marko Milosavljevic</v>
      </c>
      <c r="C19" s="139"/>
      <c r="D19" s="139"/>
      <c r="E19" s="127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6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2</v>
      </c>
      <c r="G19" s="102">
        <f t="shared" ref="G19" si="10">F19-E19</f>
        <v>2</v>
      </c>
      <c r="H19" s="157"/>
      <c r="I19" s="41" t="s">
        <v>50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7">
        <f>IF(NOT(EXACT(B19,"----")),$E$7,0)</f>
        <v>100</v>
      </c>
      <c r="AF19" s="160">
        <f>AD20-AE19</f>
        <v>-15</v>
      </c>
    </row>
    <row r="20" spans="2:32" ht="12" customHeight="1" x14ac:dyDescent="0.25">
      <c r="B20" s="140"/>
      <c r="C20" s="141"/>
      <c r="D20" s="141"/>
      <c r="E20" s="144"/>
      <c r="F20" s="147"/>
      <c r="G20" s="149"/>
      <c r="H20" s="158"/>
      <c r="I20" s="38" t="s">
        <v>49</v>
      </c>
      <c r="J20" s="32">
        <f>'Std-C'!C12</f>
        <v>2</v>
      </c>
      <c r="K20" s="32">
        <f>'Std-C'!C23</f>
        <v>7</v>
      </c>
      <c r="L20" s="32">
        <f>'Std-C'!C34</f>
        <v>4</v>
      </c>
      <c r="M20" s="32">
        <f>'Std-C'!C45</f>
        <v>6</v>
      </c>
      <c r="N20" s="32">
        <f>'Std-C'!C56</f>
        <v>2</v>
      </c>
      <c r="O20" s="32">
        <f>'Std-C'!C67</f>
        <v>0</v>
      </c>
      <c r="P20" s="32">
        <f>'Std-C'!C78</f>
        <v>0</v>
      </c>
      <c r="Q20" s="32">
        <f>'Std-C'!C89</f>
        <v>11</v>
      </c>
      <c r="R20" s="32">
        <f>'Std-C'!C100</f>
        <v>5</v>
      </c>
      <c r="S20" s="32">
        <f>'Std-C'!C111</f>
        <v>1</v>
      </c>
      <c r="T20" s="32">
        <f>'Std-C'!C122</f>
        <v>8</v>
      </c>
      <c r="U20" s="32">
        <f>'Std-C'!C133</f>
        <v>12</v>
      </c>
      <c r="V20" s="32">
        <f>'Std-C'!$C$144</f>
        <v>27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85</v>
      </c>
      <c r="AE20" s="68"/>
      <c r="AF20" s="81"/>
    </row>
    <row r="21" spans="2:32" ht="12" customHeight="1" thickBot="1" x14ac:dyDescent="0.3">
      <c r="B21" s="151"/>
      <c r="C21" s="152"/>
      <c r="D21" s="152"/>
      <c r="E21" s="153"/>
      <c r="F21" s="154"/>
      <c r="G21" s="156"/>
      <c r="H21" s="158"/>
      <c r="I21" s="39" t="s">
        <v>24</v>
      </c>
      <c r="J21" s="29">
        <f t="shared" ref="J21:U21" si="11">J20-J19</f>
        <v>2</v>
      </c>
      <c r="K21" s="29">
        <f t="shared" si="11"/>
        <v>7</v>
      </c>
      <c r="L21" s="29">
        <f t="shared" si="11"/>
        <v>4</v>
      </c>
      <c r="M21" s="29">
        <f t="shared" si="11"/>
        <v>6</v>
      </c>
      <c r="N21" s="29">
        <f t="shared" si="11"/>
        <v>2</v>
      </c>
      <c r="O21" s="29">
        <f t="shared" si="11"/>
        <v>0</v>
      </c>
      <c r="P21" s="29">
        <f t="shared" si="11"/>
        <v>0</v>
      </c>
      <c r="Q21" s="29">
        <f t="shared" si="11"/>
        <v>11</v>
      </c>
      <c r="R21" s="29">
        <f t="shared" si="11"/>
        <v>5</v>
      </c>
      <c r="S21" s="29">
        <f t="shared" si="11"/>
        <v>1</v>
      </c>
      <c r="T21" s="29">
        <f t="shared" si="11"/>
        <v>8</v>
      </c>
      <c r="U21" s="29">
        <f t="shared" si="11"/>
        <v>12</v>
      </c>
      <c r="V21" s="29">
        <f t="shared" ref="V21:AC21" si="12">V20-V19</f>
        <v>27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85</v>
      </c>
      <c r="AE21" s="69"/>
      <c r="AF21" s="82"/>
    </row>
    <row r="22" spans="2:32" ht="12" customHeight="1" thickTop="1" x14ac:dyDescent="0.25">
      <c r="B22" s="105" t="str">
        <f>'Std-D'!A3</f>
        <v>----</v>
      </c>
      <c r="C22" s="139"/>
      <c r="D22" s="139"/>
      <c r="E22" s="127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6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2">
        <f t="shared" ref="G22" si="15">F22-E22</f>
        <v>0</v>
      </c>
      <c r="H22" s="157"/>
      <c r="I22" s="37" t="s">
        <v>50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7">
        <f>IF(NOT(EXACT(B22,"----")),$E$7,0)</f>
        <v>0</v>
      </c>
      <c r="AF22" s="80">
        <f>AD23-AE22</f>
        <v>0</v>
      </c>
    </row>
    <row r="23" spans="2:32" ht="12" customHeight="1" x14ac:dyDescent="0.25">
      <c r="B23" s="140"/>
      <c r="C23" s="141"/>
      <c r="D23" s="141"/>
      <c r="E23" s="144"/>
      <c r="F23" s="147"/>
      <c r="G23" s="149"/>
      <c r="H23" s="158"/>
      <c r="I23" s="38" t="s">
        <v>49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8"/>
      <c r="AF23" s="81"/>
    </row>
    <row r="24" spans="2:32" ht="12" customHeight="1" thickBot="1" x14ac:dyDescent="0.3">
      <c r="B24" s="151"/>
      <c r="C24" s="152"/>
      <c r="D24" s="152"/>
      <c r="E24" s="153"/>
      <c r="F24" s="154"/>
      <c r="G24" s="156"/>
      <c r="H24" s="158"/>
      <c r="I24" s="40" t="s">
        <v>24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69"/>
      <c r="AF24" s="155"/>
    </row>
    <row r="25" spans="2:32" ht="12" customHeight="1" thickTop="1" x14ac:dyDescent="0.25">
      <c r="B25" s="105" t="str">
        <f>'Std-E'!A3</f>
        <v>----</v>
      </c>
      <c r="C25" s="139"/>
      <c r="D25" s="139"/>
      <c r="E25" s="127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6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2">
        <f t="shared" ref="G25" si="20">F25-E25</f>
        <v>0</v>
      </c>
      <c r="H25" s="157"/>
      <c r="I25" s="41" t="s">
        <v>50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59">
        <f>IF(NOT(EXACT(B25,"----")),$E$7,0)</f>
        <v>0</v>
      </c>
      <c r="AF25" s="160">
        <f>AD26-AE25</f>
        <v>0</v>
      </c>
    </row>
    <row r="26" spans="2:32" ht="12" customHeight="1" x14ac:dyDescent="0.25">
      <c r="B26" s="140"/>
      <c r="C26" s="141"/>
      <c r="D26" s="141"/>
      <c r="E26" s="144"/>
      <c r="F26" s="147"/>
      <c r="G26" s="149"/>
      <c r="H26" s="158"/>
      <c r="I26" s="38" t="s">
        <v>49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8"/>
      <c r="AF26" s="81"/>
    </row>
    <row r="27" spans="2:32" ht="12" customHeight="1" thickBot="1" x14ac:dyDescent="0.3">
      <c r="B27" s="142"/>
      <c r="C27" s="143"/>
      <c r="D27" s="143"/>
      <c r="E27" s="145"/>
      <c r="F27" s="148"/>
      <c r="G27" s="150"/>
      <c r="H27" s="158"/>
      <c r="I27" s="38" t="s">
        <v>24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8"/>
      <c r="AF27" s="81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abSelected="1" zoomScale="85" zoomScaleNormal="85" workbookViewId="0">
      <selection activeCell="C30" sqref="C30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7" t="str">
        <f>'dynamic Data'!B24</f>
        <v>Lukas Züger</v>
      </c>
      <c r="B3" s="178"/>
      <c r="C3" s="178"/>
      <c r="D3" s="178"/>
      <c r="E3" s="178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ht="12.75" customHeight="1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2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/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27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7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 t="s">
        <v>180</v>
      </c>
      <c r="C28" s="43">
        <v>224</v>
      </c>
      <c r="D28" s="46" t="s">
        <v>16</v>
      </c>
      <c r="E28" s="42" t="s">
        <v>181</v>
      </c>
    </row>
    <row r="29" spans="1:5" s="47" customFormat="1" ht="26.1" customHeight="1" x14ac:dyDescent="0.25">
      <c r="A29" s="46">
        <v>2</v>
      </c>
      <c r="B29" s="42" t="s">
        <v>125</v>
      </c>
      <c r="C29" s="43">
        <v>173</v>
      </c>
      <c r="D29" s="46" t="s">
        <v>16</v>
      </c>
      <c r="E29" s="42" t="s">
        <v>176</v>
      </c>
    </row>
    <row r="30" spans="1:5" s="47" customFormat="1" ht="26.1" customHeight="1" x14ac:dyDescent="0.25">
      <c r="A30" s="46">
        <v>3</v>
      </c>
      <c r="C30" s="43"/>
      <c r="D30" s="46" t="s">
        <v>16</v>
      </c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ROUND((SUM(C28:C33)/60),0)</f>
        <v>7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 t="s">
        <v>116</v>
      </c>
      <c r="C39" s="43">
        <v>20</v>
      </c>
      <c r="D39" s="46" t="s">
        <v>16</v>
      </c>
      <c r="E39" s="42" t="s">
        <v>126</v>
      </c>
    </row>
    <row r="40" spans="1:5" s="47" customFormat="1" ht="26.1" customHeight="1" x14ac:dyDescent="0.25">
      <c r="A40" s="46">
        <v>2</v>
      </c>
      <c r="B40" s="42" t="s">
        <v>127</v>
      </c>
      <c r="C40" s="43">
        <v>43</v>
      </c>
      <c r="D40" s="46" t="s">
        <v>16</v>
      </c>
      <c r="E40" s="42" t="s">
        <v>126</v>
      </c>
    </row>
    <row r="41" spans="1:5" s="47" customFormat="1" ht="26.1" customHeight="1" x14ac:dyDescent="0.25">
      <c r="A41" s="46">
        <v>3</v>
      </c>
      <c r="B41" s="42" t="s">
        <v>132</v>
      </c>
      <c r="C41" s="43">
        <v>122</v>
      </c>
      <c r="D41" s="46" t="s">
        <v>16</v>
      </c>
      <c r="E41" s="42" t="s">
        <v>133</v>
      </c>
    </row>
    <row r="42" spans="1:5" s="47" customFormat="1" ht="26.1" customHeight="1" x14ac:dyDescent="0.25">
      <c r="A42" s="46">
        <v>4</v>
      </c>
      <c r="B42" s="42" t="s">
        <v>132</v>
      </c>
      <c r="C42" s="43">
        <v>29</v>
      </c>
      <c r="D42" s="46" t="s">
        <v>16</v>
      </c>
      <c r="E42" s="42" t="s">
        <v>134</v>
      </c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4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 t="s">
        <v>182</v>
      </c>
      <c r="C50" s="43">
        <v>154</v>
      </c>
      <c r="D50" s="46" t="s">
        <v>16</v>
      </c>
      <c r="E50" s="42" t="s">
        <v>183</v>
      </c>
    </row>
    <row r="51" spans="1:5" s="47" customFormat="1" ht="26.1" customHeight="1" x14ac:dyDescent="0.25">
      <c r="A51" s="46">
        <v>2</v>
      </c>
      <c r="B51" s="42" t="s">
        <v>182</v>
      </c>
      <c r="C51" s="43">
        <v>119</v>
      </c>
      <c r="D51" s="46" t="s">
        <v>16</v>
      </c>
      <c r="E51" s="42" t="s">
        <v>184</v>
      </c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5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 t="s">
        <v>192</v>
      </c>
      <c r="C61" s="43">
        <v>152</v>
      </c>
      <c r="D61" s="46" t="s">
        <v>16</v>
      </c>
      <c r="E61" s="42" t="s">
        <v>193</v>
      </c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3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 t="s">
        <v>135</v>
      </c>
      <c r="C83" s="43">
        <v>74</v>
      </c>
      <c r="D83" s="46" t="s">
        <v>16</v>
      </c>
      <c r="E83" s="42" t="s">
        <v>136</v>
      </c>
    </row>
    <row r="84" spans="1:5" s="47" customFormat="1" ht="26.1" customHeight="1" x14ac:dyDescent="0.25">
      <c r="A84" s="46">
        <v>2</v>
      </c>
      <c r="B84" s="42" t="s">
        <v>137</v>
      </c>
      <c r="C84" s="43">
        <v>128</v>
      </c>
      <c r="D84" s="46" t="s">
        <v>16</v>
      </c>
      <c r="E84" s="42" t="s">
        <v>138</v>
      </c>
    </row>
    <row r="85" spans="1:5" s="47" customFormat="1" ht="26.1" customHeight="1" x14ac:dyDescent="0.25">
      <c r="A85" s="46">
        <v>3</v>
      </c>
      <c r="B85" s="42" t="s">
        <v>139</v>
      </c>
      <c r="C85" s="43">
        <v>227</v>
      </c>
      <c r="D85" s="46" t="s">
        <v>16</v>
      </c>
      <c r="E85" s="42" t="s">
        <v>140</v>
      </c>
    </row>
    <row r="86" spans="1:5" s="47" customFormat="1" ht="26.1" customHeight="1" x14ac:dyDescent="0.25">
      <c r="A86" s="46">
        <v>4</v>
      </c>
      <c r="B86" s="42" t="s">
        <v>139</v>
      </c>
      <c r="C86" s="43">
        <v>132</v>
      </c>
      <c r="D86" s="46" t="s">
        <v>16</v>
      </c>
      <c r="E86" s="42" t="s">
        <v>140</v>
      </c>
    </row>
    <row r="87" spans="1:5" s="47" customFormat="1" ht="26.1" customHeight="1" x14ac:dyDescent="0.25">
      <c r="A87" s="46">
        <v>5</v>
      </c>
      <c r="B87" s="42" t="s">
        <v>141</v>
      </c>
      <c r="C87" s="43">
        <v>15</v>
      </c>
      <c r="D87" s="46" t="s">
        <v>16</v>
      </c>
      <c r="E87" s="42" t="s">
        <v>143</v>
      </c>
    </row>
    <row r="88" spans="1:5" s="47" customFormat="1" ht="26.1" customHeight="1" thickBot="1" x14ac:dyDescent="0.3">
      <c r="A88" s="48">
        <v>6</v>
      </c>
      <c r="B88" s="44" t="s">
        <v>142</v>
      </c>
      <c r="C88" s="45">
        <v>103</v>
      </c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11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 t="s">
        <v>144</v>
      </c>
      <c r="C94" s="43">
        <v>58</v>
      </c>
      <c r="D94" s="46" t="s">
        <v>16</v>
      </c>
      <c r="E94" s="42" t="s">
        <v>145</v>
      </c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1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 t="s">
        <v>146</v>
      </c>
      <c r="C105" s="43">
        <v>10</v>
      </c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 t="s">
        <v>147</v>
      </c>
      <c r="C106" s="43">
        <v>18</v>
      </c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 t="s">
        <v>148</v>
      </c>
      <c r="C107" s="43">
        <v>23</v>
      </c>
      <c r="D107" s="46" t="s">
        <v>16</v>
      </c>
      <c r="E107" s="42" t="s">
        <v>149</v>
      </c>
    </row>
    <row r="108" spans="1:5" s="47" customFormat="1" ht="26.1" customHeight="1" x14ac:dyDescent="0.25">
      <c r="A108" s="46">
        <v>4</v>
      </c>
      <c r="B108" s="42" t="s">
        <v>178</v>
      </c>
      <c r="C108" s="43">
        <v>162</v>
      </c>
      <c r="D108" s="46" t="s">
        <v>16</v>
      </c>
      <c r="E108" s="42" t="s">
        <v>179</v>
      </c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4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58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 t="s">
        <v>188</v>
      </c>
      <c r="C116" s="43">
        <v>78</v>
      </c>
      <c r="D116" s="46" t="s">
        <v>16</v>
      </c>
      <c r="E116" s="42" t="s">
        <v>189</v>
      </c>
    </row>
    <row r="117" spans="1:5" s="47" customFormat="1" ht="26.1" customHeight="1" x14ac:dyDescent="0.25">
      <c r="A117" s="46">
        <v>2</v>
      </c>
      <c r="B117" s="42" t="s">
        <v>190</v>
      </c>
      <c r="C117" s="43">
        <v>15</v>
      </c>
      <c r="D117" s="46" t="s">
        <v>16</v>
      </c>
      <c r="E117" s="42" t="s">
        <v>191</v>
      </c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2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 t="s">
        <v>150</v>
      </c>
      <c r="C127" s="43">
        <v>201</v>
      </c>
      <c r="D127" s="46" t="s">
        <v>16</v>
      </c>
      <c r="E127" s="42" t="s">
        <v>151</v>
      </c>
    </row>
    <row r="128" spans="1:5" s="47" customFormat="1" ht="26.1" customHeight="1" x14ac:dyDescent="0.25">
      <c r="A128" s="46">
        <v>2</v>
      </c>
      <c r="B128" s="42" t="s">
        <v>152</v>
      </c>
      <c r="C128" s="43">
        <v>116</v>
      </c>
      <c r="D128" s="46" t="s">
        <v>16</v>
      </c>
      <c r="E128" s="42" t="s">
        <v>177</v>
      </c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5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 t="s">
        <v>157</v>
      </c>
      <c r="C138" s="43">
        <v>223</v>
      </c>
      <c r="D138" s="46" t="s">
        <v>16</v>
      </c>
      <c r="E138" s="42" t="s">
        <v>159</v>
      </c>
    </row>
    <row r="139" spans="1:5" s="47" customFormat="1" ht="26.1" customHeight="1" x14ac:dyDescent="0.25">
      <c r="A139" s="46">
        <v>2</v>
      </c>
      <c r="B139" s="42" t="s">
        <v>158</v>
      </c>
      <c r="C139" s="43">
        <v>144</v>
      </c>
      <c r="D139" s="46" t="s">
        <v>16</v>
      </c>
      <c r="E139" s="42" t="s">
        <v>194</v>
      </c>
    </row>
    <row r="140" spans="1:5" s="47" customFormat="1" ht="26.1" customHeight="1" x14ac:dyDescent="0.25">
      <c r="A140" s="46">
        <v>3</v>
      </c>
      <c r="B140" s="42" t="s">
        <v>155</v>
      </c>
      <c r="C140" s="43">
        <v>58</v>
      </c>
      <c r="D140" s="46" t="s">
        <v>16</v>
      </c>
      <c r="E140" s="42" t="s">
        <v>156</v>
      </c>
    </row>
    <row r="141" spans="1:5" s="47" customFormat="1" ht="26.1" customHeight="1" x14ac:dyDescent="0.25">
      <c r="A141" s="46">
        <v>4</v>
      </c>
      <c r="B141" s="42" t="s">
        <v>161</v>
      </c>
      <c r="C141" s="43">
        <v>349</v>
      </c>
      <c r="D141" s="46" t="s">
        <v>16</v>
      </c>
      <c r="E141" s="42" t="s">
        <v>162</v>
      </c>
    </row>
    <row r="142" spans="1:5" s="47" customFormat="1" ht="26.1" customHeight="1" x14ac:dyDescent="0.25">
      <c r="A142" s="46">
        <v>5</v>
      </c>
      <c r="B142" s="42" t="s">
        <v>163</v>
      </c>
      <c r="C142" s="43">
        <v>461</v>
      </c>
      <c r="D142" s="46" t="s">
        <v>16</v>
      </c>
      <c r="E142" s="42" t="s">
        <v>164</v>
      </c>
    </row>
    <row r="143" spans="1:5" s="47" customFormat="1" ht="26.1" customHeight="1" thickBot="1" x14ac:dyDescent="0.3">
      <c r="A143" s="48">
        <v>6</v>
      </c>
      <c r="B143" s="44" t="s">
        <v>185</v>
      </c>
      <c r="C143" s="45">
        <v>422</v>
      </c>
      <c r="D143" s="46" t="s">
        <v>16</v>
      </c>
      <c r="E143" s="44" t="s">
        <v>186</v>
      </c>
    </row>
    <row r="144" spans="1:5" ht="26.1" customHeight="1" thickTop="1" x14ac:dyDescent="0.25">
      <c r="A144" s="162" t="s">
        <v>46</v>
      </c>
      <c r="B144" s="163"/>
      <c r="C144" s="25">
        <f>ROUND((SUM(C138:C143)/60),0)</f>
        <v>28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4" t="s">
        <v>154</v>
      </c>
      <c r="C149" s="43">
        <v>30</v>
      </c>
      <c r="D149" s="46" t="s">
        <v>16</v>
      </c>
      <c r="E149" s="42" t="s">
        <v>175</v>
      </c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1</v>
      </c>
      <c r="D155" s="162" t="s">
        <v>17</v>
      </c>
      <c r="E155" s="164"/>
    </row>
    <row r="156" spans="1:5" ht="25.5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opLeftCell="A49" workbookViewId="0">
      <selection activeCell="B9" sqref="B9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Data'!B25</f>
        <v>Abdo Shehata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2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7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28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 t="s">
        <v>125</v>
      </c>
      <c r="C28" s="43">
        <v>150</v>
      </c>
      <c r="D28" s="46" t="s">
        <v>16</v>
      </c>
      <c r="E28" s="42"/>
    </row>
    <row r="29" spans="1:5" s="47" customFormat="1" ht="26.1" customHeight="1" x14ac:dyDescent="0.25">
      <c r="A29" s="46">
        <v>2</v>
      </c>
      <c r="B29" s="42" t="s">
        <v>131</v>
      </c>
      <c r="C29" s="43">
        <v>232</v>
      </c>
      <c r="D29" s="46" t="s">
        <v>16</v>
      </c>
      <c r="E29" s="42" t="s">
        <v>130</v>
      </c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ROUND((SUM(C28:C33)/60),0)</f>
        <v>6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 t="s">
        <v>116</v>
      </c>
      <c r="C39" s="43">
        <v>20</v>
      </c>
      <c r="D39" s="46" t="s">
        <v>16</v>
      </c>
      <c r="E39" s="42" t="s">
        <v>126</v>
      </c>
    </row>
    <row r="40" spans="1:5" s="47" customFormat="1" ht="26.1" customHeight="1" x14ac:dyDescent="0.25">
      <c r="A40" s="46">
        <v>2</v>
      </c>
      <c r="B40" s="42" t="s">
        <v>127</v>
      </c>
      <c r="C40" s="43">
        <v>43</v>
      </c>
      <c r="D40" s="46" t="s">
        <v>16</v>
      </c>
      <c r="E40" s="42" t="s">
        <v>126</v>
      </c>
    </row>
    <row r="41" spans="1:5" s="47" customFormat="1" ht="26.1" customHeight="1" x14ac:dyDescent="0.25">
      <c r="A41" s="46">
        <v>3</v>
      </c>
      <c r="B41" s="42" t="s">
        <v>132</v>
      </c>
      <c r="C41" s="43">
        <v>122</v>
      </c>
      <c r="D41" s="46" t="s">
        <v>16</v>
      </c>
      <c r="E41" s="42" t="s">
        <v>133</v>
      </c>
    </row>
    <row r="42" spans="1:5" s="47" customFormat="1" ht="26.1" customHeight="1" x14ac:dyDescent="0.25">
      <c r="A42" s="46">
        <v>4</v>
      </c>
      <c r="B42" s="42" t="s">
        <v>132</v>
      </c>
      <c r="C42" s="43">
        <v>29</v>
      </c>
      <c r="D42" s="46" t="s">
        <v>16</v>
      </c>
      <c r="E42" s="42" t="s">
        <v>134</v>
      </c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4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31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32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 t="s">
        <v>135</v>
      </c>
      <c r="C83" s="43">
        <v>74</v>
      </c>
      <c r="D83" s="46" t="s">
        <v>16</v>
      </c>
      <c r="E83" s="42" t="s">
        <v>136</v>
      </c>
    </row>
    <row r="84" spans="1:5" s="47" customFormat="1" ht="26.1" customHeight="1" x14ac:dyDescent="0.25">
      <c r="A84" s="46">
        <v>2</v>
      </c>
      <c r="B84" s="42" t="s">
        <v>137</v>
      </c>
      <c r="C84" s="43">
        <v>128</v>
      </c>
      <c r="D84" s="46" t="s">
        <v>16</v>
      </c>
      <c r="E84" s="42" t="s">
        <v>138</v>
      </c>
    </row>
    <row r="85" spans="1:5" s="47" customFormat="1" ht="26.1" customHeight="1" x14ac:dyDescent="0.25">
      <c r="A85" s="46">
        <v>3</v>
      </c>
      <c r="B85" s="42" t="s">
        <v>139</v>
      </c>
      <c r="C85" s="43">
        <v>227</v>
      </c>
      <c r="D85" s="46" t="s">
        <v>16</v>
      </c>
      <c r="E85" s="42" t="s">
        <v>140</v>
      </c>
    </row>
    <row r="86" spans="1:5" s="47" customFormat="1" ht="26.1" customHeight="1" x14ac:dyDescent="0.25">
      <c r="A86" s="46">
        <v>4</v>
      </c>
      <c r="B86" s="42" t="s">
        <v>139</v>
      </c>
      <c r="C86" s="43">
        <v>132</v>
      </c>
      <c r="D86" s="46" t="s">
        <v>16</v>
      </c>
      <c r="E86" s="42" t="s">
        <v>140</v>
      </c>
    </row>
    <row r="87" spans="1:5" s="47" customFormat="1" ht="26.1" customHeight="1" x14ac:dyDescent="0.25">
      <c r="A87" s="46">
        <v>5</v>
      </c>
      <c r="B87" s="42" t="s">
        <v>141</v>
      </c>
      <c r="C87" s="43">
        <v>15</v>
      </c>
      <c r="D87" s="46" t="s">
        <v>16</v>
      </c>
      <c r="E87" s="42" t="s">
        <v>143</v>
      </c>
    </row>
    <row r="88" spans="1:5" s="47" customFormat="1" ht="26.1" customHeight="1" thickBot="1" x14ac:dyDescent="0.3">
      <c r="A88" s="48">
        <v>6</v>
      </c>
      <c r="B88" s="44" t="s">
        <v>142</v>
      </c>
      <c r="C88" s="45">
        <v>103</v>
      </c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11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34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 t="s">
        <v>144</v>
      </c>
      <c r="C94" s="43">
        <v>58</v>
      </c>
      <c r="D94" s="46" t="s">
        <v>16</v>
      </c>
      <c r="E94" s="42" t="s">
        <v>145</v>
      </c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1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 t="s">
        <v>146</v>
      </c>
      <c r="C105" s="43">
        <v>10</v>
      </c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 t="s">
        <v>147</v>
      </c>
      <c r="C106" s="43">
        <v>18</v>
      </c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 t="s">
        <v>148</v>
      </c>
      <c r="C107" s="43">
        <v>23</v>
      </c>
      <c r="D107" s="46" t="s">
        <v>16</v>
      </c>
      <c r="E107" s="42" t="s">
        <v>149</v>
      </c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1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 t="s">
        <v>150</v>
      </c>
      <c r="C127" s="43">
        <v>317</v>
      </c>
      <c r="D127" s="46" t="s">
        <v>16</v>
      </c>
      <c r="E127" s="42" t="s">
        <v>151</v>
      </c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5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 t="s">
        <v>157</v>
      </c>
      <c r="C138" s="43">
        <v>223</v>
      </c>
      <c r="D138" s="46" t="s">
        <v>16</v>
      </c>
      <c r="E138" s="42" t="s">
        <v>159</v>
      </c>
    </row>
    <row r="139" spans="1:5" s="47" customFormat="1" ht="26.1" customHeight="1" x14ac:dyDescent="0.25">
      <c r="A139" s="46">
        <v>2</v>
      </c>
      <c r="B139" s="42" t="s">
        <v>158</v>
      </c>
      <c r="C139" s="43">
        <v>94</v>
      </c>
      <c r="D139" s="46" t="s">
        <v>16</v>
      </c>
      <c r="E139" s="42" t="s">
        <v>160</v>
      </c>
    </row>
    <row r="140" spans="1:5" s="47" customFormat="1" ht="26.1" customHeight="1" x14ac:dyDescent="0.25">
      <c r="A140" s="46">
        <v>3</v>
      </c>
      <c r="B140" s="42" t="s">
        <v>155</v>
      </c>
      <c r="C140" s="43">
        <v>58</v>
      </c>
      <c r="D140" s="46" t="s">
        <v>16</v>
      </c>
      <c r="E140" s="42" t="s">
        <v>156</v>
      </c>
    </row>
    <row r="141" spans="1:5" s="47" customFormat="1" ht="26.1" customHeight="1" x14ac:dyDescent="0.25">
      <c r="A141" s="46">
        <v>4</v>
      </c>
      <c r="B141" s="42" t="s">
        <v>161</v>
      </c>
      <c r="C141" s="43">
        <v>349</v>
      </c>
      <c r="D141" s="46" t="s">
        <v>16</v>
      </c>
      <c r="E141" s="42" t="s">
        <v>162</v>
      </c>
    </row>
    <row r="142" spans="1:5" s="47" customFormat="1" ht="26.1" customHeight="1" x14ac:dyDescent="0.25">
      <c r="A142" s="46">
        <v>5</v>
      </c>
      <c r="B142" s="42" t="s">
        <v>165</v>
      </c>
      <c r="C142" s="43">
        <v>461</v>
      </c>
      <c r="D142" s="46" t="s">
        <v>16</v>
      </c>
      <c r="E142" s="42" t="s">
        <v>166</v>
      </c>
    </row>
    <row r="143" spans="1:5" s="47" customFormat="1" ht="26.1" customHeight="1" thickBot="1" x14ac:dyDescent="0.3">
      <c r="A143" s="48">
        <v>6</v>
      </c>
      <c r="B143" s="44" t="s">
        <v>154</v>
      </c>
      <c r="C143" s="45">
        <v>15</v>
      </c>
      <c r="D143" s="46" t="s">
        <v>16</v>
      </c>
      <c r="E143" s="44"/>
    </row>
    <row r="144" spans="1:5" ht="26.1" customHeight="1" thickTop="1" x14ac:dyDescent="0.25">
      <c r="A144" s="162" t="s">
        <v>46</v>
      </c>
      <c r="B144" s="163"/>
      <c r="C144" s="25">
        <f>ROUND((SUM(C138:C143)/60),0)</f>
        <v>20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topLeftCell="A19" workbookViewId="0">
      <selection activeCell="B118" sqref="B118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Data'!B26</f>
        <v>Marko Milosavljevic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 t="s">
        <v>114</v>
      </c>
      <c r="C6" s="43">
        <v>60</v>
      </c>
      <c r="D6" s="46" t="s">
        <v>16</v>
      </c>
      <c r="E6" s="42" t="s">
        <v>115</v>
      </c>
    </row>
    <row r="7" spans="1:5" s="47" customFormat="1" ht="26.1" customHeight="1" x14ac:dyDescent="0.25">
      <c r="A7" s="46">
        <v>2</v>
      </c>
      <c r="B7" s="42" t="s">
        <v>116</v>
      </c>
      <c r="C7" s="43">
        <v>20</v>
      </c>
      <c r="D7" s="46" t="s">
        <v>16</v>
      </c>
      <c r="E7" s="42" t="s">
        <v>117</v>
      </c>
    </row>
    <row r="8" spans="1:5" s="47" customFormat="1" ht="26.1" customHeight="1" x14ac:dyDescent="0.25">
      <c r="A8" s="46">
        <v>3</v>
      </c>
      <c r="B8" s="42" t="s">
        <v>119</v>
      </c>
      <c r="C8" s="43">
        <v>15</v>
      </c>
      <c r="D8" s="46" t="s">
        <v>16</v>
      </c>
      <c r="E8" s="42" t="s">
        <v>118</v>
      </c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2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>
        <v>1</v>
      </c>
      <c r="B17" s="42" t="s">
        <v>120</v>
      </c>
      <c r="C17" s="43">
        <v>90</v>
      </c>
      <c r="D17" s="46" t="s">
        <v>16</v>
      </c>
      <c r="E17" s="42"/>
    </row>
    <row r="18" spans="1:5" s="47" customFormat="1" ht="26.1" customHeight="1" x14ac:dyDescent="0.25">
      <c r="A18" s="46">
        <v>2</v>
      </c>
      <c r="B18" s="42" t="s">
        <v>121</v>
      </c>
      <c r="C18" s="43">
        <v>120</v>
      </c>
      <c r="D18" s="46" t="s">
        <v>16</v>
      </c>
      <c r="E18" s="42" t="s">
        <v>122</v>
      </c>
    </row>
    <row r="19" spans="1:5" s="47" customFormat="1" ht="26.1" customHeight="1" x14ac:dyDescent="0.25">
      <c r="A19" s="46">
        <v>3</v>
      </c>
      <c r="B19" s="42" t="s">
        <v>123</v>
      </c>
      <c r="C19" s="43">
        <v>180</v>
      </c>
      <c r="D19" s="46" t="s">
        <v>16</v>
      </c>
      <c r="E19" s="42" t="s">
        <v>124</v>
      </c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7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 t="s">
        <v>125</v>
      </c>
      <c r="C28" s="43">
        <v>150</v>
      </c>
      <c r="D28" s="46" t="s">
        <v>16</v>
      </c>
      <c r="E28" s="42"/>
    </row>
    <row r="29" spans="1:5" s="47" customFormat="1" ht="26.1" customHeight="1" x14ac:dyDescent="0.25">
      <c r="A29" s="46">
        <v>2</v>
      </c>
      <c r="B29" s="42" t="s">
        <v>131</v>
      </c>
      <c r="C29" s="43">
        <v>232</v>
      </c>
      <c r="D29" s="46" t="s">
        <v>16</v>
      </c>
      <c r="E29" s="42" t="s">
        <v>130</v>
      </c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ROUND((SUM(C29:C33)/60),0)</f>
        <v>4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29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 t="s">
        <v>128</v>
      </c>
      <c r="C39" s="43">
        <v>122</v>
      </c>
      <c r="D39" s="46" t="s">
        <v>16</v>
      </c>
      <c r="E39" s="42" t="s">
        <v>129</v>
      </c>
    </row>
    <row r="40" spans="1:5" s="47" customFormat="1" ht="26.1" customHeight="1" x14ac:dyDescent="0.25">
      <c r="A40" s="46">
        <v>2</v>
      </c>
      <c r="B40" s="42" t="s">
        <v>116</v>
      </c>
      <c r="C40" s="43">
        <v>20</v>
      </c>
      <c r="D40" s="46" t="s">
        <v>16</v>
      </c>
      <c r="E40" s="42" t="s">
        <v>126</v>
      </c>
    </row>
    <row r="41" spans="1:5" s="47" customFormat="1" ht="26.1" customHeight="1" x14ac:dyDescent="0.25">
      <c r="A41" s="46">
        <v>3</v>
      </c>
      <c r="B41" s="42" t="s">
        <v>127</v>
      </c>
      <c r="C41" s="43">
        <v>43</v>
      </c>
      <c r="D41" s="46" t="s">
        <v>16</v>
      </c>
      <c r="E41" s="42" t="s">
        <v>126</v>
      </c>
    </row>
    <row r="42" spans="1:5" s="47" customFormat="1" ht="26.1" customHeight="1" x14ac:dyDescent="0.25">
      <c r="A42" s="46">
        <v>4</v>
      </c>
      <c r="B42" s="42" t="s">
        <v>132</v>
      </c>
      <c r="C42" s="43">
        <v>122</v>
      </c>
      <c r="D42" s="46" t="s">
        <v>16</v>
      </c>
      <c r="E42" s="42" t="s">
        <v>133</v>
      </c>
    </row>
    <row r="43" spans="1:5" s="47" customFormat="1" ht="26.1" customHeight="1" x14ac:dyDescent="0.25">
      <c r="A43" s="46">
        <v>5</v>
      </c>
      <c r="B43" s="42" t="s">
        <v>132</v>
      </c>
      <c r="C43" s="43">
        <v>29</v>
      </c>
      <c r="D43" s="46" t="s">
        <v>16</v>
      </c>
      <c r="E43" s="42" t="s">
        <v>134</v>
      </c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6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30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 t="s">
        <v>174</v>
      </c>
      <c r="C50" s="47">
        <v>50</v>
      </c>
      <c r="D50" s="46" t="s">
        <v>16</v>
      </c>
      <c r="E50" s="42"/>
    </row>
    <row r="51" spans="1:5" s="47" customFormat="1" ht="26.1" customHeight="1" x14ac:dyDescent="0.25">
      <c r="A51" s="46">
        <v>2</v>
      </c>
      <c r="B51" s="42" t="s">
        <v>173</v>
      </c>
      <c r="C51" s="43">
        <v>129</v>
      </c>
      <c r="D51" s="46" t="s">
        <v>16</v>
      </c>
      <c r="E51" s="42"/>
    </row>
    <row r="52" spans="1:5" s="47" customFormat="1" ht="26.1" customHeight="1" x14ac:dyDescent="0.25">
      <c r="A52" s="46">
        <v>3</v>
      </c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ROUND((SUM(C51:C55)/60),0)</f>
        <v>2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 t="s">
        <v>135</v>
      </c>
      <c r="C83" s="43">
        <v>74</v>
      </c>
      <c r="D83" s="46" t="s">
        <v>16</v>
      </c>
      <c r="E83" s="42" t="s">
        <v>136</v>
      </c>
    </row>
    <row r="84" spans="1:5" s="47" customFormat="1" ht="26.1" customHeight="1" x14ac:dyDescent="0.25">
      <c r="A84" s="46">
        <v>2</v>
      </c>
      <c r="B84" s="42" t="s">
        <v>137</v>
      </c>
      <c r="C84" s="43">
        <v>128</v>
      </c>
      <c r="D84" s="46" t="s">
        <v>16</v>
      </c>
      <c r="E84" s="42" t="s">
        <v>138</v>
      </c>
    </row>
    <row r="85" spans="1:5" s="47" customFormat="1" ht="26.1" customHeight="1" x14ac:dyDescent="0.25">
      <c r="A85" s="46">
        <v>3</v>
      </c>
      <c r="B85" s="42" t="s">
        <v>139</v>
      </c>
      <c r="C85" s="43">
        <v>227</v>
      </c>
      <c r="D85" s="46" t="s">
        <v>16</v>
      </c>
      <c r="E85" s="42" t="s">
        <v>140</v>
      </c>
    </row>
    <row r="86" spans="1:5" s="47" customFormat="1" ht="26.1" customHeight="1" x14ac:dyDescent="0.25">
      <c r="A86" s="46">
        <v>4</v>
      </c>
      <c r="B86" s="42" t="s">
        <v>139</v>
      </c>
      <c r="C86" s="43">
        <v>132</v>
      </c>
      <c r="D86" s="46" t="s">
        <v>16</v>
      </c>
      <c r="E86" s="42" t="s">
        <v>140</v>
      </c>
    </row>
    <row r="87" spans="1:5" s="47" customFormat="1" ht="26.1" customHeight="1" x14ac:dyDescent="0.25">
      <c r="A87" s="46">
        <v>5</v>
      </c>
      <c r="B87" s="42" t="s">
        <v>141</v>
      </c>
      <c r="C87" s="43">
        <v>15</v>
      </c>
      <c r="D87" s="46" t="s">
        <v>16</v>
      </c>
      <c r="E87" s="42" t="s">
        <v>143</v>
      </c>
    </row>
    <row r="88" spans="1:5" s="47" customFormat="1" ht="26.1" customHeight="1" thickBot="1" x14ac:dyDescent="0.3">
      <c r="A88" s="48">
        <v>6</v>
      </c>
      <c r="B88" s="44" t="s">
        <v>142</v>
      </c>
      <c r="C88" s="45">
        <v>103</v>
      </c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11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 t="s">
        <v>144</v>
      </c>
      <c r="C94" s="43">
        <v>58</v>
      </c>
      <c r="D94" s="46" t="s">
        <v>16</v>
      </c>
      <c r="E94" s="42" t="s">
        <v>145</v>
      </c>
    </row>
    <row r="95" spans="1:5" s="47" customFormat="1" ht="26.1" customHeight="1" x14ac:dyDescent="0.25">
      <c r="A95" s="46">
        <v>2</v>
      </c>
      <c r="B95" s="42" t="s">
        <v>171</v>
      </c>
      <c r="C95" s="43">
        <v>114</v>
      </c>
      <c r="D95" s="46" t="s">
        <v>16</v>
      </c>
      <c r="E95" s="42"/>
    </row>
    <row r="96" spans="1:5" s="47" customFormat="1" ht="26.1" customHeight="1" x14ac:dyDescent="0.25">
      <c r="A96" s="46">
        <v>3</v>
      </c>
      <c r="B96" s="42" t="s">
        <v>172</v>
      </c>
      <c r="C96" s="43">
        <v>93</v>
      </c>
      <c r="D96" s="46" t="s">
        <v>16</v>
      </c>
      <c r="E96" s="42"/>
    </row>
    <row r="97" spans="1:5" s="47" customFormat="1" ht="26.1" customHeight="1" x14ac:dyDescent="0.25">
      <c r="A97" s="46">
        <v>4</v>
      </c>
      <c r="B97" s="42" t="s">
        <v>172</v>
      </c>
      <c r="C97" s="43">
        <v>50</v>
      </c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5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 t="s">
        <v>146</v>
      </c>
      <c r="C105" s="43">
        <v>10</v>
      </c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 t="s">
        <v>147</v>
      </c>
      <c r="C106" s="43">
        <v>18</v>
      </c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 t="s">
        <v>148</v>
      </c>
      <c r="C107" s="43">
        <v>23</v>
      </c>
      <c r="D107" s="46" t="s">
        <v>16</v>
      </c>
      <c r="E107" s="42" t="s">
        <v>149</v>
      </c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1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 t="s">
        <v>168</v>
      </c>
      <c r="C116" s="43">
        <v>147</v>
      </c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 t="s">
        <v>169</v>
      </c>
      <c r="C117" s="43">
        <v>195</v>
      </c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 t="s">
        <v>170</v>
      </c>
      <c r="C118" s="43">
        <v>155</v>
      </c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8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 t="s">
        <v>150</v>
      </c>
      <c r="C127" s="43">
        <v>201</v>
      </c>
      <c r="D127" s="46" t="s">
        <v>16</v>
      </c>
      <c r="E127" s="42" t="s">
        <v>151</v>
      </c>
    </row>
    <row r="128" spans="1:5" s="47" customFormat="1" ht="26.1" customHeight="1" x14ac:dyDescent="0.25">
      <c r="A128" s="46">
        <v>2</v>
      </c>
      <c r="B128" s="42" t="s">
        <v>152</v>
      </c>
      <c r="C128" s="43">
        <v>116</v>
      </c>
      <c r="D128" s="46" t="s">
        <v>16</v>
      </c>
      <c r="E128" s="42" t="s">
        <v>153</v>
      </c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 t="s">
        <v>167</v>
      </c>
      <c r="C132" s="45">
        <v>387</v>
      </c>
      <c r="D132" s="46" t="s">
        <v>16</v>
      </c>
      <c r="E132" s="44" t="s">
        <v>187</v>
      </c>
    </row>
    <row r="133" spans="1:5" ht="26.1" customHeight="1" thickTop="1" x14ac:dyDescent="0.25">
      <c r="A133" s="162" t="s">
        <v>46</v>
      </c>
      <c r="B133" s="163"/>
      <c r="C133" s="25">
        <f>ROUND((SUM(C127:C132)/60),0)</f>
        <v>12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 t="s">
        <v>157</v>
      </c>
      <c r="C138" s="43">
        <v>223</v>
      </c>
      <c r="D138" s="46" t="s">
        <v>16</v>
      </c>
      <c r="E138" s="42" t="s">
        <v>159</v>
      </c>
    </row>
    <row r="139" spans="1:5" s="47" customFormat="1" ht="26.1" customHeight="1" x14ac:dyDescent="0.25">
      <c r="A139" s="46">
        <v>2</v>
      </c>
      <c r="B139" s="42" t="s">
        <v>158</v>
      </c>
      <c r="C139" s="43">
        <v>94</v>
      </c>
      <c r="D139" s="46" t="s">
        <v>16</v>
      </c>
      <c r="E139" s="42" t="s">
        <v>160</v>
      </c>
    </row>
    <row r="140" spans="1:5" s="47" customFormat="1" ht="26.1" customHeight="1" x14ac:dyDescent="0.25">
      <c r="A140" s="46">
        <v>3</v>
      </c>
      <c r="B140" s="42" t="s">
        <v>155</v>
      </c>
      <c r="C140" s="43">
        <v>58</v>
      </c>
      <c r="D140" s="46" t="s">
        <v>16</v>
      </c>
      <c r="E140" s="42" t="s">
        <v>156</v>
      </c>
    </row>
    <row r="141" spans="1:5" s="47" customFormat="1" ht="26.1" customHeight="1" x14ac:dyDescent="0.25">
      <c r="A141" s="46">
        <v>4</v>
      </c>
      <c r="B141" s="42" t="s">
        <v>161</v>
      </c>
      <c r="C141" s="43">
        <v>349</v>
      </c>
      <c r="D141" s="46" t="s">
        <v>16</v>
      </c>
      <c r="E141" s="42" t="s">
        <v>162</v>
      </c>
    </row>
    <row r="142" spans="1:5" s="47" customFormat="1" ht="26.1" customHeight="1" x14ac:dyDescent="0.25">
      <c r="A142" s="46">
        <v>5</v>
      </c>
      <c r="B142" s="42" t="s">
        <v>163</v>
      </c>
      <c r="C142" s="43">
        <v>461</v>
      </c>
      <c r="D142" s="46" t="s">
        <v>16</v>
      </c>
      <c r="E142" s="42" t="s">
        <v>164</v>
      </c>
    </row>
    <row r="143" spans="1:5" s="47" customFormat="1" ht="26.1" customHeight="1" thickBot="1" x14ac:dyDescent="0.3">
      <c r="A143" s="48">
        <v>6</v>
      </c>
      <c r="B143" s="44" t="s">
        <v>185</v>
      </c>
      <c r="C143" s="45">
        <v>422</v>
      </c>
      <c r="D143" s="46" t="s">
        <v>16</v>
      </c>
      <c r="E143" s="44" t="s">
        <v>186</v>
      </c>
    </row>
    <row r="144" spans="1:5" ht="26.1" customHeight="1" thickTop="1" x14ac:dyDescent="0.25">
      <c r="A144" s="162" t="s">
        <v>46</v>
      </c>
      <c r="B144" s="163"/>
      <c r="C144" s="25">
        <f>ROUND((SUM(C138:C143)/60),0)</f>
        <v>27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55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72" t="s">
        <v>51</v>
      </c>
      <c r="B1" s="172"/>
      <c r="C1" s="172"/>
      <c r="D1" s="172"/>
      <c r="E1" s="172"/>
    </row>
    <row r="2" spans="1:5" ht="18" customHeight="1" x14ac:dyDescent="0.25">
      <c r="A2" s="172"/>
      <c r="B2" s="172"/>
      <c r="C2" s="172"/>
      <c r="D2" s="172"/>
      <c r="E2" s="172"/>
    </row>
    <row r="3" spans="1:5" ht="18" customHeight="1" x14ac:dyDescent="0.25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5">
      <c r="A4" s="169" t="s">
        <v>52</v>
      </c>
      <c r="B4" s="170"/>
      <c r="C4" s="170"/>
      <c r="D4" s="170"/>
      <c r="E4" s="34" t="str">
        <f>'dynamic Data'!$B$2</f>
        <v>08.11 - 14.11.2021</v>
      </c>
    </row>
    <row r="5" spans="1:5" x14ac:dyDescent="0.25">
      <c r="A5" s="19" t="s">
        <v>0</v>
      </c>
      <c r="B5" s="19" t="s">
        <v>82</v>
      </c>
      <c r="C5" s="171" t="s">
        <v>83</v>
      </c>
      <c r="D5" s="171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5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5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5">
      <c r="A14" s="168"/>
      <c r="B14" s="168"/>
      <c r="C14" s="168"/>
      <c r="D14" s="168"/>
      <c r="E14" s="168"/>
    </row>
    <row r="15" spans="1:5" ht="18" customHeight="1" x14ac:dyDescent="0.25">
      <c r="A15" s="169" t="s">
        <v>68</v>
      </c>
      <c r="B15" s="170"/>
      <c r="C15" s="170"/>
      <c r="D15" s="170"/>
      <c r="E15" s="34" t="str">
        <f>'dynamic Data'!$B$3</f>
        <v>15.11 - 21.11.2021</v>
      </c>
    </row>
    <row r="16" spans="1:5" x14ac:dyDescent="0.25">
      <c r="A16" s="19" t="s">
        <v>0</v>
      </c>
      <c r="B16" s="19" t="s">
        <v>82</v>
      </c>
      <c r="C16" s="171" t="s">
        <v>83</v>
      </c>
      <c r="D16" s="171"/>
      <c r="E16" s="26" t="s">
        <v>87</v>
      </c>
    </row>
    <row r="17" spans="1:5" s="47" customFormat="1" ht="26.1" customHeight="1" x14ac:dyDescent="0.25">
      <c r="A17" s="46" t="s">
        <v>3</v>
      </c>
      <c r="B17" s="42"/>
      <c r="C17" s="43"/>
      <c r="D17" s="46" t="s">
        <v>16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5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3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5">
      <c r="A25" s="168"/>
      <c r="B25" s="168"/>
      <c r="C25" s="168"/>
      <c r="D25" s="168"/>
      <c r="E25" s="168"/>
    </row>
    <row r="26" spans="1:5" ht="18" customHeight="1" x14ac:dyDescent="0.25">
      <c r="A26" s="169" t="s">
        <v>70</v>
      </c>
      <c r="B26" s="170"/>
      <c r="C26" s="170"/>
      <c r="D26" s="170"/>
      <c r="E26" s="34" t="str">
        <f>'dynamic Data'!$B$4</f>
        <v>22.11 - 28.11.2021</v>
      </c>
    </row>
    <row r="27" spans="1:5" x14ac:dyDescent="0.25">
      <c r="A27" s="19" t="s">
        <v>0</v>
      </c>
      <c r="B27" s="19" t="s">
        <v>82</v>
      </c>
      <c r="C27" s="171" t="s">
        <v>83</v>
      </c>
      <c r="D27" s="171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5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3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5">
      <c r="A36" s="168"/>
      <c r="B36" s="168"/>
      <c r="C36" s="168"/>
      <c r="D36" s="168"/>
      <c r="E36" s="168"/>
    </row>
    <row r="37" spans="1:5" ht="18" customHeight="1" x14ac:dyDescent="0.25">
      <c r="A37" s="169" t="s">
        <v>53</v>
      </c>
      <c r="B37" s="170"/>
      <c r="C37" s="170"/>
      <c r="D37" s="170"/>
      <c r="E37" s="34" t="str">
        <f>'dynamic Data'!$B$5</f>
        <v>29.11 - 05.12.2021</v>
      </c>
    </row>
    <row r="38" spans="1:5" x14ac:dyDescent="0.25">
      <c r="A38" s="19" t="s">
        <v>0</v>
      </c>
      <c r="B38" s="19" t="s">
        <v>82</v>
      </c>
      <c r="C38" s="171" t="s">
        <v>83</v>
      </c>
      <c r="D38" s="171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5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3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5">
      <c r="A47" s="168"/>
      <c r="B47" s="168"/>
      <c r="C47" s="168"/>
      <c r="D47" s="168"/>
      <c r="E47" s="168"/>
    </row>
    <row r="48" spans="1:5" ht="18" customHeight="1" x14ac:dyDescent="0.25">
      <c r="A48" s="169" t="s">
        <v>72</v>
      </c>
      <c r="B48" s="170"/>
      <c r="C48" s="170"/>
      <c r="D48" s="170"/>
      <c r="E48" s="34" t="str">
        <f>'dynamic Data'!$B$6</f>
        <v>06.12 - 12.12.2021</v>
      </c>
    </row>
    <row r="49" spans="1:5" x14ac:dyDescent="0.25">
      <c r="A49" s="19" t="s">
        <v>0</v>
      </c>
      <c r="B49" s="19" t="s">
        <v>82</v>
      </c>
      <c r="C49" s="171" t="s">
        <v>83</v>
      </c>
      <c r="D49" s="171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5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3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5">
      <c r="A58" s="168"/>
      <c r="B58" s="168"/>
      <c r="C58" s="168"/>
      <c r="D58" s="168"/>
      <c r="E58" s="168"/>
    </row>
    <row r="59" spans="1:5" ht="18" customHeight="1" x14ac:dyDescent="0.25">
      <c r="A59" s="169" t="s">
        <v>54</v>
      </c>
      <c r="B59" s="170"/>
      <c r="C59" s="170"/>
      <c r="D59" s="170"/>
      <c r="E59" s="34" t="str">
        <f>'dynamic Data'!$B$7</f>
        <v>13.12 - 19.12.2021</v>
      </c>
    </row>
    <row r="60" spans="1:5" x14ac:dyDescent="0.25">
      <c r="A60" s="19" t="s">
        <v>0</v>
      </c>
      <c r="B60" s="19" t="s">
        <v>82</v>
      </c>
      <c r="C60" s="171" t="s">
        <v>83</v>
      </c>
      <c r="D60" s="171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5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3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5">
      <c r="A69" s="168"/>
      <c r="B69" s="168"/>
      <c r="C69" s="168"/>
      <c r="D69" s="168"/>
      <c r="E69" s="168"/>
    </row>
    <row r="70" spans="1:5" ht="18" customHeight="1" x14ac:dyDescent="0.25">
      <c r="A70" s="169" t="s">
        <v>71</v>
      </c>
      <c r="B70" s="170"/>
      <c r="C70" s="170"/>
      <c r="D70" s="170"/>
      <c r="E70" s="34" t="str">
        <f>'dynamic Data'!$B$8</f>
        <v>20.12 - 26.12.2021</v>
      </c>
    </row>
    <row r="71" spans="1:5" x14ac:dyDescent="0.25">
      <c r="A71" s="19" t="s">
        <v>0</v>
      </c>
      <c r="B71" s="19" t="s">
        <v>82</v>
      </c>
      <c r="C71" s="171" t="s">
        <v>83</v>
      </c>
      <c r="D71" s="171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5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3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5">
      <c r="A80" s="168"/>
      <c r="B80" s="168"/>
      <c r="C80" s="168"/>
      <c r="D80" s="168"/>
      <c r="E80" s="168"/>
    </row>
    <row r="81" spans="1:5" ht="18" customHeight="1" x14ac:dyDescent="0.25">
      <c r="A81" s="169" t="s">
        <v>33</v>
      </c>
      <c r="B81" s="170"/>
      <c r="C81" s="170"/>
      <c r="D81" s="170"/>
      <c r="E81" s="34" t="str">
        <f>'dynamic Data'!$B$9</f>
        <v>27.12 - 02.01.2022</v>
      </c>
    </row>
    <row r="82" spans="1:5" x14ac:dyDescent="0.25">
      <c r="A82" s="19" t="s">
        <v>0</v>
      </c>
      <c r="B82" s="19" t="s">
        <v>82</v>
      </c>
      <c r="C82" s="171" t="s">
        <v>83</v>
      </c>
      <c r="D82" s="171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5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3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5">
      <c r="A91" s="168"/>
      <c r="B91" s="168"/>
      <c r="C91" s="168"/>
      <c r="D91" s="168"/>
      <c r="E91" s="168"/>
    </row>
    <row r="92" spans="1:5" ht="18" customHeight="1" x14ac:dyDescent="0.25">
      <c r="A92" s="169" t="s">
        <v>56</v>
      </c>
      <c r="B92" s="170"/>
      <c r="C92" s="170"/>
      <c r="D92" s="170"/>
      <c r="E92" s="34" t="str">
        <f>'dynamic Data'!$B$10</f>
        <v>03.01 - 09.01.2022</v>
      </c>
    </row>
    <row r="93" spans="1:5" x14ac:dyDescent="0.25">
      <c r="A93" s="19" t="s">
        <v>0</v>
      </c>
      <c r="B93" s="19" t="s">
        <v>82</v>
      </c>
      <c r="C93" s="171" t="s">
        <v>83</v>
      </c>
      <c r="D93" s="171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5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3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5">
      <c r="A102" s="168"/>
      <c r="B102" s="168"/>
      <c r="C102" s="168"/>
      <c r="D102" s="168"/>
      <c r="E102" s="168"/>
    </row>
    <row r="103" spans="1:5" ht="18" customHeight="1" x14ac:dyDescent="0.25">
      <c r="A103" s="169" t="s">
        <v>57</v>
      </c>
      <c r="B103" s="170"/>
      <c r="C103" s="170"/>
      <c r="D103" s="170"/>
      <c r="E103" s="34" t="str">
        <f>'dynamic Data'!$B$11</f>
        <v>10.01 - 16.01.2022</v>
      </c>
    </row>
    <row r="104" spans="1:5" x14ac:dyDescent="0.25">
      <c r="A104" s="19" t="s">
        <v>0</v>
      </c>
      <c r="B104" s="19" t="s">
        <v>82</v>
      </c>
      <c r="C104" s="171" t="s">
        <v>83</v>
      </c>
      <c r="D104" s="171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5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3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5">
      <c r="A113" s="168"/>
      <c r="B113" s="168"/>
      <c r="C113" s="168"/>
      <c r="D113" s="168"/>
      <c r="E113" s="168"/>
    </row>
    <row r="114" spans="1:5" ht="18" customHeight="1" x14ac:dyDescent="0.25">
      <c r="A114" s="169" t="s">
        <v>69</v>
      </c>
      <c r="B114" s="170"/>
      <c r="C114" s="170"/>
      <c r="D114" s="170"/>
      <c r="E114" s="34" t="str">
        <f>'dynamic Data'!$B$12</f>
        <v>17.01 - 23.01.2022</v>
      </c>
    </row>
    <row r="115" spans="1:5" x14ac:dyDescent="0.25">
      <c r="A115" s="19" t="s">
        <v>0</v>
      </c>
      <c r="B115" s="19" t="s">
        <v>82</v>
      </c>
      <c r="C115" s="171" t="s">
        <v>83</v>
      </c>
      <c r="D115" s="171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5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3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5">
      <c r="A124" s="168"/>
      <c r="B124" s="168"/>
      <c r="C124" s="168"/>
      <c r="D124" s="168"/>
      <c r="E124" s="168"/>
    </row>
    <row r="125" spans="1:5" ht="18" customHeight="1" x14ac:dyDescent="0.25">
      <c r="A125" s="169" t="s">
        <v>59</v>
      </c>
      <c r="B125" s="170"/>
      <c r="C125" s="170"/>
      <c r="D125" s="170"/>
      <c r="E125" s="34" t="str">
        <f>'dynamic Data'!$B$13</f>
        <v>24-01 - 30.01.2022</v>
      </c>
    </row>
    <row r="126" spans="1:5" x14ac:dyDescent="0.25">
      <c r="A126" s="19" t="s">
        <v>0</v>
      </c>
      <c r="B126" s="19" t="s">
        <v>82</v>
      </c>
      <c r="C126" s="171" t="s">
        <v>83</v>
      </c>
      <c r="D126" s="171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5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3">
      <c r="A134" s="165" t="s">
        <v>1</v>
      </c>
      <c r="B134" s="166"/>
      <c r="C134" s="59">
        <v>0</v>
      </c>
      <c r="D134" s="165" t="s">
        <v>17</v>
      </c>
      <c r="E134" s="167"/>
    </row>
    <row r="135" spans="1:5" ht="18" customHeight="1" thickTop="1" x14ac:dyDescent="0.25">
      <c r="A135" s="168"/>
      <c r="B135" s="168"/>
      <c r="C135" s="168"/>
      <c r="D135" s="168"/>
      <c r="E135" s="168"/>
    </row>
    <row r="136" spans="1:5" ht="18" customHeight="1" x14ac:dyDescent="0.25">
      <c r="A136" s="169" t="s">
        <v>60</v>
      </c>
      <c r="B136" s="170"/>
      <c r="C136" s="170"/>
      <c r="D136" s="170"/>
      <c r="E136" s="34" t="str">
        <f>'dynamic Data'!$B$14</f>
        <v>31.01 - 06.02.2022</v>
      </c>
    </row>
    <row r="137" spans="1:5" x14ac:dyDescent="0.25">
      <c r="A137" s="19" t="s">
        <v>0</v>
      </c>
      <c r="B137" s="19" t="s">
        <v>82</v>
      </c>
      <c r="C137" s="171" t="s">
        <v>83</v>
      </c>
      <c r="D137" s="171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5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3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5">
      <c r="A146" s="168"/>
      <c r="B146" s="168"/>
      <c r="C146" s="168"/>
      <c r="D146" s="168"/>
      <c r="E146" s="168"/>
    </row>
    <row r="147" spans="1:5" ht="18" customHeight="1" x14ac:dyDescent="0.25">
      <c r="A147" s="169" t="s">
        <v>61</v>
      </c>
      <c r="B147" s="170"/>
      <c r="C147" s="170"/>
      <c r="D147" s="170"/>
      <c r="E147" s="34" t="str">
        <f>'dynamic Data'!$B$15</f>
        <v>07.02 - 13.02.2022</v>
      </c>
    </row>
    <row r="148" spans="1:5" x14ac:dyDescent="0.25">
      <c r="A148" s="19" t="s">
        <v>0</v>
      </c>
      <c r="B148" s="19" t="s">
        <v>82</v>
      </c>
      <c r="C148" s="171" t="s">
        <v>83</v>
      </c>
      <c r="D148" s="171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5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3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5">
      <c r="A157" s="168"/>
      <c r="B157" s="168"/>
      <c r="C157" s="168"/>
      <c r="D157" s="168"/>
      <c r="E157" s="168"/>
    </row>
    <row r="158" spans="1:5" ht="18" customHeight="1" x14ac:dyDescent="0.25">
      <c r="A158" s="169" t="s">
        <v>62</v>
      </c>
      <c r="B158" s="170"/>
      <c r="C158" s="170"/>
      <c r="D158" s="170"/>
      <c r="E158" s="34" t="str">
        <f>'dynamic Data'!$B$16</f>
        <v>14.02 - 20.02.2022</v>
      </c>
    </row>
    <row r="159" spans="1:5" x14ac:dyDescent="0.25">
      <c r="A159" s="19" t="s">
        <v>0</v>
      </c>
      <c r="B159" s="19" t="s">
        <v>82</v>
      </c>
      <c r="C159" s="171" t="s">
        <v>83</v>
      </c>
      <c r="D159" s="171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5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3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5">
      <c r="A168" s="168"/>
      <c r="B168" s="168"/>
      <c r="C168" s="168"/>
      <c r="D168" s="168"/>
      <c r="E168" s="168"/>
    </row>
    <row r="169" spans="1:5" ht="18" customHeight="1" x14ac:dyDescent="0.25">
      <c r="A169" s="169" t="s">
        <v>63</v>
      </c>
      <c r="B169" s="170"/>
      <c r="C169" s="170"/>
      <c r="D169" s="170"/>
      <c r="E169" s="34" t="str">
        <f>'dynamic Data'!$B$17</f>
        <v>08.11 - 14.11.2021</v>
      </c>
    </row>
    <row r="170" spans="1:5" x14ac:dyDescent="0.25">
      <c r="A170" s="19" t="s">
        <v>0</v>
      </c>
      <c r="B170" s="19" t="s">
        <v>82</v>
      </c>
      <c r="C170" s="171" t="s">
        <v>83</v>
      </c>
      <c r="D170" s="171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5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3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5">
      <c r="A179" s="168"/>
      <c r="B179" s="168"/>
      <c r="C179" s="168"/>
      <c r="D179" s="168"/>
      <c r="E179" s="168"/>
    </row>
    <row r="180" spans="1:5" ht="18" customHeight="1" x14ac:dyDescent="0.25">
      <c r="A180" s="169" t="s">
        <v>64</v>
      </c>
      <c r="B180" s="170"/>
      <c r="C180" s="170"/>
      <c r="D180" s="170"/>
      <c r="E180" s="34" t="str">
        <f>'dynamic Data'!$B$18</f>
        <v>08.11 - 14.11.2021</v>
      </c>
    </row>
    <row r="181" spans="1:5" x14ac:dyDescent="0.25">
      <c r="A181" s="19" t="s">
        <v>0</v>
      </c>
      <c r="B181" s="19" t="s">
        <v>82</v>
      </c>
      <c r="C181" s="171" t="s">
        <v>83</v>
      </c>
      <c r="D181" s="171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5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3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5">
      <c r="A190" s="168"/>
      <c r="B190" s="168"/>
      <c r="C190" s="168"/>
      <c r="D190" s="168"/>
      <c r="E190" s="168"/>
    </row>
    <row r="191" spans="1:5" ht="18" customHeight="1" x14ac:dyDescent="0.25">
      <c r="A191" s="169" t="s">
        <v>65</v>
      </c>
      <c r="B191" s="170"/>
      <c r="C191" s="170"/>
      <c r="D191" s="170"/>
      <c r="E191" s="34" t="str">
        <f>'dynamic Data'!$B$19</f>
        <v>08.11 - 14.11.2021</v>
      </c>
    </row>
    <row r="192" spans="1:5" x14ac:dyDescent="0.25">
      <c r="A192" s="19" t="s">
        <v>0</v>
      </c>
      <c r="B192" s="19" t="s">
        <v>82</v>
      </c>
      <c r="C192" s="171" t="s">
        <v>83</v>
      </c>
      <c r="D192" s="171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5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3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5">
      <c r="A201" s="168"/>
      <c r="B201" s="168"/>
      <c r="C201" s="168"/>
      <c r="D201" s="168"/>
      <c r="E201" s="168"/>
    </row>
    <row r="202" spans="1:5" ht="18" customHeight="1" x14ac:dyDescent="0.25">
      <c r="A202" s="169" t="s">
        <v>66</v>
      </c>
      <c r="B202" s="170"/>
      <c r="C202" s="170"/>
      <c r="D202" s="170"/>
      <c r="E202" s="34" t="str">
        <f>'dynamic Data'!$B$20</f>
        <v>08.11 - 14.11.2021</v>
      </c>
    </row>
    <row r="203" spans="1:5" x14ac:dyDescent="0.25">
      <c r="A203" s="19" t="s">
        <v>0</v>
      </c>
      <c r="B203" s="19" t="s">
        <v>82</v>
      </c>
      <c r="C203" s="171" t="s">
        <v>83</v>
      </c>
      <c r="D203" s="171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5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3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5">
      <c r="A212" s="168"/>
      <c r="B212" s="168"/>
      <c r="C212" s="168"/>
      <c r="D212" s="168"/>
      <c r="E212" s="168"/>
    </row>
    <row r="213" spans="1:5" ht="18" customHeight="1" x14ac:dyDescent="0.25">
      <c r="A213" s="169" t="s">
        <v>67</v>
      </c>
      <c r="B213" s="170"/>
      <c r="C213" s="170"/>
      <c r="D213" s="170"/>
      <c r="E213" s="34" t="str">
        <f>'dynamic Data'!$B$21</f>
        <v>08.11 - 14.11.2021</v>
      </c>
    </row>
    <row r="214" spans="1:5" x14ac:dyDescent="0.25">
      <c r="A214" s="19" t="s">
        <v>0</v>
      </c>
      <c r="B214" s="19" t="s">
        <v>82</v>
      </c>
      <c r="C214" s="171" t="s">
        <v>83</v>
      </c>
      <c r="D214" s="171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5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3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7" sqref="B17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82" t="s">
        <v>85</v>
      </c>
      <c r="B1" s="182"/>
    </row>
    <row r="2" spans="1:2" x14ac:dyDescent="0.25">
      <c r="A2" s="58" t="s">
        <v>73</v>
      </c>
      <c r="B2" s="60" t="s">
        <v>99</v>
      </c>
    </row>
    <row r="3" spans="1:2" x14ac:dyDescent="0.25">
      <c r="A3" s="58" t="s">
        <v>74</v>
      </c>
      <c r="B3" s="60" t="s">
        <v>100</v>
      </c>
    </row>
    <row r="4" spans="1:2" x14ac:dyDescent="0.25">
      <c r="A4" s="58" t="s">
        <v>75</v>
      </c>
      <c r="B4" s="60" t="s">
        <v>101</v>
      </c>
    </row>
    <row r="5" spans="1:2" x14ac:dyDescent="0.25">
      <c r="A5" s="58" t="s">
        <v>76</v>
      </c>
      <c r="B5" s="60" t="s">
        <v>102</v>
      </c>
    </row>
    <row r="6" spans="1:2" x14ac:dyDescent="0.25">
      <c r="A6" s="58" t="s">
        <v>77</v>
      </c>
      <c r="B6" s="60" t="s">
        <v>103</v>
      </c>
    </row>
    <row r="7" spans="1:2" x14ac:dyDescent="0.25">
      <c r="A7" s="58" t="s">
        <v>78</v>
      </c>
      <c r="B7" s="60" t="s">
        <v>104</v>
      </c>
    </row>
    <row r="8" spans="1:2" x14ac:dyDescent="0.25">
      <c r="A8" s="58" t="s">
        <v>79</v>
      </c>
      <c r="B8" s="60" t="s">
        <v>105</v>
      </c>
    </row>
    <row r="9" spans="1:2" x14ac:dyDescent="0.25">
      <c r="A9" s="58" t="s">
        <v>80</v>
      </c>
      <c r="B9" s="60" t="s">
        <v>106</v>
      </c>
    </row>
    <row r="10" spans="1:2" x14ac:dyDescent="0.25">
      <c r="A10" s="58" t="s">
        <v>81</v>
      </c>
      <c r="B10" s="60" t="s">
        <v>107</v>
      </c>
    </row>
    <row r="11" spans="1:2" x14ac:dyDescent="0.25">
      <c r="A11" s="58" t="s">
        <v>35</v>
      </c>
      <c r="B11" s="60" t="s">
        <v>108</v>
      </c>
    </row>
    <row r="12" spans="1:2" x14ac:dyDescent="0.25">
      <c r="A12" s="58" t="s">
        <v>36</v>
      </c>
      <c r="B12" s="60" t="s">
        <v>109</v>
      </c>
    </row>
    <row r="13" spans="1:2" x14ac:dyDescent="0.25">
      <c r="A13" s="58" t="s">
        <v>37</v>
      </c>
      <c r="B13" s="60" t="s">
        <v>110</v>
      </c>
    </row>
    <row r="14" spans="1:2" x14ac:dyDescent="0.25">
      <c r="A14" s="58" t="s">
        <v>38</v>
      </c>
      <c r="B14" s="60" t="s">
        <v>111</v>
      </c>
    </row>
    <row r="15" spans="1:2" x14ac:dyDescent="0.25">
      <c r="A15" s="58" t="s">
        <v>39</v>
      </c>
      <c r="B15" s="60" t="s">
        <v>113</v>
      </c>
    </row>
    <row r="16" spans="1:2" x14ac:dyDescent="0.25">
      <c r="A16" s="58" t="s">
        <v>40</v>
      </c>
      <c r="B16" s="60" t="s">
        <v>112</v>
      </c>
    </row>
    <row r="17" spans="1:2" x14ac:dyDescent="0.25">
      <c r="A17" s="58" t="s">
        <v>41</v>
      </c>
      <c r="B17" s="60" t="s">
        <v>99</v>
      </c>
    </row>
    <row r="18" spans="1:2" x14ac:dyDescent="0.25">
      <c r="A18" s="58" t="s">
        <v>42</v>
      </c>
      <c r="B18" s="60" t="s">
        <v>99</v>
      </c>
    </row>
    <row r="19" spans="1:2" x14ac:dyDescent="0.25">
      <c r="A19" s="58" t="s">
        <v>43</v>
      </c>
      <c r="B19" s="60" t="s">
        <v>99</v>
      </c>
    </row>
    <row r="20" spans="1:2" x14ac:dyDescent="0.25">
      <c r="A20" s="58" t="s">
        <v>44</v>
      </c>
      <c r="B20" s="60" t="s">
        <v>99</v>
      </c>
    </row>
    <row r="21" spans="1:2" x14ac:dyDescent="0.25">
      <c r="A21" s="58" t="s">
        <v>45</v>
      </c>
      <c r="B21" s="60" t="s">
        <v>99</v>
      </c>
    </row>
    <row r="22" spans="1:2" x14ac:dyDescent="0.25">
      <c r="A22" s="183"/>
      <c r="B22" s="183"/>
    </row>
    <row r="23" spans="1:2" ht="15.6" x14ac:dyDescent="0.3">
      <c r="A23" s="182" t="s">
        <v>84</v>
      </c>
      <c r="B23" s="182"/>
    </row>
    <row r="24" spans="1:2" x14ac:dyDescent="0.25">
      <c r="A24" s="58" t="s">
        <v>4</v>
      </c>
      <c r="B24" s="63" t="s">
        <v>96</v>
      </c>
    </row>
    <row r="25" spans="1:2" x14ac:dyDescent="0.25">
      <c r="A25" s="58" t="s">
        <v>5</v>
      </c>
      <c r="B25" s="63" t="s">
        <v>97</v>
      </c>
    </row>
    <row r="26" spans="1:2" x14ac:dyDescent="0.25">
      <c r="A26" s="58" t="s">
        <v>6</v>
      </c>
      <c r="B26" s="64" t="s">
        <v>98</v>
      </c>
    </row>
    <row r="27" spans="1:2" x14ac:dyDescent="0.25">
      <c r="A27" s="58" t="s">
        <v>7</v>
      </c>
      <c r="B27" s="64" t="s">
        <v>9</v>
      </c>
    </row>
    <row r="28" spans="1:2" x14ac:dyDescent="0.25">
      <c r="A28" s="58" t="s">
        <v>8</v>
      </c>
      <c r="B28" s="64" t="s">
        <v>9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Lukas</cp:lastModifiedBy>
  <cp:lastPrinted>2006-12-12T13:10:16Z</cp:lastPrinted>
  <dcterms:created xsi:type="dcterms:W3CDTF">1996-10-17T05:27:31Z</dcterms:created>
  <dcterms:modified xsi:type="dcterms:W3CDTF">2022-02-06T19:00:34Z</dcterms:modified>
</cp:coreProperties>
</file>