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do/projects/FH/p16/Documentation/ProjectDocumentation/"/>
    </mc:Choice>
  </mc:AlternateContent>
  <xr:revisionPtr revIDLastSave="0" documentId="13_ncr:1_{F21CFC3C-0D1B-B14B-9517-8E7634F8DE07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Übersicht" sheetId="7" r:id="rId1"/>
    <sheet name="Std-A" sheetId="8" r:id="rId2"/>
    <sheet name="dynamische Daten" sheetId="17" r:id="rId3"/>
  </sheets>
  <definedNames>
    <definedName name="_xlnm._FilterDatabase" localSheetId="0" hidden="1">Übersicht!$D$4:$D$25</definedName>
    <definedName name="_xlnm.Print_Area" localSheetId="0">Übersicht!$B$2:$AF$27</definedName>
    <definedName name="Project_Types">'dynamische Daten'!$A$32:$A$37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7" l="1"/>
  <c r="C23" i="8" l="1"/>
  <c r="C12" i="8"/>
  <c r="J14" i="7" s="1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AD22" i="7" s="1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8"/>
  <c r="E202" i="8"/>
  <c r="E191" i="8"/>
  <c r="E180" i="8"/>
  <c r="E169" i="8"/>
  <c r="AC11" i="7"/>
  <c r="AB11" i="7"/>
  <c r="AA11" i="7"/>
  <c r="Z11" i="7"/>
  <c r="Y11" i="7"/>
  <c r="X11" i="7"/>
  <c r="B13" i="7"/>
  <c r="E13" i="7" s="1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B16" i="7"/>
  <c r="E16" i="7" s="1"/>
  <c r="B25" i="7"/>
  <c r="E25" i="7" s="1"/>
  <c r="B22" i="7"/>
  <c r="F22" i="7" s="1"/>
  <c r="B19" i="7"/>
  <c r="F19" i="7" s="1"/>
  <c r="R11" i="7"/>
  <c r="Q11" i="7"/>
  <c r="P11" i="7"/>
  <c r="O11" i="7"/>
  <c r="N11" i="7"/>
  <c r="M11" i="7"/>
  <c r="L11" i="7"/>
  <c r="K11" i="7"/>
  <c r="J11" i="7"/>
  <c r="D11" i="7"/>
  <c r="AD19" i="7" l="1"/>
  <c r="F25" i="7"/>
  <c r="G25" i="7" s="1"/>
  <c r="AD25" i="7"/>
  <c r="E22" i="7"/>
  <c r="G22" i="7" s="1"/>
  <c r="E19" i="7"/>
  <c r="G19" i="7" s="1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Q21" i="7" s="1"/>
  <c r="U20" i="7"/>
  <c r="U21" i="7" s="1"/>
  <c r="Y20" i="7"/>
  <c r="Y21" i="7" s="1"/>
  <c r="AC20" i="7"/>
  <c r="AC21" i="7" s="1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AB21" i="7"/>
  <c r="V21" i="7"/>
  <c r="AE19" i="7"/>
  <c r="AE22" i="7"/>
  <c r="E7" i="7"/>
  <c r="AE16" i="7" s="1"/>
  <c r="F16" i="7" l="1"/>
  <c r="G16" i="7" s="1"/>
  <c r="F13" i="7"/>
  <c r="G13" i="7" s="1"/>
  <c r="AE13" i="7"/>
  <c r="AD20" i="7"/>
  <c r="AF19" i="7" s="1"/>
  <c r="J21" i="7"/>
  <c r="AD21" i="7" s="1"/>
  <c r="AD17" i="7"/>
  <c r="AF16" i="7" s="1"/>
  <c r="AD23" i="7"/>
  <c r="AF22" i="7" s="1"/>
  <c r="AD27" i="7"/>
  <c r="AD14" i="7"/>
  <c r="AD26" i="7"/>
  <c r="AF25" i="7" s="1"/>
  <c r="J18" i="7"/>
  <c r="AD18" i="7" s="1"/>
  <c r="J24" i="7"/>
  <c r="AD24" i="7" s="1"/>
  <c r="J15" i="7"/>
  <c r="AD15" i="7" s="1"/>
  <c r="AF13" i="7" l="1"/>
</calcChain>
</file>

<file path=xl/sharedStrings.xml><?xml version="1.0" encoding="utf-8"?>
<sst xmlns="http://schemas.openxmlformats.org/spreadsheetml/2006/main" count="423" uniqueCount="110">
  <si>
    <t>Nr</t>
  </si>
  <si>
    <t>Geplant</t>
  </si>
  <si>
    <t>ca.</t>
  </si>
  <si>
    <t>DD.MM - DD.MM.YYYY</t>
  </si>
  <si>
    <t>Std-A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</si>
  <si>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</si>
  <si>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</si>
  <si>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</si>
  <si>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</si>
  <si>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</si>
  <si>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</si>
  <si>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</si>
  <si>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</si>
  <si>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</si>
  <si>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</si>
  <si>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</si>
  <si>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</si>
  <si>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</si>
  <si>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</si>
  <si>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</si>
  <si>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</si>
  <si>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</si>
  <si>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</si>
  <si>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</si>
  <si>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</si>
  <si>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</si>
  <si>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</si>
  <si>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</si>
  <si>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</si>
  <si>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</si>
  <si>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</si>
  <si>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</si>
  <si>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</si>
  <si>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</si>
  <si>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</si>
  <si>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</si>
  <si>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</si>
  <si>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</si>
  <si>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</si>
  <si>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</si>
  <si>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</si>
  <si>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</si>
  <si>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</si>
  <si>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</si>
  <si>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</si>
  <si>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</si>
  <si>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</si>
  <si>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</si>
  <si>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</si>
  <si>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</si>
  <si>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</si>
  <si>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</si>
  <si>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</si>
  <si>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</si>
  <si>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</si>
  <si>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</si>
  <si>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</si>
  <si>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</si>
  <si>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</si>
  <si>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</si>
  <si>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</si>
  <si>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</si>
  <si>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</si>
  <si>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</si>
  <si>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</si>
  <si>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</si>
  <si>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</si>
  <si>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</si>
  <si>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</si>
  <si>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</si>
  <si>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</si>
  <si>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</si>
  <si>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</si>
  <si>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</si>
  <si>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</si>
  <si>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</si>
  <si>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</si>
  <si>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</si>
  <si>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</si>
  <si>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</si>
  <si>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</si>
  <si>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</si>
  <si>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</si>
  <si>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</si>
  <si>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</si>
  <si>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Shehata Abd El Rahaman</t>
  </si>
  <si>
    <t>23.03 - 27.03.2022</t>
  </si>
  <si>
    <t>28.03 - 03.04.2022</t>
  </si>
  <si>
    <t>04.04 - 10.04.2022</t>
  </si>
  <si>
    <t>WebGPU Game Engine</t>
  </si>
  <si>
    <t>11.04 - 18.04.2022</t>
  </si>
  <si>
    <t>18.04 - 24.04.2022</t>
  </si>
  <si>
    <t>25.04 - 01.05.2022</t>
  </si>
  <si>
    <t>02.05 - 08.05.2022</t>
  </si>
  <si>
    <t>09.05 - 15.05.2022</t>
  </si>
  <si>
    <t>16.05 - 22.05.2022</t>
  </si>
  <si>
    <t>23.05 - 29.05.2022</t>
  </si>
  <si>
    <t>30.05 - 05.06.2022</t>
  </si>
  <si>
    <t>06.06 - 12.06.2022</t>
  </si>
  <si>
    <t>13.06 - 19.06.2022</t>
  </si>
  <si>
    <t>20.06 - 26.06.2022</t>
  </si>
  <si>
    <t>27.06 - 03.07.2022</t>
  </si>
  <si>
    <t>04.07 - 10.07.2022</t>
  </si>
  <si>
    <t>11.07 - 18.07.2022</t>
  </si>
  <si>
    <t>Coding</t>
  </si>
  <si>
    <t>Reading Docs</t>
  </si>
  <si>
    <t>Docs schreiben</t>
  </si>
  <si>
    <t xml:space="preserve">Kamera Mathematik </t>
  </si>
  <si>
    <t>Spezifikation lesen</t>
  </si>
  <si>
    <t>Docs lesen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</si>
</sst>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9" fillId="2" borderId="6" xfId="0" applyNumberFormat="1" applyFont="1" applyFill="1" applyBorder="1" applyAlignment="1">
      <alignment horizontal="center" vertical="center"/>
    </xf>
    <xf numFmtId="164" fontId="9" fillId="2" borderId="7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8" fillId="2" borderId="8" xfId="0" applyNumberFormat="1" applyFont="1" applyFill="1" applyBorder="1" applyAlignment="1">
      <alignment horizontal="center" textRotation="90"/>
    </xf>
    <xf numFmtId="0" fontId="9" fillId="2" borderId="8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6" xfId="0" applyFont="1" applyFill="1" applyBorder="1" applyAlignment="1">
      <alignment vertical="center"/>
    </xf>
    <xf numFmtId="0" fontId="9" fillId="2" borderId="7" xfId="0" applyFont="1" applyFill="1" applyBorder="1" applyAlignment="1">
      <alignment vertical="center"/>
    </xf>
    <xf numFmtId="0" fontId="9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4" fillId="2" borderId="7" xfId="0" applyNumberFormat="1" applyFont="1" applyFill="1" applyBorder="1" applyAlignment="1" applyProtection="1">
      <alignment horizontal="center" textRotation="90"/>
    </xf>
    <xf numFmtId="49" fontId="16" fillId="2" borderId="10" xfId="0" applyNumberFormat="1" applyFont="1" applyFill="1" applyBorder="1" applyAlignment="1">
      <alignment horizontal="right" vertical="center"/>
    </xf>
    <xf numFmtId="49" fontId="16" fillId="2" borderId="11" xfId="0" applyNumberFormat="1" applyFont="1" applyFill="1" applyBorder="1" applyAlignment="1">
      <alignment horizontal="right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12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164" fontId="10" fillId="2" borderId="13" xfId="0" applyNumberFormat="1" applyFont="1" applyFill="1" applyBorder="1" applyAlignment="1">
      <alignment horizontal="center" vertical="center"/>
    </xf>
    <xf numFmtId="164" fontId="9" fillId="2" borderId="8" xfId="0" applyNumberFormat="1" applyFont="1" applyFill="1" applyBorder="1" applyAlignment="1">
      <alignment horizontal="center" vertical="center"/>
    </xf>
    <xf numFmtId="164" fontId="9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0" fontId="0" fillId="0" borderId="1" xfId="0" applyBorder="1" applyProtection="1">
      <protection locked="0"/>
    </xf>
    <xf numFmtId="1" fontId="17" fillId="0" borderId="1" xfId="0" applyNumberFormat="1" applyFont="1" applyFill="1" applyBorder="1" applyAlignment="1" applyProtection="1">
      <alignment vertical="center" wrapText="1"/>
      <protection locked="0"/>
    </xf>
    <xf numFmtId="1" fontId="17" fillId="0" borderId="6" xfId="0" applyNumberFormat="1" applyFont="1" applyFill="1" applyBorder="1" applyAlignment="1" applyProtection="1">
      <alignment vertical="center" wrapText="1"/>
      <protection locked="0"/>
    </xf>
    <xf numFmtId="49" fontId="18" fillId="0" borderId="1" xfId="0" applyNumberFormat="1" applyFont="1" applyBorder="1" applyProtection="1"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64" fontId="12" fillId="0" borderId="0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1" fillId="2" borderId="9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64" fontId="13" fillId="2" borderId="9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1" fontId="11" fillId="2" borderId="8" xfId="0" applyNumberFormat="1" applyFont="1" applyFill="1" applyBorder="1" applyAlignment="1">
      <alignment horizontal="center" vertical="center"/>
    </xf>
    <xf numFmtId="1" fontId="11" fillId="2" borderId="6" xfId="0" applyNumberFormat="1" applyFont="1" applyFill="1" applyBorder="1" applyAlignment="1">
      <alignment horizontal="center" vertical="center"/>
    </xf>
    <xf numFmtId="164" fontId="13" fillId="2" borderId="8" xfId="0" applyNumberFormat="1" applyFont="1" applyFill="1" applyBorder="1" applyAlignment="1">
      <alignment horizontal="center" vertical="center"/>
    </xf>
    <xf numFmtId="164" fontId="13" fillId="2" borderId="7" xfId="0" applyNumberFormat="1" applyFont="1" applyFill="1" applyBorder="1" applyAlignment="1">
      <alignment horizontal="center" vertical="center"/>
    </xf>
    <xf numFmtId="164" fontId="13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19" fillId="2" borderId="7" xfId="0" applyNumberFormat="1" applyFont="1" applyFill="1" applyBorder="1" applyAlignment="1">
      <alignment horizontal="center" vertical="center"/>
    </xf>
    <xf numFmtId="164" fontId="19" fillId="2" borderId="12" xfId="0" applyNumberFormat="1" applyFont="1" applyFill="1" applyBorder="1" applyAlignment="1">
      <alignment horizontal="center" vertical="center"/>
    </xf>
    <xf numFmtId="164" fontId="19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19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6" fillId="2" borderId="31" xfId="0" applyNumberFormat="1" applyFont="1" applyFill="1" applyBorder="1" applyAlignment="1">
      <alignment horizontal="right" vertical="center"/>
    </xf>
    <xf numFmtId="49" fontId="16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19" fillId="2" borderId="12" xfId="0" quotePrefix="1" applyNumberFormat="1" applyFont="1" applyFill="1" applyBorder="1" applyAlignment="1">
      <alignment horizontal="center" vertical="center"/>
    </xf>
    <xf numFmtId="164" fontId="19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5" fillId="2" borderId="33" xfId="0" applyNumberFormat="1" applyFont="1" applyFill="1" applyBorder="1" applyAlignment="1">
      <alignment horizontal="left" vertical="center"/>
    </xf>
    <xf numFmtId="1" fontId="15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5" fillId="2" borderId="35" xfId="0" applyNumberFormat="1" applyFont="1" applyFill="1" applyBorder="1" applyAlignment="1">
      <alignment horizontal="center" vertical="center"/>
    </xf>
    <xf numFmtId="49" fontId="15" fillId="2" borderId="36" xfId="0" applyNumberFormat="1" applyFont="1" applyFill="1" applyBorder="1" applyAlignment="1">
      <alignment horizontal="center" vertical="center"/>
    </xf>
    <xf numFmtId="49" fontId="15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8" fillId="2" borderId="7" xfId="0" applyNumberFormat="1" applyFont="1" applyFill="1" applyBorder="1" applyAlignment="1">
      <alignment horizontal="center" textRotation="90"/>
    </xf>
    <xf numFmtId="49" fontId="8" fillId="2" borderId="8" xfId="0" applyNumberFormat="1" applyFont="1" applyFill="1" applyBorder="1" applyAlignment="1">
      <alignment horizontal="center" textRotation="90"/>
    </xf>
    <xf numFmtId="14" fontId="13" fillId="2" borderId="1" xfId="0" applyNumberFormat="1" applyFont="1" applyFill="1" applyBorder="1" applyAlignment="1">
      <alignment horizontal="center" textRotation="90"/>
    </xf>
    <xf numFmtId="14" fontId="8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1" fillId="0" borderId="0" xfId="0" applyNumberFormat="1" applyFont="1" applyBorder="1"/>
    <xf numFmtId="49" fontId="18" fillId="0" borderId="0" xfId="0" applyNumberFormat="1" applyFont="1" applyBorder="1" applyProtection="1">
      <protection locked="0"/>
    </xf>
    <xf numFmtId="49" fontId="18" fillId="0" borderId="0" xfId="0" applyNumberFormat="1" applyFont="1" applyBorder="1" applyAlignment="1" applyProtection="1">
      <alignment horizontal="left"/>
      <protection locked="0"/>
    </xf>
    <xf numFmtId="49" fontId="18" fillId="0" borderId="1" xfId="0" applyNumberFormat="1" applyFont="1" applyBorder="1" applyAlignment="1" applyProtection="1">
      <alignment vertical="center" wrapText="1"/>
      <protection locked="0"/>
    </xf>
    <xf numFmtId="1" fontId="20" fillId="0" borderId="0" xfId="0" applyNumberFormat="1" applyFont="1" applyAlignment="1">
      <alignment vertical="center" wrapText="1"/>
    </xf>
    <xf numFmtId="1" fontId="18" fillId="0" borderId="1" xfId="0" applyNumberFormat="1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tabSelected="1" zoomScale="113" zoomScaleNormal="113" workbookViewId="0">
      <selection activeCell="E2" sqref="E2:I2"/>
    </sheetView>
  </sheetViews>
  <sheetFormatPr baseColWidth="10" defaultColWidth="11.5" defaultRowHeight="13" x14ac:dyDescent="0.15"/>
  <cols>
    <col min="1" max="1" width="2.5" customWidth="1"/>
    <col min="2" max="2" width="15.1640625" customWidth="1"/>
    <col min="3" max="3" width="3.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" customHeight="1" x14ac:dyDescent="0.15">
      <c r="B2" s="136" t="s">
        <v>6</v>
      </c>
      <c r="C2" s="136"/>
      <c r="D2" s="136"/>
      <c r="E2" s="137" t="s">
        <v>89</v>
      </c>
      <c r="F2" s="137"/>
      <c r="G2" s="137"/>
      <c r="H2" s="137"/>
      <c r="I2" s="137"/>
      <c r="J2" s="17"/>
      <c r="K2" s="6"/>
      <c r="L2" s="6"/>
      <c r="M2" s="6"/>
      <c r="N2" s="6"/>
      <c r="O2" s="6"/>
      <c r="P2" s="6"/>
    </row>
    <row r="3" spans="2:33" ht="26" customHeight="1" x14ac:dyDescent="0.15">
      <c r="B3" s="136" t="s">
        <v>7</v>
      </c>
      <c r="C3" s="136"/>
      <c r="D3" s="136"/>
      <c r="E3" s="139">
        <v>12</v>
      </c>
      <c r="F3" s="139"/>
      <c r="G3" s="138"/>
      <c r="H3" s="138"/>
      <c r="I3" s="138"/>
      <c r="J3" s="6"/>
      <c r="K3" s="6"/>
      <c r="L3" s="6"/>
      <c r="M3" s="6"/>
      <c r="N3" s="6"/>
      <c r="O3" s="6"/>
      <c r="P3" s="6"/>
    </row>
    <row r="4" spans="2:33" ht="26" customHeight="1" x14ac:dyDescent="0.15">
      <c r="B4" s="64" t="s">
        <v>84</v>
      </c>
      <c r="C4" s="141" t="s">
        <v>80</v>
      </c>
      <c r="D4" s="142"/>
      <c r="E4" s="143">
        <f>IF(EXACT($C$4,"PRO-1"),2,IF(EXACT($C$4,"PRO-2"),3,IF(EXACT($C$4,"PRO-3"),3,IF(EXACT($C$4,"PRO-4"),5,IF(EXACT($C$4,"PRO-2-M"),5,IF(EXACT($C$4,"PRO-3-M"),3))))))</f>
        <v>3</v>
      </c>
      <c r="F4" s="143"/>
      <c r="G4" s="140" t="s">
        <v>5</v>
      </c>
      <c r="H4" s="140"/>
      <c r="I4" s="140"/>
      <c r="J4" s="10"/>
      <c r="K4" s="10"/>
      <c r="L4" s="10"/>
      <c r="M4" s="10"/>
      <c r="N4" s="10"/>
      <c r="O4" s="11"/>
      <c r="P4" s="8"/>
    </row>
    <row r="5" spans="2:33" ht="26" customHeight="1" thickBot="1" x14ac:dyDescent="0.2">
      <c r="B5" s="133" t="s">
        <v>8</v>
      </c>
      <c r="C5" s="133"/>
      <c r="D5" s="133"/>
      <c r="E5" s="119">
        <v>12</v>
      </c>
      <c r="F5" s="119"/>
      <c r="G5" s="144" t="s">
        <v>9</v>
      </c>
      <c r="H5" s="144"/>
      <c r="I5" s="144"/>
      <c r="J5" s="10"/>
      <c r="K5" s="10"/>
      <c r="L5" s="10"/>
      <c r="M5" s="10"/>
      <c r="N5" s="10"/>
      <c r="O5" s="11"/>
      <c r="P5" s="8"/>
    </row>
    <row r="6" spans="2:33" ht="26" customHeight="1" thickTop="1" x14ac:dyDescent="0.15">
      <c r="B6" s="134" t="s">
        <v>10</v>
      </c>
      <c r="C6" s="134"/>
      <c r="D6" s="134"/>
      <c r="E6" s="152">
        <f>(25*60)*E4</f>
        <v>4500</v>
      </c>
      <c r="F6" s="153"/>
      <c r="G6" s="145" t="s">
        <v>11</v>
      </c>
      <c r="H6" s="145"/>
      <c r="I6" s="145"/>
      <c r="J6" s="10"/>
      <c r="K6" s="10"/>
      <c r="L6" s="10"/>
      <c r="M6" s="10"/>
      <c r="N6" s="10"/>
      <c r="O6" s="11"/>
      <c r="P6" s="8"/>
    </row>
    <row r="7" spans="2:33" s="4" customFormat="1" ht="26" customHeight="1" x14ac:dyDescent="0.15">
      <c r="B7" s="135"/>
      <c r="C7" s="135"/>
      <c r="D7" s="135"/>
      <c r="E7" s="154">
        <f>E6/60</f>
        <v>75</v>
      </c>
      <c r="F7" s="155"/>
      <c r="G7" s="140" t="s">
        <v>12</v>
      </c>
      <c r="H7" s="140"/>
      <c r="I7" s="140"/>
      <c r="J7" s="10"/>
      <c r="K7" s="10"/>
      <c r="L7" s="10"/>
      <c r="M7" s="10"/>
      <c r="N7" s="10"/>
      <c r="O7" s="11"/>
      <c r="P7" s="8"/>
    </row>
    <row r="8" spans="2:33" s="4" customFormat="1" ht="26" customHeight="1" x14ac:dyDescent="0.15">
      <c r="B8" s="135"/>
      <c r="C8" s="135"/>
      <c r="D8" s="135"/>
      <c r="E8" s="27" t="s">
        <v>2</v>
      </c>
      <c r="F8" s="28">
        <f>(E6/60)/E5</f>
        <v>6.25</v>
      </c>
      <c r="G8" s="140" t="s">
        <v>13</v>
      </c>
      <c r="H8" s="140"/>
      <c r="I8" s="140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15">
      <c r="B10" s="146" t="s">
        <v>14</v>
      </c>
      <c r="C10" s="147"/>
      <c r="D10" s="147"/>
      <c r="E10" s="147"/>
      <c r="F10" s="147"/>
      <c r="G10" s="148"/>
      <c r="H10" s="35"/>
      <c r="I10" s="149" t="s">
        <v>15</v>
      </c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1"/>
    </row>
    <row r="11" spans="2:33" s="4" customFormat="1" ht="133.5" customHeight="1" x14ac:dyDescent="0.15">
      <c r="B11" s="105" t="s">
        <v>16</v>
      </c>
      <c r="C11" s="50"/>
      <c r="D11" s="127">
        <f>E3</f>
        <v>12</v>
      </c>
      <c r="E11" s="104" t="s">
        <v>18</v>
      </c>
      <c r="F11" s="104" t="s">
        <v>17</v>
      </c>
      <c r="G11" s="132" t="s">
        <v>19</v>
      </c>
      <c r="H11" s="67"/>
      <c r="I11" s="156" t="s">
        <v>20</v>
      </c>
      <c r="J11" s="49" t="str">
        <f>'dynamische Daten'!B2</f>
        <v>23.03 - 27.03.2022</v>
      </c>
      <c r="K11" s="49" t="str">
        <f>'dynamische Daten'!B3</f>
        <v>28.03 - 03.04.2022</v>
      </c>
      <c r="L11" s="49" t="str">
        <f>'dynamische Daten'!B4</f>
        <v>04.04 - 10.04.2022</v>
      </c>
      <c r="M11" s="49" t="str">
        <f>'dynamische Daten'!B5</f>
        <v>11.04 - 18.04.2022</v>
      </c>
      <c r="N11" s="49" t="str">
        <f>'dynamische Daten'!B6</f>
        <v>18.04 - 24.04.2022</v>
      </c>
      <c r="O11" s="49" t="str">
        <f>'dynamische Daten'!B7</f>
        <v>25.04 - 01.05.2022</v>
      </c>
      <c r="P11" s="49" t="str">
        <f>'dynamische Daten'!B8</f>
        <v>02.05 - 08.05.2022</v>
      </c>
      <c r="Q11" s="49" t="str">
        <f>'dynamische Daten'!B9</f>
        <v>09.05 - 15.05.2022</v>
      </c>
      <c r="R11" s="49" t="str">
        <f>'dynamische Daten'!B10</f>
        <v>16.05 - 22.05.2022</v>
      </c>
      <c r="S11" s="49" t="str">
        <f>'dynamische Daten'!B11</f>
        <v>23.05 - 29.05.2022</v>
      </c>
      <c r="T11" s="49" t="str">
        <f>'dynamische Daten'!B12</f>
        <v>30.05 - 05.06.2022</v>
      </c>
      <c r="U11" s="49" t="str">
        <f>'dynamische Daten'!B13</f>
        <v>06.06 - 12.06.2022</v>
      </c>
      <c r="V11" s="49" t="str">
        <f>'dynamische Daten'!B14</f>
        <v>13.06 - 19.06.2022</v>
      </c>
      <c r="W11" s="49" t="str">
        <f>'dynamische Daten'!B15</f>
        <v>20.06 - 26.06.2022</v>
      </c>
      <c r="X11" s="49" t="str">
        <f>'dynamische Daten'!$B16</f>
        <v>27.06 - 03.07.2022</v>
      </c>
      <c r="Y11" s="49" t="str">
        <f>'dynamische Daten'!$B17</f>
        <v>04.07 - 10.07.2022</v>
      </c>
      <c r="Z11" s="49" t="str">
        <f>'dynamische Daten'!$B18</f>
        <v>11.07 - 18.07.2022</v>
      </c>
      <c r="AA11" s="49" t="str">
        <f>'dynamische Daten'!$B19</f>
        <v>DD.MM - DD.MM.YYYY</v>
      </c>
      <c r="AB11" s="49" t="str">
        <f>'dynamische Daten'!$B20</f>
        <v>DD.MM - DD.MM.YYYY</v>
      </c>
      <c r="AC11" s="49" t="str">
        <f>'dynamische Daten'!$B21</f>
        <v>DD.MM - DD.MM.YYYY</v>
      </c>
      <c r="AD11" s="159" t="s">
        <v>41</v>
      </c>
      <c r="AE11" s="158" t="s">
        <v>42</v>
      </c>
      <c r="AF11" s="158" t="s">
        <v>43</v>
      </c>
      <c r="AG11" s="8"/>
    </row>
    <row r="12" spans="2:33" ht="76.5" customHeight="1" x14ac:dyDescent="0.15">
      <c r="B12" s="106"/>
      <c r="C12" s="51"/>
      <c r="D12" s="128"/>
      <c r="E12" s="104"/>
      <c r="F12" s="104"/>
      <c r="G12" s="132"/>
      <c r="H12" s="67"/>
      <c r="I12" s="157"/>
      <c r="J12" s="36" t="s">
        <v>21</v>
      </c>
      <c r="K12" s="36" t="s">
        <v>22</v>
      </c>
      <c r="L12" s="36" t="s">
        <v>23</v>
      </c>
      <c r="M12" s="36" t="s">
        <v>24</v>
      </c>
      <c r="N12" s="36" t="s">
        <v>25</v>
      </c>
      <c r="O12" s="36" t="s">
        <v>26</v>
      </c>
      <c r="P12" s="36" t="s">
        <v>27</v>
      </c>
      <c r="Q12" s="36" t="s">
        <v>28</v>
      </c>
      <c r="R12" s="36" t="s">
        <v>29</v>
      </c>
      <c r="S12" s="36" t="s">
        <v>30</v>
      </c>
      <c r="T12" s="36" t="s">
        <v>31</v>
      </c>
      <c r="U12" s="36" t="s">
        <v>32</v>
      </c>
      <c r="V12" s="36" t="s">
        <v>33</v>
      </c>
      <c r="W12" s="36" t="s">
        <v>34</v>
      </c>
      <c r="X12" s="36" t="s">
        <v>35</v>
      </c>
      <c r="Y12" s="36" t="s">
        <v>36</v>
      </c>
      <c r="Z12" s="36" t="s">
        <v>37</v>
      </c>
      <c r="AA12" s="36" t="s">
        <v>38</v>
      </c>
      <c r="AB12" s="36" t="s">
        <v>39</v>
      </c>
      <c r="AC12" s="36" t="s">
        <v>40</v>
      </c>
      <c r="AD12" s="159"/>
      <c r="AE12" s="158"/>
      <c r="AF12" s="158"/>
    </row>
    <row r="13" spans="2:33" ht="12" customHeight="1" x14ac:dyDescent="0.15">
      <c r="B13" s="107" t="str">
        <f>'Std-A'!A3</f>
        <v>Shehata Abd El Rahaman</v>
      </c>
      <c r="C13" s="108"/>
      <c r="D13" s="109"/>
      <c r="E13" s="116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22</v>
      </c>
      <c r="F13" s="119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35</v>
      </c>
      <c r="G13" s="129">
        <f>F13-E13</f>
        <v>13</v>
      </c>
      <c r="H13" s="65"/>
      <c r="I13" s="37" t="s">
        <v>45</v>
      </c>
      <c r="J13" s="52">
        <f>'Std-A'!$C$13</f>
        <v>2</v>
      </c>
      <c r="K13" s="52">
        <f>'Std-A'!$C$24</f>
        <v>2</v>
      </c>
      <c r="L13" s="52">
        <f>'Std-A'!$C$35</f>
        <v>2</v>
      </c>
      <c r="M13" s="53">
        <f>'Std-A'!$C$46</f>
        <v>2</v>
      </c>
      <c r="N13" s="53">
        <f>'Std-A'!$C$57</f>
        <v>2</v>
      </c>
      <c r="O13" s="53">
        <f>'Std-A'!$C$68</f>
        <v>2</v>
      </c>
      <c r="P13" s="53">
        <f>'Std-A'!$C$79</f>
        <v>0</v>
      </c>
      <c r="Q13" s="53">
        <f>'Std-A'!$C$90</f>
        <v>2</v>
      </c>
      <c r="R13" s="53">
        <f>'Std-A'!$C$101</f>
        <v>0</v>
      </c>
      <c r="S13" s="53">
        <f>'Std-A'!$C$112</f>
        <v>2</v>
      </c>
      <c r="T13" s="53">
        <f>'Std-A'!$C$123</f>
        <v>2</v>
      </c>
      <c r="U13" s="53">
        <f>'Std-A'!$C$134</f>
        <v>2</v>
      </c>
      <c r="V13" s="53">
        <f>'Std-A'!$C$145</f>
        <v>2</v>
      </c>
      <c r="W13" s="53">
        <f>'Std-A'!$C$156</f>
        <v>2</v>
      </c>
      <c r="X13" s="53">
        <f>'Std-A'!$C$167</f>
        <v>2</v>
      </c>
      <c r="Y13" s="53">
        <f>'Std-A'!$C$178</f>
        <v>2</v>
      </c>
      <c r="Z13" s="53">
        <f>'Std-A'!$C$189</f>
        <v>2</v>
      </c>
      <c r="AA13" s="53">
        <f>'Std-A'!$C$200</f>
        <v>2</v>
      </c>
      <c r="AB13" s="53">
        <f>'Std-A'!$C$211</f>
        <v>2</v>
      </c>
      <c r="AC13" s="53">
        <f>'Std-A'!$C$222</f>
        <v>2</v>
      </c>
      <c r="AD13" s="56">
        <f t="shared" ref="AD13:AD22" si="0">SUM(J13:AC13)</f>
        <v>36</v>
      </c>
      <c r="AE13" s="72">
        <f>IF(NOT(EXACT(B13,"----")),$E$7,0)</f>
        <v>75</v>
      </c>
      <c r="AF13" s="74">
        <f>AD14-AE13</f>
        <v>0</v>
      </c>
    </row>
    <row r="14" spans="2:33" ht="12" customHeight="1" x14ac:dyDescent="0.15">
      <c r="B14" s="110"/>
      <c r="C14" s="111"/>
      <c r="D14" s="112"/>
      <c r="E14" s="117"/>
      <c r="F14" s="120"/>
      <c r="G14" s="130"/>
      <c r="H14" s="66"/>
      <c r="I14" s="37" t="s">
        <v>44</v>
      </c>
      <c r="J14" s="32">
        <f>'Std-A'!$C$12</f>
        <v>0</v>
      </c>
      <c r="K14" s="32">
        <f>'Std-A'!$C$23</f>
        <v>0</v>
      </c>
      <c r="L14" s="32">
        <f>'Std-A'!$C$34</f>
        <v>0</v>
      </c>
      <c r="M14" s="32">
        <f>'Std-A'!$C$45</f>
        <v>0</v>
      </c>
      <c r="N14" s="32">
        <f>'Std-A'!$C$56</f>
        <v>0</v>
      </c>
      <c r="O14" s="32">
        <f>'Std-A'!$C$67</f>
        <v>0</v>
      </c>
      <c r="P14" s="32">
        <f>'Std-A'!$C$78</f>
        <v>13</v>
      </c>
      <c r="Q14" s="32">
        <f>'Std-A'!$C$89</f>
        <v>11</v>
      </c>
      <c r="R14" s="32">
        <f>'Std-A'!$C$100</f>
        <v>0</v>
      </c>
      <c r="S14" s="32">
        <f>'Std-A'!$C$111</f>
        <v>11</v>
      </c>
      <c r="T14" s="32">
        <f>'Std-A'!$C$122</f>
        <v>0</v>
      </c>
      <c r="U14" s="32">
        <f>'Std-A'!$C$133</f>
        <v>0</v>
      </c>
      <c r="V14" s="32">
        <f>'Std-A'!$C$144</f>
        <v>14</v>
      </c>
      <c r="W14" s="32">
        <f>'Std-A'!$C$155</f>
        <v>18</v>
      </c>
      <c r="X14" s="32">
        <f>'Std-A'!$C$166</f>
        <v>8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75</v>
      </c>
      <c r="AE14" s="69"/>
      <c r="AF14" s="71"/>
    </row>
    <row r="15" spans="2:33" ht="12" customHeight="1" thickBot="1" x14ac:dyDescent="0.2">
      <c r="B15" s="113"/>
      <c r="C15" s="114"/>
      <c r="D15" s="115"/>
      <c r="E15" s="118"/>
      <c r="F15" s="121"/>
      <c r="G15" s="131"/>
      <c r="H15" s="66"/>
      <c r="I15" s="39" t="s">
        <v>19</v>
      </c>
      <c r="J15" s="29">
        <f t="shared" ref="J15:U15" si="1">J14-J13</f>
        <v>-2</v>
      </c>
      <c r="K15" s="29">
        <f t="shared" si="1"/>
        <v>-2</v>
      </c>
      <c r="L15" s="29">
        <f t="shared" si="1"/>
        <v>-2</v>
      </c>
      <c r="M15" s="29">
        <f t="shared" si="1"/>
        <v>-2</v>
      </c>
      <c r="N15" s="29">
        <f t="shared" si="1"/>
        <v>-2</v>
      </c>
      <c r="O15" s="29">
        <f t="shared" si="1"/>
        <v>-2</v>
      </c>
      <c r="P15" s="29">
        <f t="shared" si="1"/>
        <v>13</v>
      </c>
      <c r="Q15" s="29">
        <f t="shared" si="1"/>
        <v>9</v>
      </c>
      <c r="R15" s="29">
        <f t="shared" si="1"/>
        <v>0</v>
      </c>
      <c r="S15" s="29">
        <f t="shared" si="1"/>
        <v>9</v>
      </c>
      <c r="T15" s="29">
        <f t="shared" si="1"/>
        <v>-2</v>
      </c>
      <c r="U15" s="29">
        <f t="shared" si="1"/>
        <v>-2</v>
      </c>
      <c r="V15" s="29">
        <f t="shared" ref="V15:AC15" si="2">V14-V13</f>
        <v>12</v>
      </c>
      <c r="W15" s="29">
        <f t="shared" si="2"/>
        <v>16</v>
      </c>
      <c r="X15" s="29">
        <f t="shared" si="2"/>
        <v>6</v>
      </c>
      <c r="Y15" s="29">
        <f t="shared" si="2"/>
        <v>-2</v>
      </c>
      <c r="Z15" s="29">
        <f t="shared" si="2"/>
        <v>-2</v>
      </c>
      <c r="AA15" s="29">
        <f t="shared" si="2"/>
        <v>-2</v>
      </c>
      <c r="AB15" s="29">
        <f t="shared" si="2"/>
        <v>-2</v>
      </c>
      <c r="AC15" s="29">
        <f t="shared" si="2"/>
        <v>-2</v>
      </c>
      <c r="AD15" s="30">
        <f t="shared" si="0"/>
        <v>39</v>
      </c>
      <c r="AE15" s="73"/>
      <c r="AF15" s="76"/>
    </row>
    <row r="16" spans="2:33" ht="12" customHeight="1" thickTop="1" x14ac:dyDescent="0.15">
      <c r="B16" s="77" t="e">
        <f>#REF!</f>
        <v>#REF!</v>
      </c>
      <c r="C16" s="99"/>
      <c r="D16" s="99"/>
      <c r="E16" s="83" t="e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#REF!</v>
      </c>
      <c r="F16" s="124" t="e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#REF!</v>
      </c>
      <c r="G16" s="89" t="e">
        <f t="shared" ref="G16" si="5">F16-E16</f>
        <v>#REF!</v>
      </c>
      <c r="H16" s="65"/>
      <c r="I16" s="37" t="s">
        <v>45</v>
      </c>
      <c r="J16" s="54" t="e">
        <f>#REF!</f>
        <v>#REF!</v>
      </c>
      <c r="K16" s="54" t="e">
        <f>#REF!</f>
        <v>#REF!</v>
      </c>
      <c r="L16" s="54" t="e">
        <f>#REF!</f>
        <v>#REF!</v>
      </c>
      <c r="M16" s="55" t="e">
        <f>#REF!</f>
        <v>#REF!</v>
      </c>
      <c r="N16" s="55" t="e">
        <f>#REF!</f>
        <v>#REF!</v>
      </c>
      <c r="O16" s="55" t="e">
        <f>#REF!</f>
        <v>#REF!</v>
      </c>
      <c r="P16" s="55" t="e">
        <f>#REF!</f>
        <v>#REF!</v>
      </c>
      <c r="Q16" s="55" t="e">
        <f>#REF!</f>
        <v>#REF!</v>
      </c>
      <c r="R16" s="55" t="e">
        <f>#REF!</f>
        <v>#REF!</v>
      </c>
      <c r="S16" s="55" t="e">
        <f>#REF!</f>
        <v>#REF!</v>
      </c>
      <c r="T16" s="55" t="e">
        <f>#REF!</f>
        <v>#REF!</v>
      </c>
      <c r="U16" s="55" t="e">
        <f>#REF!</f>
        <v>#REF!</v>
      </c>
      <c r="V16" s="55" t="e">
        <f>#REF!</f>
        <v>#REF!</v>
      </c>
      <c r="W16" s="55" t="e">
        <f>#REF!</f>
        <v>#REF!</v>
      </c>
      <c r="X16" s="55" t="e">
        <f>#REF!</f>
        <v>#REF!</v>
      </c>
      <c r="Y16" s="55" t="e">
        <f>#REF!</f>
        <v>#REF!</v>
      </c>
      <c r="Z16" s="55" t="e">
        <f>#REF!</f>
        <v>#REF!</v>
      </c>
      <c r="AA16" s="55" t="e">
        <f>#REF!</f>
        <v>#REF!</v>
      </c>
      <c r="AB16" s="55" t="e">
        <f>#REF!</f>
        <v>#REF!</v>
      </c>
      <c r="AC16" s="55" t="e">
        <f>#REF!</f>
        <v>#REF!</v>
      </c>
      <c r="AD16" s="56" t="e">
        <f t="shared" si="0"/>
        <v>#REF!</v>
      </c>
      <c r="AE16" s="72" t="e">
        <f>IF(NOT(EXACT(B16,"----")),$E$7,0)</f>
        <v>#REF!</v>
      </c>
      <c r="AF16" s="74" t="e">
        <f>AD17-AE16</f>
        <v>#REF!</v>
      </c>
    </row>
    <row r="17" spans="2:32" ht="12" customHeight="1" x14ac:dyDescent="0.15">
      <c r="B17" s="100"/>
      <c r="C17" s="101"/>
      <c r="D17" s="101"/>
      <c r="E17" s="122"/>
      <c r="F17" s="125"/>
      <c r="G17" s="97"/>
      <c r="H17" s="66"/>
      <c r="I17" s="38" t="s">
        <v>44</v>
      </c>
      <c r="J17" s="32" t="e">
        <f>#REF!</f>
        <v>#REF!</v>
      </c>
      <c r="K17" s="32" t="e">
        <f>#REF!</f>
        <v>#REF!</v>
      </c>
      <c r="L17" s="32" t="e">
        <f>#REF!</f>
        <v>#REF!</v>
      </c>
      <c r="M17" s="32" t="e">
        <f>#REF!</f>
        <v>#REF!</v>
      </c>
      <c r="N17" s="32" t="e">
        <f>#REF!</f>
        <v>#REF!</v>
      </c>
      <c r="O17" s="32" t="e">
        <f>#REF!</f>
        <v>#REF!</v>
      </c>
      <c r="P17" s="32" t="e">
        <f>#REF!</f>
        <v>#REF!</v>
      </c>
      <c r="Q17" s="32" t="e">
        <f>#REF!</f>
        <v>#REF!</v>
      </c>
      <c r="R17" s="32" t="e">
        <f>#REF!</f>
        <v>#REF!</v>
      </c>
      <c r="S17" s="32" t="e">
        <f>#REF!</f>
        <v>#REF!</v>
      </c>
      <c r="T17" s="32" t="e">
        <f>#REF!</f>
        <v>#REF!</v>
      </c>
      <c r="U17" s="32" t="e">
        <f>#REF!</f>
        <v>#REF!</v>
      </c>
      <c r="V17" s="32" t="e">
        <f>#REF!</f>
        <v>#REF!</v>
      </c>
      <c r="W17" s="32" t="e">
        <f>#REF!</f>
        <v>#REF!</v>
      </c>
      <c r="X17" s="32" t="e">
        <f>#REF!</f>
        <v>#REF!</v>
      </c>
      <c r="Y17" s="32" t="e">
        <f>#REF!</f>
        <v>#REF!</v>
      </c>
      <c r="Z17" s="32" t="e">
        <f>#REF!</f>
        <v>#REF!</v>
      </c>
      <c r="AA17" s="32" t="e">
        <f>#REF!</f>
        <v>#REF!</v>
      </c>
      <c r="AB17" s="32" t="e">
        <f>#REF!</f>
        <v>#REF!</v>
      </c>
      <c r="AC17" s="32" t="e">
        <f>#REF!</f>
        <v>#REF!</v>
      </c>
      <c r="AD17" s="33" t="e">
        <f t="shared" si="0"/>
        <v>#REF!</v>
      </c>
      <c r="AE17" s="69"/>
      <c r="AF17" s="71"/>
    </row>
    <row r="18" spans="2:32" ht="12" customHeight="1" thickBot="1" x14ac:dyDescent="0.2">
      <c r="B18" s="102"/>
      <c r="C18" s="103"/>
      <c r="D18" s="103"/>
      <c r="E18" s="123"/>
      <c r="F18" s="126"/>
      <c r="G18" s="98"/>
      <c r="H18" s="66"/>
      <c r="I18" s="40" t="s">
        <v>19</v>
      </c>
      <c r="J18" s="29" t="e">
        <f t="shared" ref="J18:U18" si="6">J17-J16</f>
        <v>#REF!</v>
      </c>
      <c r="K18" s="29" t="e">
        <f t="shared" si="6"/>
        <v>#REF!</v>
      </c>
      <c r="L18" s="29" t="e">
        <f t="shared" si="6"/>
        <v>#REF!</v>
      </c>
      <c r="M18" s="29" t="e">
        <f t="shared" si="6"/>
        <v>#REF!</v>
      </c>
      <c r="N18" s="29" t="e">
        <f t="shared" si="6"/>
        <v>#REF!</v>
      </c>
      <c r="O18" s="29" t="e">
        <f t="shared" si="6"/>
        <v>#REF!</v>
      </c>
      <c r="P18" s="29" t="e">
        <f t="shared" si="6"/>
        <v>#REF!</v>
      </c>
      <c r="Q18" s="29" t="e">
        <f t="shared" si="6"/>
        <v>#REF!</v>
      </c>
      <c r="R18" s="29" t="e">
        <f t="shared" si="6"/>
        <v>#REF!</v>
      </c>
      <c r="S18" s="29" t="e">
        <f t="shared" si="6"/>
        <v>#REF!</v>
      </c>
      <c r="T18" s="29" t="e">
        <f t="shared" si="6"/>
        <v>#REF!</v>
      </c>
      <c r="U18" s="29" t="e">
        <f t="shared" si="6"/>
        <v>#REF!</v>
      </c>
      <c r="V18" s="29" t="e">
        <f t="shared" ref="V18:AC18" si="7">V17-V16</f>
        <v>#REF!</v>
      </c>
      <c r="W18" s="29" t="e">
        <f t="shared" si="7"/>
        <v>#REF!</v>
      </c>
      <c r="X18" s="29" t="e">
        <f t="shared" si="7"/>
        <v>#REF!</v>
      </c>
      <c r="Y18" s="29" t="e">
        <f t="shared" si="7"/>
        <v>#REF!</v>
      </c>
      <c r="Z18" s="29" t="e">
        <f t="shared" si="7"/>
        <v>#REF!</v>
      </c>
      <c r="AA18" s="29" t="e">
        <f t="shared" si="7"/>
        <v>#REF!</v>
      </c>
      <c r="AB18" s="29" t="e">
        <f t="shared" si="7"/>
        <v>#REF!</v>
      </c>
      <c r="AC18" s="29" t="e">
        <f t="shared" si="7"/>
        <v>#REF!</v>
      </c>
      <c r="AD18" s="31" t="e">
        <f t="shared" si="0"/>
        <v>#REF!</v>
      </c>
      <c r="AE18" s="73"/>
      <c r="AF18" s="75"/>
    </row>
    <row r="19" spans="2:32" ht="12" customHeight="1" thickTop="1" x14ac:dyDescent="0.15">
      <c r="B19" s="77" t="e">
        <f>#REF!</f>
        <v>#REF!</v>
      </c>
      <c r="C19" s="78"/>
      <c r="D19" s="78"/>
      <c r="E19" s="83" t="e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#REF!</v>
      </c>
      <c r="F19" s="86" t="e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#REF!</v>
      </c>
      <c r="G19" s="89" t="e">
        <f t="shared" ref="G19" si="10">F19-E19</f>
        <v>#REF!</v>
      </c>
      <c r="H19" s="65"/>
      <c r="I19" s="41" t="s">
        <v>45</v>
      </c>
      <c r="J19" s="54" t="e">
        <f>#REF!</f>
        <v>#REF!</v>
      </c>
      <c r="K19" s="54" t="e">
        <f>#REF!</f>
        <v>#REF!</v>
      </c>
      <c r="L19" s="54" t="e">
        <f>#REF!</f>
        <v>#REF!</v>
      </c>
      <c r="M19" s="55" t="e">
        <f>#REF!</f>
        <v>#REF!</v>
      </c>
      <c r="N19" s="55" t="e">
        <f>#REF!</f>
        <v>#REF!</v>
      </c>
      <c r="O19" s="55" t="e">
        <f>#REF!</f>
        <v>#REF!</v>
      </c>
      <c r="P19" s="55" t="e">
        <f>#REF!</f>
        <v>#REF!</v>
      </c>
      <c r="Q19" s="55" t="e">
        <f>#REF!</f>
        <v>#REF!</v>
      </c>
      <c r="R19" s="55" t="e">
        <f>#REF!</f>
        <v>#REF!</v>
      </c>
      <c r="S19" s="55" t="e">
        <f>#REF!</f>
        <v>#REF!</v>
      </c>
      <c r="T19" s="55" t="e">
        <f>#REF!</f>
        <v>#REF!</v>
      </c>
      <c r="U19" s="55" t="e">
        <f>#REF!</f>
        <v>#REF!</v>
      </c>
      <c r="V19" s="55" t="e">
        <f>#REF!</f>
        <v>#REF!</v>
      </c>
      <c r="W19" s="55" t="e">
        <f>#REF!</f>
        <v>#REF!</v>
      </c>
      <c r="X19" s="55" t="e">
        <f>#REF!</f>
        <v>#REF!</v>
      </c>
      <c r="Y19" s="55" t="e">
        <f>#REF!</f>
        <v>#REF!</v>
      </c>
      <c r="Z19" s="55" t="e">
        <f>#REF!</f>
        <v>#REF!</v>
      </c>
      <c r="AA19" s="55" t="e">
        <f>#REF!</f>
        <v>#REF!</v>
      </c>
      <c r="AB19" s="55" t="e">
        <f>#REF!</f>
        <v>#REF!</v>
      </c>
      <c r="AC19" s="55" t="e">
        <f>#REF!</f>
        <v>#REF!</v>
      </c>
      <c r="AD19" s="57" t="e">
        <f t="shared" si="0"/>
        <v>#REF!</v>
      </c>
      <c r="AE19" s="72" t="e">
        <f>IF(NOT(EXACT(B19,"----")),$E$7,0)</f>
        <v>#REF!</v>
      </c>
      <c r="AF19" s="70" t="e">
        <f>AD20-AE19</f>
        <v>#REF!</v>
      </c>
    </row>
    <row r="20" spans="2:32" ht="12" customHeight="1" x14ac:dyDescent="0.15">
      <c r="B20" s="79"/>
      <c r="C20" s="80"/>
      <c r="D20" s="80"/>
      <c r="E20" s="84"/>
      <c r="F20" s="87"/>
      <c r="G20" s="90"/>
      <c r="H20" s="66"/>
      <c r="I20" s="38" t="s">
        <v>44</v>
      </c>
      <c r="J20" s="32" t="e">
        <f>#REF!</f>
        <v>#REF!</v>
      </c>
      <c r="K20" s="32" t="e">
        <f>#REF!</f>
        <v>#REF!</v>
      </c>
      <c r="L20" s="32" t="e">
        <f>#REF!</f>
        <v>#REF!</v>
      </c>
      <c r="M20" s="32" t="e">
        <f>#REF!</f>
        <v>#REF!</v>
      </c>
      <c r="N20" s="32" t="e">
        <f>#REF!</f>
        <v>#REF!</v>
      </c>
      <c r="O20" s="32" t="e">
        <f>#REF!</f>
        <v>#REF!</v>
      </c>
      <c r="P20" s="32" t="e">
        <f>#REF!</f>
        <v>#REF!</v>
      </c>
      <c r="Q20" s="32" t="e">
        <f>#REF!</f>
        <v>#REF!</v>
      </c>
      <c r="R20" s="32" t="e">
        <f>#REF!</f>
        <v>#REF!</v>
      </c>
      <c r="S20" s="32" t="e">
        <f>#REF!</f>
        <v>#REF!</v>
      </c>
      <c r="T20" s="32" t="e">
        <f>#REF!</f>
        <v>#REF!</v>
      </c>
      <c r="U20" s="32" t="e">
        <f>#REF!</f>
        <v>#REF!</v>
      </c>
      <c r="V20" s="32" t="e">
        <f>#REF!</f>
        <v>#REF!</v>
      </c>
      <c r="W20" s="32" t="e">
        <f>#REF!</f>
        <v>#REF!</v>
      </c>
      <c r="X20" s="32" t="e">
        <f>#REF!</f>
        <v>#REF!</v>
      </c>
      <c r="Y20" s="32" t="e">
        <f>#REF!</f>
        <v>#REF!</v>
      </c>
      <c r="Z20" s="32" t="e">
        <f>#REF!</f>
        <v>#REF!</v>
      </c>
      <c r="AA20" s="32" t="e">
        <f>#REF!</f>
        <v>#REF!</v>
      </c>
      <c r="AB20" s="32" t="e">
        <f>#REF!</f>
        <v>#REF!</v>
      </c>
      <c r="AC20" s="32" t="e">
        <f>#REF!</f>
        <v>#REF!</v>
      </c>
      <c r="AD20" s="33" t="e">
        <f t="shared" si="0"/>
        <v>#REF!</v>
      </c>
      <c r="AE20" s="69"/>
      <c r="AF20" s="71"/>
    </row>
    <row r="21" spans="2:32" ht="12" customHeight="1" thickBot="1" x14ac:dyDescent="0.2">
      <c r="B21" s="81"/>
      <c r="C21" s="82"/>
      <c r="D21" s="82"/>
      <c r="E21" s="85"/>
      <c r="F21" s="88"/>
      <c r="G21" s="91"/>
      <c r="H21" s="66"/>
      <c r="I21" s="39" t="s">
        <v>19</v>
      </c>
      <c r="J21" s="29" t="e">
        <f t="shared" ref="J21:U21" si="11">J20-J19</f>
        <v>#REF!</v>
      </c>
      <c r="K21" s="29" t="e">
        <f t="shared" si="11"/>
        <v>#REF!</v>
      </c>
      <c r="L21" s="29" t="e">
        <f t="shared" si="11"/>
        <v>#REF!</v>
      </c>
      <c r="M21" s="29" t="e">
        <f t="shared" si="11"/>
        <v>#REF!</v>
      </c>
      <c r="N21" s="29" t="e">
        <f t="shared" si="11"/>
        <v>#REF!</v>
      </c>
      <c r="O21" s="29" t="e">
        <f t="shared" si="11"/>
        <v>#REF!</v>
      </c>
      <c r="P21" s="29" t="e">
        <f t="shared" si="11"/>
        <v>#REF!</v>
      </c>
      <c r="Q21" s="29" t="e">
        <f t="shared" si="11"/>
        <v>#REF!</v>
      </c>
      <c r="R21" s="29" t="e">
        <f t="shared" si="11"/>
        <v>#REF!</v>
      </c>
      <c r="S21" s="29" t="e">
        <f t="shared" si="11"/>
        <v>#REF!</v>
      </c>
      <c r="T21" s="29" t="e">
        <f t="shared" si="11"/>
        <v>#REF!</v>
      </c>
      <c r="U21" s="29" t="e">
        <f t="shared" si="11"/>
        <v>#REF!</v>
      </c>
      <c r="V21" s="29" t="e">
        <f t="shared" ref="V21:AC21" si="12">V20-V19</f>
        <v>#REF!</v>
      </c>
      <c r="W21" s="29" t="e">
        <f t="shared" si="12"/>
        <v>#REF!</v>
      </c>
      <c r="X21" s="29" t="e">
        <f t="shared" si="12"/>
        <v>#REF!</v>
      </c>
      <c r="Y21" s="29" t="e">
        <f t="shared" si="12"/>
        <v>#REF!</v>
      </c>
      <c r="Z21" s="29" t="e">
        <f t="shared" si="12"/>
        <v>#REF!</v>
      </c>
      <c r="AA21" s="29" t="e">
        <f t="shared" si="12"/>
        <v>#REF!</v>
      </c>
      <c r="AB21" s="29" t="e">
        <f t="shared" si="12"/>
        <v>#REF!</v>
      </c>
      <c r="AC21" s="29" t="e">
        <f t="shared" si="12"/>
        <v>#REF!</v>
      </c>
      <c r="AD21" s="30" t="e">
        <f t="shared" si="0"/>
        <v>#REF!</v>
      </c>
      <c r="AE21" s="73"/>
      <c r="AF21" s="76"/>
    </row>
    <row r="22" spans="2:32" ht="12" customHeight="1" thickTop="1" x14ac:dyDescent="0.15">
      <c r="B22" s="77" t="e">
        <f>#REF!</f>
        <v>#REF!</v>
      </c>
      <c r="C22" s="78"/>
      <c r="D22" s="78"/>
      <c r="E22" s="83" t="e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#REF!</v>
      </c>
      <c r="F22" s="86" t="e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#REF!</v>
      </c>
      <c r="G22" s="89" t="e">
        <f t="shared" ref="G22" si="15">F22-E22</f>
        <v>#REF!</v>
      </c>
      <c r="H22" s="65"/>
      <c r="I22" s="37" t="s">
        <v>45</v>
      </c>
      <c r="J22" s="54" t="e">
        <f>#REF!</f>
        <v>#REF!</v>
      </c>
      <c r="K22" s="54" t="e">
        <f>#REF!</f>
        <v>#REF!</v>
      </c>
      <c r="L22" s="54" t="e">
        <f>#REF!</f>
        <v>#REF!</v>
      </c>
      <c r="M22" s="55" t="e">
        <f>#REF!</f>
        <v>#REF!</v>
      </c>
      <c r="N22" s="55" t="e">
        <f>#REF!</f>
        <v>#REF!</v>
      </c>
      <c r="O22" s="55" t="e">
        <f>#REF!</f>
        <v>#REF!</v>
      </c>
      <c r="P22" s="55" t="e">
        <f>#REF!</f>
        <v>#REF!</v>
      </c>
      <c r="Q22" s="55" t="e">
        <f>#REF!</f>
        <v>#REF!</v>
      </c>
      <c r="R22" s="55" t="e">
        <f>#REF!</f>
        <v>#REF!</v>
      </c>
      <c r="S22" s="55" t="e">
        <f>#REF!</f>
        <v>#REF!</v>
      </c>
      <c r="T22" s="55" t="e">
        <f>#REF!</f>
        <v>#REF!</v>
      </c>
      <c r="U22" s="55" t="e">
        <f>#REF!</f>
        <v>#REF!</v>
      </c>
      <c r="V22" s="55" t="e">
        <f>#REF!</f>
        <v>#REF!</v>
      </c>
      <c r="W22" s="55" t="e">
        <f>#REF!</f>
        <v>#REF!</v>
      </c>
      <c r="X22" s="55" t="e">
        <f>#REF!</f>
        <v>#REF!</v>
      </c>
      <c r="Y22" s="55" t="e">
        <f>#REF!</f>
        <v>#REF!</v>
      </c>
      <c r="Z22" s="55" t="e">
        <f>#REF!</f>
        <v>#REF!</v>
      </c>
      <c r="AA22" s="55" t="e">
        <f>#REF!</f>
        <v>#REF!</v>
      </c>
      <c r="AB22" s="55" t="e">
        <f>#REF!</f>
        <v>#REF!</v>
      </c>
      <c r="AC22" s="55" t="e">
        <f>#REF!</f>
        <v>#REF!</v>
      </c>
      <c r="AD22" s="56" t="e">
        <f t="shared" si="0"/>
        <v>#REF!</v>
      </c>
      <c r="AE22" s="72" t="e">
        <f>IF(NOT(EXACT(B22,"----")),$E$7,0)</f>
        <v>#REF!</v>
      </c>
      <c r="AF22" s="74" t="e">
        <f>AD23-AE22</f>
        <v>#REF!</v>
      </c>
    </row>
    <row r="23" spans="2:32" ht="12" customHeight="1" x14ac:dyDescent="0.15">
      <c r="B23" s="79"/>
      <c r="C23" s="80"/>
      <c r="D23" s="80"/>
      <c r="E23" s="84"/>
      <c r="F23" s="87"/>
      <c r="G23" s="90"/>
      <c r="H23" s="66"/>
      <c r="I23" s="38" t="s">
        <v>44</v>
      </c>
      <c r="J23" s="32" t="e">
        <f>#REF!</f>
        <v>#REF!</v>
      </c>
      <c r="K23" s="32" t="e">
        <f>#REF!</f>
        <v>#REF!</v>
      </c>
      <c r="L23" s="32" t="e">
        <f>#REF!</f>
        <v>#REF!</v>
      </c>
      <c r="M23" s="32" t="e">
        <f>#REF!</f>
        <v>#REF!</v>
      </c>
      <c r="N23" s="32" t="e">
        <f>#REF!</f>
        <v>#REF!</v>
      </c>
      <c r="O23" s="32" t="e">
        <f>#REF!</f>
        <v>#REF!</v>
      </c>
      <c r="P23" s="32" t="e">
        <f>#REF!</f>
        <v>#REF!</v>
      </c>
      <c r="Q23" s="32" t="e">
        <f>#REF!</f>
        <v>#REF!</v>
      </c>
      <c r="R23" s="32" t="e">
        <f>#REF!</f>
        <v>#REF!</v>
      </c>
      <c r="S23" s="32" t="e">
        <f>#REF!</f>
        <v>#REF!</v>
      </c>
      <c r="T23" s="32" t="e">
        <f>#REF!</f>
        <v>#REF!</v>
      </c>
      <c r="U23" s="32" t="e">
        <f>#REF!</f>
        <v>#REF!</v>
      </c>
      <c r="V23" s="32" t="e">
        <f>#REF!</f>
        <v>#REF!</v>
      </c>
      <c r="W23" s="32" t="e">
        <f>#REF!</f>
        <v>#REF!</v>
      </c>
      <c r="X23" s="32" t="e">
        <f>#REF!</f>
        <v>#REF!</v>
      </c>
      <c r="Y23" s="32" t="e">
        <f>#REF!</f>
        <v>#REF!</v>
      </c>
      <c r="Z23" s="32" t="e">
        <f>#REF!</f>
        <v>#REF!</v>
      </c>
      <c r="AA23" s="32" t="e">
        <f>#REF!</f>
        <v>#REF!</v>
      </c>
      <c r="AB23" s="32" t="e">
        <f>#REF!</f>
        <v>#REF!</v>
      </c>
      <c r="AC23" s="32" t="e">
        <f>#REF!</f>
        <v>#REF!</v>
      </c>
      <c r="AD23" s="33" t="e">
        <f>SUM(J23:AC23)</f>
        <v>#REF!</v>
      </c>
      <c r="AE23" s="69"/>
      <c r="AF23" s="71"/>
    </row>
    <row r="24" spans="2:32" ht="12" customHeight="1" thickBot="1" x14ac:dyDescent="0.2">
      <c r="B24" s="81"/>
      <c r="C24" s="82"/>
      <c r="D24" s="82"/>
      <c r="E24" s="85"/>
      <c r="F24" s="88"/>
      <c r="G24" s="91"/>
      <c r="H24" s="66"/>
      <c r="I24" s="40" t="s">
        <v>19</v>
      </c>
      <c r="J24" s="29" t="e">
        <f t="shared" ref="J24:U24" si="16">J23-J22</f>
        <v>#REF!</v>
      </c>
      <c r="K24" s="29" t="e">
        <f t="shared" si="16"/>
        <v>#REF!</v>
      </c>
      <c r="L24" s="29" t="e">
        <f t="shared" si="16"/>
        <v>#REF!</v>
      </c>
      <c r="M24" s="29" t="e">
        <f t="shared" si="16"/>
        <v>#REF!</v>
      </c>
      <c r="N24" s="29" t="e">
        <f t="shared" si="16"/>
        <v>#REF!</v>
      </c>
      <c r="O24" s="29" t="e">
        <f t="shared" si="16"/>
        <v>#REF!</v>
      </c>
      <c r="P24" s="29" t="e">
        <f t="shared" si="16"/>
        <v>#REF!</v>
      </c>
      <c r="Q24" s="29" t="e">
        <f t="shared" si="16"/>
        <v>#REF!</v>
      </c>
      <c r="R24" s="29" t="e">
        <f t="shared" si="16"/>
        <v>#REF!</v>
      </c>
      <c r="S24" s="29" t="e">
        <f t="shared" si="16"/>
        <v>#REF!</v>
      </c>
      <c r="T24" s="29" t="e">
        <f t="shared" si="16"/>
        <v>#REF!</v>
      </c>
      <c r="U24" s="29" t="e">
        <f t="shared" si="16"/>
        <v>#REF!</v>
      </c>
      <c r="V24" s="29" t="e">
        <f t="shared" ref="V24:AC24" si="17">V23-V22</f>
        <v>#REF!</v>
      </c>
      <c r="W24" s="29" t="e">
        <f t="shared" si="17"/>
        <v>#REF!</v>
      </c>
      <c r="X24" s="29" t="e">
        <f t="shared" si="17"/>
        <v>#REF!</v>
      </c>
      <c r="Y24" s="29" t="e">
        <f t="shared" si="17"/>
        <v>#REF!</v>
      </c>
      <c r="Z24" s="29" t="e">
        <f t="shared" si="17"/>
        <v>#REF!</v>
      </c>
      <c r="AA24" s="29" t="e">
        <f t="shared" si="17"/>
        <v>#REF!</v>
      </c>
      <c r="AB24" s="29" t="e">
        <f t="shared" si="17"/>
        <v>#REF!</v>
      </c>
      <c r="AC24" s="29" t="e">
        <f t="shared" si="17"/>
        <v>#REF!</v>
      </c>
      <c r="AD24" s="31" t="e">
        <f>SUM(J24:AC24)</f>
        <v>#REF!</v>
      </c>
      <c r="AE24" s="73"/>
      <c r="AF24" s="75"/>
    </row>
    <row r="25" spans="2:32" ht="12" customHeight="1" thickTop="1" x14ac:dyDescent="0.15">
      <c r="B25" s="77" t="e">
        <f>#REF!</f>
        <v>#REF!</v>
      </c>
      <c r="C25" s="78"/>
      <c r="D25" s="78"/>
      <c r="E25" s="83" t="e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#REF!</v>
      </c>
      <c r="F25" s="86" t="e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#REF!</v>
      </c>
      <c r="G25" s="89" t="e">
        <f t="shared" ref="G25" si="20">F25-E25</f>
        <v>#REF!</v>
      </c>
      <c r="H25" s="65"/>
      <c r="I25" s="41" t="s">
        <v>45</v>
      </c>
      <c r="J25" s="54" t="e">
        <f>#REF!</f>
        <v>#REF!</v>
      </c>
      <c r="K25" s="54" t="e">
        <f>#REF!</f>
        <v>#REF!</v>
      </c>
      <c r="L25" s="54" t="e">
        <f>#REF!</f>
        <v>#REF!</v>
      </c>
      <c r="M25" s="55" t="e">
        <f>#REF!</f>
        <v>#REF!</v>
      </c>
      <c r="N25" s="55" t="e">
        <f>#REF!</f>
        <v>#REF!</v>
      </c>
      <c r="O25" s="55" t="e">
        <f>#REF!</f>
        <v>#REF!</v>
      </c>
      <c r="P25" s="55" t="e">
        <f>#REF!</f>
        <v>#REF!</v>
      </c>
      <c r="Q25" s="55" t="e">
        <f>#REF!</f>
        <v>#REF!</v>
      </c>
      <c r="R25" s="55" t="e">
        <f>#REF!</f>
        <v>#REF!</v>
      </c>
      <c r="S25" s="55" t="e">
        <f>#REF!</f>
        <v>#REF!</v>
      </c>
      <c r="T25" s="55" t="e">
        <f>#REF!</f>
        <v>#REF!</v>
      </c>
      <c r="U25" s="55" t="e">
        <f>#REF!</f>
        <v>#REF!</v>
      </c>
      <c r="V25" s="55" t="e">
        <f>#REF!</f>
        <v>#REF!</v>
      </c>
      <c r="W25" s="55" t="e">
        <f>#REF!</f>
        <v>#REF!</v>
      </c>
      <c r="X25" s="55" t="e">
        <f>#REF!</f>
        <v>#REF!</v>
      </c>
      <c r="Y25" s="55" t="e">
        <f>#REF!</f>
        <v>#REF!</v>
      </c>
      <c r="Z25" s="55" t="e">
        <f>#REF!</f>
        <v>#REF!</v>
      </c>
      <c r="AA25" s="55" t="e">
        <f>#REF!</f>
        <v>#REF!</v>
      </c>
      <c r="AB25" s="55" t="e">
        <f>#REF!</f>
        <v>#REF!</v>
      </c>
      <c r="AC25" s="55" t="e">
        <f>#REF!</f>
        <v>#REF!</v>
      </c>
      <c r="AD25" s="57" t="e">
        <f>SUM(J25:AC25)</f>
        <v>#REF!</v>
      </c>
      <c r="AE25" s="68" t="e">
        <f>IF(NOT(EXACT(B25,"----")),$E$7,0)</f>
        <v>#REF!</v>
      </c>
      <c r="AF25" s="70" t="e">
        <f>AD26-AE25</f>
        <v>#REF!</v>
      </c>
    </row>
    <row r="26" spans="2:32" ht="12" customHeight="1" x14ac:dyDescent="0.15">
      <c r="B26" s="79"/>
      <c r="C26" s="80"/>
      <c r="D26" s="80"/>
      <c r="E26" s="84"/>
      <c r="F26" s="87"/>
      <c r="G26" s="90"/>
      <c r="H26" s="66"/>
      <c r="I26" s="38" t="s">
        <v>44</v>
      </c>
      <c r="J26" s="32" t="e">
        <f>#REF!</f>
        <v>#REF!</v>
      </c>
      <c r="K26" s="32" t="e">
        <f>#REF!</f>
        <v>#REF!</v>
      </c>
      <c r="L26" s="32" t="e">
        <f>#REF!</f>
        <v>#REF!</v>
      </c>
      <c r="M26" s="32" t="e">
        <f>#REF!</f>
        <v>#REF!</v>
      </c>
      <c r="N26" s="32" t="e">
        <f>#REF!</f>
        <v>#REF!</v>
      </c>
      <c r="O26" s="32" t="e">
        <f>#REF!</f>
        <v>#REF!</v>
      </c>
      <c r="P26" s="32" t="e">
        <f>#REF!</f>
        <v>#REF!</v>
      </c>
      <c r="Q26" s="32" t="e">
        <f>#REF!</f>
        <v>#REF!</v>
      </c>
      <c r="R26" s="32" t="e">
        <f>#REF!</f>
        <v>#REF!</v>
      </c>
      <c r="S26" s="32" t="e">
        <f>#REF!</f>
        <v>#REF!</v>
      </c>
      <c r="T26" s="32" t="e">
        <f>#REF!</f>
        <v>#REF!</v>
      </c>
      <c r="U26" s="32" t="e">
        <f>#REF!</f>
        <v>#REF!</v>
      </c>
      <c r="V26" s="32" t="e">
        <f>#REF!</f>
        <v>#REF!</v>
      </c>
      <c r="W26" s="32" t="e">
        <f>#REF!</f>
        <v>#REF!</v>
      </c>
      <c r="X26" s="32" t="e">
        <f>#REF!</f>
        <v>#REF!</v>
      </c>
      <c r="Y26" s="32" t="e">
        <f>#REF!</f>
        <v>#REF!</v>
      </c>
      <c r="Z26" s="32" t="e">
        <f>#REF!</f>
        <v>#REF!</v>
      </c>
      <c r="AA26" s="32" t="e">
        <f>#REF!</f>
        <v>#REF!</v>
      </c>
      <c r="AB26" s="32" t="e">
        <f>#REF!</f>
        <v>#REF!</v>
      </c>
      <c r="AC26" s="32" t="e">
        <f>#REF!</f>
        <v>#REF!</v>
      </c>
      <c r="AD26" s="33" t="e">
        <f>SUM(J26:AC26)</f>
        <v>#REF!</v>
      </c>
      <c r="AE26" s="69"/>
      <c r="AF26" s="71"/>
    </row>
    <row r="27" spans="2:32" ht="12" customHeight="1" thickBot="1" x14ac:dyDescent="0.2">
      <c r="B27" s="92"/>
      <c r="C27" s="93"/>
      <c r="D27" s="93"/>
      <c r="E27" s="94"/>
      <c r="F27" s="95"/>
      <c r="G27" s="96"/>
      <c r="H27" s="66"/>
      <c r="I27" s="38" t="s">
        <v>19</v>
      </c>
      <c r="J27" s="32" t="e">
        <f t="shared" ref="J27:U27" si="21">J26-J25</f>
        <v>#REF!</v>
      </c>
      <c r="K27" s="32" t="e">
        <f t="shared" si="21"/>
        <v>#REF!</v>
      </c>
      <c r="L27" s="32" t="e">
        <f t="shared" si="21"/>
        <v>#REF!</v>
      </c>
      <c r="M27" s="32" t="e">
        <f t="shared" si="21"/>
        <v>#REF!</v>
      </c>
      <c r="N27" s="32" t="e">
        <f t="shared" si="21"/>
        <v>#REF!</v>
      </c>
      <c r="O27" s="32" t="e">
        <f t="shared" si="21"/>
        <v>#REF!</v>
      </c>
      <c r="P27" s="32" t="e">
        <f t="shared" si="21"/>
        <v>#REF!</v>
      </c>
      <c r="Q27" s="32" t="e">
        <f t="shared" si="21"/>
        <v>#REF!</v>
      </c>
      <c r="R27" s="32" t="e">
        <f t="shared" si="21"/>
        <v>#REF!</v>
      </c>
      <c r="S27" s="32" t="e">
        <f t="shared" si="21"/>
        <v>#REF!</v>
      </c>
      <c r="T27" s="32" t="e">
        <f t="shared" si="21"/>
        <v>#REF!</v>
      </c>
      <c r="U27" s="32" t="e">
        <f t="shared" si="21"/>
        <v>#REF!</v>
      </c>
      <c r="V27" s="32" t="e">
        <f t="shared" ref="V27:AC27" si="22">V26-V25</f>
        <v>#REF!</v>
      </c>
      <c r="W27" s="32" t="e">
        <f t="shared" si="22"/>
        <v>#REF!</v>
      </c>
      <c r="X27" s="32" t="e">
        <f t="shared" si="22"/>
        <v>#REF!</v>
      </c>
      <c r="Y27" s="32" t="e">
        <f t="shared" si="22"/>
        <v>#REF!</v>
      </c>
      <c r="Z27" s="32" t="e">
        <f t="shared" si="22"/>
        <v>#REF!</v>
      </c>
      <c r="AA27" s="32" t="e">
        <f t="shared" si="22"/>
        <v>#REF!</v>
      </c>
      <c r="AB27" s="32" t="e">
        <f t="shared" si="22"/>
        <v>#REF!</v>
      </c>
      <c r="AC27" s="32" t="e">
        <f t="shared" si="22"/>
        <v>#REF!</v>
      </c>
      <c r="AD27" s="33" t="e">
        <f>SUM(J27:AC27)</f>
        <v>#REF!</v>
      </c>
      <c r="AE27" s="69"/>
      <c r="AF27" s="71"/>
    </row>
    <row r="28" spans="2:32" ht="25" customHeight="1" thickTop="1" x14ac:dyDescent="0.15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5" customHeight="1" x14ac:dyDescent="0.15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5" customHeight="1" x14ac:dyDescent="0.15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5" customHeight="1" x14ac:dyDescent="0.15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15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15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15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15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15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15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15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15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15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15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15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15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15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15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15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15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1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1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1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1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1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1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1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15">
      <c r="J55" s="1"/>
      <c r="K55" s="1"/>
      <c r="L55" s="1"/>
      <c r="M55" s="1"/>
      <c r="N55" s="1"/>
      <c r="O55" s="1"/>
    </row>
  </sheetData>
  <sheetProtection algorithmName="SHA-512" hashValue="pYUoe+hNk8FJXJ5Tv7nLIJ401/yo+FhIV/OYJtVSjIPoQ3iEdbiw3V1NCSlAzjUwyAinzIg3n/qZaoEA1wsUdQ==" saltValue="NHeMkXkk8eldxis4hRDR8g==" spinCount="100000" sheet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workbookViewId="0">
      <selection activeCell="K25" sqref="K25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0" t="s">
        <v>46</v>
      </c>
      <c r="B1" s="170"/>
      <c r="C1" s="170"/>
      <c r="D1" s="170"/>
      <c r="E1" s="170"/>
    </row>
    <row r="2" spans="1:5" ht="18" customHeight="1" x14ac:dyDescent="0.15">
      <c r="A2" s="170"/>
      <c r="B2" s="170"/>
      <c r="C2" s="170"/>
      <c r="D2" s="170"/>
      <c r="E2" s="170"/>
    </row>
    <row r="3" spans="1:5" ht="18" customHeight="1" x14ac:dyDescent="0.15">
      <c r="A3" s="175" t="s">
        <v>85</v>
      </c>
      <c r="B3" s="176"/>
      <c r="C3" s="176"/>
      <c r="D3" s="176"/>
      <c r="E3" s="176"/>
    </row>
    <row r="4" spans="1:5" ht="18" customHeight="1" x14ac:dyDescent="0.15">
      <c r="A4" s="167" t="s">
        <v>47</v>
      </c>
      <c r="B4" s="168"/>
      <c r="C4" s="168"/>
      <c r="D4" s="168"/>
      <c r="E4" s="34" t="str">
        <f>'dynamische Daten'!$B$2</f>
        <v>23.03 - 27.03.2022</v>
      </c>
    </row>
    <row r="5" spans="1:5" ht="12.75" customHeight="1" x14ac:dyDescent="0.15">
      <c r="A5" s="19" t="s">
        <v>0</v>
      </c>
      <c r="B5" s="19" t="s">
        <v>72</v>
      </c>
      <c r="C5" s="162" t="s">
        <v>73</v>
      </c>
      <c r="D5" s="162"/>
      <c r="E5" s="26" t="s">
        <v>76</v>
      </c>
    </row>
    <row r="6" spans="1:5" s="47" customFormat="1" ht="26" customHeight="1" x14ac:dyDescent="0.15">
      <c r="A6" s="46">
        <v>1</v>
      </c>
      <c r="B6" s="42"/>
      <c r="C6" s="43"/>
      <c r="D6" s="46" t="s">
        <v>11</v>
      </c>
      <c r="E6" s="42"/>
    </row>
    <row r="7" spans="1:5" s="47" customFormat="1" ht="26" customHeight="1" x14ac:dyDescent="0.15">
      <c r="A7" s="46">
        <v>2</v>
      </c>
      <c r="B7" s="42"/>
      <c r="C7" s="43"/>
      <c r="D7" s="46" t="s">
        <v>11</v>
      </c>
      <c r="E7" s="42"/>
    </row>
    <row r="8" spans="1:5" s="47" customFormat="1" ht="26" customHeight="1" x14ac:dyDescent="0.15">
      <c r="A8" s="46">
        <v>3</v>
      </c>
      <c r="B8" s="42"/>
      <c r="C8" s="43"/>
      <c r="D8" s="46" t="s">
        <v>11</v>
      </c>
      <c r="E8" s="42"/>
    </row>
    <row r="9" spans="1:5" s="47" customFormat="1" ht="26" customHeight="1" x14ac:dyDescent="0.15">
      <c r="A9" s="46">
        <v>4</v>
      </c>
      <c r="B9" s="42"/>
      <c r="C9" s="43"/>
      <c r="D9" s="46" t="s">
        <v>11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11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11</v>
      </c>
      <c r="E11" s="44"/>
    </row>
    <row r="12" spans="1:5" ht="26" customHeight="1" thickTop="1" x14ac:dyDescent="0.15">
      <c r="A12" s="171" t="s">
        <v>41</v>
      </c>
      <c r="B12" s="171"/>
      <c r="C12" s="25">
        <f>ROUND((SUM(C6:C11)/60),0)</f>
        <v>0</v>
      </c>
      <c r="D12" s="164" t="s">
        <v>12</v>
      </c>
      <c r="E12" s="165"/>
    </row>
    <row r="13" spans="1:5" ht="26" customHeight="1" x14ac:dyDescent="0.15">
      <c r="A13" s="172" t="s">
        <v>1</v>
      </c>
      <c r="B13" s="172"/>
      <c r="C13" s="60">
        <v>2</v>
      </c>
      <c r="D13" s="173" t="s">
        <v>12</v>
      </c>
      <c r="E13" s="174"/>
    </row>
    <row r="14" spans="1:5" ht="18" customHeight="1" x14ac:dyDescent="0.15">
      <c r="A14" s="166"/>
      <c r="B14" s="166"/>
      <c r="C14" s="166"/>
      <c r="D14" s="166"/>
      <c r="E14" s="166"/>
    </row>
    <row r="15" spans="1:5" ht="18" customHeight="1" x14ac:dyDescent="0.15">
      <c r="A15" s="167" t="s">
        <v>22</v>
      </c>
      <c r="B15" s="168"/>
      <c r="C15" s="168"/>
      <c r="D15" s="168"/>
      <c r="E15" s="34" t="str">
        <f>'dynamische Daten'!$B$3</f>
        <v>28.03 - 03.04.2022</v>
      </c>
    </row>
    <row r="16" spans="1:5" x14ac:dyDescent="0.15">
      <c r="A16" s="19" t="s">
        <v>0</v>
      </c>
      <c r="B16" s="19" t="s">
        <v>72</v>
      </c>
      <c r="C16" s="162" t="s">
        <v>73</v>
      </c>
      <c r="D16" s="162"/>
      <c r="E16" s="26" t="s">
        <v>76</v>
      </c>
    </row>
    <row r="17" spans="1:5" s="47" customFormat="1" ht="26" customHeight="1" x14ac:dyDescent="0.15">
      <c r="A17" s="46">
        <v>1</v>
      </c>
      <c r="B17" s="42"/>
      <c r="C17" s="43"/>
      <c r="D17" s="46" t="s">
        <v>11</v>
      </c>
      <c r="E17" s="42"/>
    </row>
    <row r="18" spans="1:5" s="47" customFormat="1" ht="26" customHeight="1" x14ac:dyDescent="0.15">
      <c r="A18" s="46">
        <v>2</v>
      </c>
      <c r="B18" s="42"/>
      <c r="C18" s="43"/>
      <c r="D18" s="46" t="s">
        <v>11</v>
      </c>
      <c r="E18" s="42"/>
    </row>
    <row r="19" spans="1:5" s="47" customFormat="1" ht="26" customHeight="1" x14ac:dyDescent="0.15">
      <c r="A19" s="46">
        <v>3</v>
      </c>
      <c r="B19" s="42"/>
      <c r="C19" s="43"/>
      <c r="D19" s="46" t="s">
        <v>11</v>
      </c>
      <c r="E19" s="42"/>
    </row>
    <row r="20" spans="1:5" s="47" customFormat="1" ht="26" customHeight="1" x14ac:dyDescent="0.15">
      <c r="A20" s="46">
        <v>4</v>
      </c>
      <c r="B20" s="42"/>
      <c r="C20" s="43"/>
      <c r="D20" s="46" t="s">
        <v>11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11</v>
      </c>
      <c r="E21" s="42"/>
    </row>
    <row r="22" spans="1:5" s="47" customFormat="1" ht="26" customHeight="1" thickBot="1" x14ac:dyDescent="0.2">
      <c r="A22" s="48">
        <v>6</v>
      </c>
      <c r="B22" s="44"/>
      <c r="C22" s="45"/>
      <c r="D22" s="46" t="s">
        <v>11</v>
      </c>
      <c r="E22" s="44"/>
    </row>
    <row r="23" spans="1:5" ht="26" customHeight="1" thickTop="1" x14ac:dyDescent="0.15">
      <c r="A23" s="164" t="s">
        <v>41</v>
      </c>
      <c r="B23" s="169"/>
      <c r="C23" s="25">
        <f>ROUND((SUM(C17:C22)/60),0)</f>
        <v>0</v>
      </c>
      <c r="D23" s="164" t="s">
        <v>12</v>
      </c>
      <c r="E23" s="165"/>
    </row>
    <row r="24" spans="1:5" ht="26" customHeight="1" thickBot="1" x14ac:dyDescent="0.2">
      <c r="A24" s="160" t="s">
        <v>1</v>
      </c>
      <c r="B24" s="161"/>
      <c r="C24" s="61">
        <v>2</v>
      </c>
      <c r="D24" s="160" t="s">
        <v>12</v>
      </c>
      <c r="E24" s="163"/>
    </row>
    <row r="25" spans="1:5" ht="18" customHeight="1" thickTop="1" x14ac:dyDescent="0.15">
      <c r="A25" s="166"/>
      <c r="B25" s="166"/>
      <c r="C25" s="166"/>
      <c r="D25" s="166"/>
      <c r="E25" s="166"/>
    </row>
    <row r="26" spans="1:5" ht="18" customHeight="1" x14ac:dyDescent="0.15">
      <c r="A26" s="167" t="s">
        <v>23</v>
      </c>
      <c r="B26" s="168"/>
      <c r="C26" s="168"/>
      <c r="D26" s="168"/>
      <c r="E26" s="34" t="str">
        <f>'dynamische Daten'!$B$4</f>
        <v>04.04 - 10.04.2022</v>
      </c>
    </row>
    <row r="27" spans="1:5" x14ac:dyDescent="0.15">
      <c r="A27" s="19" t="s">
        <v>0</v>
      </c>
      <c r="B27" s="19" t="s">
        <v>72</v>
      </c>
      <c r="C27" s="162" t="s">
        <v>73</v>
      </c>
      <c r="D27" s="162"/>
      <c r="E27" s="26" t="s">
        <v>76</v>
      </c>
    </row>
    <row r="28" spans="1:5" s="47" customFormat="1" ht="26" customHeight="1" x14ac:dyDescent="0.15">
      <c r="A28" s="46">
        <v>1</v>
      </c>
      <c r="B28" s="42"/>
      <c r="C28" s="43"/>
      <c r="D28" s="46" t="s">
        <v>11</v>
      </c>
      <c r="E28" s="42"/>
    </row>
    <row r="29" spans="1:5" s="47" customFormat="1" ht="26" customHeight="1" x14ac:dyDescent="0.15">
      <c r="A29" s="46">
        <v>2</v>
      </c>
      <c r="B29" s="42"/>
      <c r="C29" s="43"/>
      <c r="D29" s="46" t="s">
        <v>11</v>
      </c>
      <c r="E29" s="42"/>
    </row>
    <row r="30" spans="1:5" s="47" customFormat="1" ht="26" customHeight="1" x14ac:dyDescent="0.15">
      <c r="A30" s="46">
        <v>3</v>
      </c>
      <c r="B30" s="42"/>
      <c r="C30" s="43"/>
      <c r="D30" s="46" t="s">
        <v>11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11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11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11</v>
      </c>
      <c r="E33" s="44"/>
    </row>
    <row r="34" spans="1:5" ht="26" customHeight="1" thickTop="1" x14ac:dyDescent="0.15">
      <c r="A34" s="164" t="s">
        <v>41</v>
      </c>
      <c r="B34" s="169"/>
      <c r="C34" s="25">
        <f>ROUND((SUM(C28:C33)/60),0)</f>
        <v>0</v>
      </c>
      <c r="D34" s="164" t="s">
        <v>12</v>
      </c>
      <c r="E34" s="165"/>
    </row>
    <row r="35" spans="1:5" ht="26" customHeight="1" thickBot="1" x14ac:dyDescent="0.2">
      <c r="A35" s="160" t="s">
        <v>1</v>
      </c>
      <c r="B35" s="161"/>
      <c r="C35" s="61">
        <v>2</v>
      </c>
      <c r="D35" s="160" t="s">
        <v>12</v>
      </c>
      <c r="E35" s="163"/>
    </row>
    <row r="36" spans="1:5" ht="18" customHeight="1" thickTop="1" x14ac:dyDescent="0.15">
      <c r="A36" s="166"/>
      <c r="B36" s="166"/>
      <c r="C36" s="166"/>
      <c r="D36" s="166"/>
      <c r="E36" s="166"/>
    </row>
    <row r="37" spans="1:5" ht="18" customHeight="1" x14ac:dyDescent="0.15">
      <c r="A37" s="167" t="s">
        <v>48</v>
      </c>
      <c r="B37" s="168"/>
      <c r="C37" s="168"/>
      <c r="D37" s="168"/>
      <c r="E37" s="34" t="str">
        <f>'dynamische Daten'!$B$5</f>
        <v>11.04 - 18.04.2022</v>
      </c>
    </row>
    <row r="38" spans="1:5" x14ac:dyDescent="0.15">
      <c r="A38" s="19" t="s">
        <v>0</v>
      </c>
      <c r="B38" s="19" t="s">
        <v>72</v>
      </c>
      <c r="C38" s="162" t="s">
        <v>73</v>
      </c>
      <c r="D38" s="162"/>
      <c r="E38" s="26" t="s">
        <v>76</v>
      </c>
    </row>
    <row r="39" spans="1:5" s="47" customFormat="1" ht="26" customHeight="1" x14ac:dyDescent="0.15">
      <c r="A39" s="46">
        <v>1</v>
      </c>
      <c r="B39" s="42"/>
      <c r="C39" s="43"/>
      <c r="D39" s="46" t="s">
        <v>11</v>
      </c>
      <c r="E39" s="42"/>
    </row>
    <row r="40" spans="1:5" s="47" customFormat="1" ht="26" customHeight="1" x14ac:dyDescent="0.15">
      <c r="A40" s="46">
        <v>2</v>
      </c>
      <c r="B40" s="42"/>
      <c r="C40" s="43"/>
      <c r="D40" s="46" t="s">
        <v>11</v>
      </c>
      <c r="E40" s="42"/>
    </row>
    <row r="41" spans="1:5" s="47" customFormat="1" ht="26" customHeight="1" x14ac:dyDescent="0.15">
      <c r="A41" s="46">
        <v>3</v>
      </c>
      <c r="B41" s="42"/>
      <c r="C41" s="43"/>
      <c r="D41" s="46" t="s">
        <v>11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11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11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11</v>
      </c>
      <c r="E44" s="44"/>
    </row>
    <row r="45" spans="1:5" ht="26" customHeight="1" thickTop="1" x14ac:dyDescent="0.15">
      <c r="A45" s="164" t="s">
        <v>41</v>
      </c>
      <c r="B45" s="169"/>
      <c r="C45" s="25">
        <f>ROUND((SUM(C39:C44)/60),0)</f>
        <v>0</v>
      </c>
      <c r="D45" s="164" t="s">
        <v>12</v>
      </c>
      <c r="E45" s="165"/>
    </row>
    <row r="46" spans="1:5" ht="26" customHeight="1" thickBot="1" x14ac:dyDescent="0.2">
      <c r="A46" s="160" t="s">
        <v>1</v>
      </c>
      <c r="B46" s="161"/>
      <c r="C46" s="61">
        <v>2</v>
      </c>
      <c r="D46" s="160" t="s">
        <v>12</v>
      </c>
      <c r="E46" s="163"/>
    </row>
    <row r="47" spans="1:5" ht="18" customHeight="1" thickTop="1" x14ac:dyDescent="0.15">
      <c r="A47" s="166"/>
      <c r="B47" s="166"/>
      <c r="C47" s="166"/>
      <c r="D47" s="166"/>
      <c r="E47" s="166"/>
    </row>
    <row r="48" spans="1:5" ht="18" customHeight="1" x14ac:dyDescent="0.15">
      <c r="A48" s="167" t="s">
        <v>25</v>
      </c>
      <c r="B48" s="168"/>
      <c r="C48" s="168"/>
      <c r="D48" s="168"/>
      <c r="E48" s="34" t="str">
        <f>'dynamische Daten'!$B$6</f>
        <v>18.04 - 24.04.2022</v>
      </c>
    </row>
    <row r="49" spans="1:5" x14ac:dyDescent="0.15">
      <c r="A49" s="19" t="s">
        <v>0</v>
      </c>
      <c r="B49" s="19" t="s">
        <v>72</v>
      </c>
      <c r="C49" s="162" t="s">
        <v>73</v>
      </c>
      <c r="D49" s="162"/>
      <c r="E49" s="26" t="s">
        <v>76</v>
      </c>
    </row>
    <row r="50" spans="1:5" s="47" customFormat="1" ht="26" customHeight="1" x14ac:dyDescent="0.15">
      <c r="A50" s="46">
        <v>1</v>
      </c>
      <c r="B50" s="42"/>
      <c r="C50" s="43"/>
      <c r="D50" s="46" t="s">
        <v>11</v>
      </c>
      <c r="E50" s="42"/>
    </row>
    <row r="51" spans="1:5" s="47" customFormat="1" ht="26" customHeight="1" x14ac:dyDescent="0.15">
      <c r="A51" s="46">
        <v>2</v>
      </c>
      <c r="B51" s="42"/>
      <c r="C51" s="43"/>
      <c r="D51" s="46" t="s">
        <v>11</v>
      </c>
      <c r="E51" s="42"/>
    </row>
    <row r="52" spans="1:5" s="47" customFormat="1" ht="26" customHeight="1" x14ac:dyDescent="0.15">
      <c r="A52" s="46">
        <v>3</v>
      </c>
      <c r="B52" s="42"/>
      <c r="C52" s="43"/>
      <c r="D52" s="46" t="s">
        <v>11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11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11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11</v>
      </c>
      <c r="E55" s="44"/>
    </row>
    <row r="56" spans="1:5" ht="26" customHeight="1" thickTop="1" x14ac:dyDescent="0.15">
      <c r="A56" s="164" t="s">
        <v>41</v>
      </c>
      <c r="B56" s="169"/>
      <c r="C56" s="25">
        <f>ROUND((SUM(C50:C55)/60),0)</f>
        <v>0</v>
      </c>
      <c r="D56" s="164" t="s">
        <v>12</v>
      </c>
      <c r="E56" s="165"/>
    </row>
    <row r="57" spans="1:5" ht="26" customHeight="1" thickBot="1" x14ac:dyDescent="0.2">
      <c r="A57" s="160" t="s">
        <v>1</v>
      </c>
      <c r="B57" s="161"/>
      <c r="C57" s="61">
        <v>2</v>
      </c>
      <c r="D57" s="160" t="s">
        <v>12</v>
      </c>
      <c r="E57" s="163"/>
    </row>
    <row r="58" spans="1:5" ht="18" customHeight="1" thickTop="1" x14ac:dyDescent="0.15">
      <c r="A58" s="166"/>
      <c r="B58" s="166"/>
      <c r="C58" s="166"/>
      <c r="D58" s="166"/>
      <c r="E58" s="166"/>
    </row>
    <row r="59" spans="1:5" ht="18" customHeight="1" x14ac:dyDescent="0.15">
      <c r="A59" s="167" t="s">
        <v>49</v>
      </c>
      <c r="B59" s="168"/>
      <c r="C59" s="168"/>
      <c r="D59" s="168"/>
      <c r="E59" s="34" t="str">
        <f>'dynamische Daten'!$B$7</f>
        <v>25.04 - 01.05.2022</v>
      </c>
    </row>
    <row r="60" spans="1:5" x14ac:dyDescent="0.15">
      <c r="A60" s="19" t="s">
        <v>0</v>
      </c>
      <c r="B60" s="19" t="s">
        <v>72</v>
      </c>
      <c r="C60" s="162" t="s">
        <v>73</v>
      </c>
      <c r="D60" s="162"/>
      <c r="E60" s="26" t="s">
        <v>76</v>
      </c>
    </row>
    <row r="61" spans="1:5" s="47" customFormat="1" ht="26" customHeight="1" x14ac:dyDescent="0.15">
      <c r="A61" s="46">
        <v>1</v>
      </c>
      <c r="B61" s="42"/>
      <c r="C61" s="43"/>
      <c r="D61" s="46" t="s">
        <v>11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11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11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11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11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11</v>
      </c>
      <c r="E66" s="44"/>
    </row>
    <row r="67" spans="1:5" ht="26" customHeight="1" thickTop="1" x14ac:dyDescent="0.15">
      <c r="A67" s="164" t="s">
        <v>41</v>
      </c>
      <c r="B67" s="169"/>
      <c r="C67" s="25">
        <f>ROUND((SUM(C61:C66)/60),0)</f>
        <v>0</v>
      </c>
      <c r="D67" s="164" t="s">
        <v>12</v>
      </c>
      <c r="E67" s="165"/>
    </row>
    <row r="68" spans="1:5" ht="26" customHeight="1" thickBot="1" x14ac:dyDescent="0.2">
      <c r="A68" s="160" t="s">
        <v>1</v>
      </c>
      <c r="B68" s="161"/>
      <c r="C68" s="61">
        <v>2</v>
      </c>
      <c r="D68" s="160" t="s">
        <v>12</v>
      </c>
      <c r="E68" s="163"/>
    </row>
    <row r="69" spans="1:5" ht="18" customHeight="1" thickTop="1" x14ac:dyDescent="0.15">
      <c r="A69" s="166"/>
      <c r="B69" s="166"/>
      <c r="C69" s="166"/>
      <c r="D69" s="166"/>
      <c r="E69" s="166"/>
    </row>
    <row r="70" spans="1:5" ht="18" customHeight="1" x14ac:dyDescent="0.15">
      <c r="A70" s="167" t="s">
        <v>27</v>
      </c>
      <c r="B70" s="168"/>
      <c r="C70" s="168"/>
      <c r="D70" s="168"/>
      <c r="E70" s="34" t="str">
        <f>'dynamische Daten'!$B$8</f>
        <v>02.05 - 08.05.2022</v>
      </c>
    </row>
    <row r="71" spans="1:5" x14ac:dyDescent="0.15">
      <c r="A71" s="19" t="s">
        <v>0</v>
      </c>
      <c r="B71" s="19" t="s">
        <v>72</v>
      </c>
      <c r="C71" s="162" t="s">
        <v>73</v>
      </c>
      <c r="D71" s="162"/>
      <c r="E71" s="26" t="s">
        <v>76</v>
      </c>
    </row>
    <row r="72" spans="1:5" s="47" customFormat="1" ht="26" customHeight="1" x14ac:dyDescent="0.15">
      <c r="A72" s="46">
        <v>1</v>
      </c>
      <c r="B72" s="182" t="s">
        <v>108</v>
      </c>
      <c r="C72" s="43">
        <v>479</v>
      </c>
      <c r="D72" s="46" t="s">
        <v>11</v>
      </c>
      <c r="E72" s="42"/>
    </row>
    <row r="73" spans="1:5" s="47" customFormat="1" ht="26" customHeight="1" x14ac:dyDescent="0.15">
      <c r="A73" s="46">
        <v>2</v>
      </c>
      <c r="B73" s="182" t="s">
        <v>109</v>
      </c>
      <c r="C73" s="43">
        <v>288</v>
      </c>
      <c r="D73" s="46" t="s">
        <v>11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11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11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11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11</v>
      </c>
      <c r="E77" s="44"/>
    </row>
    <row r="78" spans="1:5" ht="26" customHeight="1" thickTop="1" x14ac:dyDescent="0.15">
      <c r="A78" s="164" t="s">
        <v>41</v>
      </c>
      <c r="B78" s="169"/>
      <c r="C78" s="25">
        <f>ROUND((SUM(C72:C77)/60),0)</f>
        <v>13</v>
      </c>
      <c r="D78" s="164" t="s">
        <v>12</v>
      </c>
      <c r="E78" s="165"/>
    </row>
    <row r="79" spans="1:5" ht="26" customHeight="1" thickBot="1" x14ac:dyDescent="0.2">
      <c r="A79" s="160" t="s">
        <v>1</v>
      </c>
      <c r="B79" s="161"/>
      <c r="C79" s="61">
        <v>0</v>
      </c>
      <c r="D79" s="160" t="s">
        <v>12</v>
      </c>
      <c r="E79" s="163"/>
    </row>
    <row r="80" spans="1:5" ht="18" customHeight="1" thickTop="1" x14ac:dyDescent="0.15">
      <c r="A80" s="166"/>
      <c r="B80" s="166"/>
      <c r="C80" s="166"/>
      <c r="D80" s="166"/>
      <c r="E80" s="166"/>
    </row>
    <row r="81" spans="1:5" ht="18" customHeight="1" x14ac:dyDescent="0.15">
      <c r="A81" s="167" t="s">
        <v>50</v>
      </c>
      <c r="B81" s="168"/>
      <c r="C81" s="168"/>
      <c r="D81" s="168"/>
      <c r="E81" s="34" t="str">
        <f>'dynamische Daten'!$B$9</f>
        <v>09.05 - 15.05.2022</v>
      </c>
    </row>
    <row r="82" spans="1:5" x14ac:dyDescent="0.15">
      <c r="A82" s="19" t="s">
        <v>0</v>
      </c>
      <c r="B82" s="19" t="s">
        <v>72</v>
      </c>
      <c r="C82" s="162" t="s">
        <v>73</v>
      </c>
      <c r="D82" s="162"/>
      <c r="E82" s="26" t="s">
        <v>76</v>
      </c>
    </row>
    <row r="83" spans="1:5" s="47" customFormat="1" ht="26" customHeight="1" x14ac:dyDescent="0.15">
      <c r="A83" s="46">
        <v>1</v>
      </c>
      <c r="B83" s="182" t="s">
        <v>108</v>
      </c>
      <c r="C83" s="43">
        <v>241</v>
      </c>
      <c r="D83" s="46" t="s">
        <v>11</v>
      </c>
      <c r="E83" s="42"/>
    </row>
    <row r="84" spans="1:5" s="47" customFormat="1" ht="26" customHeight="1" x14ac:dyDescent="0.15">
      <c r="A84" s="46">
        <v>2</v>
      </c>
      <c r="B84" s="182" t="s">
        <v>106</v>
      </c>
      <c r="C84" s="43">
        <v>217</v>
      </c>
      <c r="D84" s="46" t="s">
        <v>11</v>
      </c>
      <c r="E84" s="42"/>
    </row>
    <row r="85" spans="1:5" s="47" customFormat="1" ht="26" customHeight="1" x14ac:dyDescent="0.15">
      <c r="A85" s="46">
        <v>3</v>
      </c>
      <c r="B85" s="42" t="s">
        <v>104</v>
      </c>
      <c r="C85" s="43">
        <v>209</v>
      </c>
      <c r="D85" s="46" t="s">
        <v>11</v>
      </c>
      <c r="E85" s="42"/>
    </row>
    <row r="86" spans="1:5" s="47" customFormat="1" ht="26" customHeight="1" x14ac:dyDescent="0.15">
      <c r="A86" s="46">
        <v>4</v>
      </c>
      <c r="B86" s="42"/>
      <c r="C86" s="43"/>
      <c r="D86" s="46" t="s">
        <v>11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11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11</v>
      </c>
      <c r="E88" s="44"/>
    </row>
    <row r="89" spans="1:5" ht="26" customHeight="1" thickTop="1" x14ac:dyDescent="0.15">
      <c r="A89" s="164" t="s">
        <v>41</v>
      </c>
      <c r="B89" s="169"/>
      <c r="C89" s="25">
        <f>ROUND((SUM(C83:C88)/60),0)</f>
        <v>11</v>
      </c>
      <c r="D89" s="164" t="s">
        <v>12</v>
      </c>
      <c r="E89" s="165"/>
    </row>
    <row r="90" spans="1:5" ht="26" customHeight="1" thickBot="1" x14ac:dyDescent="0.2">
      <c r="A90" s="160" t="s">
        <v>1</v>
      </c>
      <c r="B90" s="161"/>
      <c r="C90" s="61">
        <v>2</v>
      </c>
      <c r="D90" s="160" t="s">
        <v>12</v>
      </c>
      <c r="E90" s="163"/>
    </row>
    <row r="91" spans="1:5" ht="18" customHeight="1" thickTop="1" x14ac:dyDescent="0.15">
      <c r="A91" s="166"/>
      <c r="B91" s="166"/>
      <c r="C91" s="166"/>
      <c r="D91" s="166"/>
      <c r="E91" s="166"/>
    </row>
    <row r="92" spans="1:5" ht="18" customHeight="1" x14ac:dyDescent="0.15">
      <c r="A92" s="167" t="s">
        <v>51</v>
      </c>
      <c r="B92" s="168"/>
      <c r="C92" s="168"/>
      <c r="D92" s="168"/>
      <c r="E92" s="34" t="str">
        <f>'dynamische Daten'!$B$10</f>
        <v>16.05 - 22.05.2022</v>
      </c>
    </row>
    <row r="93" spans="1:5" x14ac:dyDescent="0.15">
      <c r="A93" s="19" t="s">
        <v>0</v>
      </c>
      <c r="B93" s="19" t="s">
        <v>72</v>
      </c>
      <c r="C93" s="162" t="s">
        <v>73</v>
      </c>
      <c r="D93" s="162"/>
      <c r="E93" s="26" t="s">
        <v>76</v>
      </c>
    </row>
    <row r="94" spans="1:5" s="47" customFormat="1" ht="26" customHeight="1" x14ac:dyDescent="0.15">
      <c r="A94" s="46">
        <v>1</v>
      </c>
      <c r="B94" s="42"/>
      <c r="C94" s="43"/>
      <c r="D94" s="46" t="s">
        <v>11</v>
      </c>
      <c r="E94" s="42"/>
    </row>
    <row r="95" spans="1:5" s="47" customFormat="1" ht="26" customHeight="1" x14ac:dyDescent="0.15">
      <c r="A95" s="46">
        <v>2</v>
      </c>
      <c r="B95" s="42"/>
      <c r="C95" s="43"/>
      <c r="D95" s="46" t="s">
        <v>11</v>
      </c>
      <c r="E95" s="42"/>
    </row>
    <row r="96" spans="1:5" s="47" customFormat="1" ht="26" customHeight="1" x14ac:dyDescent="0.15">
      <c r="A96" s="46">
        <v>3</v>
      </c>
      <c r="B96" s="42"/>
      <c r="C96" s="43"/>
      <c r="D96" s="46" t="s">
        <v>11</v>
      </c>
      <c r="E96" s="42"/>
    </row>
    <row r="97" spans="1:5" s="47" customFormat="1" ht="26" customHeight="1" x14ac:dyDescent="0.15">
      <c r="A97" s="46">
        <v>4</v>
      </c>
      <c r="B97" s="42"/>
      <c r="C97" s="43"/>
      <c r="D97" s="46" t="s">
        <v>11</v>
      </c>
      <c r="E97" s="42"/>
    </row>
    <row r="98" spans="1:5" s="47" customFormat="1" ht="26" customHeight="1" x14ac:dyDescent="0.15">
      <c r="A98" s="46">
        <v>5</v>
      </c>
      <c r="B98" s="42"/>
      <c r="C98" s="43"/>
      <c r="D98" s="46" t="s">
        <v>11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11</v>
      </c>
      <c r="E99" s="44"/>
    </row>
    <row r="100" spans="1:5" ht="26" customHeight="1" thickTop="1" x14ac:dyDescent="0.15">
      <c r="A100" s="164" t="s">
        <v>41</v>
      </c>
      <c r="B100" s="169"/>
      <c r="C100" s="25">
        <f>ROUND((SUM(C94:C99)/60),0)</f>
        <v>0</v>
      </c>
      <c r="D100" s="164" t="s">
        <v>12</v>
      </c>
      <c r="E100" s="165"/>
    </row>
    <row r="101" spans="1:5" ht="26" customHeight="1" thickBot="1" x14ac:dyDescent="0.2">
      <c r="A101" s="160" t="s">
        <v>1</v>
      </c>
      <c r="B101" s="161"/>
      <c r="C101" s="61">
        <v>0</v>
      </c>
      <c r="D101" s="160" t="s">
        <v>12</v>
      </c>
      <c r="E101" s="163"/>
    </row>
    <row r="102" spans="1:5" ht="18" customHeight="1" thickTop="1" x14ac:dyDescent="0.15">
      <c r="A102" s="166"/>
      <c r="B102" s="166"/>
      <c r="C102" s="166"/>
      <c r="D102" s="166"/>
      <c r="E102" s="166"/>
    </row>
    <row r="103" spans="1:5" ht="18" customHeight="1" x14ac:dyDescent="0.15">
      <c r="A103" s="167" t="s">
        <v>52</v>
      </c>
      <c r="B103" s="168"/>
      <c r="C103" s="168"/>
      <c r="D103" s="168"/>
      <c r="E103" s="34" t="str">
        <f>'dynamische Daten'!$B$11</f>
        <v>23.05 - 29.05.2022</v>
      </c>
    </row>
    <row r="104" spans="1:5" x14ac:dyDescent="0.15">
      <c r="A104" s="19" t="s">
        <v>0</v>
      </c>
      <c r="B104" s="19" t="s">
        <v>72</v>
      </c>
      <c r="C104" s="162" t="s">
        <v>73</v>
      </c>
      <c r="D104" s="162"/>
      <c r="E104" s="26" t="s">
        <v>76</v>
      </c>
    </row>
    <row r="105" spans="1:5" s="47" customFormat="1" ht="26" customHeight="1" x14ac:dyDescent="0.15">
      <c r="A105" s="46">
        <v>1</v>
      </c>
      <c r="B105" s="182" t="s">
        <v>104</v>
      </c>
      <c r="C105" s="183">
        <v>476</v>
      </c>
      <c r="D105" s="46" t="s">
        <v>11</v>
      </c>
      <c r="E105" s="42"/>
    </row>
    <row r="106" spans="1:5" s="47" customFormat="1" ht="26" customHeight="1" x14ac:dyDescent="0.15">
      <c r="A106" s="46">
        <v>2</v>
      </c>
      <c r="B106" s="182" t="s">
        <v>105</v>
      </c>
      <c r="C106" s="43">
        <v>200</v>
      </c>
      <c r="D106" s="46" t="s">
        <v>11</v>
      </c>
      <c r="E106" s="42"/>
    </row>
    <row r="107" spans="1:5" s="47" customFormat="1" ht="26" customHeight="1" x14ac:dyDescent="0.15">
      <c r="A107" s="46">
        <v>3</v>
      </c>
      <c r="B107" s="42"/>
      <c r="C107" s="43"/>
      <c r="D107" s="46" t="s">
        <v>11</v>
      </c>
      <c r="E107" s="42"/>
    </row>
    <row r="108" spans="1:5" s="47" customFormat="1" ht="26" customHeight="1" x14ac:dyDescent="0.15">
      <c r="A108" s="46">
        <v>4</v>
      </c>
      <c r="B108" s="42"/>
      <c r="C108" s="43"/>
      <c r="D108" s="46" t="s">
        <v>11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11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11</v>
      </c>
      <c r="E110" s="44"/>
    </row>
    <row r="111" spans="1:5" ht="26" customHeight="1" thickTop="1" x14ac:dyDescent="0.15">
      <c r="A111" s="164" t="s">
        <v>41</v>
      </c>
      <c r="B111" s="169"/>
      <c r="C111" s="25">
        <f>ROUND((SUM(C105:C110)/60),0)</f>
        <v>11</v>
      </c>
      <c r="D111" s="164" t="s">
        <v>12</v>
      </c>
      <c r="E111" s="165"/>
    </row>
    <row r="112" spans="1:5" ht="26" customHeight="1" thickBot="1" x14ac:dyDescent="0.2">
      <c r="A112" s="160" t="s">
        <v>1</v>
      </c>
      <c r="B112" s="161"/>
      <c r="C112" s="61">
        <v>2</v>
      </c>
      <c r="D112" s="160" t="s">
        <v>12</v>
      </c>
      <c r="E112" s="163"/>
    </row>
    <row r="113" spans="1:5" ht="18" customHeight="1" thickTop="1" x14ac:dyDescent="0.15">
      <c r="A113" s="166"/>
      <c r="B113" s="166"/>
      <c r="C113" s="166"/>
      <c r="D113" s="166"/>
      <c r="E113" s="166"/>
    </row>
    <row r="114" spans="1:5" ht="18" customHeight="1" x14ac:dyDescent="0.15">
      <c r="A114" s="167" t="s">
        <v>53</v>
      </c>
      <c r="B114" s="168"/>
      <c r="C114" s="168"/>
      <c r="D114" s="168"/>
      <c r="E114" s="34" t="str">
        <f>'dynamische Daten'!$B$12</f>
        <v>30.05 - 05.06.2022</v>
      </c>
    </row>
    <row r="115" spans="1:5" x14ac:dyDescent="0.15">
      <c r="A115" s="19" t="s">
        <v>0</v>
      </c>
      <c r="B115" s="19" t="s">
        <v>72</v>
      </c>
      <c r="C115" s="162" t="s">
        <v>73</v>
      </c>
      <c r="D115" s="162"/>
      <c r="E115" s="26" t="s">
        <v>76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11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11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11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11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11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11</v>
      </c>
      <c r="E121" s="44"/>
    </row>
    <row r="122" spans="1:5" ht="26" customHeight="1" thickTop="1" x14ac:dyDescent="0.15">
      <c r="A122" s="164" t="s">
        <v>41</v>
      </c>
      <c r="B122" s="169"/>
      <c r="C122" s="25">
        <f>ROUND((SUM(C116:C121)/60),0)</f>
        <v>0</v>
      </c>
      <c r="D122" s="164" t="s">
        <v>12</v>
      </c>
      <c r="E122" s="165"/>
    </row>
    <row r="123" spans="1:5" ht="26" customHeight="1" thickBot="1" x14ac:dyDescent="0.2">
      <c r="A123" s="160" t="s">
        <v>1</v>
      </c>
      <c r="B123" s="161"/>
      <c r="C123" s="61">
        <v>2</v>
      </c>
      <c r="D123" s="160" t="s">
        <v>12</v>
      </c>
      <c r="E123" s="163"/>
    </row>
    <row r="124" spans="1:5" ht="18" customHeight="1" thickTop="1" x14ac:dyDescent="0.15">
      <c r="A124" s="166"/>
      <c r="B124" s="166"/>
      <c r="C124" s="166"/>
      <c r="D124" s="166"/>
      <c r="E124" s="166"/>
    </row>
    <row r="125" spans="1:5" ht="18" customHeight="1" x14ac:dyDescent="0.15">
      <c r="A125" s="167" t="s">
        <v>54</v>
      </c>
      <c r="B125" s="168"/>
      <c r="C125" s="168"/>
      <c r="D125" s="168"/>
      <c r="E125" s="34" t="str">
        <f>'dynamische Daten'!$B$13</f>
        <v>06.06 - 12.06.2022</v>
      </c>
    </row>
    <row r="126" spans="1:5" x14ac:dyDescent="0.15">
      <c r="A126" s="19" t="s">
        <v>0</v>
      </c>
      <c r="B126" s="19" t="s">
        <v>72</v>
      </c>
      <c r="C126" s="162" t="s">
        <v>73</v>
      </c>
      <c r="D126" s="162"/>
      <c r="E126" s="26" t="s">
        <v>76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11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11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11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11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11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11</v>
      </c>
      <c r="E132" s="44"/>
    </row>
    <row r="133" spans="1:5" ht="26" customHeight="1" thickTop="1" x14ac:dyDescent="0.15">
      <c r="A133" s="164" t="s">
        <v>41</v>
      </c>
      <c r="B133" s="169"/>
      <c r="C133" s="25">
        <f>ROUND((SUM(C127:C132)/60),0)</f>
        <v>0</v>
      </c>
      <c r="D133" s="164" t="s">
        <v>12</v>
      </c>
      <c r="E133" s="165"/>
    </row>
    <row r="134" spans="1:5" ht="26" customHeight="1" thickBot="1" x14ac:dyDescent="0.2">
      <c r="A134" s="160" t="s">
        <v>1</v>
      </c>
      <c r="B134" s="161"/>
      <c r="C134" s="61">
        <v>2</v>
      </c>
      <c r="D134" s="160" t="s">
        <v>12</v>
      </c>
      <c r="E134" s="163"/>
    </row>
    <row r="135" spans="1:5" ht="18" customHeight="1" thickTop="1" x14ac:dyDescent="0.15">
      <c r="A135" s="166"/>
      <c r="B135" s="166"/>
      <c r="C135" s="166"/>
      <c r="D135" s="166"/>
      <c r="E135" s="166"/>
    </row>
    <row r="136" spans="1:5" ht="18" customHeight="1" x14ac:dyDescent="0.15">
      <c r="A136" s="167" t="s">
        <v>55</v>
      </c>
      <c r="B136" s="168"/>
      <c r="C136" s="168"/>
      <c r="D136" s="168"/>
      <c r="E136" s="34" t="str">
        <f>'dynamische Daten'!$B$14</f>
        <v>13.06 - 19.06.2022</v>
      </c>
    </row>
    <row r="137" spans="1:5" x14ac:dyDescent="0.15">
      <c r="A137" s="19" t="s">
        <v>0</v>
      </c>
      <c r="B137" s="19" t="s">
        <v>72</v>
      </c>
      <c r="C137" s="162" t="s">
        <v>73</v>
      </c>
      <c r="D137" s="162"/>
      <c r="E137" s="26" t="s">
        <v>76</v>
      </c>
    </row>
    <row r="138" spans="1:5" s="47" customFormat="1" ht="26" customHeight="1" x14ac:dyDescent="0.15">
      <c r="A138" s="46">
        <v>1</v>
      </c>
      <c r="B138" s="182" t="s">
        <v>109</v>
      </c>
      <c r="C138" s="43">
        <v>363</v>
      </c>
      <c r="D138" s="46" t="s">
        <v>11</v>
      </c>
      <c r="E138" s="42"/>
    </row>
    <row r="139" spans="1:5" s="47" customFormat="1" ht="26" customHeight="1" x14ac:dyDescent="0.15">
      <c r="A139" s="46">
        <v>2</v>
      </c>
      <c r="B139" s="182" t="s">
        <v>104</v>
      </c>
      <c r="C139" s="43">
        <v>474</v>
      </c>
      <c r="D139" s="46" t="s">
        <v>11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11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11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11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11</v>
      </c>
      <c r="E143" s="44"/>
    </row>
    <row r="144" spans="1:5" ht="26" customHeight="1" thickTop="1" x14ac:dyDescent="0.15">
      <c r="A144" s="164" t="s">
        <v>41</v>
      </c>
      <c r="B144" s="169"/>
      <c r="C144" s="25">
        <f>ROUND((SUM(C138:C143)/60),0)</f>
        <v>14</v>
      </c>
      <c r="D144" s="164" t="s">
        <v>12</v>
      </c>
      <c r="E144" s="165"/>
    </row>
    <row r="145" spans="1:5" ht="26" customHeight="1" thickBot="1" x14ac:dyDescent="0.2">
      <c r="A145" s="160" t="s">
        <v>1</v>
      </c>
      <c r="B145" s="161"/>
      <c r="C145" s="61">
        <v>2</v>
      </c>
      <c r="D145" s="160" t="s">
        <v>12</v>
      </c>
      <c r="E145" s="163"/>
    </row>
    <row r="146" spans="1:5" ht="18" customHeight="1" thickTop="1" x14ac:dyDescent="0.15">
      <c r="A146" s="166"/>
      <c r="B146" s="166"/>
      <c r="C146" s="166"/>
      <c r="D146" s="166"/>
      <c r="E146" s="166"/>
    </row>
    <row r="147" spans="1:5" ht="18" customHeight="1" x14ac:dyDescent="0.15">
      <c r="A147" s="167" t="s">
        <v>56</v>
      </c>
      <c r="B147" s="168"/>
      <c r="C147" s="168"/>
      <c r="D147" s="168"/>
      <c r="E147" s="34" t="str">
        <f>'dynamische Daten'!$B$15</f>
        <v>20.06 - 26.06.2022</v>
      </c>
    </row>
    <row r="148" spans="1:5" x14ac:dyDescent="0.15">
      <c r="A148" s="19" t="s">
        <v>0</v>
      </c>
      <c r="B148" s="19" t="s">
        <v>72</v>
      </c>
      <c r="C148" s="162" t="s">
        <v>73</v>
      </c>
      <c r="D148" s="162"/>
      <c r="E148" s="26" t="s">
        <v>76</v>
      </c>
    </row>
    <row r="149" spans="1:5" s="47" customFormat="1" ht="26" customHeight="1" x14ac:dyDescent="0.15">
      <c r="A149" s="46">
        <v>1</v>
      </c>
      <c r="B149" s="182" t="s">
        <v>107</v>
      </c>
      <c r="C149" s="43">
        <v>263</v>
      </c>
      <c r="D149" s="46" t="s">
        <v>11</v>
      </c>
      <c r="E149" s="42"/>
    </row>
    <row r="150" spans="1:5" s="47" customFormat="1" ht="26" customHeight="1" x14ac:dyDescent="0.15">
      <c r="A150" s="46">
        <v>2</v>
      </c>
      <c r="B150" s="182" t="s">
        <v>104</v>
      </c>
      <c r="C150" s="184">
        <v>787</v>
      </c>
      <c r="D150" s="46" t="s">
        <v>11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11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11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11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11</v>
      </c>
      <c r="E154" s="44"/>
    </row>
    <row r="155" spans="1:5" ht="26" customHeight="1" thickTop="1" x14ac:dyDescent="0.15">
      <c r="A155" s="164" t="s">
        <v>41</v>
      </c>
      <c r="B155" s="169"/>
      <c r="C155" s="25">
        <f>ROUND((SUM(C149:C154)/60),0)</f>
        <v>18</v>
      </c>
      <c r="D155" s="164" t="s">
        <v>12</v>
      </c>
      <c r="E155" s="165"/>
    </row>
    <row r="156" spans="1:5" ht="25.5" customHeight="1" thickBot="1" x14ac:dyDescent="0.2">
      <c r="A156" s="160" t="s">
        <v>1</v>
      </c>
      <c r="B156" s="161"/>
      <c r="C156" s="61">
        <v>2</v>
      </c>
      <c r="D156" s="160" t="s">
        <v>12</v>
      </c>
      <c r="E156" s="163"/>
    </row>
    <row r="157" spans="1:5" ht="18" customHeight="1" thickTop="1" x14ac:dyDescent="0.15">
      <c r="A157" s="166"/>
      <c r="B157" s="166"/>
      <c r="C157" s="166"/>
      <c r="D157" s="166"/>
      <c r="E157" s="166"/>
    </row>
    <row r="158" spans="1:5" ht="18" customHeight="1" x14ac:dyDescent="0.15">
      <c r="A158" s="167" t="s">
        <v>57</v>
      </c>
      <c r="B158" s="168"/>
      <c r="C158" s="168"/>
      <c r="D158" s="168"/>
      <c r="E158" s="34" t="str">
        <f>'dynamische Daten'!$B$16</f>
        <v>27.06 - 03.07.2022</v>
      </c>
    </row>
    <row r="159" spans="1:5" x14ac:dyDescent="0.15">
      <c r="A159" s="19" t="s">
        <v>0</v>
      </c>
      <c r="B159" s="19" t="s">
        <v>72</v>
      </c>
      <c r="C159" s="162" t="s">
        <v>73</v>
      </c>
      <c r="D159" s="162"/>
      <c r="E159" s="26" t="s">
        <v>76</v>
      </c>
    </row>
    <row r="160" spans="1:5" s="47" customFormat="1" ht="26" customHeight="1" x14ac:dyDescent="0.15">
      <c r="A160" s="46">
        <v>1</v>
      </c>
      <c r="B160" s="182" t="s">
        <v>104</v>
      </c>
      <c r="C160" s="43">
        <v>477</v>
      </c>
      <c r="D160" s="46" t="s">
        <v>11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11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11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11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11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11</v>
      </c>
      <c r="E165" s="44"/>
    </row>
    <row r="166" spans="1:5" ht="26" customHeight="1" thickTop="1" x14ac:dyDescent="0.15">
      <c r="A166" s="164" t="s">
        <v>41</v>
      </c>
      <c r="B166" s="169"/>
      <c r="C166" s="25">
        <f>ROUND((SUM(C160:C165)/60),0)</f>
        <v>8</v>
      </c>
      <c r="D166" s="164" t="s">
        <v>12</v>
      </c>
      <c r="E166" s="165"/>
    </row>
    <row r="167" spans="1:5" ht="26" customHeight="1" thickBot="1" x14ac:dyDescent="0.2">
      <c r="A167" s="160" t="s">
        <v>1</v>
      </c>
      <c r="B167" s="161"/>
      <c r="C167" s="61">
        <v>2</v>
      </c>
      <c r="D167" s="160" t="s">
        <v>12</v>
      </c>
      <c r="E167" s="163"/>
    </row>
    <row r="168" spans="1:5" ht="18" customHeight="1" thickTop="1" x14ac:dyDescent="0.15">
      <c r="A168" s="166"/>
      <c r="B168" s="166"/>
      <c r="C168" s="166"/>
      <c r="D168" s="166"/>
      <c r="E168" s="166"/>
    </row>
    <row r="169" spans="1:5" ht="18" customHeight="1" x14ac:dyDescent="0.15">
      <c r="A169" s="167" t="s">
        <v>58</v>
      </c>
      <c r="B169" s="168"/>
      <c r="C169" s="168"/>
      <c r="D169" s="168"/>
      <c r="E169" s="34" t="str">
        <f>'dynamische Daten'!$B$17</f>
        <v>04.07 - 10.07.2022</v>
      </c>
    </row>
    <row r="170" spans="1:5" x14ac:dyDescent="0.15">
      <c r="A170" s="19" t="s">
        <v>0</v>
      </c>
      <c r="B170" s="19" t="s">
        <v>72</v>
      </c>
      <c r="C170" s="162" t="s">
        <v>73</v>
      </c>
      <c r="D170" s="162"/>
      <c r="E170" s="26" t="s">
        <v>76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11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11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11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11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11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11</v>
      </c>
      <c r="E176" s="44"/>
    </row>
    <row r="177" spans="1:5" ht="26" customHeight="1" thickTop="1" x14ac:dyDescent="0.15">
      <c r="A177" s="164" t="s">
        <v>41</v>
      </c>
      <c r="B177" s="169"/>
      <c r="C177" s="25">
        <f>ROUND((SUM(C171:C176)/60),0)</f>
        <v>0</v>
      </c>
      <c r="D177" s="164" t="s">
        <v>12</v>
      </c>
      <c r="E177" s="165"/>
    </row>
    <row r="178" spans="1:5" ht="26" customHeight="1" thickBot="1" x14ac:dyDescent="0.2">
      <c r="A178" s="160" t="s">
        <v>1</v>
      </c>
      <c r="B178" s="161"/>
      <c r="C178" s="61">
        <v>2</v>
      </c>
      <c r="D178" s="160" t="s">
        <v>12</v>
      </c>
      <c r="E178" s="163"/>
    </row>
    <row r="179" spans="1:5" ht="18" customHeight="1" thickTop="1" x14ac:dyDescent="0.15">
      <c r="A179" s="166"/>
      <c r="B179" s="166"/>
      <c r="C179" s="166"/>
      <c r="D179" s="166"/>
      <c r="E179" s="166"/>
    </row>
    <row r="180" spans="1:5" ht="18" customHeight="1" x14ac:dyDescent="0.15">
      <c r="A180" s="167" t="s">
        <v>59</v>
      </c>
      <c r="B180" s="168"/>
      <c r="C180" s="168"/>
      <c r="D180" s="168"/>
      <c r="E180" s="34" t="str">
        <f>'dynamische Daten'!$B$18</f>
        <v>11.07 - 18.07.2022</v>
      </c>
    </row>
    <row r="181" spans="1:5" x14ac:dyDescent="0.15">
      <c r="A181" s="19" t="s">
        <v>0</v>
      </c>
      <c r="B181" s="19" t="s">
        <v>72</v>
      </c>
      <c r="C181" s="162" t="s">
        <v>73</v>
      </c>
      <c r="D181" s="162"/>
      <c r="E181" s="26" t="s">
        <v>76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11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11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11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11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11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11</v>
      </c>
      <c r="E187" s="44"/>
    </row>
    <row r="188" spans="1:5" ht="26" customHeight="1" thickTop="1" x14ac:dyDescent="0.15">
      <c r="A188" s="164" t="s">
        <v>41</v>
      </c>
      <c r="B188" s="169"/>
      <c r="C188" s="25">
        <f>ROUND((SUM(C182:C187)/60),0)</f>
        <v>0</v>
      </c>
      <c r="D188" s="164" t="s">
        <v>12</v>
      </c>
      <c r="E188" s="165"/>
    </row>
    <row r="189" spans="1:5" ht="25.5" customHeight="1" thickBot="1" x14ac:dyDescent="0.2">
      <c r="A189" s="160" t="s">
        <v>1</v>
      </c>
      <c r="B189" s="161"/>
      <c r="C189" s="61">
        <v>2</v>
      </c>
      <c r="D189" s="160" t="s">
        <v>12</v>
      </c>
      <c r="E189" s="163"/>
    </row>
    <row r="190" spans="1:5" ht="18" customHeight="1" thickTop="1" x14ac:dyDescent="0.15">
      <c r="A190" s="166"/>
      <c r="B190" s="166"/>
      <c r="C190" s="166"/>
      <c r="D190" s="166"/>
      <c r="E190" s="166"/>
    </row>
    <row r="191" spans="1:5" ht="18" customHeight="1" x14ac:dyDescent="0.15">
      <c r="A191" s="167" t="s">
        <v>60</v>
      </c>
      <c r="B191" s="168"/>
      <c r="C191" s="168"/>
      <c r="D191" s="168"/>
      <c r="E191" s="34" t="str">
        <f>'dynamische Daten'!$B$19</f>
        <v>DD.MM - DD.MM.YYYY</v>
      </c>
    </row>
    <row r="192" spans="1:5" x14ac:dyDescent="0.15">
      <c r="A192" s="19" t="s">
        <v>0</v>
      </c>
      <c r="B192" s="19" t="s">
        <v>72</v>
      </c>
      <c r="C192" s="162" t="s">
        <v>73</v>
      </c>
      <c r="D192" s="162"/>
      <c r="E192" s="26" t="s">
        <v>76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11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11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11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11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11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11</v>
      </c>
      <c r="E198" s="44"/>
    </row>
    <row r="199" spans="1:5" ht="26" customHeight="1" thickTop="1" x14ac:dyDescent="0.15">
      <c r="A199" s="164" t="s">
        <v>41</v>
      </c>
      <c r="B199" s="169"/>
      <c r="C199" s="25">
        <f>ROUND((SUM(C193:C198)/60),0)</f>
        <v>0</v>
      </c>
      <c r="D199" s="164" t="s">
        <v>12</v>
      </c>
      <c r="E199" s="165"/>
    </row>
    <row r="200" spans="1:5" ht="26" customHeight="1" thickBot="1" x14ac:dyDescent="0.2">
      <c r="A200" s="160" t="s">
        <v>1</v>
      </c>
      <c r="B200" s="161"/>
      <c r="C200" s="61">
        <v>2</v>
      </c>
      <c r="D200" s="160" t="s">
        <v>12</v>
      </c>
      <c r="E200" s="163"/>
    </row>
    <row r="201" spans="1:5" ht="18" customHeight="1" thickTop="1" x14ac:dyDescent="0.15">
      <c r="A201" s="166"/>
      <c r="B201" s="166"/>
      <c r="C201" s="166"/>
      <c r="D201" s="166"/>
      <c r="E201" s="166"/>
    </row>
    <row r="202" spans="1:5" ht="18" customHeight="1" x14ac:dyDescent="0.15">
      <c r="A202" s="167" t="s">
        <v>61</v>
      </c>
      <c r="B202" s="168"/>
      <c r="C202" s="168"/>
      <c r="D202" s="168"/>
      <c r="E202" s="34" t="str">
        <f>'dynamische Daten'!$B$20</f>
        <v>DD.MM - DD.MM.YYYY</v>
      </c>
    </row>
    <row r="203" spans="1:5" x14ac:dyDescent="0.15">
      <c r="A203" s="19" t="s">
        <v>0</v>
      </c>
      <c r="B203" s="19" t="s">
        <v>72</v>
      </c>
      <c r="C203" s="162" t="s">
        <v>73</v>
      </c>
      <c r="D203" s="162"/>
      <c r="E203" s="26" t="s">
        <v>76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11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11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11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11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11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11</v>
      </c>
      <c r="E209" s="44"/>
    </row>
    <row r="210" spans="1:5" ht="26" customHeight="1" thickTop="1" x14ac:dyDescent="0.15">
      <c r="A210" s="164" t="s">
        <v>41</v>
      </c>
      <c r="B210" s="169"/>
      <c r="C210" s="25">
        <f>ROUND((SUM(C204:C209)/60),0)</f>
        <v>0</v>
      </c>
      <c r="D210" s="164" t="s">
        <v>12</v>
      </c>
      <c r="E210" s="165"/>
    </row>
    <row r="211" spans="1:5" ht="25.5" customHeight="1" thickBot="1" x14ac:dyDescent="0.2">
      <c r="A211" s="160" t="s">
        <v>1</v>
      </c>
      <c r="B211" s="161"/>
      <c r="C211" s="61">
        <v>2</v>
      </c>
      <c r="D211" s="160" t="s">
        <v>12</v>
      </c>
      <c r="E211" s="163"/>
    </row>
    <row r="212" spans="1:5" ht="18" customHeight="1" thickTop="1" x14ac:dyDescent="0.15">
      <c r="A212" s="166"/>
      <c r="B212" s="166"/>
      <c r="C212" s="166"/>
      <c r="D212" s="166"/>
      <c r="E212" s="166"/>
    </row>
    <row r="213" spans="1:5" ht="18" customHeight="1" x14ac:dyDescent="0.15">
      <c r="A213" s="167" t="s">
        <v>62</v>
      </c>
      <c r="B213" s="168"/>
      <c r="C213" s="168"/>
      <c r="D213" s="168"/>
      <c r="E213" s="34" t="str">
        <f>'dynamische Daten'!$B$21</f>
        <v>DD.MM - DD.MM.YYYY</v>
      </c>
    </row>
    <row r="214" spans="1:5" x14ac:dyDescent="0.15">
      <c r="A214" s="19" t="s">
        <v>0</v>
      </c>
      <c r="B214" s="19" t="s">
        <v>72</v>
      </c>
      <c r="C214" s="162" t="s">
        <v>73</v>
      </c>
      <c r="D214" s="162"/>
      <c r="E214" s="26" t="s">
        <v>76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11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11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11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11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11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11</v>
      </c>
      <c r="E220" s="44"/>
    </row>
    <row r="221" spans="1:5" ht="26" customHeight="1" thickTop="1" x14ac:dyDescent="0.15">
      <c r="A221" s="164" t="s">
        <v>41</v>
      </c>
      <c r="B221" s="169"/>
      <c r="C221" s="25">
        <f>ROUND((SUM(C215:C220)/60),0)</f>
        <v>0</v>
      </c>
      <c r="D221" s="164" t="s">
        <v>12</v>
      </c>
      <c r="E221" s="165"/>
    </row>
    <row r="222" spans="1:5" ht="26" customHeight="1" thickBot="1" x14ac:dyDescent="0.2">
      <c r="A222" s="160" t="s">
        <v>1</v>
      </c>
      <c r="B222" s="161"/>
      <c r="C222" s="61">
        <v>2</v>
      </c>
      <c r="D222" s="160" t="s">
        <v>12</v>
      </c>
      <c r="E222" s="163"/>
    </row>
    <row r="223" spans="1:5" ht="14" thickTop="1" x14ac:dyDescent="0.15"/>
  </sheetData>
  <sheetProtection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18" sqref="B18"/>
    </sheetView>
  </sheetViews>
  <sheetFormatPr baseColWidth="10" defaultColWidth="11.5" defaultRowHeight="13" x14ac:dyDescent="0.15"/>
  <cols>
    <col min="2" max="2" width="22.1640625" customWidth="1"/>
  </cols>
  <sheetData>
    <row r="1" spans="1:2" ht="16" x14ac:dyDescent="0.2">
      <c r="A1" s="177" t="s">
        <v>75</v>
      </c>
      <c r="B1" s="177"/>
    </row>
    <row r="2" spans="1:2" x14ac:dyDescent="0.15">
      <c r="A2" s="58" t="s">
        <v>63</v>
      </c>
      <c r="B2" s="59" t="s">
        <v>86</v>
      </c>
    </row>
    <row r="3" spans="1:2" x14ac:dyDescent="0.15">
      <c r="A3" s="58" t="s">
        <v>64</v>
      </c>
      <c r="B3" s="59" t="s">
        <v>87</v>
      </c>
    </row>
    <row r="4" spans="1:2" x14ac:dyDescent="0.15">
      <c r="A4" s="58" t="s">
        <v>65</v>
      </c>
      <c r="B4" s="59" t="s">
        <v>88</v>
      </c>
    </row>
    <row r="5" spans="1:2" x14ac:dyDescent="0.15">
      <c r="A5" s="58" t="s">
        <v>66</v>
      </c>
      <c r="B5" s="59" t="s">
        <v>90</v>
      </c>
    </row>
    <row r="6" spans="1:2" x14ac:dyDescent="0.15">
      <c r="A6" s="58" t="s">
        <v>67</v>
      </c>
      <c r="B6" s="59" t="s">
        <v>91</v>
      </c>
    </row>
    <row r="7" spans="1:2" x14ac:dyDescent="0.15">
      <c r="A7" s="58" t="s">
        <v>68</v>
      </c>
      <c r="B7" s="59" t="s">
        <v>92</v>
      </c>
    </row>
    <row r="8" spans="1:2" x14ac:dyDescent="0.15">
      <c r="A8" s="58" t="s">
        <v>69</v>
      </c>
      <c r="B8" s="59" t="s">
        <v>93</v>
      </c>
    </row>
    <row r="9" spans="1:2" x14ac:dyDescent="0.15">
      <c r="A9" s="58" t="s">
        <v>70</v>
      </c>
      <c r="B9" s="59" t="s">
        <v>94</v>
      </c>
    </row>
    <row r="10" spans="1:2" x14ac:dyDescent="0.15">
      <c r="A10" s="58" t="s">
        <v>71</v>
      </c>
      <c r="B10" s="59" t="s">
        <v>95</v>
      </c>
    </row>
    <row r="11" spans="1:2" x14ac:dyDescent="0.15">
      <c r="A11" s="58" t="s">
        <v>30</v>
      </c>
      <c r="B11" s="59" t="s">
        <v>96</v>
      </c>
    </row>
    <row r="12" spans="1:2" x14ac:dyDescent="0.15">
      <c r="A12" s="58" t="s">
        <v>31</v>
      </c>
      <c r="B12" s="59" t="s">
        <v>97</v>
      </c>
    </row>
    <row r="13" spans="1:2" x14ac:dyDescent="0.15">
      <c r="A13" s="58" t="s">
        <v>32</v>
      </c>
      <c r="B13" s="59" t="s">
        <v>98</v>
      </c>
    </row>
    <row r="14" spans="1:2" x14ac:dyDescent="0.15">
      <c r="A14" s="58" t="s">
        <v>33</v>
      </c>
      <c r="B14" s="59" t="s">
        <v>99</v>
      </c>
    </row>
    <row r="15" spans="1:2" x14ac:dyDescent="0.15">
      <c r="A15" s="58" t="s">
        <v>34</v>
      </c>
      <c r="B15" s="59" t="s">
        <v>100</v>
      </c>
    </row>
    <row r="16" spans="1:2" x14ac:dyDescent="0.15">
      <c r="A16" s="58" t="s">
        <v>35</v>
      </c>
      <c r="B16" s="59" t="s">
        <v>101</v>
      </c>
    </row>
    <row r="17" spans="1:2" x14ac:dyDescent="0.15">
      <c r="A17" s="58" t="s">
        <v>36</v>
      </c>
      <c r="B17" s="59" t="s">
        <v>102</v>
      </c>
    </row>
    <row r="18" spans="1:2" x14ac:dyDescent="0.15">
      <c r="A18" s="58" t="s">
        <v>37</v>
      </c>
      <c r="B18" s="59" t="s">
        <v>103</v>
      </c>
    </row>
    <row r="19" spans="1:2" x14ac:dyDescent="0.15">
      <c r="A19" s="58" t="s">
        <v>38</v>
      </c>
      <c r="B19" s="59" t="s">
        <v>3</v>
      </c>
    </row>
    <row r="20" spans="1:2" x14ac:dyDescent="0.15">
      <c r="A20" s="58" t="s">
        <v>39</v>
      </c>
      <c r="B20" s="59" t="s">
        <v>3</v>
      </c>
    </row>
    <row r="21" spans="1:2" x14ac:dyDescent="0.15">
      <c r="A21" s="58" t="s">
        <v>40</v>
      </c>
      <c r="B21" s="59" t="s">
        <v>3</v>
      </c>
    </row>
    <row r="22" spans="1:2" x14ac:dyDescent="0.15">
      <c r="A22" s="178"/>
      <c r="B22" s="178"/>
    </row>
    <row r="23" spans="1:2" ht="16" x14ac:dyDescent="0.2">
      <c r="A23" s="177" t="s">
        <v>74</v>
      </c>
      <c r="B23" s="177"/>
    </row>
    <row r="24" spans="1:2" x14ac:dyDescent="0.15">
      <c r="A24" s="58" t="s">
        <v>4</v>
      </c>
      <c r="B24" s="62" t="s">
        <v>85</v>
      </c>
    </row>
    <row r="25" spans="1:2" x14ac:dyDescent="0.15">
      <c r="A25" s="179"/>
      <c r="B25" s="180"/>
    </row>
    <row r="26" spans="1:2" x14ac:dyDescent="0.15">
      <c r="A26" s="179"/>
      <c r="B26" s="181"/>
    </row>
    <row r="27" spans="1:2" x14ac:dyDescent="0.15">
      <c r="A27" s="179"/>
      <c r="B27" s="181"/>
    </row>
    <row r="28" spans="1:2" x14ac:dyDescent="0.15">
      <c r="A28" s="179"/>
      <c r="B28" s="181"/>
    </row>
    <row r="31" spans="1:2" x14ac:dyDescent="0.15">
      <c r="A31" s="63" t="s">
        <v>77</v>
      </c>
    </row>
    <row r="32" spans="1:2" x14ac:dyDescent="0.15">
      <c r="A32" s="63" t="s">
        <v>78</v>
      </c>
    </row>
    <row r="33" spans="1:1" x14ac:dyDescent="0.15">
      <c r="A33" s="63" t="s">
        <v>79</v>
      </c>
    </row>
    <row r="34" spans="1:1" x14ac:dyDescent="0.15">
      <c r="A34" s="63" t="s">
        <v>80</v>
      </c>
    </row>
    <row r="35" spans="1:1" x14ac:dyDescent="0.15">
      <c r="A35" s="63" t="s">
        <v>81</v>
      </c>
    </row>
    <row r="36" spans="1:1" x14ac:dyDescent="0.15">
      <c r="A36" s="63" t="s">
        <v>82</v>
      </c>
    </row>
    <row r="37" spans="1:1" x14ac:dyDescent="0.15">
      <c r="A37" s="63" t="s">
        <v>83</v>
      </c>
    </row>
  </sheetData>
  <sheetProtection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Übersicht</vt:lpstr>
      <vt:lpstr>Std-A</vt:lpstr>
      <vt:lpstr>dynamische Daten</vt:lpstr>
      <vt:lpstr>Übersicht!Print_Area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Microsoft Office User</cp:lastModifiedBy>
  <cp:lastPrinted>2006-12-12T13:10:16Z</cp:lastPrinted>
  <dcterms:created xsi:type="dcterms:W3CDTF">1996-10-17T05:27:31Z</dcterms:created>
  <dcterms:modified xsi:type="dcterms:W3CDTF">2022-07-11T18:40:35Z</dcterms:modified>
</cp:coreProperties>
</file>