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1075" windowHeight="9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4" i="1" l="1"/>
  <c r="J15" i="1"/>
  <c r="K15" i="1" l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N14" i="1"/>
  <c r="L6" i="1"/>
  <c r="N15" i="1" l="1"/>
  <c r="K6" i="1"/>
  <c r="J16" i="1" l="1"/>
  <c r="N16" i="1" s="1"/>
  <c r="J17" i="1" l="1"/>
  <c r="N17" i="1" s="1"/>
  <c r="J18" i="1" l="1"/>
  <c r="N18" i="1" s="1"/>
  <c r="J19" i="1" l="1"/>
  <c r="N19" i="1" s="1"/>
  <c r="J20" i="1" l="1"/>
  <c r="N20" i="1" s="1"/>
  <c r="J21" i="1" l="1"/>
  <c r="N21" i="1" s="1"/>
  <c r="J22" i="1" l="1"/>
  <c r="N22" i="1" s="1"/>
  <c r="J23" i="1" l="1"/>
  <c r="N23" i="1" s="1"/>
  <c r="J25" i="1" l="1"/>
  <c r="N25" i="1" s="1"/>
  <c r="J24" i="1"/>
  <c r="N24" i="1" s="1"/>
  <c r="P14" i="1" l="1"/>
  <c r="O14" i="1"/>
</calcChain>
</file>

<file path=xl/sharedStrings.xml><?xml version="1.0" encoding="utf-8"?>
<sst xmlns="http://schemas.openxmlformats.org/spreadsheetml/2006/main" count="29" uniqueCount="29">
  <si>
    <t>Duty</t>
  </si>
  <si>
    <t>C (uF)</t>
  </si>
  <si>
    <t>C (F)</t>
  </si>
  <si>
    <t>C4</t>
  </si>
  <si>
    <t xml:space="preserve">C#4/Db4 </t>
  </si>
  <si>
    <t>D4</t>
  </si>
  <si>
    <t xml:space="preserve">D#4/Eb4 </t>
  </si>
  <si>
    <t>E4</t>
  </si>
  <si>
    <t>F4</t>
  </si>
  <si>
    <t xml:space="preserve">F#4/Gb4 </t>
  </si>
  <si>
    <t>G4</t>
  </si>
  <si>
    <t xml:space="preserve">G#4/Ab4 </t>
  </si>
  <si>
    <t>A4</t>
  </si>
  <si>
    <t xml:space="preserve">A#4/Bb4 </t>
  </si>
  <si>
    <t>B4</t>
  </si>
  <si>
    <t>Note</t>
  </si>
  <si>
    <t>Ra (ohm)</t>
  </si>
  <si>
    <t>Rb (ohm)</t>
  </si>
  <si>
    <t>Freq (Hz)</t>
  </si>
  <si>
    <t>Ra (Ohm)</t>
  </si>
  <si>
    <t>Rb (Ohm)</t>
  </si>
  <si>
    <t>Plug Value into formula for Ra and C and solve for Rb, F with Duty fixed at approximately 50%</t>
  </si>
  <si>
    <t>Table of Middle C Diatonic Scale notes frequencies and their respective 555 timer Ra, Rb, and C values to match within 2% error.</t>
  </si>
  <si>
    <t>Freq(Hz) Actual</t>
  </si>
  <si>
    <t>Freq (Hz) Desired</t>
  </si>
  <si>
    <t>%Error</t>
  </si>
  <si>
    <t>Mean Error %</t>
  </si>
  <si>
    <t>Sum Error %</t>
  </si>
  <si>
    <t>Frequency Errors from Target to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</si>
</sst>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.#0&quot;K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b/>
      <sz val="14"/>
      <color rgb="FF92D050"/>
      <name val="Calibri"/>
      <family val="2"/>
      <scheme val="minor"/>
    </font>
    <font>
      <b/>
      <sz val="20"/>
      <color theme="7" tint="0.3999755851924192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2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11" fontId="0" fillId="2" borderId="0" xfId="0" applyNumberFormat="1" applyFill="1"/>
    <xf numFmtId="0" fontId="5" fillId="0" borderId="0" xfId="0" applyFont="1"/>
    <xf numFmtId="164" fontId="0" fillId="0" borderId="0" xfId="0" applyNumberFormat="1"/>
    <xf numFmtId="164" fontId="0" fillId="2" borderId="0" xfId="0" applyNumberFormat="1" applyFill="1"/>
    <xf numFmtId="0" fontId="6" fillId="3" borderId="0" xfId="0" applyFont="1" applyFill="1"/>
    <xf numFmtId="0" fontId="7" fillId="3" borderId="0" xfId="0" applyFont="1" applyFill="1"/>
    <xf numFmtId="0" fontId="2" fillId="3" borderId="0" xfId="0" applyFont="1" applyFill="1"/>
    <xf numFmtId="0" fontId="1" fillId="0" borderId="0" xfId="0" applyFont="1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3:R42"/>
  <sheetViews>
    <sheetView tabSelected="1" topLeftCell="A3" workbookViewId="0">
      <selection activeCell="M30" sqref="M30"/>
    </sheetView>
  </sheetViews>
  <sheetFormatPr defaultRowHeight="15" x14ac:dyDescent="0.25"/>
  <cols>
    <col min="8" max="8" width="13.140625" customWidth="1"/>
    <col min="9" max="9" width="24.42578125" customWidth="1"/>
    <col min="10" max="10" width="21.42578125" customWidth="1"/>
    <col min="11" max="11" width="14.42578125" customWidth="1"/>
    <col min="12" max="12" width="13.140625" customWidth="1"/>
    <col min="13" max="13" width="15.85546875" customWidth="1"/>
    <col min="15" max="15" width="17.7109375" customWidth="1"/>
  </cols>
  <sheetData>
    <row r="3" spans="8:18" ht="26.25" x14ac:dyDescent="0.4">
      <c r="H3" s="6" t="s">
        <v>21</v>
      </c>
    </row>
    <row r="5" spans="8:18" x14ac:dyDescent="0.25">
      <c r="H5" s="5" t="s">
        <v>16</v>
      </c>
      <c r="I5" s="5" t="s">
        <v>17</v>
      </c>
      <c r="J5" s="5" t="s">
        <v>2</v>
      </c>
      <c r="K5" s="5" t="s">
        <v>18</v>
      </c>
      <c r="L5" s="5" t="s">
        <v>0</v>
      </c>
    </row>
    <row r="6" spans="8:18" x14ac:dyDescent="0.25">
      <c r="H6" s="8">
        <v>1400</v>
      </c>
      <c r="I6" s="1">
        <v>15500</v>
      </c>
      <c r="J6" s="9">
        <v>1E-8</v>
      </c>
      <c r="K6" s="2">
        <f>(1.44)/((H6 + 2*I6)*J6)</f>
        <v>4444.4444444444443</v>
      </c>
      <c r="L6" s="3">
        <f xml:space="preserve"> I6 / (H6 + 2*I6)</f>
        <v>0.47839506172839508</v>
      </c>
    </row>
    <row r="9" spans="8:18" ht="26.25" x14ac:dyDescent="0.4">
      <c r="H9" s="10" t="s">
        <v>22</v>
      </c>
    </row>
    <row r="10" spans="8:18" ht="26.25" x14ac:dyDescent="0.4"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spans="8:18" ht="18.75" x14ac:dyDescent="0.3">
      <c r="N11" s="13" t="s">
        <v>28</v>
      </c>
      <c r="O11" s="13"/>
      <c r="P11" s="13"/>
      <c r="Q11" s="13"/>
      <c r="R11" s="16"/>
    </row>
    <row r="12" spans="8:18" ht="18.75" x14ac:dyDescent="0.3">
      <c r="H12" s="7" t="s">
        <v>15</v>
      </c>
      <c r="I12" s="7" t="s">
        <v>24</v>
      </c>
      <c r="J12" s="7" t="s">
        <v>23</v>
      </c>
      <c r="K12" s="7" t="s">
        <v>19</v>
      </c>
      <c r="L12" s="7" t="s">
        <v>20</v>
      </c>
      <c r="M12" s="7" t="s">
        <v>1</v>
      </c>
      <c r="N12" s="14" t="s">
        <v>25</v>
      </c>
      <c r="O12" s="14" t="s">
        <v>26</v>
      </c>
      <c r="P12" s="14" t="s">
        <v>27</v>
      </c>
      <c r="Q12" s="15"/>
    </row>
    <row r="13" spans="8:18" x14ac:dyDescent="0.25">
      <c r="H13" s="4"/>
    </row>
    <row r="14" spans="8:18" x14ac:dyDescent="0.25">
      <c r="H14" t="s">
        <v>3</v>
      </c>
      <c r="I14" s="8">
        <v>261.63</v>
      </c>
      <c r="J14" s="2">
        <f>(1.44)/((K14*1000 + 2*L14*1000)*M14*0.00001)</f>
        <v>261.34301270417421</v>
      </c>
      <c r="K14" s="12">
        <v>1.1000000000000001</v>
      </c>
      <c r="L14" s="11">
        <v>27</v>
      </c>
      <c r="M14">
        <v>0.01</v>
      </c>
      <c r="N14" s="17">
        <f t="shared" ref="N14:N25" si="0">( ABS( I14 - J14) / I14 )*100</f>
        <v>0.10969204442372112</v>
      </c>
      <c r="O14" s="17">
        <f>SUM(N14:N25)/12</f>
        <v>0.76993177068382401</v>
      </c>
      <c r="P14" s="17">
        <f>SUM(N14:N25)</f>
        <v>9.2391812482058882</v>
      </c>
      <c r="Q14" s="17"/>
    </row>
    <row r="15" spans="8:18" x14ac:dyDescent="0.25">
      <c r="H15" t="s">
        <v>4</v>
      </c>
      <c r="I15" s="8">
        <v>277.18</v>
      </c>
      <c r="J15" s="2">
        <f>(1.44)/((K15*1000 + 2*L15*1000)*M15*0.00001)</f>
        <v>276.39155470249517</v>
      </c>
      <c r="K15" s="11">
        <f t="shared" ref="K15:K25" si="1">K14</f>
        <v>1.1000000000000001</v>
      </c>
      <c r="L15" s="11">
        <v>25.5</v>
      </c>
      <c r="M15">
        <v>0.01</v>
      </c>
      <c r="N15" s="17">
        <f t="shared" si="0"/>
        <v>0.28445244877149728</v>
      </c>
      <c r="O15" s="17"/>
      <c r="P15" s="17"/>
      <c r="Q15" s="17"/>
    </row>
    <row r="16" spans="8:18" x14ac:dyDescent="0.25">
      <c r="H16" t="s">
        <v>5</v>
      </c>
      <c r="I16" s="8">
        <v>293.66000000000003</v>
      </c>
      <c r="J16" s="2">
        <f t="shared" ref="J14:J25" si="2">(1.44)/((K16*1000 + 2*L16*1000)*M16*0.00001)</f>
        <v>293.27902240325864</v>
      </c>
      <c r="K16" s="11">
        <f t="shared" si="1"/>
        <v>1.1000000000000001</v>
      </c>
      <c r="L16" s="11">
        <v>24</v>
      </c>
      <c r="M16">
        <v>0.01</v>
      </c>
      <c r="N16" s="17">
        <f t="shared" si="0"/>
        <v>0.12973424938411374</v>
      </c>
      <c r="O16" s="17"/>
      <c r="P16" s="17"/>
      <c r="Q16" s="17"/>
    </row>
    <row r="17" spans="8:17" x14ac:dyDescent="0.25">
      <c r="H17" t="s">
        <v>6</v>
      </c>
      <c r="I17" s="8">
        <v>311.13</v>
      </c>
      <c r="J17" s="2">
        <f t="shared" si="2"/>
        <v>317.88079470198676</v>
      </c>
      <c r="K17" s="11">
        <f t="shared" si="1"/>
        <v>1.1000000000000001</v>
      </c>
      <c r="L17" s="11">
        <v>22.1</v>
      </c>
      <c r="M17">
        <v>0.01</v>
      </c>
      <c r="N17" s="17">
        <f t="shared" si="0"/>
        <v>2.1697665612402415</v>
      </c>
      <c r="O17" s="17"/>
      <c r="P17" s="17"/>
      <c r="Q17" s="17"/>
    </row>
    <row r="18" spans="8:17" x14ac:dyDescent="0.25">
      <c r="H18" t="s">
        <v>7</v>
      </c>
      <c r="I18" s="8">
        <v>329.63</v>
      </c>
      <c r="J18" s="2">
        <f t="shared" si="2"/>
        <v>334.10672853828299</v>
      </c>
      <c r="K18" s="11">
        <f t="shared" si="1"/>
        <v>1.1000000000000001</v>
      </c>
      <c r="L18" s="11">
        <v>21</v>
      </c>
      <c r="M18">
        <v>0.01</v>
      </c>
      <c r="N18" s="17">
        <f t="shared" si="0"/>
        <v>1.3581071317182896</v>
      </c>
      <c r="O18" s="17"/>
      <c r="P18" s="17"/>
      <c r="Q18" s="17"/>
    </row>
    <row r="19" spans="8:17" x14ac:dyDescent="0.25">
      <c r="H19" t="s">
        <v>8</v>
      </c>
      <c r="I19" s="8">
        <v>349.23</v>
      </c>
      <c r="J19" s="2">
        <f t="shared" si="2"/>
        <v>350.36496350364962</v>
      </c>
      <c r="K19" s="11">
        <f t="shared" si="1"/>
        <v>1.1000000000000001</v>
      </c>
      <c r="L19" s="11">
        <v>20</v>
      </c>
      <c r="M19">
        <v>0.01</v>
      </c>
      <c r="N19" s="17">
        <f t="shared" si="0"/>
        <v>0.32499026534077857</v>
      </c>
      <c r="O19" s="17"/>
      <c r="P19" s="17"/>
      <c r="Q19" s="17"/>
    </row>
    <row r="20" spans="8:17" x14ac:dyDescent="0.25">
      <c r="H20" t="s">
        <v>9</v>
      </c>
      <c r="I20" s="8">
        <v>369.99</v>
      </c>
      <c r="J20" s="2">
        <f t="shared" si="2"/>
        <v>374.02597402597399</v>
      </c>
      <c r="K20" s="11">
        <f t="shared" si="1"/>
        <v>1.1000000000000001</v>
      </c>
      <c r="L20" s="11">
        <v>18.7</v>
      </c>
      <c r="M20">
        <v>0.01</v>
      </c>
      <c r="N20" s="17">
        <f t="shared" si="0"/>
        <v>1.0908332727841252</v>
      </c>
      <c r="O20" s="17"/>
      <c r="P20" s="17"/>
      <c r="Q20" s="17"/>
    </row>
    <row r="21" spans="8:17" x14ac:dyDescent="0.25">
      <c r="H21" t="s">
        <v>10</v>
      </c>
      <c r="I21" s="8">
        <v>392</v>
      </c>
      <c r="J21" s="2">
        <f t="shared" si="2"/>
        <v>392.37057220708442</v>
      </c>
      <c r="K21" s="11">
        <f t="shared" si="1"/>
        <v>1.1000000000000001</v>
      </c>
      <c r="L21" s="11">
        <v>17.8</v>
      </c>
      <c r="M21">
        <v>0.01</v>
      </c>
      <c r="N21" s="17">
        <f t="shared" si="0"/>
        <v>9.4533726297046358E-2</v>
      </c>
      <c r="O21" s="17"/>
      <c r="P21" s="17"/>
      <c r="Q21" s="17"/>
    </row>
    <row r="22" spans="8:17" x14ac:dyDescent="0.25">
      <c r="H22" t="s">
        <v>11</v>
      </c>
      <c r="I22" s="8">
        <v>415.3</v>
      </c>
      <c r="J22" s="2">
        <f t="shared" si="2"/>
        <v>422.28739002932548</v>
      </c>
      <c r="K22" s="11">
        <f t="shared" si="1"/>
        <v>1.1000000000000001</v>
      </c>
      <c r="L22" s="11">
        <v>16.5</v>
      </c>
      <c r="M22">
        <v>0.01</v>
      </c>
      <c r="N22" s="17">
        <f t="shared" si="0"/>
        <v>1.6824921813930815</v>
      </c>
      <c r="O22" s="17"/>
      <c r="P22" s="17"/>
      <c r="Q22" s="17"/>
    </row>
    <row r="23" spans="8:17" x14ac:dyDescent="0.25">
      <c r="H23" t="s">
        <v>12</v>
      </c>
      <c r="I23" s="8">
        <v>440</v>
      </c>
      <c r="J23" s="2">
        <f t="shared" si="2"/>
        <v>435.04531722054372</v>
      </c>
      <c r="K23" s="11">
        <f t="shared" si="1"/>
        <v>1.1000000000000001</v>
      </c>
      <c r="L23" s="11">
        <v>16</v>
      </c>
      <c r="M23">
        <v>0.01</v>
      </c>
      <c r="N23" s="17">
        <f t="shared" si="0"/>
        <v>1.1260642680582449</v>
      </c>
      <c r="O23" s="17"/>
      <c r="P23" s="17"/>
      <c r="Q23" s="17"/>
    </row>
    <row r="24" spans="8:17" x14ac:dyDescent="0.25">
      <c r="H24" t="s">
        <v>13</v>
      </c>
      <c r="I24" s="8">
        <v>466.16</v>
      </c>
      <c r="J24" s="2">
        <f t="shared" si="2"/>
        <v>463.02250803858516</v>
      </c>
      <c r="K24" s="11">
        <f t="shared" si="1"/>
        <v>1.1000000000000001</v>
      </c>
      <c r="L24" s="11">
        <v>15</v>
      </c>
      <c r="M24">
        <v>0.01</v>
      </c>
      <c r="N24" s="17">
        <f t="shared" si="0"/>
        <v>0.67305044650224533</v>
      </c>
      <c r="O24" s="17"/>
      <c r="P24" s="17"/>
      <c r="Q24" s="17"/>
    </row>
    <row r="25" spans="8:17" x14ac:dyDescent="0.25">
      <c r="H25" t="s">
        <v>14</v>
      </c>
      <c r="I25" s="8">
        <v>493.88</v>
      </c>
      <c r="J25" s="2">
        <f t="shared" si="2"/>
        <v>494.84536082474222</v>
      </c>
      <c r="K25" s="11">
        <f t="shared" si="1"/>
        <v>1.1000000000000001</v>
      </c>
      <c r="L25" s="11">
        <v>14</v>
      </c>
      <c r="M25">
        <v>0.01</v>
      </c>
      <c r="N25" s="17">
        <f t="shared" si="0"/>
        <v>0.19546465229250423</v>
      </c>
      <c r="O25" s="17"/>
      <c r="P25" s="17"/>
      <c r="Q25" s="17"/>
    </row>
    <row r="31" spans="8:17" x14ac:dyDescent="0.25">
      <c r="L31" s="11"/>
    </row>
    <row r="32" spans="8:17" x14ac:dyDescent="0.25">
      <c r="L32" s="11"/>
    </row>
    <row r="33" spans="12:12" x14ac:dyDescent="0.25">
      <c r="L33" s="11"/>
    </row>
    <row r="34" spans="12:12" x14ac:dyDescent="0.25">
      <c r="L34" s="11"/>
    </row>
    <row r="35" spans="12:12" x14ac:dyDescent="0.25">
      <c r="L35" s="11"/>
    </row>
    <row r="36" spans="12:12" x14ac:dyDescent="0.25">
      <c r="L36" s="11"/>
    </row>
    <row r="37" spans="12:12" x14ac:dyDescent="0.25">
      <c r="L37" s="11"/>
    </row>
    <row r="38" spans="12:12" x14ac:dyDescent="0.25">
      <c r="L38" s="11"/>
    </row>
    <row r="39" spans="12:12" x14ac:dyDescent="0.25">
      <c r="L39" s="11"/>
    </row>
    <row r="40" spans="12:12" x14ac:dyDescent="0.25">
      <c r="L40" s="11"/>
    </row>
    <row r="41" spans="12:12" x14ac:dyDescent="0.25">
      <c r="L41" s="11"/>
    </row>
    <row r="42" spans="12:12" x14ac:dyDescent="0.25">
      <c r="L42" s="1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Optimus</dc:creator>
  <cp:lastModifiedBy>Optimus</cp:lastModifiedBy>
  <dcterms:created xsi:type="dcterms:W3CDTF">2017-04-07T02:13:50Z</dcterms:created>
  <dcterms:modified xsi:type="dcterms:W3CDTF">2017-05-27T03:51:01Z</dcterms:modified>
</cp:coreProperties>
</file>