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338B1D5B-17E6-4251-8F41-72E43AC37585}" xr6:coauthVersionLast="47" xr6:coauthVersionMax="47" xr10:uidLastSave="{00000000-0000-0000-0000-000000000000}"/>
  <bookViews>
    <workbookView xWindow="-98" yWindow="-98" windowWidth="19396" windowHeight="10996" tabRatio="814" firstSheet="1" activeTab="1" xr2:uid="{00000000-000D-0000-FFFF-FFFF00000000}"/>
  </bookViews>
  <sheets>
    <sheet name="Recommandation" sheetId="9" state="hidden" r:id="rId1"/>
    <sheet name="Feuille1" sheetId="2" r:id="rId2"/>
    <sheet name="Données Traitées" sheetId="3" r:id="rId3"/>
    <sheet name="Feuil1" sheetId="11" r:id="rId4"/>
    <sheet name="Tableau de Bord RZ_" sheetId="8" state="hidden" r:id="rId5"/>
    <sheet name="Tableau de Bord" sheetId="4" state="hidden" r:id="rId6"/>
    <sheet name="Tableau de Bord RZ" sheetId="10" r:id="rId7"/>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800" i="2" l="1"/>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F5" i="10"/>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G5" i="10"/>
  <c r="R62" i="2" l="1"/>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457" i="2"/>
  <c r="R457" i="2"/>
  <c r="Q458" i="2"/>
  <c r="R458" i="2"/>
  <c r="Q459" i="2"/>
  <c r="R459" i="2"/>
  <c r="Q460" i="2"/>
  <c r="R460" i="2"/>
  <c r="Q461" i="2"/>
  <c r="R461" i="2"/>
  <c r="Q462" i="2"/>
  <c r="R462" i="2"/>
  <c r="Q463" i="2"/>
  <c r="R463" i="2"/>
  <c r="Q464" i="2"/>
  <c r="R464" i="2"/>
  <c r="Q465" i="2"/>
  <c r="R465" i="2"/>
  <c r="Q466" i="2"/>
  <c r="R466" i="2"/>
  <c r="Q467" i="2"/>
  <c r="R467" i="2"/>
  <c r="Q468" i="2"/>
  <c r="R468" i="2"/>
  <c r="Q469" i="2"/>
  <c r="R469" i="2"/>
  <c r="Q470" i="2"/>
  <c r="R470" i="2"/>
  <c r="Q471" i="2"/>
  <c r="R471" i="2"/>
  <c r="Q472" i="2"/>
  <c r="R472" i="2"/>
  <c r="Q473" i="2"/>
  <c r="R473" i="2"/>
  <c r="Q474" i="2"/>
  <c r="R474" i="2"/>
  <c r="Q475" i="2"/>
  <c r="R475" i="2"/>
  <c r="Q476" i="2"/>
  <c r="R476" i="2"/>
  <c r="Q477" i="2"/>
  <c r="R477" i="2"/>
  <c r="Q478" i="2"/>
  <c r="R478" i="2"/>
  <c r="Q479" i="2"/>
  <c r="R479" i="2"/>
  <c r="Q480" i="2"/>
  <c r="R480" i="2"/>
  <c r="Q481" i="2"/>
  <c r="R481" i="2"/>
  <c r="Q482" i="2"/>
  <c r="R482" i="2"/>
  <c r="Q483" i="2"/>
  <c r="R483" i="2"/>
  <c r="Q484" i="2"/>
  <c r="R484" i="2"/>
  <c r="Q485" i="2"/>
  <c r="R485" i="2"/>
  <c r="Q486" i="2"/>
  <c r="R486" i="2"/>
  <c r="Q487" i="2"/>
  <c r="R487" i="2"/>
  <c r="Q488" i="2"/>
  <c r="R488" i="2"/>
  <c r="Q489" i="2"/>
  <c r="R489" i="2"/>
  <c r="Q490" i="2"/>
  <c r="R490" i="2"/>
  <c r="Q491" i="2"/>
  <c r="R491" i="2"/>
  <c r="Q492" i="2"/>
  <c r="R492" i="2"/>
  <c r="Q493" i="2"/>
  <c r="R493" i="2"/>
  <c r="Q494" i="2"/>
  <c r="R494" i="2"/>
  <c r="Q495" i="2"/>
  <c r="R495" i="2"/>
  <c r="Q496" i="2"/>
  <c r="R496" i="2"/>
  <c r="Q497" i="2"/>
  <c r="R497" i="2"/>
  <c r="Q498" i="2"/>
  <c r="R498" i="2"/>
  <c r="Q499" i="2"/>
  <c r="R499" i="2"/>
  <c r="Q500" i="2"/>
  <c r="R500" i="2"/>
  <c r="Q501" i="2"/>
  <c r="R501" i="2"/>
  <c r="Q502" i="2"/>
  <c r="R502" i="2"/>
  <c r="Q503" i="2"/>
  <c r="R503" i="2"/>
  <c r="Q504" i="2"/>
  <c r="R504" i="2"/>
  <c r="Q505" i="2"/>
  <c r="R505" i="2"/>
  <c r="Q506" i="2"/>
  <c r="R506" i="2"/>
  <c r="Q507" i="2"/>
  <c r="R507" i="2"/>
  <c r="Q508" i="2"/>
  <c r="R508" i="2"/>
  <c r="Q509" i="2"/>
  <c r="R509" i="2"/>
  <c r="Q510" i="2"/>
  <c r="R510" i="2"/>
  <c r="Q511" i="2"/>
  <c r="R511" i="2"/>
  <c r="Q512" i="2"/>
  <c r="R512" i="2"/>
  <c r="Q513" i="2"/>
  <c r="R513" i="2"/>
  <c r="Q514" i="2"/>
  <c r="R514" i="2"/>
  <c r="Q515" i="2"/>
  <c r="R515" i="2"/>
  <c r="Q516" i="2"/>
  <c r="R516" i="2"/>
  <c r="Q517" i="2"/>
  <c r="R517" i="2"/>
  <c r="Q518" i="2"/>
  <c r="R518" i="2"/>
  <c r="Q519" i="2"/>
  <c r="R519" i="2"/>
  <c r="Q520" i="2"/>
  <c r="R520" i="2"/>
  <c r="Q521" i="2"/>
  <c r="R521" i="2"/>
  <c r="Q522" i="2"/>
  <c r="R522" i="2"/>
  <c r="Q523" i="2"/>
  <c r="R523" i="2"/>
  <c r="Q524" i="2"/>
  <c r="R524" i="2"/>
  <c r="Q525" i="2"/>
  <c r="R525" i="2"/>
  <c r="Q526" i="2"/>
  <c r="R526" i="2"/>
  <c r="Q527" i="2"/>
  <c r="R527" i="2"/>
  <c r="Q528" i="2"/>
  <c r="R528" i="2"/>
  <c r="Q529" i="2"/>
  <c r="R529" i="2"/>
  <c r="Q530" i="2"/>
  <c r="R530" i="2"/>
  <c r="Q531" i="2"/>
  <c r="R531" i="2"/>
  <c r="Q532" i="2"/>
  <c r="R532" i="2"/>
  <c r="Q533" i="2"/>
  <c r="R533" i="2"/>
  <c r="Q534" i="2"/>
  <c r="R534" i="2"/>
  <c r="Q535" i="2"/>
  <c r="R535" i="2"/>
  <c r="Q536" i="2"/>
  <c r="R536" i="2"/>
  <c r="Q537" i="2"/>
  <c r="R537" i="2"/>
  <c r="Q538" i="2"/>
  <c r="R538" i="2"/>
  <c r="Q539" i="2"/>
  <c r="R539" i="2"/>
  <c r="Q540" i="2"/>
  <c r="R540" i="2"/>
  <c r="Q541" i="2"/>
  <c r="R541" i="2"/>
  <c r="Q542" i="2"/>
  <c r="R542" i="2"/>
  <c r="Q543" i="2"/>
  <c r="R543" i="2"/>
  <c r="Q544" i="2"/>
  <c r="R544" i="2"/>
  <c r="Q545" i="2"/>
  <c r="R545" i="2"/>
  <c r="Q546" i="2"/>
  <c r="R546" i="2"/>
  <c r="Q547" i="2"/>
  <c r="R547" i="2"/>
  <c r="Q548" i="2"/>
  <c r="R548" i="2"/>
  <c r="Q549" i="2"/>
  <c r="R549" i="2"/>
  <c r="Q550" i="2"/>
  <c r="R550" i="2"/>
  <c r="Q551" i="2"/>
  <c r="R551" i="2"/>
  <c r="Q552" i="2"/>
  <c r="R552" i="2"/>
  <c r="Q553" i="2"/>
  <c r="R553" i="2"/>
  <c r="Q554" i="2"/>
  <c r="R554" i="2"/>
  <c r="Q555" i="2"/>
  <c r="R555" i="2"/>
  <c r="Q556" i="2"/>
  <c r="R556" i="2"/>
  <c r="Q557" i="2"/>
  <c r="R557" i="2"/>
  <c r="Q558" i="2"/>
  <c r="R558" i="2"/>
  <c r="Q559" i="2"/>
  <c r="R559" i="2"/>
  <c r="Q560" i="2"/>
  <c r="R560" i="2"/>
  <c r="Q561" i="2"/>
  <c r="R561" i="2"/>
  <c r="Q562" i="2"/>
  <c r="R562" i="2"/>
  <c r="Q563" i="2"/>
  <c r="R563" i="2"/>
  <c r="Q564" i="2"/>
  <c r="R564" i="2"/>
  <c r="Q565" i="2"/>
  <c r="R565" i="2"/>
  <c r="Q566" i="2"/>
  <c r="R566" i="2"/>
  <c r="Q567" i="2"/>
  <c r="R567" i="2"/>
  <c r="Q568" i="2"/>
  <c r="R568" i="2"/>
  <c r="Q569" i="2"/>
  <c r="R569" i="2"/>
  <c r="Q570" i="2"/>
  <c r="R570" i="2"/>
  <c r="Q571" i="2"/>
  <c r="R571" i="2"/>
  <c r="Q572" i="2"/>
  <c r="R572" i="2"/>
  <c r="Q573" i="2"/>
  <c r="R573" i="2"/>
  <c r="Q574" i="2"/>
  <c r="R574" i="2"/>
  <c r="Q575" i="2"/>
  <c r="R575" i="2"/>
  <c r="Q576" i="2"/>
  <c r="R576" i="2"/>
  <c r="Q577" i="2"/>
  <c r="R577" i="2"/>
  <c r="Q578" i="2"/>
  <c r="R578" i="2"/>
  <c r="Q579" i="2"/>
  <c r="R579" i="2"/>
  <c r="Q580" i="2"/>
  <c r="R580" i="2"/>
  <c r="Q581" i="2"/>
  <c r="R581" i="2"/>
  <c r="Q582" i="2"/>
  <c r="R582" i="2"/>
  <c r="Q583" i="2"/>
  <c r="R583" i="2"/>
  <c r="Q584" i="2"/>
  <c r="R584" i="2"/>
  <c r="Q585" i="2"/>
  <c r="R585" i="2"/>
  <c r="Q586" i="2"/>
  <c r="R586" i="2"/>
  <c r="Q587" i="2"/>
  <c r="R587" i="2"/>
  <c r="Q588" i="2"/>
  <c r="R588" i="2"/>
  <c r="Q589" i="2"/>
  <c r="R589" i="2"/>
  <c r="Q590" i="2"/>
  <c r="R590" i="2"/>
  <c r="Q591" i="2"/>
  <c r="R591" i="2"/>
  <c r="Q592" i="2"/>
  <c r="R592" i="2"/>
  <c r="Q593" i="2"/>
  <c r="R593" i="2"/>
  <c r="Q594" i="2"/>
  <c r="R594" i="2"/>
  <c r="Q595" i="2"/>
  <c r="R595" i="2"/>
  <c r="Q596" i="2"/>
  <c r="R596" i="2"/>
  <c r="Q597" i="2"/>
  <c r="R597" i="2"/>
  <c r="Q598" i="2"/>
  <c r="R598" i="2"/>
  <c r="Q599" i="2"/>
  <c r="R599" i="2"/>
  <c r="Q600" i="2"/>
  <c r="R600" i="2"/>
  <c r="Q601" i="2"/>
  <c r="R601" i="2"/>
  <c r="Q602" i="2"/>
  <c r="R602" i="2"/>
  <c r="Q603" i="2"/>
  <c r="R603" i="2"/>
  <c r="Q604" i="2"/>
  <c r="R604" i="2"/>
  <c r="Q605" i="2"/>
  <c r="R605" i="2"/>
  <c r="Q606" i="2"/>
  <c r="R606" i="2"/>
  <c r="Q607" i="2"/>
  <c r="R607" i="2"/>
  <c r="Q608" i="2"/>
  <c r="R608" i="2"/>
  <c r="Q609" i="2"/>
  <c r="R609" i="2"/>
  <c r="Q610" i="2"/>
  <c r="R610" i="2"/>
  <c r="Q611" i="2"/>
  <c r="R611" i="2"/>
  <c r="Q612" i="2"/>
  <c r="R612" i="2"/>
  <c r="Q613" i="2"/>
  <c r="R613" i="2"/>
  <c r="Q614" i="2"/>
  <c r="R614" i="2"/>
  <c r="Q615" i="2"/>
  <c r="R615" i="2"/>
  <c r="Q616" i="2"/>
  <c r="R616" i="2"/>
  <c r="Q617" i="2"/>
  <c r="R617" i="2"/>
  <c r="Q618" i="2"/>
  <c r="R618" i="2"/>
  <c r="Q619" i="2"/>
  <c r="R619" i="2"/>
  <c r="Q620" i="2"/>
  <c r="R620" i="2"/>
  <c r="Q621" i="2"/>
  <c r="R621" i="2"/>
  <c r="Q622" i="2"/>
  <c r="R622" i="2"/>
  <c r="Q623" i="2"/>
  <c r="R623" i="2"/>
  <c r="Q624" i="2"/>
  <c r="R624" i="2"/>
  <c r="Q625" i="2"/>
  <c r="R625" i="2"/>
  <c r="Q626" i="2"/>
  <c r="R626" i="2"/>
  <c r="Q627" i="2"/>
  <c r="R627" i="2"/>
  <c r="Q628" i="2"/>
  <c r="R628" i="2"/>
  <c r="Q629" i="2"/>
  <c r="R629" i="2"/>
  <c r="Q630" i="2"/>
  <c r="R630" i="2"/>
  <c r="Q631" i="2"/>
  <c r="R631" i="2"/>
  <c r="Q632" i="2"/>
  <c r="R632" i="2"/>
  <c r="Q633" i="2"/>
  <c r="R633" i="2"/>
  <c r="Q634" i="2"/>
  <c r="R634" i="2"/>
  <c r="Q635" i="2"/>
  <c r="R635" i="2"/>
  <c r="Q636" i="2"/>
  <c r="R636" i="2"/>
  <c r="Q637" i="2"/>
  <c r="R637" i="2"/>
  <c r="Q638" i="2"/>
  <c r="R638" i="2"/>
  <c r="Q639" i="2"/>
  <c r="R639" i="2"/>
  <c r="Q640" i="2"/>
  <c r="R640" i="2"/>
  <c r="Q641" i="2"/>
  <c r="R641" i="2"/>
  <c r="Q642" i="2"/>
  <c r="R642" i="2"/>
  <c r="Q643" i="2"/>
  <c r="R643" i="2"/>
  <c r="Q644" i="2"/>
  <c r="R644" i="2"/>
  <c r="Q645" i="2"/>
  <c r="R645" i="2"/>
  <c r="Q646" i="2"/>
  <c r="R646" i="2"/>
  <c r="Q647" i="2"/>
  <c r="R647" i="2"/>
  <c r="Q648" i="2"/>
  <c r="R648" i="2"/>
  <c r="Q649" i="2"/>
  <c r="R649" i="2"/>
  <c r="Q650" i="2"/>
  <c r="R650" i="2"/>
  <c r="Q651" i="2"/>
  <c r="R651" i="2"/>
  <c r="Q652" i="2"/>
  <c r="R652" i="2"/>
  <c r="Q653" i="2"/>
  <c r="R653" i="2"/>
  <c r="Q654" i="2"/>
  <c r="R654" i="2"/>
  <c r="Q655" i="2"/>
  <c r="R655" i="2"/>
  <c r="Q656" i="2"/>
  <c r="R656" i="2"/>
  <c r="Q657" i="2"/>
  <c r="R657" i="2"/>
  <c r="Q658" i="2"/>
  <c r="R658" i="2"/>
  <c r="Q659" i="2"/>
  <c r="R659" i="2"/>
  <c r="Q660" i="2"/>
  <c r="R660" i="2"/>
  <c r="Q661" i="2"/>
  <c r="R661" i="2"/>
  <c r="Q662" i="2"/>
  <c r="R662" i="2"/>
  <c r="Q663" i="2"/>
  <c r="R663" i="2"/>
  <c r="Q664" i="2"/>
  <c r="R664" i="2"/>
  <c r="Q665" i="2"/>
  <c r="R665" i="2"/>
  <c r="Q666" i="2"/>
  <c r="R666" i="2"/>
  <c r="Q667" i="2"/>
  <c r="R667" i="2"/>
  <c r="Q668" i="2"/>
  <c r="R668" i="2"/>
  <c r="Q669" i="2"/>
  <c r="R669" i="2"/>
  <c r="Q670" i="2"/>
  <c r="R670" i="2"/>
  <c r="Q671" i="2"/>
  <c r="R671" i="2"/>
  <c r="Q672" i="2"/>
  <c r="R672" i="2"/>
  <c r="Q673" i="2"/>
  <c r="R673" i="2"/>
  <c r="Q674" i="2"/>
  <c r="R674" i="2"/>
  <c r="Q675" i="2"/>
  <c r="R675" i="2"/>
  <c r="Q676" i="2"/>
  <c r="R676" i="2"/>
  <c r="Q677" i="2"/>
  <c r="R677" i="2"/>
  <c r="Q678" i="2"/>
  <c r="R678" i="2"/>
  <c r="Q679" i="2"/>
  <c r="R679" i="2"/>
  <c r="Q680" i="2"/>
  <c r="R680" i="2"/>
  <c r="Q681" i="2"/>
  <c r="R681" i="2"/>
  <c r="Q682" i="2"/>
  <c r="R682" i="2"/>
  <c r="Q683" i="2"/>
  <c r="R683" i="2"/>
  <c r="Q684" i="2"/>
  <c r="R684" i="2"/>
  <c r="Q685" i="2"/>
  <c r="R685" i="2"/>
  <c r="Q686" i="2"/>
  <c r="R686" i="2"/>
  <c r="Q687" i="2"/>
  <c r="R687" i="2"/>
  <c r="Q688" i="2"/>
  <c r="R688" i="2"/>
  <c r="Q689" i="2"/>
  <c r="R689" i="2"/>
  <c r="Q690" i="2"/>
  <c r="R690" i="2"/>
  <c r="Q691" i="2"/>
  <c r="R691" i="2"/>
  <c r="Q692" i="2"/>
  <c r="R692" i="2"/>
  <c r="Q693" i="2"/>
  <c r="R693" i="2"/>
  <c r="Q694" i="2"/>
  <c r="R694" i="2"/>
  <c r="Q695" i="2"/>
  <c r="R695" i="2"/>
  <c r="Q696" i="2"/>
  <c r="R696" i="2"/>
  <c r="Q697" i="2"/>
  <c r="R697" i="2"/>
  <c r="Q698" i="2"/>
  <c r="R698" i="2"/>
  <c r="Q699" i="2"/>
  <c r="R699" i="2"/>
  <c r="Q700" i="2"/>
  <c r="R700" i="2"/>
  <c r="Q701" i="2"/>
  <c r="R701" i="2"/>
  <c r="Q702" i="2"/>
  <c r="R702" i="2"/>
  <c r="Q703" i="2"/>
  <c r="R703" i="2"/>
  <c r="Q704" i="2"/>
  <c r="R704" i="2"/>
  <c r="Q705" i="2"/>
  <c r="R705" i="2"/>
  <c r="Q706" i="2"/>
  <c r="R706" i="2"/>
  <c r="Q707" i="2"/>
  <c r="R707" i="2"/>
  <c r="Q708" i="2"/>
  <c r="R708" i="2"/>
  <c r="Q709" i="2"/>
  <c r="R709" i="2"/>
  <c r="Q710" i="2"/>
  <c r="R710" i="2"/>
  <c r="Q711" i="2"/>
  <c r="R711" i="2"/>
  <c r="Q712" i="2"/>
  <c r="R712" i="2"/>
  <c r="Q713" i="2"/>
  <c r="R713" i="2"/>
  <c r="Q714" i="2"/>
  <c r="R714" i="2"/>
  <c r="Q715" i="2"/>
  <c r="R715" i="2"/>
  <c r="Q716" i="2"/>
  <c r="R716" i="2"/>
  <c r="Q717" i="2"/>
  <c r="R717" i="2"/>
  <c r="Q718" i="2"/>
  <c r="R718" i="2"/>
  <c r="Q719" i="2"/>
  <c r="R719" i="2"/>
  <c r="Q720" i="2"/>
  <c r="R720" i="2"/>
  <c r="Q721" i="2"/>
  <c r="R721" i="2"/>
  <c r="Q722" i="2"/>
  <c r="R722" i="2"/>
  <c r="Q723" i="2"/>
  <c r="R723" i="2"/>
  <c r="Q724" i="2"/>
  <c r="R724" i="2"/>
  <c r="Q725" i="2"/>
  <c r="R725" i="2"/>
  <c r="Q726" i="2"/>
  <c r="R726" i="2"/>
  <c r="Q727" i="2"/>
  <c r="R727" i="2"/>
  <c r="Q728" i="2"/>
  <c r="R728" i="2"/>
  <c r="Q729" i="2"/>
  <c r="R729" i="2"/>
  <c r="Q730" i="2"/>
  <c r="R730" i="2"/>
  <c r="Q731" i="2"/>
  <c r="R731" i="2"/>
  <c r="Q732" i="2"/>
  <c r="R732" i="2"/>
  <c r="Q733" i="2"/>
  <c r="R733" i="2"/>
  <c r="Q734" i="2"/>
  <c r="R734" i="2"/>
  <c r="Q735" i="2"/>
  <c r="R735" i="2"/>
  <c r="Q736" i="2"/>
  <c r="R736" i="2"/>
  <c r="Q737" i="2"/>
  <c r="R737" i="2"/>
  <c r="Q738" i="2"/>
  <c r="R738" i="2"/>
  <c r="Q739" i="2"/>
  <c r="R739" i="2"/>
  <c r="Q740" i="2"/>
  <c r="R740" i="2"/>
  <c r="Q741" i="2"/>
  <c r="R741" i="2"/>
  <c r="Q742" i="2"/>
  <c r="R742" i="2"/>
  <c r="Q743" i="2"/>
  <c r="R743" i="2"/>
  <c r="Q744" i="2"/>
  <c r="R744" i="2"/>
  <c r="Q745" i="2"/>
  <c r="R745" i="2"/>
  <c r="Q746" i="2"/>
  <c r="R746" i="2"/>
  <c r="Q747" i="2"/>
  <c r="R747" i="2"/>
  <c r="Q748" i="2"/>
  <c r="R748" i="2"/>
  <c r="Q749" i="2"/>
  <c r="R749" i="2"/>
  <c r="Q750" i="2"/>
  <c r="R750" i="2"/>
  <c r="Q751" i="2"/>
  <c r="R751" i="2"/>
  <c r="Q752" i="2"/>
  <c r="R752" i="2"/>
  <c r="Q753" i="2"/>
  <c r="R753" i="2"/>
  <c r="Q754" i="2"/>
  <c r="R754" i="2"/>
  <c r="Q755" i="2"/>
  <c r="R755" i="2"/>
  <c r="Q756" i="2"/>
  <c r="R756" i="2"/>
  <c r="Q757" i="2"/>
  <c r="R757" i="2"/>
  <c r="Q758" i="2"/>
  <c r="R758" i="2"/>
  <c r="Q759" i="2"/>
  <c r="R759" i="2"/>
  <c r="Q760" i="2"/>
  <c r="R760" i="2"/>
  <c r="Q761" i="2"/>
  <c r="R761" i="2"/>
  <c r="Q762" i="2"/>
  <c r="R762" i="2"/>
  <c r="Q763" i="2"/>
  <c r="R763" i="2"/>
  <c r="Q764" i="2"/>
  <c r="R764" i="2"/>
  <c r="Q765" i="2"/>
  <c r="R765" i="2"/>
  <c r="Q766" i="2"/>
  <c r="R766" i="2"/>
  <c r="Q767" i="2"/>
  <c r="R767" i="2"/>
  <c r="Q768" i="2"/>
  <c r="R768" i="2"/>
  <c r="Q769" i="2"/>
  <c r="R769" i="2"/>
  <c r="Q770" i="2"/>
  <c r="R770" i="2"/>
  <c r="Q771" i="2"/>
  <c r="R771" i="2"/>
  <c r="Q772" i="2"/>
  <c r="R772" i="2"/>
  <c r="Q773" i="2"/>
  <c r="R773" i="2"/>
  <c r="Q774" i="2"/>
  <c r="R774" i="2"/>
  <c r="Q775" i="2"/>
  <c r="R775" i="2"/>
  <c r="Q776" i="2"/>
  <c r="R776" i="2"/>
  <c r="Q777" i="2"/>
  <c r="R777" i="2"/>
  <c r="Q778" i="2"/>
  <c r="R778" i="2"/>
  <c r="Q779" i="2"/>
  <c r="R779" i="2"/>
  <c r="Q780" i="2"/>
  <c r="R780" i="2"/>
  <c r="Q781" i="2"/>
  <c r="R781" i="2"/>
  <c r="Q782" i="2"/>
  <c r="R782" i="2"/>
  <c r="Q783" i="2"/>
  <c r="R783" i="2"/>
  <c r="Q784" i="2"/>
  <c r="R784" i="2"/>
  <c r="Q785" i="2"/>
  <c r="R785" i="2"/>
  <c r="Q786" i="2"/>
  <c r="R786" i="2"/>
  <c r="Q787" i="2"/>
  <c r="R787" i="2"/>
  <c r="Q788" i="2"/>
  <c r="R788" i="2"/>
  <c r="Q789" i="2"/>
  <c r="R789" i="2"/>
  <c r="Q790" i="2"/>
  <c r="R790" i="2"/>
  <c r="Q791" i="2"/>
  <c r="R791" i="2"/>
  <c r="Q792" i="2"/>
  <c r="R792" i="2"/>
  <c r="Q793" i="2"/>
  <c r="R793" i="2"/>
  <c r="Q794" i="2"/>
  <c r="R794" i="2"/>
  <c r="Q795" i="2"/>
  <c r="R795" i="2"/>
  <c r="Q796" i="2"/>
  <c r="R796" i="2"/>
  <c r="Q797" i="2"/>
  <c r="R797" i="2"/>
  <c r="Q798" i="2"/>
  <c r="R798" i="2"/>
  <c r="Q799" i="2"/>
  <c r="R799" i="2"/>
  <c r="Q800" i="2"/>
  <c r="R800" i="2"/>
  <c r="Q801" i="2"/>
  <c r="R801" i="2"/>
  <c r="Q802" i="2"/>
  <c r="R802" i="2"/>
  <c r="Q803" i="2"/>
  <c r="R803" i="2"/>
  <c r="Q804" i="2"/>
  <c r="R804" i="2"/>
  <c r="Q805" i="2"/>
  <c r="R805" i="2"/>
  <c r="Q806" i="2"/>
  <c r="R806" i="2"/>
  <c r="Q807" i="2"/>
  <c r="R807" i="2"/>
  <c r="Q808" i="2"/>
  <c r="R808" i="2"/>
  <c r="Q809" i="2"/>
  <c r="R809" i="2"/>
  <c r="Q810" i="2"/>
  <c r="R810" i="2"/>
  <c r="Q811" i="2"/>
  <c r="R811" i="2"/>
  <c r="Q812" i="2"/>
  <c r="R812" i="2"/>
  <c r="Q813" i="2"/>
  <c r="R813" i="2"/>
  <c r="Q814" i="2"/>
  <c r="R814" i="2"/>
  <c r="Q815" i="2"/>
  <c r="R815" i="2"/>
  <c r="Q816" i="2"/>
  <c r="R816" i="2"/>
  <c r="Q817" i="2"/>
  <c r="R817" i="2"/>
  <c r="Q818" i="2"/>
  <c r="R818" i="2"/>
  <c r="Q819" i="2"/>
  <c r="R819" i="2"/>
  <c r="Q820" i="2"/>
  <c r="R820" i="2"/>
  <c r="Q821" i="2"/>
  <c r="R821" i="2"/>
  <c r="Q822" i="2"/>
  <c r="R822" i="2"/>
  <c r="Q823" i="2"/>
  <c r="R823" i="2"/>
  <c r="Q824" i="2"/>
  <c r="R824" i="2"/>
  <c r="Q825" i="2"/>
  <c r="R825" i="2"/>
  <c r="Q826" i="2"/>
  <c r="R826" i="2"/>
  <c r="Q827" i="2"/>
  <c r="R827" i="2"/>
  <c r="Q828" i="2"/>
  <c r="R828" i="2"/>
  <c r="Q829" i="2"/>
  <c r="R829" i="2"/>
  <c r="Q830" i="2"/>
  <c r="R830" i="2"/>
  <c r="Q831" i="2"/>
  <c r="R831" i="2"/>
  <c r="Q832" i="2"/>
  <c r="R832" i="2"/>
  <c r="Q833" i="2"/>
  <c r="R833" i="2"/>
  <c r="Q834" i="2"/>
  <c r="R834" i="2"/>
  <c r="Q835" i="2"/>
  <c r="R835" i="2"/>
  <c r="Q836" i="2"/>
  <c r="R836" i="2"/>
  <c r="Q837" i="2"/>
  <c r="R837" i="2"/>
  <c r="Q838" i="2"/>
  <c r="R838" i="2"/>
  <c r="Q839" i="2"/>
  <c r="R839" i="2"/>
  <c r="Q840" i="2"/>
  <c r="R840" i="2"/>
  <c r="Q841" i="2"/>
  <c r="R841" i="2"/>
  <c r="Q842" i="2"/>
  <c r="R842" i="2"/>
  <c r="Q843" i="2"/>
  <c r="R843" i="2"/>
  <c r="Q844" i="2"/>
  <c r="R844" i="2"/>
  <c r="Q845" i="2"/>
  <c r="R845" i="2"/>
  <c r="Q846" i="2"/>
  <c r="R846" i="2"/>
  <c r="Q847" i="2"/>
  <c r="R847" i="2"/>
  <c r="Q848" i="2"/>
  <c r="R848" i="2"/>
  <c r="Q849" i="2"/>
  <c r="R849" i="2"/>
  <c r="Q850" i="2"/>
  <c r="R850" i="2"/>
  <c r="Q851" i="2"/>
  <c r="R851" i="2"/>
  <c r="Q852" i="2"/>
  <c r="R852" i="2"/>
  <c r="Q853" i="2"/>
  <c r="R853" i="2"/>
  <c r="Q854" i="2"/>
  <c r="R854" i="2"/>
  <c r="Q855" i="2"/>
  <c r="R855" i="2"/>
  <c r="Q856" i="2"/>
  <c r="R856" i="2"/>
  <c r="Q857" i="2"/>
  <c r="R857" i="2"/>
  <c r="Q858" i="2"/>
  <c r="R858" i="2"/>
  <c r="Q859" i="2"/>
  <c r="R859" i="2"/>
  <c r="Q860" i="2"/>
  <c r="R860" i="2"/>
  <c r="Q861" i="2"/>
  <c r="R861" i="2"/>
  <c r="Q862" i="2"/>
  <c r="R862" i="2"/>
  <c r="Q863" i="2"/>
  <c r="R863" i="2"/>
  <c r="Q864" i="2"/>
  <c r="R864" i="2"/>
  <c r="Q865" i="2"/>
  <c r="R865" i="2"/>
  <c r="Q866" i="2"/>
  <c r="R866" i="2"/>
  <c r="Q867" i="2"/>
  <c r="R867" i="2"/>
  <c r="Q868" i="2"/>
  <c r="R868" i="2"/>
  <c r="Q869" i="2"/>
  <c r="R869" i="2"/>
  <c r="Q870" i="2"/>
  <c r="R870" i="2"/>
  <c r="Q871" i="2"/>
  <c r="R871" i="2"/>
  <c r="Q872" i="2"/>
  <c r="R872" i="2"/>
  <c r="Q873" i="2"/>
  <c r="R873" i="2"/>
  <c r="Q874" i="2"/>
  <c r="R874" i="2"/>
  <c r="Q875" i="2"/>
  <c r="R875" i="2"/>
  <c r="Q876" i="2"/>
  <c r="R876" i="2"/>
  <c r="Q877" i="2"/>
  <c r="R877" i="2"/>
  <c r="Q878" i="2"/>
  <c r="R878" i="2"/>
  <c r="Q879" i="2"/>
  <c r="R879" i="2"/>
  <c r="Q880" i="2"/>
  <c r="R880" i="2"/>
  <c r="Q881" i="2"/>
  <c r="R881" i="2"/>
  <c r="Q882" i="2"/>
  <c r="R882" i="2"/>
  <c r="Q883" i="2"/>
  <c r="R883" i="2"/>
  <c r="Q884" i="2"/>
  <c r="R884" i="2"/>
  <c r="Q885" i="2"/>
  <c r="R885" i="2"/>
  <c r="Q886" i="2"/>
  <c r="R886" i="2"/>
  <c r="Q887" i="2"/>
  <c r="R887" i="2"/>
  <c r="Q888" i="2"/>
  <c r="R888" i="2"/>
  <c r="Q889" i="2"/>
  <c r="R889" i="2"/>
  <c r="Q890" i="2"/>
  <c r="R890" i="2"/>
  <c r="Q891" i="2"/>
  <c r="R891" i="2"/>
  <c r="Q892" i="2"/>
  <c r="R892" i="2"/>
  <c r="Q893" i="2"/>
  <c r="R893" i="2"/>
  <c r="Q894" i="2"/>
  <c r="R894" i="2"/>
  <c r="Q895" i="2"/>
  <c r="R895" i="2"/>
  <c r="Q896" i="2"/>
  <c r="R896" i="2"/>
  <c r="Q897" i="2"/>
  <c r="R897" i="2"/>
  <c r="Q898" i="2"/>
  <c r="R898" i="2"/>
  <c r="Q899" i="2"/>
  <c r="R899" i="2"/>
  <c r="Q900" i="2"/>
  <c r="R900" i="2"/>
  <c r="Q901" i="2"/>
  <c r="R901" i="2"/>
  <c r="Q902" i="2"/>
  <c r="R902" i="2"/>
  <c r="Q903" i="2"/>
  <c r="R903" i="2"/>
  <c r="Q904" i="2"/>
  <c r="R904" i="2"/>
  <c r="Q905" i="2"/>
  <c r="R905" i="2"/>
  <c r="Q906" i="2"/>
  <c r="R906" i="2"/>
  <c r="Q907" i="2"/>
  <c r="R907" i="2"/>
  <c r="Q908" i="2"/>
  <c r="R908" i="2"/>
  <c r="Q909" i="2"/>
  <c r="R909" i="2"/>
  <c r="Q910" i="2"/>
  <c r="R910" i="2"/>
  <c r="Q911" i="2"/>
  <c r="R911" i="2"/>
  <c r="Q912" i="2"/>
  <c r="R912" i="2"/>
  <c r="Q913" i="2"/>
  <c r="R913" i="2"/>
  <c r="Q914" i="2"/>
  <c r="R914" i="2"/>
  <c r="Q915" i="2"/>
  <c r="R915" i="2"/>
  <c r="Q916" i="2"/>
  <c r="R916" i="2"/>
  <c r="Q917" i="2"/>
  <c r="R917" i="2"/>
  <c r="Q918" i="2"/>
  <c r="R918" i="2"/>
  <c r="Q919" i="2"/>
  <c r="R919" i="2"/>
  <c r="Q920" i="2"/>
  <c r="R920" i="2"/>
  <c r="Q921" i="2"/>
  <c r="R921" i="2"/>
  <c r="Q922" i="2"/>
  <c r="R922" i="2"/>
  <c r="Q923" i="2"/>
  <c r="R923" i="2"/>
  <c r="Q924" i="2"/>
  <c r="R924" i="2"/>
  <c r="Q925" i="2"/>
  <c r="R925" i="2"/>
  <c r="Q926" i="2"/>
  <c r="R926" i="2"/>
  <c r="Q927" i="2"/>
  <c r="R927" i="2"/>
  <c r="Q928" i="2"/>
  <c r="R928" i="2"/>
  <c r="Q929" i="2"/>
  <c r="R929" i="2"/>
  <c r="Q930" i="2"/>
  <c r="R930" i="2"/>
  <c r="Q931" i="2"/>
  <c r="R931" i="2"/>
  <c r="Q932" i="2"/>
  <c r="R932" i="2"/>
  <c r="Q933" i="2"/>
  <c r="R933" i="2"/>
  <c r="Q934" i="2"/>
  <c r="R934" i="2"/>
  <c r="Q935" i="2"/>
  <c r="R935" i="2"/>
  <c r="Q936" i="2"/>
  <c r="R936" i="2"/>
  <c r="Q937" i="2"/>
  <c r="R937" i="2"/>
  <c r="Q938" i="2"/>
  <c r="R938" i="2"/>
  <c r="Q939" i="2"/>
  <c r="R939" i="2"/>
  <c r="Q940" i="2"/>
  <c r="R940" i="2"/>
  <c r="Q941" i="2"/>
  <c r="R941" i="2"/>
  <c r="Q942" i="2"/>
  <c r="R942" i="2"/>
  <c r="Q943" i="2"/>
  <c r="R943" i="2"/>
  <c r="Q944" i="2"/>
  <c r="R944" i="2"/>
  <c r="Q945" i="2"/>
  <c r="R945" i="2"/>
  <c r="Q946" i="2"/>
  <c r="R946" i="2"/>
  <c r="Q947" i="2"/>
  <c r="R947" i="2"/>
  <c r="Q948" i="2"/>
  <c r="R948" i="2"/>
  <c r="Q949" i="2"/>
  <c r="R949" i="2"/>
  <c r="Q950" i="2"/>
  <c r="R950" i="2"/>
  <c r="Q951" i="2"/>
  <c r="R951" i="2"/>
  <c r="Q952" i="2"/>
  <c r="R952" i="2"/>
  <c r="Q953" i="2"/>
  <c r="R953" i="2"/>
  <c r="Q954" i="2"/>
  <c r="R954" i="2"/>
  <c r="Q955" i="2"/>
  <c r="R955" i="2"/>
  <c r="Q956" i="2"/>
  <c r="R956" i="2"/>
  <c r="Q957" i="2"/>
  <c r="R957" i="2"/>
  <c r="Q958" i="2"/>
  <c r="R958" i="2"/>
  <c r="Q959" i="2"/>
  <c r="R959" i="2"/>
  <c r="Q960" i="2"/>
  <c r="R960" i="2"/>
  <c r="Q961" i="2"/>
  <c r="R961" i="2"/>
  <c r="Q962" i="2"/>
  <c r="R962" i="2"/>
  <c r="Q963" i="2"/>
  <c r="R963" i="2"/>
  <c r="Q964" i="2"/>
  <c r="R964" i="2"/>
  <c r="Q965" i="2"/>
  <c r="R965" i="2"/>
  <c r="Q966" i="2"/>
  <c r="R966" i="2"/>
  <c r="Q967" i="2"/>
  <c r="R967" i="2"/>
  <c r="Q968" i="2"/>
  <c r="R968" i="2"/>
  <c r="Q969" i="2"/>
  <c r="R969" i="2"/>
  <c r="Q970" i="2"/>
  <c r="R970" i="2"/>
  <c r="Q971" i="2"/>
  <c r="R971" i="2"/>
  <c r="Q972" i="2"/>
  <c r="R972" i="2"/>
  <c r="Q973" i="2"/>
  <c r="R973" i="2"/>
  <c r="Q974" i="2"/>
  <c r="R974" i="2"/>
  <c r="Q975" i="2"/>
  <c r="R975" i="2"/>
  <c r="Q976" i="2"/>
  <c r="R976" i="2"/>
  <c r="Q977" i="2"/>
  <c r="R977" i="2"/>
  <c r="Q978" i="2"/>
  <c r="R978" i="2"/>
  <c r="Q979" i="2"/>
  <c r="R979" i="2"/>
  <c r="Q980" i="2"/>
  <c r="R980" i="2"/>
  <c r="Q981" i="2"/>
  <c r="R981" i="2"/>
  <c r="Q982" i="2"/>
  <c r="R982" i="2"/>
  <c r="Q983" i="2"/>
  <c r="R983" i="2"/>
  <c r="Q984" i="2"/>
  <c r="R984" i="2"/>
  <c r="Q985" i="2"/>
  <c r="R985" i="2"/>
  <c r="Q986" i="2"/>
  <c r="R986" i="2"/>
  <c r="Q987" i="2"/>
  <c r="R987" i="2"/>
  <c r="Q988" i="2"/>
  <c r="R988" i="2"/>
  <c r="Q989" i="2"/>
  <c r="R989" i="2"/>
  <c r="Q990" i="2"/>
  <c r="R990" i="2"/>
  <c r="Q991" i="2"/>
  <c r="R991" i="2"/>
  <c r="Q992" i="2"/>
  <c r="R992" i="2"/>
  <c r="Q993" i="2"/>
  <c r="R993" i="2"/>
  <c r="Q994" i="2"/>
  <c r="R994" i="2"/>
  <c r="Q995" i="2"/>
  <c r="R995" i="2"/>
  <c r="Q996" i="2"/>
  <c r="R996" i="2"/>
  <c r="Q997" i="2"/>
  <c r="R997" i="2"/>
  <c r="Q998" i="2"/>
  <c r="R998" i="2"/>
  <c r="Q999" i="2"/>
  <c r="R999" i="2"/>
  <c r="Q1000" i="2"/>
  <c r="R1000" i="2"/>
  <c r="Q1001" i="2"/>
  <c r="R1001" i="2"/>
  <c r="Q1002" i="2"/>
  <c r="R1002" i="2"/>
  <c r="Q1003" i="2"/>
  <c r="R1003" i="2"/>
  <c r="Q1004" i="2"/>
  <c r="R1004" i="2"/>
  <c r="Q1005" i="2"/>
  <c r="R1005" i="2"/>
  <c r="Q1006" i="2"/>
  <c r="R1006" i="2"/>
  <c r="Q1007" i="2"/>
  <c r="R1007" i="2"/>
  <c r="Q1008" i="2"/>
  <c r="R1008" i="2"/>
  <c r="Q1009" i="2"/>
  <c r="R1009" i="2"/>
  <c r="Q1010" i="2"/>
  <c r="R1010" i="2"/>
  <c r="Q1011" i="2"/>
  <c r="R1011" i="2"/>
  <c r="Q1012" i="2"/>
  <c r="R1012" i="2"/>
  <c r="Q1013" i="2"/>
  <c r="R1013" i="2"/>
  <c r="Q1014" i="2"/>
  <c r="R1014" i="2"/>
  <c r="Q1015" i="2"/>
  <c r="R1015" i="2"/>
  <c r="Q1016" i="2"/>
  <c r="R1016" i="2"/>
  <c r="Q1017" i="2"/>
  <c r="R1017" i="2"/>
  <c r="Q1018" i="2"/>
  <c r="R1018" i="2"/>
  <c r="Q1019" i="2"/>
  <c r="R1019" i="2"/>
  <c r="Q1020" i="2"/>
  <c r="R1020" i="2"/>
  <c r="Q1021" i="2"/>
  <c r="R1021" i="2"/>
  <c r="Q1022" i="2"/>
  <c r="R1022" i="2"/>
  <c r="Q1023" i="2"/>
  <c r="R1023" i="2"/>
  <c r="Q1024" i="2"/>
  <c r="R1024" i="2"/>
  <c r="Q1025" i="2"/>
  <c r="R1025" i="2"/>
  <c r="Q1026" i="2"/>
  <c r="R1026" i="2"/>
  <c r="Q1027" i="2"/>
  <c r="R1027" i="2"/>
  <c r="Q1028" i="2"/>
  <c r="R1028" i="2"/>
  <c r="Q1029" i="2"/>
  <c r="R1029" i="2"/>
  <c r="Q1030" i="2"/>
  <c r="R1030" i="2"/>
  <c r="Q1031" i="2"/>
  <c r="R1031" i="2"/>
  <c r="Q1032" i="2"/>
  <c r="R1032" i="2"/>
  <c r="Q1033" i="2"/>
  <c r="R1033" i="2"/>
  <c r="Q1034" i="2"/>
  <c r="R1034" i="2"/>
  <c r="Q1035" i="2"/>
  <c r="R1035" i="2"/>
  <c r="Q1036" i="2"/>
  <c r="R1036" i="2"/>
  <c r="Q1037" i="2"/>
  <c r="R1037" i="2"/>
  <c r="Q1038" i="2"/>
  <c r="R1038" i="2"/>
  <c r="Q1039" i="2"/>
  <c r="R1039" i="2"/>
  <c r="Q1040" i="2"/>
  <c r="R1040" i="2"/>
  <c r="Q1041" i="2"/>
  <c r="R1041" i="2"/>
  <c r="Q1042" i="2"/>
  <c r="R1042" i="2"/>
  <c r="Q1043" i="2"/>
  <c r="R1043" i="2"/>
  <c r="Q1044" i="2"/>
  <c r="R1044" i="2"/>
  <c r="Q1045" i="2"/>
  <c r="R1045" i="2"/>
  <c r="Q1046" i="2"/>
  <c r="R1046" i="2"/>
  <c r="Q1047" i="2"/>
  <c r="R1047" i="2"/>
  <c r="Q1048" i="2"/>
  <c r="R1048" i="2"/>
  <c r="Q1049" i="2"/>
  <c r="R1049" i="2"/>
  <c r="Q1050" i="2"/>
  <c r="R1050" i="2"/>
  <c r="Q1051" i="2"/>
  <c r="R1051" i="2"/>
  <c r="Q1052" i="2"/>
  <c r="R1052" i="2"/>
  <c r="Q1053" i="2"/>
  <c r="R1053" i="2"/>
  <c r="Q1054" i="2"/>
  <c r="R1054" i="2"/>
  <c r="Q1055" i="2"/>
  <c r="R1055" i="2"/>
  <c r="Q1056" i="2"/>
  <c r="R1056" i="2"/>
  <c r="Q1057" i="2"/>
  <c r="R1057" i="2"/>
  <c r="Q1058" i="2"/>
  <c r="R1058" i="2"/>
  <c r="Q1059" i="2"/>
  <c r="R1059" i="2"/>
  <c r="Q1060" i="2"/>
  <c r="R1060" i="2"/>
  <c r="Q1061" i="2"/>
  <c r="R1061" i="2"/>
  <c r="Q1062" i="2"/>
  <c r="R1062" i="2"/>
  <c r="Q1063" i="2"/>
  <c r="R1063" i="2"/>
  <c r="Q1064" i="2"/>
  <c r="R1064" i="2"/>
  <c r="Q1065" i="2"/>
  <c r="R1065" i="2"/>
  <c r="Q1066" i="2"/>
  <c r="R1066" i="2"/>
  <c r="Q1067" i="2"/>
  <c r="R1067" i="2"/>
  <c r="Q1068" i="2"/>
  <c r="R1068" i="2"/>
  <c r="Q1069" i="2"/>
  <c r="R1069" i="2"/>
  <c r="Q1070" i="2"/>
  <c r="R1070" i="2"/>
  <c r="Q1071" i="2"/>
  <c r="R1071" i="2"/>
  <c r="Q1072" i="2"/>
  <c r="R1072" i="2"/>
  <c r="Q1073" i="2"/>
  <c r="R1073" i="2"/>
  <c r="Q1074" i="2"/>
  <c r="R1074" i="2"/>
  <c r="Q1075" i="2"/>
  <c r="R1075" i="2"/>
  <c r="Q1076" i="2"/>
  <c r="R1076" i="2"/>
  <c r="Q1077" i="2"/>
  <c r="R1077" i="2"/>
  <c r="Q1078" i="2"/>
  <c r="R1078" i="2"/>
  <c r="Q1079" i="2"/>
  <c r="R1079" i="2"/>
  <c r="Q1080" i="2"/>
  <c r="R1080" i="2"/>
  <c r="Q1081" i="2"/>
  <c r="R1081" i="2"/>
  <c r="Q1082" i="2"/>
  <c r="R1082" i="2"/>
  <c r="Q1083" i="2"/>
  <c r="R1083" i="2"/>
  <c r="Q1084" i="2"/>
  <c r="R1084" i="2"/>
  <c r="Q1085" i="2"/>
  <c r="R1085" i="2"/>
  <c r="Q1086" i="2"/>
  <c r="R1086" i="2"/>
  <c r="Q1087" i="2"/>
  <c r="R1087" i="2"/>
  <c r="Q1088" i="2"/>
  <c r="R1088" i="2"/>
  <c r="Q1089" i="2"/>
  <c r="R1089" i="2"/>
  <c r="Q1090" i="2"/>
  <c r="R1090" i="2"/>
  <c r="Q1091" i="2"/>
  <c r="R1091" i="2"/>
  <c r="Q1092" i="2"/>
  <c r="R1092" i="2"/>
  <c r="Q1093" i="2"/>
  <c r="R1093" i="2"/>
  <c r="Q1094" i="2"/>
  <c r="R1094" i="2"/>
  <c r="Q1095" i="2"/>
  <c r="R1095" i="2"/>
  <c r="Q1096" i="2"/>
  <c r="R1096" i="2"/>
  <c r="Q1097" i="2"/>
  <c r="R1097" i="2"/>
  <c r="Q1098" i="2"/>
  <c r="R1098" i="2"/>
  <c r="Q1099" i="2"/>
  <c r="R1099" i="2"/>
  <c r="Q1100" i="2"/>
  <c r="R1100" i="2"/>
  <c r="Q1101" i="2"/>
  <c r="R1101" i="2"/>
  <c r="Q1102" i="2"/>
  <c r="R1102" i="2"/>
  <c r="Q1103" i="2"/>
  <c r="R1103" i="2"/>
  <c r="Q1104" i="2"/>
  <c r="R1104" i="2"/>
  <c r="Q1105" i="2"/>
  <c r="R1105" i="2"/>
  <c r="Q1106" i="2"/>
  <c r="R1106" i="2"/>
  <c r="Q1107" i="2"/>
  <c r="R1107" i="2"/>
  <c r="Q1108" i="2"/>
  <c r="R1108" i="2"/>
  <c r="Q1109" i="2"/>
  <c r="R1109" i="2"/>
  <c r="Q1110" i="2"/>
  <c r="R1110" i="2"/>
  <c r="Q1111" i="2"/>
  <c r="R1111" i="2"/>
  <c r="Q1112" i="2"/>
  <c r="R1112" i="2"/>
  <c r="Q1113" i="2"/>
  <c r="R1113" i="2"/>
  <c r="Q1114" i="2"/>
  <c r="R1114" i="2"/>
  <c r="Q1115" i="2"/>
  <c r="R1115" i="2"/>
  <c r="Q1116" i="2"/>
  <c r="R1116" i="2"/>
  <c r="Q1117" i="2"/>
  <c r="R1117" i="2"/>
  <c r="Q1118" i="2"/>
  <c r="R1118" i="2"/>
  <c r="Q1119" i="2"/>
  <c r="R1119" i="2"/>
  <c r="Q1120" i="2"/>
  <c r="R1120" i="2"/>
  <c r="Q1121" i="2"/>
  <c r="R1121" i="2"/>
  <c r="Q1122" i="2"/>
  <c r="R1122" i="2"/>
  <c r="Q1123" i="2"/>
  <c r="R1123" i="2"/>
  <c r="Q1124" i="2"/>
  <c r="R1124" i="2"/>
  <c r="Q1125" i="2"/>
  <c r="R1125" i="2"/>
  <c r="Q1126" i="2"/>
  <c r="R1126" i="2"/>
  <c r="Q1127" i="2"/>
  <c r="R1127" i="2"/>
  <c r="Q1128" i="2"/>
  <c r="R1128" i="2"/>
  <c r="Q1129" i="2"/>
  <c r="R1129" i="2"/>
  <c r="Q1130" i="2"/>
  <c r="R1130" i="2"/>
  <c r="Q1131" i="2"/>
  <c r="R1131" i="2"/>
  <c r="Q1132" i="2"/>
  <c r="R1132" i="2"/>
  <c r="Q1133" i="2"/>
  <c r="R1133" i="2"/>
  <c r="Q1134" i="2"/>
  <c r="R1134" i="2"/>
  <c r="Q1135" i="2"/>
  <c r="R1135" i="2"/>
  <c r="Q1136" i="2"/>
  <c r="R1136" i="2"/>
  <c r="Q1137" i="2"/>
  <c r="R1137" i="2"/>
  <c r="Q1138" i="2"/>
  <c r="R1138" i="2"/>
  <c r="Q1139" i="2"/>
  <c r="R1139" i="2"/>
  <c r="Q1140" i="2"/>
  <c r="R1140" i="2"/>
  <c r="Q1141" i="2"/>
  <c r="R1141" i="2"/>
  <c r="Q1142" i="2"/>
  <c r="R1142" i="2"/>
  <c r="Q1143" i="2"/>
  <c r="R1143" i="2"/>
  <c r="Q1144" i="2"/>
  <c r="R1144" i="2"/>
  <c r="Q1145" i="2"/>
  <c r="R1145" i="2"/>
  <c r="Q1146" i="2"/>
  <c r="R1146" i="2"/>
  <c r="Q1147" i="2"/>
  <c r="R1147" i="2"/>
  <c r="Q1148" i="2"/>
  <c r="R1148" i="2"/>
  <c r="Q1149" i="2"/>
  <c r="R1149" i="2"/>
  <c r="Q1150" i="2"/>
  <c r="R1150" i="2"/>
  <c r="Q1151" i="2"/>
  <c r="R1151" i="2"/>
  <c r="Q1152" i="2"/>
  <c r="R1152" i="2"/>
  <c r="Q1153" i="2"/>
  <c r="R1153" i="2"/>
  <c r="Q1154" i="2"/>
  <c r="R1154" i="2"/>
  <c r="Q1155" i="2"/>
  <c r="R1155" i="2"/>
  <c r="Q1156" i="2"/>
  <c r="R1156" i="2"/>
  <c r="Q1157" i="2"/>
  <c r="R1157" i="2"/>
  <c r="Q1158" i="2"/>
  <c r="R1158" i="2"/>
  <c r="Q1159" i="2"/>
  <c r="R1159" i="2"/>
  <c r="Q1160" i="2"/>
  <c r="R1160" i="2"/>
  <c r="Q1161" i="2"/>
  <c r="R1161" i="2"/>
  <c r="Q1162" i="2"/>
  <c r="R1162" i="2"/>
  <c r="Q1163" i="2"/>
  <c r="R1163" i="2"/>
  <c r="Q1164" i="2"/>
  <c r="R1164" i="2"/>
  <c r="Q1165" i="2"/>
  <c r="R1165" i="2"/>
  <c r="Q1166" i="2"/>
  <c r="R1166" i="2"/>
  <c r="Q1167" i="2"/>
  <c r="R1167" i="2"/>
  <c r="Q1168" i="2"/>
  <c r="R1168" i="2"/>
  <c r="Q1169" i="2"/>
  <c r="R1169" i="2"/>
  <c r="Q1170" i="2"/>
  <c r="R1170" i="2"/>
  <c r="Q1171" i="2"/>
  <c r="R1171" i="2"/>
  <c r="Q1172" i="2"/>
  <c r="R1172" i="2"/>
  <c r="Q1173" i="2"/>
  <c r="R1173" i="2"/>
  <c r="Q1174" i="2"/>
  <c r="R1174" i="2"/>
  <c r="Q1175" i="2"/>
  <c r="R1175" i="2"/>
  <c r="Q1176" i="2"/>
  <c r="R1176" i="2"/>
  <c r="Q1177" i="2"/>
  <c r="R1177" i="2"/>
  <c r="Q1178" i="2"/>
  <c r="R1178" i="2"/>
  <c r="Q1179" i="2"/>
  <c r="R1179" i="2"/>
  <c r="Q1180" i="2"/>
  <c r="R1180" i="2"/>
  <c r="Q1181" i="2"/>
  <c r="R1181" i="2"/>
  <c r="Q1182" i="2"/>
  <c r="R1182" i="2"/>
  <c r="Q1183" i="2"/>
  <c r="R1183" i="2"/>
  <c r="Q1184" i="2"/>
  <c r="R1184" i="2"/>
  <c r="Q1185" i="2"/>
  <c r="R1185" i="2"/>
  <c r="Q1186" i="2"/>
  <c r="R1186" i="2"/>
  <c r="Q1187" i="2"/>
  <c r="R1187" i="2"/>
  <c r="Q1188" i="2"/>
  <c r="R1188" i="2"/>
  <c r="Q1189" i="2"/>
  <c r="R1189" i="2"/>
  <c r="Q1190" i="2"/>
  <c r="R1190" i="2"/>
  <c r="Q1191" i="2"/>
  <c r="R1191" i="2"/>
  <c r="Q1192" i="2"/>
  <c r="R1192" i="2"/>
  <c r="Q1193" i="2"/>
  <c r="R1193" i="2"/>
  <c r="Q1194" i="2"/>
  <c r="R1194" i="2"/>
  <c r="Q1195" i="2"/>
  <c r="R1195" i="2"/>
  <c r="Q1196" i="2"/>
  <c r="R1196" i="2"/>
  <c r="Q1197" i="2"/>
  <c r="R1197" i="2"/>
  <c r="Q1198" i="2"/>
  <c r="R1198" i="2"/>
  <c r="Q1199" i="2"/>
  <c r="R1199" i="2"/>
  <c r="Q1200" i="2"/>
  <c r="R1200" i="2"/>
  <c r="Q1201" i="2"/>
  <c r="R1201" i="2"/>
  <c r="Q1202" i="2"/>
  <c r="R1202" i="2"/>
  <c r="Q1203" i="2"/>
  <c r="R1203" i="2"/>
  <c r="Q1204" i="2"/>
  <c r="R1204" i="2"/>
  <c r="Q1205" i="2"/>
  <c r="R1205" i="2"/>
  <c r="Q1206" i="2"/>
  <c r="R1206" i="2"/>
  <c r="Q1207" i="2"/>
  <c r="R1207" i="2"/>
  <c r="Q1208" i="2"/>
  <c r="R1208" i="2"/>
  <c r="Q1209" i="2"/>
  <c r="R1209" i="2"/>
  <c r="Q1210" i="2"/>
  <c r="R1210" i="2"/>
  <c r="Q1211" i="2"/>
  <c r="R1211" i="2"/>
  <c r="Q1212" i="2"/>
  <c r="R1212" i="2"/>
  <c r="Q1213" i="2"/>
  <c r="R1213" i="2"/>
  <c r="Q1214" i="2"/>
  <c r="R1214" i="2"/>
  <c r="Q1215" i="2"/>
  <c r="R1215" i="2"/>
  <c r="Q1216" i="2"/>
  <c r="R1216" i="2"/>
  <c r="Q1217" i="2"/>
  <c r="R1217" i="2"/>
  <c r="Q1218" i="2"/>
  <c r="R1218" i="2"/>
  <c r="Q1219" i="2"/>
  <c r="R1219" i="2"/>
  <c r="Q1220" i="2"/>
  <c r="R1220" i="2"/>
  <c r="Q1221" i="2"/>
  <c r="R1221" i="2"/>
  <c r="Q1222" i="2"/>
  <c r="R1222" i="2"/>
  <c r="Q1223" i="2"/>
  <c r="R1223" i="2"/>
  <c r="Q1224" i="2"/>
  <c r="R1224" i="2"/>
  <c r="Q1225" i="2"/>
  <c r="R1225" i="2"/>
  <c r="Q1226" i="2"/>
  <c r="R1226" i="2"/>
  <c r="Q1227" i="2"/>
  <c r="R1227" i="2"/>
  <c r="Q1228" i="2"/>
  <c r="R1228" i="2"/>
  <c r="Q1229" i="2"/>
  <c r="R1229" i="2"/>
  <c r="Q1230" i="2"/>
  <c r="R1230" i="2"/>
  <c r="Q1231" i="2"/>
  <c r="R1231" i="2"/>
  <c r="Q1232" i="2"/>
  <c r="R1232" i="2"/>
  <c r="Q1233" i="2"/>
  <c r="R1233" i="2"/>
  <c r="Q1234" i="2"/>
  <c r="R1234" i="2"/>
  <c r="Q1235" i="2"/>
  <c r="R1235" i="2"/>
  <c r="Q1236" i="2"/>
  <c r="R1236" i="2"/>
  <c r="Q1237" i="2"/>
  <c r="R1237" i="2"/>
  <c r="Q1238" i="2"/>
  <c r="R1238" i="2"/>
  <c r="Q1239" i="2"/>
  <c r="R1239" i="2"/>
  <c r="Q1240" i="2"/>
  <c r="R1240" i="2"/>
  <c r="Q1241" i="2"/>
  <c r="R1241" i="2"/>
  <c r="Q1242" i="2"/>
  <c r="R1242" i="2"/>
  <c r="Q1243" i="2"/>
  <c r="R1243" i="2"/>
  <c r="Q1244" i="2"/>
  <c r="R1244" i="2"/>
  <c r="Q1245" i="2"/>
  <c r="R1245" i="2"/>
  <c r="Q1246" i="2"/>
  <c r="R1246" i="2"/>
  <c r="Q1247" i="2"/>
  <c r="R1247" i="2"/>
  <c r="Q1248" i="2"/>
  <c r="R1248" i="2"/>
  <c r="Q1249" i="2"/>
  <c r="R1249" i="2"/>
  <c r="Q1250" i="2"/>
  <c r="R1250" i="2"/>
  <c r="Q1251" i="2"/>
  <c r="R1251" i="2"/>
  <c r="Q1252" i="2"/>
  <c r="R1252" i="2"/>
  <c r="Q1253" i="2"/>
  <c r="R1253" i="2"/>
  <c r="Q1254" i="2"/>
  <c r="R1254" i="2"/>
  <c r="Q1255" i="2"/>
  <c r="R1255" i="2"/>
  <c r="Q1256" i="2"/>
  <c r="R1256" i="2"/>
  <c r="Q1257" i="2"/>
  <c r="R1257" i="2"/>
  <c r="Q1258" i="2"/>
  <c r="R1258" i="2"/>
  <c r="Q1259" i="2"/>
  <c r="R1259" i="2"/>
  <c r="Q1260" i="2"/>
  <c r="R1260" i="2"/>
  <c r="Q1261" i="2"/>
  <c r="R1261" i="2"/>
  <c r="Q1262" i="2"/>
  <c r="R1262" i="2"/>
  <c r="Q1263" i="2"/>
  <c r="R1263" i="2"/>
  <c r="Q1264" i="2"/>
  <c r="R1264" i="2"/>
  <c r="Q1265" i="2"/>
  <c r="R1265" i="2"/>
  <c r="Q1266" i="2"/>
  <c r="R1266" i="2"/>
  <c r="Q1267" i="2"/>
  <c r="R1267" i="2"/>
  <c r="Q1268" i="2"/>
  <c r="R1268" i="2"/>
  <c r="Q1269" i="2"/>
  <c r="R1269" i="2"/>
  <c r="Q1270" i="2"/>
  <c r="R1270" i="2"/>
  <c r="Q1271" i="2"/>
  <c r="R1271" i="2"/>
  <c r="Q1272" i="2"/>
  <c r="R1272" i="2"/>
  <c r="Q1273" i="2"/>
  <c r="R1273" i="2"/>
  <c r="Q1274" i="2"/>
  <c r="R1274" i="2"/>
  <c r="Q1275" i="2"/>
  <c r="R1275" i="2"/>
  <c r="Q1276" i="2"/>
  <c r="R1276" i="2"/>
  <c r="Q1277" i="2"/>
  <c r="R1277" i="2"/>
  <c r="Q1278" i="2"/>
  <c r="R1278" i="2"/>
  <c r="Q1279" i="2"/>
  <c r="R1279" i="2"/>
  <c r="Q1280" i="2"/>
  <c r="R1280" i="2"/>
  <c r="Q1281" i="2"/>
  <c r="R1281" i="2"/>
  <c r="Q1282" i="2"/>
  <c r="R1282" i="2"/>
  <c r="Q1283" i="2"/>
  <c r="R1283" i="2"/>
  <c r="Q1284" i="2"/>
  <c r="R1284" i="2"/>
  <c r="Q1285" i="2"/>
  <c r="R1285" i="2"/>
  <c r="Q1286" i="2"/>
  <c r="R1286" i="2"/>
  <c r="Q1287" i="2"/>
  <c r="R1287" i="2"/>
  <c r="Q1288" i="2"/>
  <c r="R1288" i="2"/>
  <c r="Q1289" i="2"/>
  <c r="R1289" i="2"/>
  <c r="Q1290" i="2"/>
  <c r="R1290" i="2"/>
  <c r="Q1291" i="2"/>
  <c r="R1291" i="2"/>
  <c r="Q1292" i="2"/>
  <c r="R1292" i="2"/>
  <c r="Q1293" i="2"/>
  <c r="R1293" i="2"/>
  <c r="Q1294" i="2"/>
  <c r="R1294" i="2"/>
  <c r="Q1295" i="2"/>
  <c r="R1295" i="2"/>
  <c r="Q1296" i="2"/>
  <c r="R1296" i="2"/>
  <c r="Q1297" i="2"/>
  <c r="R1297" i="2"/>
  <c r="Q1298" i="2"/>
  <c r="R1298" i="2"/>
  <c r="Q1299" i="2"/>
  <c r="R1299" i="2"/>
  <c r="Q1300" i="2"/>
  <c r="R1300" i="2"/>
  <c r="Q1301" i="2"/>
  <c r="R1301" i="2"/>
  <c r="Q1302" i="2"/>
  <c r="R1302" i="2"/>
  <c r="Q1303" i="2"/>
  <c r="R1303" i="2"/>
  <c r="Q1304" i="2"/>
  <c r="R1304" i="2"/>
  <c r="Q1305" i="2"/>
  <c r="R1305" i="2"/>
  <c r="Q1306" i="2"/>
  <c r="R1306" i="2"/>
  <c r="Q1307" i="2"/>
  <c r="R1307" i="2"/>
  <c r="Q1308" i="2"/>
  <c r="R1308" i="2"/>
  <c r="Q1309" i="2"/>
  <c r="R1309" i="2"/>
  <c r="Q1310" i="2"/>
  <c r="R1310" i="2"/>
  <c r="Q1311" i="2"/>
  <c r="R1311" i="2"/>
  <c r="Q1312" i="2"/>
  <c r="R1312" i="2"/>
  <c r="Q1313" i="2"/>
  <c r="R1313" i="2"/>
  <c r="Q1314" i="2"/>
  <c r="R1314" i="2"/>
  <c r="Q1315" i="2"/>
  <c r="R1315" i="2"/>
  <c r="Q1316" i="2"/>
  <c r="R1316" i="2"/>
  <c r="Q1317" i="2"/>
  <c r="R1317" i="2"/>
  <c r="Q1318" i="2"/>
  <c r="R1318" i="2"/>
  <c r="Q1319" i="2"/>
  <c r="R1319" i="2"/>
  <c r="Q1320" i="2"/>
  <c r="R1320" i="2"/>
  <c r="Q1321" i="2"/>
  <c r="R1321" i="2"/>
  <c r="Q1322" i="2"/>
  <c r="R1322" i="2"/>
  <c r="Q1323" i="2"/>
  <c r="R1323" i="2"/>
  <c r="Q1324" i="2"/>
  <c r="R1324" i="2"/>
  <c r="Q1325" i="2"/>
  <c r="R1325" i="2"/>
  <c r="Q1326" i="2"/>
  <c r="R1326" i="2"/>
  <c r="Q1327" i="2"/>
  <c r="R1327" i="2"/>
  <c r="Q1328" i="2"/>
  <c r="R1328" i="2"/>
  <c r="Q1329" i="2"/>
  <c r="R1329" i="2"/>
  <c r="Q1330" i="2"/>
  <c r="R1330" i="2"/>
  <c r="Q1331" i="2"/>
  <c r="R1331" i="2"/>
  <c r="Q1332" i="2"/>
  <c r="R1332" i="2"/>
  <c r="Q1333" i="2"/>
  <c r="R1333" i="2"/>
  <c r="Q1334" i="2"/>
  <c r="R1334" i="2"/>
  <c r="Q1335" i="2"/>
  <c r="R1335" i="2"/>
  <c r="Q1336" i="2"/>
  <c r="R1336" i="2"/>
  <c r="Q1337" i="2"/>
  <c r="R1337" i="2"/>
  <c r="Q1338" i="2"/>
  <c r="R1338" i="2"/>
  <c r="Q1339" i="2"/>
  <c r="R1339" i="2"/>
  <c r="Q1340" i="2"/>
  <c r="R1340" i="2"/>
  <c r="Q1341" i="2"/>
  <c r="R1341" i="2"/>
  <c r="Q1342" i="2"/>
  <c r="R1342" i="2"/>
  <c r="Q1343" i="2"/>
  <c r="R1343" i="2"/>
  <c r="Q1344" i="2"/>
  <c r="R1344" i="2"/>
  <c r="Q1345" i="2"/>
  <c r="R1345" i="2"/>
  <c r="Q1346" i="2"/>
  <c r="R1346" i="2"/>
  <c r="Q1347" i="2"/>
  <c r="R1347" i="2"/>
  <c r="Q1348" i="2"/>
  <c r="R1348" i="2"/>
  <c r="Q1349" i="2"/>
  <c r="R1349" i="2"/>
  <c r="Q1350" i="2"/>
  <c r="R1350" i="2"/>
  <c r="Q1351" i="2"/>
  <c r="R1351" i="2"/>
  <c r="Q1352" i="2"/>
  <c r="R1352" i="2"/>
  <c r="Q1353" i="2"/>
  <c r="R1353" i="2"/>
  <c r="Q1354" i="2"/>
  <c r="R1354" i="2"/>
  <c r="Q1355" i="2"/>
  <c r="R1355" i="2"/>
  <c r="Q1356" i="2"/>
  <c r="R1356" i="2"/>
  <c r="Q1357" i="2"/>
  <c r="R1357" i="2"/>
  <c r="Q1358" i="2"/>
  <c r="R1358" i="2"/>
  <c r="Q1359" i="2"/>
  <c r="R1359" i="2"/>
  <c r="Q1360" i="2"/>
  <c r="R1360" i="2"/>
  <c r="Q1361" i="2"/>
  <c r="R1361" i="2"/>
  <c r="Q1362" i="2"/>
  <c r="R1362" i="2"/>
  <c r="Q1363" i="2"/>
  <c r="R1363" i="2"/>
  <c r="Q1364" i="2"/>
  <c r="R1364" i="2"/>
  <c r="Q1365" i="2"/>
  <c r="R1365" i="2"/>
  <c r="Q1366" i="2"/>
  <c r="R1366" i="2"/>
  <c r="Q1367" i="2"/>
  <c r="R1367" i="2"/>
  <c r="Q1368" i="2"/>
  <c r="R1368" i="2"/>
  <c r="Q1369" i="2"/>
  <c r="R1369" i="2"/>
  <c r="Q1370" i="2"/>
  <c r="R1370" i="2"/>
  <c r="Q1371" i="2"/>
  <c r="R1371" i="2"/>
  <c r="Q1372" i="2"/>
  <c r="R1372" i="2"/>
  <c r="Q1373" i="2"/>
  <c r="R1373" i="2"/>
  <c r="Q1374" i="2"/>
  <c r="R1374" i="2"/>
  <c r="Q1375" i="2"/>
  <c r="R1375" i="2"/>
  <c r="Q1376" i="2"/>
  <c r="R1376" i="2"/>
  <c r="Q1377" i="2"/>
  <c r="R1377" i="2"/>
  <c r="Q1378" i="2"/>
  <c r="R1378" i="2"/>
  <c r="Q1379" i="2"/>
  <c r="R1379" i="2"/>
  <c r="Q1380" i="2"/>
  <c r="R1380" i="2"/>
  <c r="Q1381" i="2"/>
  <c r="R1381" i="2"/>
  <c r="Q1382" i="2"/>
  <c r="R1382" i="2"/>
  <c r="Q1383" i="2"/>
  <c r="R1383" i="2"/>
  <c r="Q1384" i="2"/>
  <c r="R1384" i="2"/>
  <c r="Q1385" i="2"/>
  <c r="R1385" i="2"/>
  <c r="Q1386" i="2"/>
  <c r="R1386" i="2"/>
  <c r="Q1387" i="2"/>
  <c r="R1387" i="2"/>
  <c r="Q1388" i="2"/>
  <c r="R1388" i="2"/>
  <c r="Q1389" i="2"/>
  <c r="R1389" i="2"/>
  <c r="Q1390" i="2"/>
  <c r="R1390" i="2"/>
  <c r="Q1391" i="2"/>
  <c r="R1391" i="2"/>
  <c r="Q1392" i="2"/>
  <c r="R1392" i="2"/>
  <c r="Q1393" i="2"/>
  <c r="R1393" i="2"/>
  <c r="Q1394" i="2"/>
  <c r="R1394" i="2"/>
  <c r="Q1395" i="2"/>
  <c r="R1395" i="2"/>
  <c r="Q1396" i="2"/>
  <c r="R1396" i="2"/>
  <c r="Q1397" i="2"/>
  <c r="R1397" i="2"/>
  <c r="Q1398" i="2"/>
  <c r="R1398" i="2"/>
  <c r="Q1399" i="2"/>
  <c r="R1399" i="2"/>
  <c r="Q1400" i="2"/>
  <c r="R1400" i="2"/>
  <c r="Q1401" i="2"/>
  <c r="R1401" i="2"/>
  <c r="Q1402" i="2"/>
  <c r="R1402" i="2"/>
  <c r="Q1403" i="2"/>
  <c r="R1403" i="2"/>
  <c r="Q1404" i="2"/>
  <c r="R1404" i="2"/>
  <c r="Q1405" i="2"/>
  <c r="R1405" i="2"/>
  <c r="Q1406" i="2"/>
  <c r="R1406" i="2"/>
  <c r="Q1407" i="2"/>
  <c r="R1407" i="2"/>
  <c r="Q1408" i="2"/>
  <c r="R1408" i="2"/>
  <c r="Q1409" i="2"/>
  <c r="R1409" i="2"/>
  <c r="Q1410" i="2"/>
  <c r="R1410" i="2"/>
  <c r="Q1411" i="2"/>
  <c r="R1411" i="2"/>
  <c r="Q1412" i="2"/>
  <c r="R1412" i="2"/>
  <c r="Q1413" i="2"/>
  <c r="R1413" i="2"/>
  <c r="Q1414" i="2"/>
  <c r="R1414" i="2"/>
  <c r="Q1415" i="2"/>
  <c r="R1415" i="2"/>
  <c r="Q1416" i="2"/>
  <c r="R1416" i="2"/>
  <c r="Q1417" i="2"/>
  <c r="R1417" i="2"/>
  <c r="Q1418" i="2"/>
  <c r="R1418" i="2"/>
  <c r="Q1419" i="2"/>
  <c r="R1419" i="2"/>
  <c r="Q1420" i="2"/>
  <c r="R1420" i="2"/>
  <c r="Q1421" i="2"/>
  <c r="R1421" i="2"/>
  <c r="Q1422" i="2"/>
  <c r="R1422" i="2"/>
  <c r="Q1423" i="2"/>
  <c r="R1423" i="2"/>
  <c r="Q1424" i="2"/>
  <c r="R1424" i="2"/>
  <c r="Q1425" i="2"/>
  <c r="R1425" i="2"/>
  <c r="Q1426" i="2"/>
  <c r="R1426" i="2"/>
  <c r="Q1427" i="2"/>
  <c r="R1427" i="2"/>
  <c r="Q1428" i="2"/>
  <c r="R1428" i="2"/>
  <c r="Q1429" i="2"/>
  <c r="R1429" i="2"/>
  <c r="Q1430" i="2"/>
  <c r="R1430" i="2"/>
  <c r="Q1431" i="2"/>
  <c r="R1431" i="2"/>
  <c r="Q1432" i="2"/>
  <c r="R1432" i="2"/>
  <c r="Q1433" i="2"/>
  <c r="R1433" i="2"/>
  <c r="Q1434" i="2"/>
  <c r="R1434" i="2"/>
  <c r="Q1435" i="2"/>
  <c r="R1435" i="2"/>
  <c r="Q1436" i="2"/>
  <c r="R1436" i="2"/>
  <c r="Q1437" i="2"/>
  <c r="R1437" i="2"/>
  <c r="Q1438" i="2"/>
  <c r="R1438" i="2"/>
  <c r="Q1439" i="2"/>
  <c r="R1439" i="2"/>
  <c r="Q1440" i="2"/>
  <c r="R1440" i="2"/>
  <c r="Q1441" i="2"/>
  <c r="R1441" i="2"/>
  <c r="Q1442" i="2"/>
  <c r="R1442" i="2"/>
  <c r="Q1443" i="2"/>
  <c r="R1443" i="2"/>
  <c r="Q1444" i="2"/>
  <c r="R1444" i="2"/>
  <c r="Q1445" i="2"/>
  <c r="R1445" i="2"/>
  <c r="Q1446" i="2"/>
  <c r="R1446" i="2"/>
  <c r="Q1447" i="2"/>
  <c r="R1447" i="2"/>
  <c r="Q1448" i="2"/>
  <c r="R1448" i="2"/>
  <c r="Q1449" i="2"/>
  <c r="R1449" i="2"/>
  <c r="Q1450" i="2"/>
  <c r="R1450" i="2"/>
  <c r="Q1451" i="2"/>
  <c r="R1451" i="2"/>
  <c r="Q1452" i="2"/>
  <c r="R1452" i="2"/>
  <c r="Q1453" i="2"/>
  <c r="R1453" i="2"/>
  <c r="Q1454" i="2"/>
  <c r="R1454" i="2"/>
  <c r="Q1455" i="2"/>
  <c r="R1455" i="2"/>
  <c r="Q1456" i="2"/>
  <c r="R1456" i="2"/>
  <c r="Q1457" i="2"/>
  <c r="R1457" i="2"/>
  <c r="Q1458" i="2"/>
  <c r="R1458" i="2"/>
  <c r="Q1459" i="2"/>
  <c r="R1459" i="2"/>
  <c r="Q1460" i="2"/>
  <c r="R1460" i="2"/>
  <c r="Q1461" i="2"/>
  <c r="R1461" i="2"/>
  <c r="Q1462" i="2"/>
  <c r="R1462" i="2"/>
  <c r="Q1463" i="2"/>
  <c r="R1463" i="2"/>
  <c r="Q1464" i="2"/>
  <c r="R1464" i="2"/>
  <c r="Q1465" i="2"/>
  <c r="R1465" i="2"/>
  <c r="Q1466" i="2"/>
  <c r="R1466" i="2"/>
  <c r="Q1467" i="2"/>
  <c r="R1467" i="2"/>
  <c r="Q1468" i="2"/>
  <c r="R1468" i="2"/>
  <c r="Q1469" i="2"/>
  <c r="R1469" i="2"/>
  <c r="Q1470" i="2"/>
  <c r="R1470" i="2"/>
  <c r="Q1471" i="2"/>
  <c r="R1471" i="2"/>
  <c r="Q1472" i="2"/>
  <c r="R1472" i="2"/>
  <c r="Q1473" i="2"/>
  <c r="R1473" i="2"/>
  <c r="Q1474" i="2"/>
  <c r="R1474" i="2"/>
  <c r="Q1475" i="2"/>
  <c r="R1475" i="2"/>
  <c r="Q1476" i="2"/>
  <c r="R1476" i="2"/>
  <c r="Q1477" i="2"/>
  <c r="R1477" i="2"/>
  <c r="Q1478" i="2"/>
  <c r="R1478" i="2"/>
  <c r="Q1479" i="2"/>
  <c r="R1479" i="2"/>
  <c r="Q1480" i="2"/>
  <c r="R1480" i="2"/>
  <c r="Q1481" i="2"/>
  <c r="R1481" i="2"/>
  <c r="Q1482" i="2"/>
  <c r="R1482" i="2"/>
  <c r="Q1483" i="2"/>
  <c r="R1483" i="2"/>
  <c r="Q1484" i="2"/>
  <c r="R1484" i="2"/>
  <c r="Q1485" i="2"/>
  <c r="R1485" i="2"/>
  <c r="Q1486" i="2"/>
  <c r="R1486" i="2"/>
  <c r="Q1487" i="2"/>
  <c r="R1487" i="2"/>
  <c r="Q1488" i="2"/>
  <c r="R1488" i="2"/>
  <c r="Q1489" i="2"/>
  <c r="R1489" i="2"/>
  <c r="Q1490" i="2"/>
  <c r="R1490" i="2"/>
  <c r="Q1491" i="2"/>
  <c r="R1491" i="2"/>
  <c r="Q1492" i="2"/>
  <c r="R1492" i="2"/>
  <c r="Q1493" i="2"/>
  <c r="R1493" i="2"/>
  <c r="Q1494" i="2"/>
  <c r="R1494" i="2"/>
  <c r="Q1495" i="2"/>
  <c r="R1495" i="2"/>
  <c r="Q1496" i="2"/>
  <c r="R1496" i="2"/>
  <c r="Q1497" i="2"/>
  <c r="R1497" i="2"/>
  <c r="Q1498" i="2"/>
  <c r="R1498" i="2"/>
  <c r="Q1499" i="2"/>
  <c r="R1499" i="2"/>
  <c r="Q1500" i="2"/>
  <c r="R1500" i="2"/>
  <c r="Q1501" i="2"/>
  <c r="R1501" i="2"/>
  <c r="Q1502" i="2"/>
  <c r="R1502" i="2"/>
  <c r="Q1503" i="2"/>
  <c r="R1503" i="2"/>
  <c r="Q1504" i="2"/>
  <c r="R1504" i="2"/>
  <c r="Q1505" i="2"/>
  <c r="R1505" i="2"/>
  <c r="Q1506" i="2"/>
  <c r="R1506" i="2"/>
  <c r="Q1507" i="2"/>
  <c r="R1507" i="2"/>
  <c r="Q1508" i="2"/>
  <c r="R1508" i="2"/>
  <c r="Q1509" i="2"/>
  <c r="R1509" i="2"/>
  <c r="Q1510" i="2"/>
  <c r="R1510" i="2"/>
  <c r="Q1511" i="2"/>
  <c r="R1511" i="2"/>
  <c r="Q1512" i="2"/>
  <c r="R1512" i="2"/>
  <c r="Q1513" i="2"/>
  <c r="R1513" i="2"/>
  <c r="Q1514" i="2"/>
  <c r="R1514" i="2"/>
  <c r="Q1515" i="2"/>
  <c r="R1515" i="2"/>
  <c r="Q1516" i="2"/>
  <c r="R1516" i="2"/>
  <c r="Q1517" i="2"/>
  <c r="R1517" i="2"/>
  <c r="Q1518" i="2"/>
  <c r="R1518" i="2"/>
  <c r="Q1519" i="2"/>
  <c r="R1519" i="2"/>
  <c r="Q1520" i="2"/>
  <c r="R1520" i="2"/>
  <c r="Q1521" i="2"/>
  <c r="R1521" i="2"/>
  <c r="Q1522" i="2"/>
  <c r="R1522" i="2"/>
  <c r="Q1523" i="2"/>
  <c r="R1523" i="2"/>
  <c r="Q1524" i="2"/>
  <c r="R1524" i="2"/>
  <c r="Q1525" i="2"/>
  <c r="R1525" i="2"/>
  <c r="Q1526" i="2"/>
  <c r="R1526" i="2"/>
  <c r="Q1527" i="2"/>
  <c r="R1527" i="2"/>
  <c r="Q1528" i="2"/>
  <c r="R1528" i="2"/>
  <c r="Q1529" i="2"/>
  <c r="R1529" i="2"/>
  <c r="Q1530" i="2"/>
  <c r="R1530" i="2"/>
  <c r="Q1531" i="2"/>
  <c r="R1531" i="2"/>
  <c r="Q1532" i="2"/>
  <c r="R1532" i="2"/>
  <c r="Q1533" i="2"/>
  <c r="R1533" i="2"/>
  <c r="Q1534" i="2"/>
  <c r="R1534" i="2"/>
  <c r="Q1535" i="2"/>
  <c r="R1535" i="2"/>
  <c r="Q1536" i="2"/>
  <c r="R1536" i="2"/>
  <c r="Q1537" i="2"/>
  <c r="R1537" i="2"/>
  <c r="Q1538" i="2"/>
  <c r="R1538" i="2"/>
  <c r="Q1539" i="2"/>
  <c r="R1539" i="2"/>
  <c r="Q1540" i="2"/>
  <c r="R1540" i="2"/>
  <c r="Q1541" i="2"/>
  <c r="R1541" i="2"/>
  <c r="Q1542" i="2"/>
  <c r="R1542" i="2"/>
  <c r="Q1543" i="2"/>
  <c r="R1543" i="2"/>
  <c r="Q1544" i="2"/>
  <c r="R1544" i="2"/>
  <c r="Q1545" i="2"/>
  <c r="R1545" i="2"/>
  <c r="Q1546" i="2"/>
  <c r="R1546" i="2"/>
  <c r="Q1547" i="2"/>
  <c r="R1547" i="2"/>
  <c r="Q1548" i="2"/>
  <c r="R1548" i="2"/>
  <c r="Q1549" i="2"/>
  <c r="R1549" i="2"/>
  <c r="Q1550" i="2"/>
  <c r="R1550" i="2"/>
  <c r="Q1551" i="2"/>
  <c r="R1551" i="2"/>
  <c r="Q1552" i="2"/>
  <c r="R1552" i="2"/>
  <c r="Q1553" i="2"/>
  <c r="R1553" i="2"/>
  <c r="Q1554" i="2"/>
  <c r="R1554" i="2"/>
  <c r="Q1555" i="2"/>
  <c r="R1555" i="2"/>
  <c r="Q1556" i="2"/>
  <c r="R1556" i="2"/>
  <c r="Q1557" i="2"/>
  <c r="R1557" i="2"/>
  <c r="Q1558" i="2"/>
  <c r="R1558" i="2"/>
  <c r="Q1559" i="2"/>
  <c r="R1559" i="2"/>
  <c r="Q1560" i="2"/>
  <c r="R1560" i="2"/>
  <c r="Q1561" i="2"/>
  <c r="R1561" i="2"/>
  <c r="Q1562" i="2"/>
  <c r="R1562" i="2"/>
  <c r="Q1563" i="2"/>
  <c r="R1563" i="2"/>
  <c r="Q1564" i="2"/>
  <c r="R1564" i="2"/>
  <c r="Q1565" i="2"/>
  <c r="R1565" i="2"/>
  <c r="Q1566" i="2"/>
  <c r="R1566" i="2"/>
  <c r="Q1567" i="2"/>
  <c r="R1567" i="2"/>
  <c r="Q1568" i="2"/>
  <c r="R1568" i="2"/>
  <c r="Q1569" i="2"/>
  <c r="R1569" i="2"/>
  <c r="Q1570" i="2"/>
  <c r="R1570" i="2"/>
  <c r="Q1571" i="2"/>
  <c r="R1571" i="2"/>
  <c r="Q1572" i="2"/>
  <c r="R1572" i="2"/>
  <c r="Q1573" i="2"/>
  <c r="R1573" i="2"/>
  <c r="Q1574" i="2"/>
  <c r="R1574" i="2"/>
  <c r="Q1575" i="2"/>
  <c r="R1575" i="2"/>
  <c r="Q1576" i="2"/>
  <c r="R1576" i="2"/>
  <c r="Q1577" i="2"/>
  <c r="R1577" i="2"/>
  <c r="Q1578" i="2"/>
  <c r="R1578" i="2"/>
  <c r="Q1579" i="2"/>
  <c r="R1579" i="2"/>
  <c r="Q1580" i="2"/>
  <c r="R1580" i="2"/>
  <c r="Q1581" i="2"/>
  <c r="R1581" i="2"/>
  <c r="Q1582" i="2"/>
  <c r="R1582" i="2"/>
  <c r="Q1583" i="2"/>
  <c r="R1583" i="2"/>
  <c r="Q1584" i="2"/>
  <c r="R1584" i="2"/>
  <c r="Q1585" i="2"/>
  <c r="R1585" i="2"/>
  <c r="Q1586" i="2"/>
  <c r="R1586" i="2"/>
  <c r="Q1587" i="2"/>
  <c r="R1587" i="2"/>
  <c r="Q1588" i="2"/>
  <c r="R1588" i="2"/>
  <c r="Q1589" i="2"/>
  <c r="R1589" i="2"/>
  <c r="Q1590" i="2"/>
  <c r="R1590" i="2"/>
  <c r="Q1591" i="2"/>
  <c r="R1591" i="2"/>
  <c r="Q1592" i="2"/>
  <c r="R1592" i="2"/>
  <c r="Q1593" i="2"/>
  <c r="R1593" i="2"/>
  <c r="Q1594" i="2"/>
  <c r="R1594" i="2"/>
  <c r="Q1595" i="2"/>
  <c r="R1595" i="2"/>
  <c r="Q1596" i="2"/>
  <c r="R1596" i="2"/>
  <c r="Q1597" i="2"/>
  <c r="R1597" i="2"/>
  <c r="Q1598" i="2"/>
  <c r="R1598" i="2"/>
  <c r="Q1599" i="2"/>
  <c r="R1599" i="2"/>
  <c r="Q1600" i="2"/>
  <c r="R1600" i="2"/>
  <c r="Q1601" i="2"/>
  <c r="R1601" i="2"/>
  <c r="Q1602" i="2"/>
  <c r="R1602" i="2"/>
  <c r="Q1603" i="2"/>
  <c r="R1603" i="2"/>
  <c r="Q1604" i="2"/>
  <c r="R1604" i="2"/>
  <c r="Q1605" i="2"/>
  <c r="R1605" i="2"/>
  <c r="Q1606" i="2"/>
  <c r="R1606" i="2"/>
  <c r="Q1607" i="2"/>
  <c r="R1607" i="2"/>
  <c r="Q1608" i="2"/>
  <c r="R1608" i="2"/>
  <c r="Q1609" i="2"/>
  <c r="R1609" i="2"/>
  <c r="Q1610" i="2"/>
  <c r="R1610" i="2"/>
  <c r="Q1611" i="2"/>
  <c r="R1611" i="2"/>
  <c r="Q1612" i="2"/>
  <c r="R1612" i="2"/>
  <c r="Q1613" i="2"/>
  <c r="R1613" i="2"/>
  <c r="Q1614" i="2"/>
  <c r="R1614" i="2"/>
  <c r="Q1615" i="2"/>
  <c r="R1615" i="2"/>
  <c r="Q1616" i="2"/>
  <c r="R1616" i="2"/>
  <c r="Q1617" i="2"/>
  <c r="R1617" i="2"/>
  <c r="Q1618" i="2"/>
  <c r="R1618" i="2"/>
  <c r="Q1619" i="2"/>
  <c r="R1619" i="2"/>
  <c r="Q1620" i="2"/>
  <c r="R1620" i="2"/>
  <c r="Q1621" i="2"/>
  <c r="R1621" i="2"/>
  <c r="Q1622" i="2"/>
  <c r="R1622" i="2"/>
  <c r="Q1623" i="2"/>
  <c r="R1623" i="2"/>
  <c r="Q1624" i="2"/>
  <c r="R1624" i="2"/>
  <c r="Q1625" i="2"/>
  <c r="R1625" i="2"/>
  <c r="Q1626" i="2"/>
  <c r="R1626" i="2"/>
  <c r="Q1627" i="2"/>
  <c r="R1627" i="2"/>
  <c r="Q1628" i="2"/>
  <c r="R1628" i="2"/>
  <c r="Q1629" i="2"/>
  <c r="R1629" i="2"/>
  <c r="Q1630" i="2"/>
  <c r="R1630" i="2"/>
  <c r="Q1631" i="2"/>
  <c r="R1631" i="2"/>
  <c r="Q1632" i="2"/>
  <c r="R1632" i="2"/>
  <c r="Q1633" i="2"/>
  <c r="R1633" i="2"/>
  <c r="Q1634" i="2"/>
  <c r="R1634" i="2"/>
  <c r="Q1635" i="2"/>
  <c r="R1635" i="2"/>
  <c r="Q1636" i="2"/>
  <c r="R1636" i="2"/>
  <c r="Q1637" i="2"/>
  <c r="R1637" i="2"/>
  <c r="Q1638" i="2"/>
  <c r="R1638" i="2"/>
  <c r="Q1639" i="2"/>
  <c r="R1639" i="2"/>
  <c r="Q1640" i="2"/>
  <c r="R1640" i="2"/>
  <c r="Q1641" i="2"/>
  <c r="R1641" i="2"/>
  <c r="Q1642" i="2"/>
  <c r="R1642" i="2"/>
  <c r="Q1643" i="2"/>
  <c r="R1643" i="2"/>
  <c r="Q1644" i="2"/>
  <c r="R1644" i="2"/>
  <c r="Q1645" i="2"/>
  <c r="R1645" i="2"/>
  <c r="Q1646" i="2"/>
  <c r="R1646" i="2"/>
  <c r="Q1647" i="2"/>
  <c r="R1647" i="2"/>
  <c r="Q1648" i="2"/>
  <c r="R1648" i="2"/>
  <c r="Q1649" i="2"/>
  <c r="R1649" i="2"/>
  <c r="Q1650" i="2"/>
  <c r="R1650" i="2"/>
  <c r="Q1651" i="2"/>
  <c r="R1651" i="2"/>
  <c r="Q1652" i="2"/>
  <c r="R1652" i="2"/>
  <c r="Q1653" i="2"/>
  <c r="R1653" i="2"/>
  <c r="Q1654" i="2"/>
  <c r="R1654" i="2"/>
  <c r="Q1655" i="2"/>
  <c r="R1655" i="2"/>
  <c r="Q1656" i="2"/>
  <c r="R1656" i="2"/>
  <c r="Q1657" i="2"/>
  <c r="R1657" i="2"/>
  <c r="Q1658" i="2"/>
  <c r="R1658" i="2"/>
  <c r="Q1659" i="2"/>
  <c r="R1659" i="2"/>
  <c r="Q1660" i="2"/>
  <c r="R1660" i="2"/>
  <c r="Q1661" i="2"/>
  <c r="R1661" i="2"/>
  <c r="Q1662" i="2"/>
  <c r="R1662" i="2"/>
  <c r="Q1663" i="2"/>
  <c r="R1663" i="2"/>
  <c r="Q1664" i="2"/>
  <c r="R1664" i="2"/>
  <c r="Q1665" i="2"/>
  <c r="R1665" i="2"/>
  <c r="Q1666" i="2"/>
  <c r="R1666" i="2"/>
  <c r="Q1667" i="2"/>
  <c r="R1667" i="2"/>
  <c r="Q1668" i="2"/>
  <c r="R1668" i="2"/>
  <c r="Q1669" i="2"/>
  <c r="R1669" i="2"/>
  <c r="Q1670" i="2"/>
  <c r="R1670" i="2"/>
  <c r="Q1671" i="2"/>
  <c r="R1671" i="2"/>
  <c r="Q1672" i="2"/>
  <c r="R1672" i="2"/>
  <c r="Q1673" i="2"/>
  <c r="R1673" i="2"/>
  <c r="Q1674" i="2"/>
  <c r="R1674" i="2"/>
  <c r="Q1675" i="2"/>
  <c r="R1675" i="2"/>
  <c r="Q1676" i="2"/>
  <c r="R1676" i="2"/>
  <c r="Q1677" i="2"/>
  <c r="R1677" i="2"/>
  <c r="Q1678" i="2"/>
  <c r="R1678" i="2"/>
  <c r="Q1679" i="2"/>
  <c r="R1679" i="2"/>
  <c r="Q1680" i="2"/>
  <c r="R1680" i="2"/>
  <c r="Q1681" i="2"/>
  <c r="R1681" i="2"/>
  <c r="Q1682" i="2"/>
  <c r="R1682" i="2"/>
  <c r="Q1683" i="2"/>
  <c r="R1683" i="2"/>
  <c r="Q1684" i="2"/>
  <c r="R1684" i="2"/>
  <c r="Q1685" i="2"/>
  <c r="R1685" i="2"/>
  <c r="Q1686" i="2"/>
  <c r="R1686" i="2"/>
  <c r="Q1687" i="2"/>
  <c r="R1687" i="2"/>
  <c r="Q1688" i="2"/>
  <c r="R1688" i="2"/>
  <c r="Q1689" i="2"/>
  <c r="R1689" i="2"/>
  <c r="Q1690" i="2"/>
  <c r="R1690" i="2"/>
  <c r="Q1691" i="2"/>
  <c r="R1691" i="2"/>
  <c r="Q1692" i="2"/>
  <c r="R1692" i="2"/>
  <c r="Q1693" i="2"/>
  <c r="R1693" i="2"/>
  <c r="Q1694" i="2"/>
  <c r="R1694" i="2"/>
  <c r="Q1695" i="2"/>
  <c r="R1695" i="2"/>
  <c r="Q1696" i="2"/>
  <c r="R1696" i="2"/>
  <c r="Q1697" i="2"/>
  <c r="R1697" i="2"/>
  <c r="Q1698" i="2"/>
  <c r="R1698" i="2"/>
  <c r="Q1699" i="2"/>
  <c r="R1699" i="2"/>
  <c r="Q1700" i="2"/>
  <c r="R1700" i="2"/>
  <c r="Q1701" i="2"/>
  <c r="R1701" i="2"/>
  <c r="Q1702" i="2"/>
  <c r="R1702" i="2"/>
  <c r="Q1703" i="2"/>
  <c r="R1703" i="2"/>
  <c r="Q1704" i="2"/>
  <c r="R1704" i="2"/>
  <c r="Q1705" i="2"/>
  <c r="R1705" i="2"/>
  <c r="Q1706" i="2"/>
  <c r="R1706" i="2"/>
  <c r="Q1707" i="2"/>
  <c r="R1707" i="2"/>
  <c r="Q1708" i="2"/>
  <c r="R1708" i="2"/>
  <c r="Q1709" i="2"/>
  <c r="R1709" i="2"/>
  <c r="Q1710" i="2"/>
  <c r="R1710" i="2"/>
  <c r="Q1711" i="2"/>
  <c r="R1711" i="2"/>
  <c r="Q1712" i="2"/>
  <c r="R1712" i="2"/>
  <c r="Q1713" i="2"/>
  <c r="R1713" i="2"/>
  <c r="Q1714" i="2"/>
  <c r="R1714" i="2"/>
  <c r="Q1715" i="2"/>
  <c r="R1715" i="2"/>
  <c r="Q1716" i="2"/>
  <c r="R1716" i="2"/>
  <c r="Q1717" i="2"/>
  <c r="R1717" i="2"/>
  <c r="Q1718" i="2"/>
  <c r="R1718" i="2"/>
  <c r="Q1719" i="2"/>
  <c r="R1719" i="2"/>
  <c r="Q1720" i="2"/>
  <c r="R1720" i="2"/>
  <c r="Q1721" i="2"/>
  <c r="R1721" i="2"/>
  <c r="Q1722" i="2"/>
  <c r="R1722" i="2"/>
  <c r="Q1723" i="2"/>
  <c r="R1723" i="2"/>
  <c r="Q1724" i="2"/>
  <c r="R1724" i="2"/>
  <c r="Q1725" i="2"/>
  <c r="R1725" i="2"/>
  <c r="Q1726" i="2"/>
  <c r="R1726" i="2"/>
  <c r="Q1727" i="2"/>
  <c r="R1727" i="2"/>
  <c r="Q1728" i="2"/>
  <c r="R1728" i="2"/>
  <c r="Q1729" i="2"/>
  <c r="R1729" i="2"/>
  <c r="Q1730" i="2"/>
  <c r="R1730" i="2"/>
  <c r="Q1731" i="2"/>
  <c r="R1731" i="2"/>
  <c r="Q1732" i="2"/>
  <c r="R1732" i="2"/>
  <c r="Q1733" i="2"/>
  <c r="R1733" i="2"/>
  <c r="Q1734" i="2"/>
  <c r="R1734" i="2"/>
  <c r="Q1735" i="2"/>
  <c r="R1735" i="2"/>
  <c r="Q1736" i="2"/>
  <c r="R1736" i="2"/>
  <c r="Q1737" i="2"/>
  <c r="R1737" i="2"/>
  <c r="Q1738" i="2"/>
  <c r="R1738" i="2"/>
  <c r="Q1739" i="2"/>
  <c r="R1739" i="2"/>
  <c r="Q1740" i="2"/>
  <c r="R1740" i="2"/>
  <c r="Q1741" i="2"/>
  <c r="R1741" i="2"/>
  <c r="Q1742" i="2"/>
  <c r="R1742" i="2"/>
  <c r="Q1743" i="2"/>
  <c r="R1743" i="2"/>
  <c r="Q1744" i="2"/>
  <c r="R1744" i="2"/>
  <c r="Q1745" i="2"/>
  <c r="R1745" i="2"/>
  <c r="Q1746" i="2"/>
  <c r="R1746" i="2"/>
  <c r="Q1747" i="2"/>
  <c r="R1747" i="2"/>
  <c r="Q1748" i="2"/>
  <c r="R1748" i="2"/>
  <c r="Q1749" i="2"/>
  <c r="R1749" i="2"/>
  <c r="Q1750" i="2"/>
  <c r="R1750" i="2"/>
  <c r="Q1751" i="2"/>
  <c r="R1751" i="2"/>
  <c r="Q1752" i="2"/>
  <c r="R1752" i="2"/>
  <c r="Q1753" i="2"/>
  <c r="R1753" i="2"/>
  <c r="Q1754" i="2"/>
  <c r="R1754" i="2"/>
  <c r="Q1755" i="2"/>
  <c r="R1755" i="2"/>
  <c r="Q1756" i="2"/>
  <c r="R1756" i="2"/>
  <c r="Q1757" i="2"/>
  <c r="R1757" i="2"/>
  <c r="Q1758" i="2"/>
  <c r="R1758" i="2"/>
  <c r="Q1759" i="2"/>
  <c r="R1759" i="2"/>
  <c r="Q1760" i="2"/>
  <c r="R1760" i="2"/>
  <c r="Q1761" i="2"/>
  <c r="R1761" i="2"/>
  <c r="Q1762" i="2"/>
  <c r="R1762" i="2"/>
  <c r="Q1763" i="2"/>
  <c r="R1763" i="2"/>
  <c r="Q1764" i="2"/>
  <c r="R1764" i="2"/>
  <c r="Q1765" i="2"/>
  <c r="R1765" i="2"/>
  <c r="Q1766" i="2"/>
  <c r="R1766" i="2"/>
  <c r="Q1767" i="2"/>
  <c r="R1767" i="2"/>
  <c r="Q1768" i="2"/>
  <c r="R1768" i="2"/>
  <c r="Q1769" i="2"/>
  <c r="R1769" i="2"/>
  <c r="Q1770" i="2"/>
  <c r="R1770" i="2"/>
  <c r="Q1771" i="2"/>
  <c r="R1771" i="2"/>
  <c r="Q1772" i="2"/>
  <c r="R1772" i="2"/>
  <c r="Q1773" i="2"/>
  <c r="R1773" i="2"/>
  <c r="Q1774" i="2"/>
  <c r="R1774" i="2"/>
  <c r="Q1775" i="2"/>
  <c r="R1775" i="2"/>
  <c r="Q1776" i="2"/>
  <c r="R1776" i="2"/>
  <c r="Q1777" i="2"/>
  <c r="R1777" i="2"/>
  <c r="Q1778" i="2"/>
  <c r="R1778" i="2"/>
  <c r="Q1779" i="2"/>
  <c r="R1779" i="2"/>
  <c r="Q1780" i="2"/>
  <c r="R1780" i="2"/>
  <c r="Q1781" i="2"/>
  <c r="R1781" i="2"/>
  <c r="Q1782" i="2"/>
  <c r="R1782" i="2"/>
  <c r="Q1783" i="2"/>
  <c r="R1783" i="2"/>
  <c r="Q1784" i="2"/>
  <c r="R1784" i="2"/>
  <c r="Q1785" i="2"/>
  <c r="R1785" i="2"/>
  <c r="Q1786" i="2"/>
  <c r="R1786" i="2"/>
  <c r="Q1787" i="2"/>
  <c r="R1787" i="2"/>
  <c r="Q1788" i="2"/>
  <c r="R1788" i="2"/>
  <c r="Q1789" i="2"/>
  <c r="R1789" i="2"/>
  <c r="Q1790" i="2"/>
  <c r="R1790" i="2"/>
  <c r="Q1791" i="2"/>
  <c r="R1791" i="2"/>
  <c r="Q1792" i="2"/>
  <c r="R1792" i="2"/>
  <c r="Q1793" i="2"/>
  <c r="R1793" i="2"/>
  <c r="Q1794" i="2"/>
  <c r="R1794" i="2"/>
  <c r="Q1795" i="2"/>
  <c r="R1795" i="2"/>
  <c r="Q1796" i="2"/>
  <c r="R1796" i="2"/>
  <c r="Q1797" i="2"/>
  <c r="R1797" i="2"/>
  <c r="Q1798" i="2"/>
  <c r="R1798" i="2"/>
  <c r="Q1799" i="2"/>
  <c r="R1799"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G5" i="8"/>
  <c r="G5" i="4"/>
  <c r="L19"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AO32" i="3"/>
  <c r="AP32" i="3"/>
  <c r="AN32" i="3"/>
  <c r="AP33" i="3"/>
  <c r="AP34" i="3"/>
  <c r="AP35" i="3"/>
  <c r="AP36" i="3"/>
  <c r="AP37" i="3"/>
  <c r="AP38" i="3"/>
  <c r="AP39" i="3"/>
  <c r="AP40" i="3"/>
  <c r="AP41" i="3"/>
  <c r="AP42" i="3"/>
  <c r="AP43" i="3"/>
  <c r="AP44" i="3"/>
  <c r="AP45" i="3"/>
  <c r="AP46" i="3"/>
  <c r="AP47" i="3"/>
  <c r="AP48" i="3"/>
  <c r="AP49" i="3"/>
  <c r="AP50" i="3"/>
  <c r="AO33" i="3"/>
  <c r="AO34" i="3"/>
  <c r="AO35" i="3"/>
  <c r="AO36" i="3"/>
  <c r="AO37" i="3"/>
  <c r="AO38" i="3"/>
  <c r="AO39" i="3"/>
  <c r="AO40" i="3"/>
  <c r="AO41" i="3"/>
  <c r="AO42" i="3"/>
  <c r="AO43" i="3"/>
  <c r="AO44" i="3"/>
  <c r="AO45" i="3"/>
  <c r="AO46" i="3"/>
  <c r="AO47" i="3"/>
  <c r="AO48" i="3"/>
  <c r="AO49" i="3"/>
  <c r="AO50" i="3"/>
  <c r="AN46" i="3"/>
  <c r="L18" i="10" s="1"/>
  <c r="AN47" i="3"/>
  <c r="AN48" i="3"/>
  <c r="L20" i="10" s="1"/>
  <c r="AN49" i="3"/>
  <c r="L21" i="10" s="1"/>
  <c r="AN50" i="3"/>
  <c r="L22" i="10" s="1"/>
  <c r="AN34" i="3"/>
  <c r="L6" i="10" s="1"/>
  <c r="AN35" i="3"/>
  <c r="L7" i="10" s="1"/>
  <c r="AN36" i="3"/>
  <c r="L8" i="10" s="1"/>
  <c r="AN37" i="3"/>
  <c r="L9" i="10" s="1"/>
  <c r="AN38" i="3"/>
  <c r="L10" i="10" s="1"/>
  <c r="AN39" i="3"/>
  <c r="L11" i="10" s="1"/>
  <c r="AN40" i="3"/>
  <c r="L12" i="10" s="1"/>
  <c r="AN41" i="3"/>
  <c r="L13" i="10" s="1"/>
  <c r="AN42" i="3"/>
  <c r="L14" i="10" s="1"/>
  <c r="AN43" i="3"/>
  <c r="L15" i="10" s="1"/>
  <c r="AN44" i="3"/>
  <c r="L16" i="10" s="1"/>
  <c r="N16" i="10" s="1"/>
  <c r="AN45" i="3"/>
  <c r="L17" i="10" s="1"/>
  <c r="AN33" i="3"/>
  <c r="L5" i="10" s="1"/>
  <c r="E5" i="10"/>
  <c r="D5" i="10"/>
  <c r="Q33" i="3"/>
  <c r="R33" i="3"/>
  <c r="O11" i="8" s="1"/>
  <c r="Q27" i="3"/>
  <c r="A36" i="4" s="1"/>
  <c r="R27" i="3"/>
  <c r="O5" i="8" s="1"/>
  <c r="Q28" i="3"/>
  <c r="A37" i="4" s="1"/>
  <c r="R28" i="3"/>
  <c r="O6" i="8" s="1"/>
  <c r="Q29" i="3"/>
  <c r="A38" i="4" s="1"/>
  <c r="R29" i="3"/>
  <c r="Q30" i="3"/>
  <c r="A39" i="4" s="1"/>
  <c r="R30" i="3"/>
  <c r="O8" i="8" s="1"/>
  <c r="Q31" i="3"/>
  <c r="R31" i="3"/>
  <c r="O9" i="8" s="1"/>
  <c r="Q32" i="3"/>
  <c r="A41" i="4" s="1"/>
  <c r="R32" i="3"/>
  <c r="O10" i="8" s="1"/>
  <c r="Q34" i="3"/>
  <c r="A43" i="4" s="1"/>
  <c r="R34" i="3"/>
  <c r="O12" i="8" s="1"/>
  <c r="Q35" i="3"/>
  <c r="A44" i="4" s="1"/>
  <c r="R35" i="3"/>
  <c r="O13" i="8" s="1"/>
  <c r="Q36" i="3"/>
  <c r="A45" i="4" s="1"/>
  <c r="R36" i="3"/>
  <c r="O14" i="8" s="1"/>
  <c r="Q37" i="3"/>
  <c r="R37" i="3"/>
  <c r="O15" i="8" s="1"/>
  <c r="Q38" i="3"/>
  <c r="B47" i="4" s="1"/>
  <c r="AB33" i="3"/>
  <c r="N8" i="4" s="1"/>
  <c r="AC33" i="3"/>
  <c r="AB34" i="3"/>
  <c r="N9" i="4" s="1"/>
  <c r="AB31" i="3"/>
  <c r="N6" i="4" s="1"/>
  <c r="AD31" i="3"/>
  <c r="AB32" i="3"/>
  <c r="N7" i="4" s="1"/>
  <c r="AD32" i="3"/>
  <c r="AD33" i="3"/>
  <c r="AD34" i="3"/>
  <c r="AB35" i="3"/>
  <c r="AD35" i="3"/>
  <c r="AB36" i="3"/>
  <c r="AD36" i="3"/>
  <c r="AB37" i="3"/>
  <c r="AD37" i="3"/>
  <c r="AB38" i="3"/>
  <c r="N13" i="4" s="1"/>
  <c r="AD38" i="3"/>
  <c r="AB39" i="3"/>
  <c r="AD39" i="3"/>
  <c r="AB40" i="3"/>
  <c r="N15" i="4" s="1"/>
  <c r="AD40" i="3"/>
  <c r="AB41" i="3"/>
  <c r="N16" i="4" s="1"/>
  <c r="AD41" i="3"/>
  <c r="AB42" i="3"/>
  <c r="N17" i="4" s="1"/>
  <c r="AD42" i="3"/>
  <c r="AB43" i="3"/>
  <c r="N18" i="4" s="1"/>
  <c r="AD43" i="3"/>
  <c r="AB44" i="3"/>
  <c r="N19" i="4" s="1"/>
  <c r="AD44" i="3"/>
  <c r="AB45" i="3"/>
  <c r="N20" i="4" s="1"/>
  <c r="AD45" i="3"/>
  <c r="AB46" i="3"/>
  <c r="AD46" i="3"/>
  <c r="AB47" i="3"/>
  <c r="N22" i="4" s="1"/>
  <c r="AD47" i="3"/>
  <c r="AB48" i="3"/>
  <c r="AD48" i="3"/>
  <c r="AB49" i="3"/>
  <c r="N24" i="4" s="1"/>
  <c r="AD49" i="3"/>
  <c r="AB50" i="3"/>
  <c r="AD50" i="3"/>
  <c r="AB51" i="3"/>
  <c r="N26" i="4" s="1"/>
  <c r="AD51" i="3"/>
  <c r="AB52" i="3"/>
  <c r="N27" i="4" s="1"/>
  <c r="AD52" i="3"/>
  <c r="AB53" i="3"/>
  <c r="AD53" i="3"/>
  <c r="AB54" i="3"/>
  <c r="AD54" i="3"/>
  <c r="AB55" i="3"/>
  <c r="N30" i="4" s="1"/>
  <c r="AD55" i="3"/>
  <c r="AB56" i="3"/>
  <c r="N31" i="4" s="1"/>
  <c r="AD56" i="3"/>
  <c r="AB57" i="3"/>
  <c r="N32" i="4" s="1"/>
  <c r="AD57" i="3"/>
  <c r="AB58" i="3"/>
  <c r="AD58" i="3"/>
  <c r="AB59" i="3"/>
  <c r="AD59" i="3"/>
  <c r="AB60" i="3"/>
  <c r="AD60" i="3"/>
  <c r="AB61" i="3"/>
  <c r="AD61" i="3"/>
  <c r="AB62" i="3"/>
  <c r="N37" i="4" s="1"/>
  <c r="AD62" i="3"/>
  <c r="AB63" i="3"/>
  <c r="N38" i="4" s="1"/>
  <c r="AD63" i="3"/>
  <c r="AB64" i="3"/>
  <c r="AD64" i="3"/>
  <c r="AB65" i="3"/>
  <c r="N40" i="4" s="1"/>
  <c r="AD65" i="3"/>
  <c r="AB66" i="3"/>
  <c r="AD66" i="3"/>
  <c r="AB67" i="3"/>
  <c r="N42" i="4" s="1"/>
  <c r="AD67" i="3"/>
  <c r="AB68" i="3"/>
  <c r="AD68" i="3"/>
  <c r="AB69" i="3"/>
  <c r="AD69" i="3"/>
  <c r="AB70" i="3"/>
  <c r="AD70" i="3"/>
  <c r="AB71" i="3"/>
  <c r="AD71" i="3"/>
  <c r="AB72" i="3"/>
  <c r="N47" i="4" s="1"/>
  <c r="AD72" i="3"/>
  <c r="AB73" i="3"/>
  <c r="AD73" i="3"/>
  <c r="AB74" i="3"/>
  <c r="AD74" i="3"/>
  <c r="AB75" i="3"/>
  <c r="AD75" i="3"/>
  <c r="AB76" i="3"/>
  <c r="N51" i="4" s="1"/>
  <c r="AD76" i="3"/>
  <c r="AB77" i="3"/>
  <c r="AD77" i="3"/>
  <c r="AB78" i="3"/>
  <c r="N53" i="4" s="1"/>
  <c r="AD78" i="3"/>
  <c r="AB79" i="3"/>
  <c r="N54" i="4" s="1"/>
  <c r="AD79" i="3"/>
  <c r="AB80" i="3"/>
  <c r="N55" i="4" s="1"/>
  <c r="AD80" i="3"/>
  <c r="AB81" i="3"/>
  <c r="N56" i="4" s="1"/>
  <c r="AD81" i="3"/>
  <c r="AB82" i="3"/>
  <c r="N57" i="4" s="1"/>
  <c r="AD82" i="3"/>
  <c r="AB83" i="3"/>
  <c r="N58" i="4" s="1"/>
  <c r="AD83" i="3"/>
  <c r="AB84" i="3"/>
  <c r="N59" i="4" s="1"/>
  <c r="AD84" i="3"/>
  <c r="AB85" i="3"/>
  <c r="N60" i="4" s="1"/>
  <c r="AD85" i="3"/>
  <c r="AB30" i="3"/>
  <c r="N5" i="4" s="1"/>
  <c r="AD30" i="3"/>
  <c r="AC31" i="3"/>
  <c r="AC32" i="3"/>
  <c r="AC34" i="3"/>
  <c r="AC35" i="3"/>
  <c r="AC36" i="3"/>
  <c r="AC37" i="3"/>
  <c r="AC38" i="3"/>
  <c r="O13" i="4" s="1"/>
  <c r="AC39" i="3"/>
  <c r="AC40" i="3"/>
  <c r="AC41" i="3"/>
  <c r="AC42" i="3"/>
  <c r="O17" i="4" s="1"/>
  <c r="AC43" i="3"/>
  <c r="AC44" i="3"/>
  <c r="AC45" i="3"/>
  <c r="AC46" i="3"/>
  <c r="AC47" i="3"/>
  <c r="AC48" i="3"/>
  <c r="AC49" i="3"/>
  <c r="AC50" i="3"/>
  <c r="AC51" i="3"/>
  <c r="AC52" i="3"/>
  <c r="AC53" i="3"/>
  <c r="AC54" i="3"/>
  <c r="O29" i="4" s="1"/>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30" i="3"/>
  <c r="R6" i="3"/>
  <c r="R7" i="3"/>
  <c r="R8" i="3"/>
  <c r="R9" i="3"/>
  <c r="R10" i="3"/>
  <c r="R11" i="3"/>
  <c r="R12" i="3"/>
  <c r="R13" i="3"/>
  <c r="R14" i="3"/>
  <c r="R15" i="3"/>
  <c r="R16" i="3"/>
  <c r="R5" i="3"/>
  <c r="Q6" i="3"/>
  <c r="Q7" i="3"/>
  <c r="Q8" i="3"/>
  <c r="Q9" i="3"/>
  <c r="Q10" i="3"/>
  <c r="Q11" i="3"/>
  <c r="Q12" i="3"/>
  <c r="Q13" i="3"/>
  <c r="Q14" i="3"/>
  <c r="Q15" i="3"/>
  <c r="Q16" i="3"/>
  <c r="Q5" i="3"/>
  <c r="X14" i="3"/>
  <c r="Y14" i="3" s="1"/>
  <c r="X15" i="3"/>
  <c r="Y15" i="3" s="1"/>
  <c r="X16" i="3"/>
  <c r="Y16" i="3" s="1"/>
  <c r="X17" i="3"/>
  <c r="Y17" i="3" s="1"/>
  <c r="X18" i="3"/>
  <c r="Y18" i="3" s="1"/>
  <c r="X19" i="3"/>
  <c r="Y19" i="3" s="1"/>
  <c r="X13" i="3"/>
  <c r="Y13" i="3" s="1"/>
  <c r="AJ6" i="3"/>
  <c r="AJ7" i="3"/>
  <c r="AJ8" i="3"/>
  <c r="AJ9" i="3"/>
  <c r="AJ10" i="3"/>
  <c r="AJ11" i="3"/>
  <c r="AJ5" i="3"/>
  <c r="AI6" i="3"/>
  <c r="AI7" i="3"/>
  <c r="AI8" i="3"/>
  <c r="AI9" i="3"/>
  <c r="AI10" i="3"/>
  <c r="AI11" i="3"/>
  <c r="AI5" i="3"/>
  <c r="O16" i="8"/>
  <c r="J10" i="3"/>
  <c r="E5" i="4"/>
  <c r="F5" i="4"/>
  <c r="E5" i="8"/>
  <c r="F5" i="8"/>
  <c r="B5" i="4"/>
  <c r="B5" i="10"/>
  <c r="H5" i="8"/>
  <c r="C5" i="4"/>
  <c r="H5" i="4"/>
  <c r="K5" i="8"/>
  <c r="B5" i="8"/>
  <c r="K5" i="4"/>
  <c r="C5" i="8"/>
  <c r="J5" i="10"/>
  <c r="M60" i="10" l="1"/>
  <c r="M64" i="10"/>
  <c r="M8" i="10"/>
  <c r="M12" i="10"/>
  <c r="M16" i="10"/>
  <c r="M20" i="10"/>
  <c r="M24" i="10"/>
  <c r="M28" i="10"/>
  <c r="M32" i="10"/>
  <c r="M36" i="10"/>
  <c r="M40" i="10"/>
  <c r="M44" i="10"/>
  <c r="M48" i="10"/>
  <c r="M52" i="10"/>
  <c r="M56" i="10"/>
  <c r="M5" i="10"/>
  <c r="O8" i="10"/>
  <c r="O12" i="10"/>
  <c r="O16" i="10"/>
  <c r="O20" i="10"/>
  <c r="O24" i="10"/>
  <c r="O28" i="10"/>
  <c r="O32" i="10"/>
  <c r="O36" i="10"/>
  <c r="O40" i="10"/>
  <c r="O44" i="10"/>
  <c r="O48" i="10"/>
  <c r="O52" i="10"/>
  <c r="O56" i="10"/>
  <c r="O60" i="10"/>
  <c r="O64" i="10"/>
  <c r="M11" i="10"/>
  <c r="M23" i="10"/>
  <c r="M35" i="10"/>
  <c r="M43" i="10"/>
  <c r="M59" i="10"/>
  <c r="O11" i="10"/>
  <c r="O27" i="10"/>
  <c r="O39" i="10"/>
  <c r="O59" i="10"/>
  <c r="M61" i="10"/>
  <c r="M65" i="10"/>
  <c r="M9" i="10"/>
  <c r="M13" i="10"/>
  <c r="M17" i="10"/>
  <c r="M21" i="10"/>
  <c r="M25" i="10"/>
  <c r="M29" i="10"/>
  <c r="M33" i="10"/>
  <c r="M37" i="10"/>
  <c r="M41" i="10"/>
  <c r="M45" i="10"/>
  <c r="M49" i="10"/>
  <c r="M53" i="10"/>
  <c r="M57" i="10"/>
  <c r="O9" i="10"/>
  <c r="N9" i="10" s="1"/>
  <c r="O13" i="10"/>
  <c r="O17" i="10"/>
  <c r="O21" i="10"/>
  <c r="O25" i="10"/>
  <c r="O29" i="10"/>
  <c r="O33" i="10"/>
  <c r="O37" i="10"/>
  <c r="O41" i="10"/>
  <c r="O45" i="10"/>
  <c r="O49" i="10"/>
  <c r="O53" i="10"/>
  <c r="O57" i="10"/>
  <c r="O61" i="10"/>
  <c r="O65" i="10"/>
  <c r="M7" i="10"/>
  <c r="M15" i="10"/>
  <c r="M27" i="10"/>
  <c r="M47" i="10"/>
  <c r="M51" i="10"/>
  <c r="O7" i="10"/>
  <c r="O15" i="10"/>
  <c r="O23" i="10"/>
  <c r="O35" i="10"/>
  <c r="O47" i="10"/>
  <c r="O55" i="10"/>
  <c r="M62" i="10"/>
  <c r="M6" i="10"/>
  <c r="M10" i="10"/>
  <c r="M14" i="10"/>
  <c r="M18" i="10"/>
  <c r="M22" i="10"/>
  <c r="M26" i="10"/>
  <c r="M30" i="10"/>
  <c r="M34" i="10"/>
  <c r="M38" i="10"/>
  <c r="M42" i="10"/>
  <c r="M46" i="10"/>
  <c r="M50" i="10"/>
  <c r="M54" i="10"/>
  <c r="M58" i="10"/>
  <c r="O6" i="10"/>
  <c r="O10" i="10"/>
  <c r="O14" i="10"/>
  <c r="O18" i="10"/>
  <c r="N18" i="10" s="1"/>
  <c r="O22" i="10"/>
  <c r="O26" i="10"/>
  <c r="O30" i="10"/>
  <c r="O34" i="10"/>
  <c r="O38" i="10"/>
  <c r="O42" i="10"/>
  <c r="O46" i="10"/>
  <c r="O50" i="10"/>
  <c r="O54" i="10"/>
  <c r="O58" i="10"/>
  <c r="O62" i="10"/>
  <c r="O5" i="10"/>
  <c r="M63" i="10"/>
  <c r="M19" i="10"/>
  <c r="M31" i="10"/>
  <c r="M39" i="10"/>
  <c r="M55" i="10"/>
  <c r="O19" i="10"/>
  <c r="O31" i="10"/>
  <c r="O43" i="10"/>
  <c r="O51" i="10"/>
  <c r="O63" i="10"/>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H5" i="10"/>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 r="N7" i="10" l="1"/>
  <c r="N8" i="10"/>
  <c r="N11" i="10"/>
  <c r="N14" i="10"/>
  <c r="N10" i="10"/>
  <c r="N17" i="10"/>
  <c r="N12" i="10"/>
  <c r="N6" i="10"/>
  <c r="N15" i="10"/>
  <c r="N13" i="10"/>
  <c r="N5" i="10"/>
  <c r="C5" i="10" l="1"/>
</calcChain>
</file>

<file path=xl/sharedStrings.xml><?xml version="1.0" encoding="utf-8"?>
<sst xmlns="http://schemas.openxmlformats.org/spreadsheetml/2006/main" count="16033" uniqueCount="2393">
  <si>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</si>
  <si>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</si>
  <si>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</si>
  <si>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</si>
  <si>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</si>
  <si>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</si>
  <si>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</si>
  <si>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</si>
  <si>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</si>
  <si>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</si>
  <si>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</si>
  <si>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</si>
  <si>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</si>
  <si>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</si>
  <si>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</si>
  <si>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</si>
  <si>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</si>
  <si>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</si>
  <si>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</si>
  <si>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</si>
  <si>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</si>
  <si>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</si>
  <si>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</si>
  <si>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</si>
  <si>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</si>
  <si>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</si>
  <si>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</si>
  <si>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</si>
  <si>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</si>
  <si>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</si>
  <si>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</si>
  <si>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</si>
  <si>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</si>
  <si>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</si>
  <si>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</si>
  <si>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</si>
  <si>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</si>
  <si>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</si>
  <si>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</si>
  <si>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</si>
  <si>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</si>
  <si>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</si>
  <si>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</si>
  <si>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</si>
  <si>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</si>
  <si>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</si>
  <si>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</si>
  <si>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</si>
  <si>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</si>
  <si>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</si>
  <si>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</si>
  <si>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</si>
  <si>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</si>
  <si>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</si>
  <si>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</si>
  <si>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</si>
  <si>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</si>
  <si>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</si>
  <si>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</si>
  <si>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</si>
  <si>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</si>
  <si>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</si>
  <si>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</si>
  <si>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</si>
  <si>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</si>
  <si>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</si>
  <si>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</si>
  <si>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</si>
  <si>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</si>
  <si>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</si>
  <si>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</si>
  <si>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</si>
  <si>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</si>
  <si>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</si>
  <si>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</si>
  <si>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</si>
  <si>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</si>
  <si>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</si>
  <si>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</si>
  <si>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</si>
  <si>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</si>
  <si>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</si>
  <si>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</si>
  <si>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Étiquettes de lignes</t>
  </si>
  <si>
    <t>Total général</t>
  </si>
  <si>
    <t>Somme de Prix Total</t>
  </si>
  <si>
    <t>% DU CA PAR ZONE</t>
  </si>
  <si>
    <t>Somme de Quantites</t>
  </si>
  <si>
    <t>QUANTITÉ PAR ZONE</t>
  </si>
  <si>
    <t>SECTEUR</t>
  </si>
  <si>
    <t>Nombre de cartons</t>
  </si>
  <si>
    <t>Clients</t>
  </si>
  <si>
    <t>Objectif</t>
  </si>
  <si>
    <t>Nombre</t>
  </si>
  <si>
    <t>Réalisation</t>
  </si>
  <si>
    <t>Taux Réalisation</t>
  </si>
  <si>
    <t>Vendus</t>
  </si>
  <si>
    <t>CA PAR PRODUITS</t>
  </si>
  <si>
    <t>Nom</t>
  </si>
  <si>
    <t>Objectif CA</t>
  </si>
  <si>
    <t>Somme</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</si>
  <si>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</si>
  <si>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</si>
  <si>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</si>
  <si>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</si>
  <si>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</si>
  <si>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</si>
  <si>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</si>
  <si>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</si>
  <si>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</si>
  <si>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</si>
  <si>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</si>
  <si>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</si>
  <si>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</si>
  <si>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</si>
  <si>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</si>
  <si>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</si>
  <si>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</si>
  <si>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</si>
  <si>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</si>
  <si>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</si>
  <si>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</si>
  <si>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</si>
  <si>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(vide)</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</si>
  <si>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</si>
  <si>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</si>
  <si>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</si>
  <si>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</si>
  <si>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</si>
  <si>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</si>
  <si>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</si>
  <si>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</si>
  <si>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</si>
  <si>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</si>
  <si>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</si>
  <si>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</si>
  <si>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</si>
  <si>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</si>
  <si>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</si>
  <si>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</si>
  <si>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</si>
  <si>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</si>
  <si>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</si>
  <si>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</si>
  <si>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</si>
  <si>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</si>
  <si>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</si>
  <si>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</si>
  <si>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</si>
  <si>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</si>
  <si>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</si>
  <si>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</si>
  <si>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</si>
  <si>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</si>
  <si>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</si>
  <si>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</si>
  <si>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</si>
  <si>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</si>
  <si>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</si>
  <si>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</si>
  <si>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</si>
  <si>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</si>
  <si>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</si>
  <si>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</si>
  <si>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</si>
  <si>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</si>
  <si>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</si>
  <si>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</si>
  <si>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Étiquettes de colonnes</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</si>
  <si>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</si>
  <si>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</si>
  <si>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</si>
  <si>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</si>
  <si>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</si>
  <si>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</si>
  <si>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</si>
  <si>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</si>
  <si>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</si>
  <si>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</si>
  <si>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</si>
  <si>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</si>
  <si>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</si>
  <si>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</si>
  <si>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</si>
  <si>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</si>
  <si>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</si>
  <si>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</si>
  <si>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</si>
  <si>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</si>
  <si>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</si>
  <si>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</si>
  <si>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CA Commande et Livraison</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</si>
  <si>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</si>
  <si>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</si>
  <si>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</si>
  <si>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</si>
  <si>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</si>
  <si>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</si>
  <si>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</si>
  <si>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</si>
  <si>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</si>
  <si>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</si>
  <si>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</si>
  <si>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</si>
  <si>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</si>
  <si>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</si>
  <si>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</si>
  <si>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</si>
  <si>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</si>
  <si>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</si>
  <si>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</si>
  <si>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</si>
  <si>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</si>
  <si>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</si>
  <si>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</si>
  <si>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</si>
  <si>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</si>
  <si>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</si>
  <si>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</si>
  <si>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</si>
  <si>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</si>
  <si>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</si>
  <si>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</si>
  <si>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</si>
  <si>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</si>
  <si>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</si>
  <si>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</si>
  <si>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</si>
  <si>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</si>
  <si>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</si>
  <si>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</si>
  <si>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</si>
  <si>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</si>
  <si>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</si>
  <si>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</si>
  <si>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</si>
  <si>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</si>
  <si>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</si>
  <si>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</si>
  <si>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</si>
  <si>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</si>
  <si>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</si>
  <si>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</si>
  <si>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</si>
  <si>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</si>
  <si>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</si>
  <si>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</si>
  <si>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</si>
  <si>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</si>
  <si>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</si>
  <si>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</si>
  <si>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</si>
  <si>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</si>
  <si>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</si>
  <si>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</si>
  <si>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</si>
  <si>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</si>
  <si>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</si>
  <si>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</si>
  <si>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</si>
  <si>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</si>
  <si>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</si>
  <si>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</si>
  <si>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</si>
  <si>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</si>
  <si>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</si>
  <si>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</si>
  <si>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</si>
  <si>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</si>
  <si>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type d'operation</t>
  </si>
  <si>
    <t>Taux couverture</t>
  </si>
  <si>
    <t>Commandés</t>
  </si>
  <si>
    <t>Taux</t>
  </si>
  <si>
    <t>Somme de Telephone_Client</t>
  </si>
  <si>
    <t>Numéros</t>
  </si>
  <si>
    <t>Liste des numéros</t>
  </si>
  <si>
    <t>Liste des numéros partenaires</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</si>
  <si>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</si>
  <si>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</si>
  <si>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</si>
  <si>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</si>
  <si>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</si>
  <si>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</si>
  <si>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</si>
  <si>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</si>
  <si>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</si>
  <si>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</si>
  <si>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</si>
  <si>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</si>
  <si>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</si>
  <si>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</si>
  <si>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</si>
  <si>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</si>
  <si>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</si>
  <si>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</si>
  <si>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</si>
  <si>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</si>
  <si>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</si>
  <si>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</si>
  <si>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</si>
  <si>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</si>
  <si>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</si>
  <si>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</si>
  <si>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</si>
  <si>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</si>
  <si>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</si>
  <si>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</si>
  <si>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</si>
  <si>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</si>
  <si>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</si>
  <si>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</si>
  <si>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</si>
  <si>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</si>
  <si>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</si>
  <si>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</si>
  <si>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</si>
  <si>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</si>
  <si>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</si>
  <si>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</si>
  <si>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</si>
  <si>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</si>
  <si>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</si>
  <si>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</si>
  <si>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</si>
  <si>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</si>
  <si>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</si>
  <si>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</si>
  <si>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</si>
  <si>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</si>
  <si>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</si>
  <si>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</si>
  <si>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</si>
  <si>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</si>
  <si>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</si>
  <si>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</si>
  <si>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</si>
  <si>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</si>
  <si>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</si>
  <si>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</si>
  <si>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</si>
  <si>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</si>
  <si>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</si>
  <si>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</si>
  <si>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</si>
  <si>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</si>
  <si>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</si>
  <si>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</si>
  <si>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</si>
  <si>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</si>
  <si>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</si>
  <si>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</si>
  <si>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</si>
  <si>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</si>
  <si>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</si>
  <si>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</si>
  <si>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</si>
  <si>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</si>
  <si>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</si>
  <si>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</si>
  <si>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</si>
  <si>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</si>
  <si>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</si>
  <si>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</si>
  <si>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</si>
  <si>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</si>
  <si>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</si>
  <si>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</si>
  <si>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</si>
  <si>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</si>
  <si>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</si>
  <si>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</si>
  <si>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S28</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</si>
  <si>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</si>
  <si>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</si>
  <si>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</si>
  <si>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</si>
  <si>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</si>
  <si>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</si>
  <si>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</si>
  <si>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</si>
  <si>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</si>
  <si>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</si>
  <si>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</si>
  <si>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</si>
  <si>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</si>
  <si>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</si>
  <si>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</si>
  <si>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</si>
  <si>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</si>
  <si>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</si>
  <si>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</si>
  <si>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</si>
  <si>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</si>
  <si>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</si>
  <si>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</si>
  <si>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</si>
  <si>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</si>
  <si>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</si>
  <si>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</si>
  <si>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</si>
  <si>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</si>
  <si>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</si>
  <si>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</si>
  <si>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</si>
  <si>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</si>
  <si>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</si>
  <si>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</si>
  <si>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</si>
  <si>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</si>
  <si>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</si>
  <si>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</si>
  <si>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</si>
  <si>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</si>
  <si>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</si>
  <si>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</si>
  <si>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</si>
  <si>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</si>
  <si>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</si>
  <si>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</si>
  <si>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</si>
  <si>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</si>
  <si>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</si>
  <si>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</si>
  <si>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</si>
  <si>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</si>
  <si>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</si>
  <si>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</si>
  <si>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</si>
  <si>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</si>
  <si>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</si>
  <si>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</si>
  <si>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</si>
  <si>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</si>
  <si>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</si>
  <si>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</si>
  <si>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</si>
  <si>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</si>
  <si>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</si>
  <si>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</si>
  <si>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</si>
  <si>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</si>
  <si>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</si>
  <si>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</si>
  <si>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</si>
  <si>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</si>
  <si>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</si>
  <si>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</si>
  <si>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</si>
  <si>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</si>
  <si>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</si>
  <si>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</si>
  <si>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</si>
  <si>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</si>
  <si>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</si>
  <si>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</si>
  <si>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</si>
  <si>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</si>
  <si>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</si>
  <si>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</si>
  <si>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</si>
  <si>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</si>
  <si>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</si>
  <si>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</si>
  <si>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</si>
  <si>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</si>
  <si>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</si>
  <si>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</si>
  <si>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</si>
  <si>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</si>
  <si>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</si>
  <si>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</si>
  <si>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</si>
  <si>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</si>
  <si>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</si>
  <si>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</si>
  <si>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</si>
  <si>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</si>
  <si>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</si>
  <si>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</si>
  <si>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</si>
  <si>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</si>
  <si>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</si>
  <si>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</si>
  <si>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</si>
  <si>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</si>
  <si>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</si>
  <si>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</si>
  <si>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</si>
  <si>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</si>
  <si>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</si>
  <si>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</si>
  <si>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</si>
  <si>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</si>
  <si>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</si>
  <si>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</si>
  <si>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</si>
  <si>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</si>
  <si>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</si>
  <si>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</si>
  <si>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</si>
  <si>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</si>
  <si>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</si>
  <si>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</si>
  <si>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</si>
  <si>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</si>
  <si>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</si>
  <si>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</si>
  <si>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</si>
  <si>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</si>
  <si>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</si>
  <si>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</si>
  <si>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</si>
  <si>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</si>
  <si>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</si>
  <si>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</si>
  <si>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</si>
  <si>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</si>
  <si>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</si>
  <si>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</si>
  <si>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</si>
  <si>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</si>
  <si>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</si>
  <si>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</si>
  <si>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</si>
  <si>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Performance par secteur</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</si>
  <si>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</si>
  <si>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</si>
  <si>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</si>
  <si>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</si>
  <si>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</si>
  <si>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</si>
  <si>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</si>
  <si>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</si>
  <si>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</si>
  <si>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</si>
  <si>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</si>
  <si>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</si>
  <si>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</si>
  <si>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</si>
  <si>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</si>
  <si>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</si>
  <si>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</si>
  <si>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</si>
  <si>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</si>
  <si>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</si>
  <si>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</si>
  <si>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</si>
  <si>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</si>
  <si>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</si>
  <si>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</si>
  <si>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</si>
  <si>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</si>
  <si>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</si>
  <si>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</si>
  <si>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</si>
  <si>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</si>
  <si>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</si>
  <si>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</si>
  <si>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</si>
  <si>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</si>
  <si>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</si>
  <si>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</si>
  <si>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</si>
  <si>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</si>
  <si>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</si>
  <si>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</si>
  <si>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</si>
  <si>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</si>
  <si>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</si>
  <si>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</si>
  <si>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</si>
  <si>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</si>
  <si>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</si>
  <si>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</si>
  <si>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</si>
  <si>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</si>
  <si>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</si>
  <si>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</si>
  <si>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</si>
  <si>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</si>
  <si>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</si>
  <si>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</si>
  <si>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</si>
  <si>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</si>
  <si>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</si>
  <si>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</si>
  <si>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</si>
  <si>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</si>
  <si>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</si>
  <si>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</si>
  <si>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</si>
  <si>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</si>
  <si>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</si>
  <si>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</si>
  <si>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</si>
  <si>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</si>
  <si>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</si>
  <si>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</si>
  <si>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</si>
  <si>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</si>
  <si>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</si>
  <si>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</si>
  <si>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</si>
  <si>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</si>
  <si>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</si>
  <si>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</si>
  <si>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</si>
  <si>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</si>
  <si>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</si>
  <si>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</si>
  <si>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</si>
  <si>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</si>
  <si>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</si>
  <si>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</si>
  <si>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</si>
  <si>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</si>
  <si>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</si>
  <si>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</si>
  <si>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</si>
  <si>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</si>
  <si>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</si>
  <si>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</si>
  <si>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</si>
  <si>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</si>
  <si>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</si>
  <si>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</si>
  <si>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</si>
  <si>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</si>
  <si>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</si>
  <si>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</si>
  <si>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</si>
  <si>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</si>
  <si>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</si>
  <si>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</si>
  <si>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</si>
  <si>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</si>
  <si>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</si>
  <si>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</si>
  <si>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</si>
  <si>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</si>
  <si>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</si>
  <si>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</si>
  <si>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</si>
  <si>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</si>
  <si>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</si>
  <si>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</si>
  <si>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</si>
  <si>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</si>
  <si>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</si>
  <si>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</si>
  <si>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</si>
  <si>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</si>
  <si>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</si>
  <si>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</si>
  <si>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</si>
  <si>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</si>
  <si>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</si>
  <si>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</si>
  <si>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</si>
  <si>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</si>
  <si>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</si>
  <si>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</si>
  <si>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</si>
  <si>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</si>
  <si>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</si>
  <si>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</si>
  <si>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</si>
  <si>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</si>
  <si>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</si>
  <si>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</si>
  <si>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</si>
  <si>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</si>
  <si>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</si>
  <si>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</si>
  <si>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</si>
  <si>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</si>
  <si>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</si>
  <si>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</si>
  <si>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</si>
  <si>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</si>
  <si>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</si>
  <si>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</si>
  <si>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</si>
  <si>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</si>
  <si>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</si>
  <si>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</si>
  <si>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</si>
  <si>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</si>
  <si>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</si>
  <si>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</si>
  <si>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</si>
  <si>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</si>
  <si>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</si>
  <si>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</si>
  <si>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</si>
  <si>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</si>
  <si>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</si>
  <si>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</si>
  <si>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</si>
  <si>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</si>
  <si>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</si>
  <si>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</si>
  <si>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</si>
  <si>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</si>
  <si>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</si>
  <si>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</si>
  <si>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</si>
  <si>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</si>
  <si>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</si>
  <si>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</si>
  <si>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</si>
  <si>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</si>
  <si>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</si>
  <si>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</si>
  <si>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</si>
  <si>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</si>
  <si>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</si>
  <si>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</si>
  <si>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</si>
  <si>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</si>
  <si>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</si>
  <si>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</si>
  <si>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</si>
  <si>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</si>
  <si>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</si>
  <si>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</si>
  <si>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</si>
  <si>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</si>
  <si>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</si>
  <si>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</si>
  <si>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</si>
  <si>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</si>
  <si>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</si>
  <si>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</si>
  <si>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</si>
  <si>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</si>
  <si>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</si>
  <si>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</si>
  <si>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</si>
  <si>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</si>
  <si>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</si>
  <si>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</si>
  <si>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</si>
  <si>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</si>
  <si>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</si>
  <si>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</si>
  <si>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</si>
  <si>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</si>
  <si>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</si>
  <si>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</si>
  <si>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</si>
  <si>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</si>
  <si>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</si>
  <si>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</si>
  <si>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</si>
  <si>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</si>
  <si>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</si>
  <si>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</si>
  <si>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</si>
  <si>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</si>
  <si>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</si>
  <si>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</si>
  <si>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</si>
  <si>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</si>
  <si>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</si>
  <si>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</si>
  <si>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</si>
  <si>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</si>
  <si>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</si>
  <si>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</si>
  <si>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</si>
  <si>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</si>
  <si>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</si>
  <si>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</si>
  <si>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</si>
  <si>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</si>
  <si>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</si>
  <si>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</si>
  <si>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</si>
  <si>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</si>
  <si>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</si>
  <si>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</si>
  <si>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</si>
  <si>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</si>
  <si>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</si>
  <si>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</si>
  <si>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</si>
  <si>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</si>
  <si>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</si>
  <si>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</si>
  <si>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</si>
  <si>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</si>
  <si>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</si>
  <si>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</si>
  <si>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</si>
  <si>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</si>
  <si>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</si>
  <si>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</si>
  <si>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</si>
  <si>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</si>
  <si>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</si>
  <si>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</si>
  <si>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</si>
  <si>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</si>
  <si>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</si>
  <si>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</si>
  <si>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</si>
  <si>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</si>
  <si>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</si>
  <si>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</si>
  <si>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</si>
  <si>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</si>
  <si>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</si>
  <si>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</si>
  <si>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</si>
  <si>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</si>
  <si>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</si>
  <si>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</si>
  <si>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</si>
  <si>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</si>
  <si>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</si>
  <si>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</si>
  <si>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</si>
  <si>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</si>
  <si>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</si>
  <si>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</si>
  <si>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</si>
  <si>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</si>
  <si>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</si>
  <si>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</si>
  <si>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</si>
  <si>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</si>
  <si>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</si>
  <si>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</si>
  <si>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</si>
  <si>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</si>
  <si>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</si>
  <si>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</si>
  <si>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</si>
  <si>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</si>
  <si>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</si>
  <si>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</si>
  <si>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</si>
  <si>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</si>
  <si>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</si>
  <si>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</si>
  <si>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</si>
  <si>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</si>
  <si>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</si>
  <si>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</si>
  <si>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</si>
  <si>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</si>
  <si>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</si>
  <si>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</si>
  <si>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</si>
  <si>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</si>
  <si>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</si>
  <si>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</si>
  <si>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</si>
  <si>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</si>
  <si>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</si>
  <si>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</si>
  <si>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</si>
  <si>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</si>
  <si>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</si>
  <si>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</si>
  <si>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</si>
  <si>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</si>
  <si>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</si>
  <si>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</si>
  <si>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</si>
  <si>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</si>
  <si>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</si>
  <si>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</si>
  <si>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</si>
  <si>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</si>
  <si>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</si>
  <si>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</si>
  <si>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</si>
  <si>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</si>
  <si>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</si>
  <si>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</si>
  <si>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</si>
  <si>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</si>
  <si>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</si>
  <si>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</si>
  <si>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</si>
  <si>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</si>
  <si>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</si>
  <si>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</si>
  <si>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</si>
  <si>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</si>
  <si>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</si>
  <si>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</si>
  <si>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</si>
  <si>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</si>
  <si>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</si>
  <si>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</si>
  <si>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</si>
  <si>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</si>
  <si>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</si>
  <si>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</si>
  <si>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</si>
  <si>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</si>
  <si>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</si>
  <si>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</si>
  <si>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</si>
  <si>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</si>
  <si>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</si>
  <si>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</si>
  <si>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</si>
  <si>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</si>
  <si>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</si>
  <si>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</si>
  <si>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</si>
  <si>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</si>
  <si>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</si>
  <si>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</si>
  <si>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</si>
  <si>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</si>
  <si>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</si>
  <si>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</si>
  <si>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</si>
  <si>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</si>
  <si>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</si>
  <si>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</si>
  <si>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</si>
  <si>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</si>
  <si>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</si>
  <si>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</si>
  <si>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</si>
  <si>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</si>
  <si>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</si>
  <si>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</si>
  <si>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</si>
  <si>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</si>
  <si>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</si>
  <si>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</si>
  <si>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</si>
  <si>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</si>
  <si>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</si>
  <si>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</si>
  <si>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</si>
  <si>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</si>
  <si>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</si>
  <si>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</si>
  <si>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</si>
  <si>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</si>
  <si>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</si>
  <si>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</si>
  <si>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</si>
  <si>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</si>
  <si>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</si>
  <si>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</si>
  <si>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</si>
  <si>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</si>
  <si>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</si>
  <si>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</si>
  <si>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</si>
  <si>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</si>
  <si>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</si>
  <si>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</si>
  <si>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</si>
  <si>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</si>
  <si>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</si>
  <si>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</si>
  <si>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</si>
  <si>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</si>
  <si>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</si>
  <si>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</si>
  <si>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</si>
  <si>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</si>
  <si>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</si>
  <si>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</si>
  <si>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</si>
  <si>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</si>
  <si>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</si>
  <si>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</si>
  <si>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</si>
  <si>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</si>
  <si>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</si>
  <si>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</si>
  <si>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</si>
  <si>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</si>
  <si>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</si>
  <si>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</si>
  <si>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</si>
  <si>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</si>
  <si>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</si>
  <si>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</si>
  <si>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</si>
  <si>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</si>
  <si>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</si>
  <si>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</si>
  <si>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</si>
  <si>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</si>
  <si>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</si>
  <si>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</si>
  <si>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</si>
  <si>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</si>
  <si>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</si>
  <si>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</si>
  <si>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</si>
  <si>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</si>
  <si>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</si>
  <si>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</si>
  <si>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</si>
  <si>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</si>
  <si>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</si>
  <si>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</si>
  <si>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</si>
  <si>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</si>
  <si>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</si>
  <si>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</si>
  <si>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</si>
  <si>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</si>
  <si>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</si>
  <si>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</si>
  <si>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</si>
  <si>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</si>
  <si>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</si>
  <si>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</si>
  <si>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</si>
  <si>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</si>
  <si>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</si>
  <si>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</si>
  <si>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</si>
  <si>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</si>
  <si>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</si>
  <si>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</si>
  <si>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</si>
  <si>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</si>
  <si>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</si>
  <si>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</si>
  <si>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</si>
  <si>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</si>
  <si>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</si>
  <si>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</si>
  <si>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</si>
  <si>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</si>
  <si>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</si>
  <si>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</si>
  <si>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</si>
  <si>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</si>
  <si>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</si>
  <si>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</si>
  <si>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</si>
  <si>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</si>
  <si>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</si>
  <si>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</si>
  <si>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</si>
  <si>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</si>
  <si>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</si>
  <si>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</si>
  <si>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</si>
  <si>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</si>
  <si>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</si>
  <si>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</si>
  <si>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</si>
  <si>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</si>
  <si>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</si>
  <si>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</si>
  <si>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</si>
  <si>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</si>
  <si>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</si>
  <si>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</si>
  <si>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</si>
  <si>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</si>
  <si>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</si>
  <si>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</si>
  <si>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</si>
  <si>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</si>
  <si>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</si>
  <si>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</si>
  <si>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</si>
  <si>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</si>
  <si>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</si>
  <si>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</si>
  <si>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</si>
  <si>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</si>
  <si>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</si>
  <si>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</si>
  <si>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</si>
  <si>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</si>
  <si>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</si>
  <si>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</si>
  <si>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</si>
  <si>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</si>
  <si>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</si>
  <si>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</si>
  <si>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</si>
  <si>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</si>
  <si>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</si>
  <si>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</si>
  <si>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</si>
  <si>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</si>
  <si>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</si>
  <si>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</si>
  <si>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</si>
  <si>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</si>
  <si>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</si>
  <si>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</si>
  <si>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</si>
  <si>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</si>
  <si>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</si>
  <si>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</si>
  <si>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</si>
  <si>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</si>
  <si>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</si>
  <si>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</si>
  <si>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</si>
  <si>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</si>
  <si>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</si>
  <si>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</si>
  <si>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</si>
  <si>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</si>
  <si>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</si>
  <si>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</si>
  <si>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</si>
  <si>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</si>
  <si>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</si>
  <si>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</si>
  <si>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</si>
  <si>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</si>
  <si>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</si>
  <si>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</si>
  <si>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</si>
  <si>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</si>
  <si>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</si>
  <si>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</si>
  <si>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</si>
  <si>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</si>
  <si>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</si>
  <si>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</si>
  <si>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</si>
  <si>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</si>
  <si>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</si>
  <si>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</si>
  <si>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</si>
  <si>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</si>
  <si>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</si>
  <si>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</si>
  <si>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</si>
  <si>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</si>
  <si>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</si>
  <si>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</si>
  <si>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</si>
  <si>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</si>
  <si>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</si>
  <si>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</si>
  <si>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</si>
  <si>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</si>
  <si>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</si>
  <si>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</si>
  <si>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</si>
  <si>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</si>
  <si>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</si>
  <si>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</si>
  <si>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</si>
  <si>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</si>
  <si>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</si>
  <si>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</si>
  <si>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</si>
  <si>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</si>
  <si>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</si>
  <si>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</si>
  <si>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</si>
  <si>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</si>
  <si>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</si>
  <si>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</si>
  <si>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</si>
  <si>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</si>
  <si>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</si>
  <si>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</si>
  <si>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</si>
  <si>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</si>
  <si>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</si>
  <si>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</si>
  <si>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</si>
  <si>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</si>
  <si>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</si>
  <si>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</si>
  <si>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</si>
  <si>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</si>
  <si>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</si>
  <si>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</si>
  <si>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</si>
  <si>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</si>
  <si>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</si>
  <si>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</si>
  <si>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</si>
  <si>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</si>
  <si>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</si>
  <si>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</si>
  <si>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</si>
  <si>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</si>
  <si>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</si>
  <si>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</si>
  <si>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</si>
  <si>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</si>
  <si>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</si>
  <si>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</si>
  <si>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</si>
  <si>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</si>
  <si>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</si>
  <si>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</si>
  <si>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</si>
  <si>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</si>
  <si>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</si>
  <si>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</si>
  <si>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</si>
  <si>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</si>
  <si>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</si>
  <si>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</si>
  <si>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</si>
  <si>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</si>
  <si>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</si>
  <si>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</si>
  <si>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</si>
  <si>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</si>
  <si>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</si>
  <si>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</si>
  <si>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</si>
  <si>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</si>
  <si>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</si>
  <si>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</si>
  <si>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</si>
  <si>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</si>
  <si>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</si>
  <si>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</si>
  <si>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</si>
  <si>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</si>
  <si>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</si>
  <si>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</si>
  <si>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</si>
  <si>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</si>
  <si>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</si>
  <si>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</si>
  <si>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</si>
  <si>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</si>
  <si>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</si>
  <si>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</si>
  <si>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</si>
  <si>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</si>
  <si>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</si>
  <si>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</si>
  <si>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</si>
  <si>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</si>
  <si>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</si>
  <si>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</si>
  <si>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</si>
  <si>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</si>
  <si>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</si>
  <si>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</si>
  <si>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</si>
  <si>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</si>
  <si>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</si>
  <si>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</si>
  <si>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</si>
  <si>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</si>
  <si>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</si>
  <si>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</si>
  <si>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</si>
  <si>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</si>
  <si>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</si>
  <si>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</si>
  <si>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</si>
  <si>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</si>
  <si>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</si>
  <si>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</si>
  <si>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</si>
  <si>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</si>
  <si>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</si>
  <si>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</si>
  <si>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</si>
  <si>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</si>
  <si>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</si>
  <si>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</si>
  <si>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</si>
  <si>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</si>
  <si>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</si>
  <si>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</si>
  <si>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</si>
  <si>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</si>
  <si>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</si>
  <si>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</si>
  <si>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</si>
  <si>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</si>
  <si>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</si>
  <si>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</si>
  <si>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</si>
  <si>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</si>
  <si>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</si>
  <si>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</si>
  <si>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</si>
  <si>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</si>
  <si>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</si>
  <si>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</si>
  <si>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</si>
  <si>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</si>
  <si>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</si>
  <si>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</si>
  <si>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</si>
  <si>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</si>
  <si>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</si>
  <si>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</si>
  <si>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</si>
  <si>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</si>
  <si>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</si>
  <si>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</si>
  <si>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</si>
  <si>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</si>
  <si>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</si>
  <si>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</si>
  <si>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</si>
  <si>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</si>
  <si>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</si>
  <si>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</si>
  <si>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</si>
  <si>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</si>
  <si>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</si>
  <si>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</si>
  <si>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</si>
  <si>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</si>
  <si>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</si>
  <si>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</si>
  <si>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</si>
  <si>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</si>
  <si>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</si>
  <si>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</si>
  <si>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</si>
  <si>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</si>
  <si>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</si>
  <si>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</si>
  <si>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</si>
  <si>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</si>
  <si>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</si>
  <si>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</si>
  <si>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</si>
  <si>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</si>
  <si>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</si>
  <si>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</si>
  <si>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</si>
  <si>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</si>
  <si>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</si>
  <si>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</si>
  <si>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</si>
  <si>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</si>
  <si>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</si>
  <si>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</si>
  <si>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</si>
  <si>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</si>
  <si>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</si>
  <si>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</si>
  <si>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</si>
  <si>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</si>
  <si>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</si>
  <si>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</si>
  <si>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</si>
  <si>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</si>
  <si>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</si>
  <si>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</si>
  <si>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</si>
  <si>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</si>
  <si>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</si>
  <si>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</si>
  <si>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</si>
  <si>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</si>
  <si>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</si>
  <si>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</si>
  <si>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</si>
  <si>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</si>
  <si>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</si>
  <si>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</si>
  <si>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</si>
  <si>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</si>
  <si>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</si>
  <si>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</si>
  <si>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</si>
  <si>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</si>
  <si>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</si>
  <si>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</si>
  <si>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</si>
  <si>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</si>
  <si>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</si>
  <si>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</si>
  <si>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</si>
  <si>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</si>
  <si>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</si>
  <si>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</si>
  <si>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</si>
  <si>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</si>
  <si>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</si>
  <si>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</si>
  <si>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</si>
  <si>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</si>
  <si>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</si>
  <si>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</si>
  <si>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</si>
  <si>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</si>
  <si>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</si>
  <si>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</si>
  <si>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</si>
  <si>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</si>
  <si>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</si>
  <si>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</si>
  <si>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</si>
  <si>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</si>
  <si>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</si>
  <si>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</si>
  <si>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</si>
  <si>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</si>
  <si>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</si>
  <si>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</si>
  <si>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</si>
  <si>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</si>
  <si>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</si>
  <si>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</si>
  <si>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</si>
  <si>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</si>
  <si>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</si>
  <si>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</si>
  <si>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</si>
  <si>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</si>
  <si>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</si>
  <si>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</si>
  <si>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</si>
  <si>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</si>
  <si>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</si>
  <si>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</si>
  <si>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</si>
  <si>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</si>
  <si>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Grand boutique</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</si>
  <si>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</si>
  <si>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</si>
  <si>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</si>
  <si>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</si>
  <si>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</si>
  <si>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</si>
  <si>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</si>
  <si>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</si>
  <si>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</si>
  <si>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</si>
  <si>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</si>
  <si>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</si>
  <si>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</si>
  <si>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</si>
  <si>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</si>
  <si>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</si>
  <si>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</si>
  <si>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</si>
  <si>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</si>
  <si>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</si>
  <si>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</si>
  <si>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</si>
  <si>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</si>
  <si>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</si>
  <si>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</si>
  <si>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</si>
  <si>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</si>
  <si>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</si>
  <si>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</si>
  <si>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</si>
  <si>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</si>
  <si>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</si>
  <si>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</si>
  <si>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</si>
  <si>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</si>
  <si>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</si>
  <si>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</si>
  <si>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</si>
  <si>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</si>
  <si>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</si>
  <si>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</si>
  <si>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</si>
  <si>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</si>
  <si>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</si>
  <si>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</si>
  <si>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</si>
  <si>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</si>
  <si>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</si>
  <si>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</si>
  <si>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</si>
  <si>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</si>
  <si>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</si>
  <si>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</si>
  <si>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</si>
  <si>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</si>
  <si>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</si>
  <si>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</si>
  <si>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</si>
  <si>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</si>
  <si>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</si>
  <si>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</si>
  <si>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</si>
  <si>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</si>
  <si>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</si>
  <si>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</si>
  <si>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</si>
  <si>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</si>
  <si>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</si>
  <si>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</si>
  <si>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</si>
  <si>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</si>
  <si>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</si>
  <si>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</si>
  <si>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</si>
  <si>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</si>
  <si>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</si>
  <si>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</si>
  <si>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</si>
  <si>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</si>
  <si>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</si>
  <si>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</si>
  <si>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</si>
  <si>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</si>
  <si>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</si>
  <si>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</si>
  <si>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</si>
  <si>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</si>
  <si>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</si>
  <si>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</si>
  <si>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</si>
  <si>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</si>
  <si>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</si>
  <si>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</si>
  <si>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</si>
  <si>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</si>
  <si>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</si>
  <si>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</si>
  <si>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</si>
  <si>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</si>
  <si>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</si>
  <si>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</si>
  <si>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</si>
  <si>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</si>
  <si>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</si>
  <si>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</si>
  <si>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</si>
  <si>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</si>
  <si>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</si>
  <si>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</si>
  <si>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</si>
  <si>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</si>
  <si>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</si>
  <si>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</si>
  <si>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</si>
  <si>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</si>
  <si>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</si>
  <si>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</si>
  <si>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</si>
  <si>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</si>
  <si>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</si>
  <si>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</si>
  <si>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</si>
  <si>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</si>
  <si>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</si>
  <si>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</si>
  <si>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</si>
  <si>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</si>
  <si>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</si>
  <si>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</si>
  <si>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</si>
  <si>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</si>
  <si>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</si>
  <si>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</si>
  <si>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</si>
  <si>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</si>
  <si>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</si>
  <si>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</si>
  <si>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</si>
  <si>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</si>
  <si>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</si>
  <si>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</si>
  <si>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</si>
  <si>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</si>
  <si>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</si>
  <si>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</si>
  <si>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</si>
  <si>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</si>
  <si>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S25</t>
  </si>
  <si>
    <t>S26</t>
  </si>
  <si>
    <t>S27</t>
  </si>
  <si>
    <t>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</si>
  <si>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</si>
  <si>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</si>
  <si>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</si>
  <si>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</si>
  <si>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</si>
  <si>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</si>
  <si>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</si>
  <si>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</si>
  <si>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</si>
  <si>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</si>
  <si>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</si>
  <si>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</si>
  <si>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</si>
  <si>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</si>
  <si>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</si>
  <si>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</si>
  <si>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</si>
  <si>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</si>
  <si>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</si>
  <si>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</si>
  <si>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</si>
  <si>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</si>
  <si>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</si>
  <si>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</si>
  <si>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</si>
  <si>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</si>
  <si>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</si>
  <si>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</si>
  <si>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</si>
  <si>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</si>
  <si>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</si>
  <si>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S29</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</si>
  <si>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</si>
  <si>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</si>
  <si>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</si>
  <si>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</si>
  <si>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</si>
  <si>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</si>
  <si>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</si>
  <si>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</si>
  <si>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</si>
  <si>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</si>
  <si>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</si>
  <si>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</si>
  <si>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</si>
  <si>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</si>
  <si>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</si>
  <si>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</si>
  <si>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</si>
  <si>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</si>
  <si>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</si>
  <si>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</si>
  <si>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</si>
  <si>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</si>
  <si>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</si>
  <si>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</si>
  <si>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</si>
  <si>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</si>
  <si>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</si>
  <si>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</si>
  <si>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</si>
  <si>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</si>
  <si>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</si>
  <si>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</si>
  <si>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</si>
  <si>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</si>
  <si>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</si>
  <si>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</si>
  <si>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</si>
  <si>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</si>
  <si>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</si>
  <si>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</si>
  <si>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</si>
  <si>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</si>
  <si>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</si>
  <si>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</si>
  <si>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</si>
  <si>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</si>
  <si>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</si>
  <si>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</si>
  <si>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</si>
  <si>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</si>
  <si>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</si>
  <si>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</si>
  <si>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</si>
  <si>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</si>
  <si>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</si>
  <si>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</si>
  <si>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</si>
  <si>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</si>
  <si>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</si>
  <si>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</si>
  <si>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</si>
  <si>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</si>
  <si>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</si>
  <si>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</si>
  <si>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</si>
  <si>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</si>
  <si>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</si>
  <si>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</si>
  <si>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</si>
  <si>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</si>
  <si>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</si>
  <si>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</si>
  <si>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</si>
  <si>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</si>
  <si>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</si>
  <si>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</si>
  <si>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</si>
  <si>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</si>
  <si>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</si>
  <si>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</si>
  <si>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</si>
  <si>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</si>
  <si>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</si>
  <si>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</si>
  <si>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</si>
  <si>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</si>
  <si>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</si>
  <si>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</si>
  <si>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</si>
  <si>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</si>
  <si>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</si>
  <si>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</si>
  <si>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</si>
  <si>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</si>
  <si>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</si>
  <si>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</si>
  <si>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</si>
  <si>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</si>
  <si>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</si>
  <si>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</si>
  <si>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</si>
  <si>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</si>
  <si>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</si>
  <si>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</si>
  <si>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</si>
  <si>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</si>
  <si>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</si>
  <si>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</si>
  <si>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</si>
  <si>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</si>
  <si>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</si>
  <si>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</si>
  <si>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</si>
  <si>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</si>
  <si>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</si>
  <si>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</si>
  <si>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</si>
  <si>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</si>
  <si>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</si>
  <si>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</si>
  <si>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</si>
  <si>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</si>
  <si>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</si>
  <si>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</si>
  <si>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</si>
  <si>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</si>
  <si>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</si>
  <si>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</si>
  <si>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</si>
  <si>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</si>
  <si>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</si>
  <si>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</si>
  <si>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</si>
  <si>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</si>
  <si>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</si>
  <si>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</si>
  <si>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</si>
  <si>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</si>
  <si>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</si>
  <si>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</si>
  <si>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</si>
  <si>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</si>
  <si>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</si>
  <si>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</si>
  <si>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</si>
  <si>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</si>
  <si>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</si>
  <si>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</si>
  <si>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</si>
  <si>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</si>
  <si>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</si>
  <si>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</si>
  <si>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</si>
  <si>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</si>
  <si>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</si>
  <si>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</si>
  <si>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</si>
  <si>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</si>
  <si>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</si>
  <si>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</si>
  <si>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</si>
  <si>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</si>
  <si>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</si>
  <si>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</si>
  <si>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</si>
  <si>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</si>
  <si>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</si>
  <si>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</si>
  <si>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</si>
  <si>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</si>
  <si>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</si>
  <si>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</si>
  <si>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</si>
  <si>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</si>
  <si>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</si>
  <si>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</si>
  <si>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</si>
  <si>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</si>
  <si>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</si>
  <si>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</si>
  <si>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</si>
  <si>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</si>
  <si>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</si>
  <si>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</si>
  <si>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</si>
  <si>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</si>
  <si>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</si>
  <si>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</si>
  <si>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</si>
  <si>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</si>
  <si>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</si>
  <si>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</si>
  <si>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</si>
  <si>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</si>
  <si>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</si>
  <si>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</si>
  <si>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</si>
  <si>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</si>
  <si>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</si>
  <si>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</si>
  <si>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</si>
  <si>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</si>
  <si>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</si>
  <si>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</si>
  <si>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</si>
  <si>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</si>
  <si>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</si>
  <si>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</si>
  <si>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</si>
  <si>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Commande non livrées</t>
  </si>
  <si>
    <t>Livrés</t>
  </si>
  <si>
    <t>Non livrés</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</si>
  <si>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</si>
  <si>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</si>
  <si>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</si>
  <si>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</si>
  <si>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</si>
  <si>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</si>
  <si>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</si>
  <si>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</si>
  <si>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</si>
  <si>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</si>
  <si>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</si>
  <si>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</si>
  <si>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</si>
  <si>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</si>
  <si>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</si>
  <si>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</si>
  <si>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</si>
  <si>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</si>
  <si>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</si>
  <si>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</si>
  <si>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</si>
  <si>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</si>
  <si>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</si>
  <si>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</si>
  <si>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</si>
  <si>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</si>
  <si>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</si>
  <si>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</si>
  <si>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</si>
  <si>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</si>
  <si>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</si>
  <si>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</si>
  <si>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</si>
  <si>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</si>
  <si>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</si>
  <si>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</si>
  <si>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</si>
  <si>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</si>
  <si>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</si>
  <si>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</si>
  <si>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</si>
  <si>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</si>
  <si>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</si>
  <si>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Nombre de cartons non livrés</t>
  </si>
  <si>
    <t>EVOLUTION DES LIVRAISONS PAR PRODUIT</t>
  </si>
  <si>
    <t>Quanté Livrés</t>
  </si>
  <si>
    <t>Quantité Non Livrés</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</si>
  <si>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</si>
  <si>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</si>
  <si>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</si>
  <si>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</si>
  <si>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</si>
  <si>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</si>
  <si>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</si>
  <si>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</si>
  <si>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</si>
  <si>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</si>
  <si>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</si>
  <si>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</si>
  <si>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</si>
  <si>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</si>
  <si>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</si>
  <si>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</si>
  <si>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</si>
  <si>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</si>
  <si>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</si>
  <si>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</si>
  <si>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</si>
  <si>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</si>
  <si>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</si>
  <si>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</si>
  <si>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</si>
  <si>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</si>
  <si>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</si>
  <si>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</si>
  <si>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</si>
  <si>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</si>
  <si>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</si>
  <si>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</si>
  <si>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</si>
  <si>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</si>
  <si>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</si>
  <si>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</si>
  <si>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</si>
  <si>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</si>
  <si>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</si>
  <si>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</si>
  <si>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</si>
  <si>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</si>
  <si>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</si>
  <si>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</si>
  <si>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</si>
  <si>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</si>
  <si>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</si>
  <si>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</si>
  <si>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</si>
  <si>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</si>
  <si>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</si>
  <si>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</si>
  <si>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</si>
  <si>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</si>
  <si>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</si>
  <si>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</si>
  <si>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</si>
  <si>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</si>
  <si>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</si>
  <si>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</si>
  <si>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</si>
  <si>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</si>
  <si>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</si>
  <si>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</si>
  <si>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</si>
  <si>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</si>
  <si>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</si>
  <si>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</si>
  <si>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</si>
  <si>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</si>
  <si>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</si>
  <si>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</si>
  <si>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</si>
  <si>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</si>
  <si>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</si>
  <si>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</si>
  <si>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</si>
  <si>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</si>
  <si>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</si>
  <si>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</si>
  <si>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</si>
  <si>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</si>
  <si>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</si>
  <si>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</si>
  <si>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</si>
  <si>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</si>
  <si>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</si>
  <si>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</si>
  <si>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</si>
  <si>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</si>
  <si>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</si>
  <si>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</si>
  <si>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</si>
  <si>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</si>
  <si>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</si>
  <si>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</si>
  <si>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</si>
  <si>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</si>
  <si>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</si>
  <si>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</si>
  <si>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</si>
  <si>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</si>
  <si>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</si>
  <si>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</si>
  <si>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</si>
  <si>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</si>
  <si>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</si>
  <si>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</si>
  <si>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</si>
  <si>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</si>
  <si>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</si>
  <si>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</si>
  <si>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</si>
  <si>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</si>
  <si>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</si>
  <si>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</si>
  <si>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</si>
  <si>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</si>
  <si>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</si>
  <si>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</si>
  <si>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</si>
  <si>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</si>
  <si>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</si>
  <si>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</si>
  <si>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</si>
  <si>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</si>
  <si>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</si>
  <si>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</si>
  <si>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</si>
  <si>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</si>
  <si>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</si>
  <si>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</si>
  <si>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</si>
  <si>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</si>
  <si>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</si>
  <si>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</si>
  <si>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</si>
  <si>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</si>
  <si>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</si>
  <si>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</si>
  <si>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</si>
  <si>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</si>
  <si>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</si>
  <si>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</si>
  <si>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</si>
  <si>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</si>
  <si>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</si>
  <si>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S30</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</si>
  <si>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</si>
  <si>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</si>
  <si>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</si>
  <si>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</si>
  <si>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</si>
  <si>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</si>
  <si>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</si>
  <si>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</si>
  <si>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</si>
  <si>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</si>
  <si>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</si>
  <si>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</si>
  <si>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</si>
  <si>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</si>
  <si>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</si>
  <si>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</si>
  <si>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</si>
  <si>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</si>
  <si>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</si>
  <si>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</si>
  <si>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</si>
  <si>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</si>
  <si>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</si>
  <si>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</si>
  <si>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</si>
  <si>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</si>
  <si>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</si>
  <si>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</si>
  <si>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</si>
  <si>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</si>
  <si>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</si>
  <si>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</si>
  <si>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</si>
  <si>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</si>
  <si>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</si>
  <si>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</si>
  <si>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</si>
  <si>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</si>
  <si>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</si>
  <si>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</si>
  <si>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</si>
  <si>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</si>
  <si>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</si>
  <si>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</si>
  <si>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</si>
  <si>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</si>
  <si>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</si>
  <si>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</si>
  <si>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</si>
  <si>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</si>
  <si>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</si>
  <si>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</si>
  <si>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</si>
  <si>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</si>
  <si>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</si>
  <si>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</si>
  <si>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</si>
  <si>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</si>
  <si>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</si>
  <si>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</si>
  <si>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</si>
  <si>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</si>
  <si>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</si>
  <si>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</si>
  <si>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</si>
  <si>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</si>
  <si>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</si>
  <si>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</si>
  <si>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</si>
  <si>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</si>
  <si>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</si>
  <si>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</si>
  <si>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</si>
  <si>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</si>
  <si>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</si>
  <si>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</si>
  <si>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</si>
  <si>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</si>
  <si>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</si>
  <si>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</si>
  <si>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</si>
  <si>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</si>
  <si>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</si>
  <si>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</si>
  <si>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</si>
  <si>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</si>
  <si>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</si>
  <si>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</si>
  <si>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</si>
  <si>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</si>
  <si>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</si>
  <si>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</si>
  <si>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</si>
  <si>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</si>
  <si>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</si>
  <si>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</si>
  <si>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</si>
  <si>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</si>
  <si>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</si>
  <si>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</si>
  <si>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</si>
  <si>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</si>
  <si>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</si>
  <si>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</si>
  <si>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</si>
  <si>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</si>
  <si>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</si>
  <si>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</si>
  <si>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</si>
  <si>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</si>
  <si>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</si>
  <si>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</si>
  <si>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</si>
  <si>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</si>
  <si>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</si>
  <si>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</si>
  <si>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</si>
  <si>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</si>
  <si>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</si>
  <si>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</si>
  <si>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</si>
  <si>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</si>
  <si>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</si>
  <si>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</si>
  <si>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</si>
  <si>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</si>
  <si>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</si>
  <si>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</si>
  <si>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</si>
  <si>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</si>
  <si>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</si>
  <si>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</si>
  <si>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</si>
  <si>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</si>
  <si>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</si>
  <si>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</si>
  <si>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</si>
  <si>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</si>
  <si>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</si>
  <si>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</si>
  <si>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</si>
  <si>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</si>
  <si>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</si>
  <si>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</si>
  <si>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</si>
  <si>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</si>
  <si>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</si>
  <si>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</si>
  <si>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</si>
  <si>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</si>
  <si>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</si>
  <si>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</si>
  <si>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</si>
  <si>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</si>
  <si>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</si>
  <si>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</si>
  <si>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</si>
  <si>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</si>
  <si>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</si>
  <si>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</si>
  <si>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</si>
  <si>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</si>
  <si>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</si>
  <si>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</si>
  <si>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</si>
  <si>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</si>
  <si>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</si>
  <si>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</si>
  <si>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</si>
  <si>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</si>
  <si>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</si>
  <si>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</si>
  <si>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</si>
  <si>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</si>
  <si>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</si>
  <si>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</si>
  <si>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</si>
  <si>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</si>
  <si>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</si>
  <si>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</si>
  <si>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</si>
  <si>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</si>
  <si>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</si>
  <si>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</si>
  <si>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</si>
  <si>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</si>
  <si>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</si>
  <si>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</si>
  <si>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</si>
  <si>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</si>
  <si>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</si>
  <si>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creati</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</si>
  <si>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</si>
  <si>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</si>
  <si>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</si>
  <si>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</si>
  <si>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</si>
  <si>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</si>
  <si>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</si>
  <si>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</si>
  <si>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</si>
  <si>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</si>
  <si>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</si>
  <si>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</si>
  <si>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</si>
  <si>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</si>
  <si>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</si>
  <si>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</si>
  <si>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</si>
  <si>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</si>
  <si>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</si>
  <si>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</si>
  <si>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</si>
  <si>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</si>
  <si>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</si>
  <si>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</si>
  <si>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</si>
  <si>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</si>
  <si>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</si>
  <si>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</si>
  <si>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</si>
  <si>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</si>
  <si>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</si>
  <si>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</si>
  <si>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</si>
  <si>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</si>
  <si>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</si>
  <si>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</si>
  <si>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</si>
  <si>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</si>
  <si>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</si>
  <si>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</si>
  <si>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</si>
  <si>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</si>
  <si>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</si>
  <si>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</si>
  <si>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</si>
  <si>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</si>
  <si>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</si>
  <si>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</si>
  <si>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</si>
  <si>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</si>
  <si>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</si>
  <si>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</si>
  <si>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</si>
  <si>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</si>
  <si>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</si>
  <si>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</si>
  <si>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</si>
  <si>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</si>
  <si>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</si>
  <si>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</si>
  <si>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</si>
  <si>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</si>
  <si>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</si>
  <si>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</si>
  <si>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</si>
  <si>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</si>
  <si>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</si>
  <si>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</si>
  <si>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</si>
  <si>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</si>
  <si>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</si>
  <si>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</si>
  <si>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S31</t>
  </si>
  <si>
    <t>Il veut le sak d 25kg de l'ai janus mais il ma dit c chère</t>
  </si>
  <si>
    <t>Seye</t>
  </si>
  <si>
    <t>2 carton de 200g de pote pour essayer</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</si>
  <si>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</si>
  <si>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</si>
  <si>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</si>
  <si>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</si>
  <si>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</si>
  <si>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</si>
  <si>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</si>
  <si>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</si>
  <si>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</si>
  <si>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</si>
  <si>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</si>
  <si>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</si>
  <si>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</si>
  <si>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</si>
  <si>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</si>
  <si>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</si>
  <si>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</si>
  <si>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</si>
  <si>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</si>
  <si>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</si>
  <si>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</si>
  <si>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</si>
  <si>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</si>
  <si>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</si>
  <si>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</si>
  <si>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</si>
  <si>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</si>
  <si>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</si>
  <si>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</si>
  <si>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</si>
  <si>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</si>
  <si>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</si>
  <si>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</si>
  <si>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</si>
  <si>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</si>
  <si>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</si>
  <si>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</si>
  <si>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</si>
  <si>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</si>
  <si>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</si>
  <si>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</si>
  <si>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</si>
  <si>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</si>
  <si>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</si>
  <si>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</si>
  <si>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</si>
  <si>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</si>
  <si>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</si>
  <si>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</si>
  <si>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</si>
  <si>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</si>
  <si>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</si>
  <si>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</si>
  <si>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</si>
  <si>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</si>
  <si>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</si>
  <si>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</si>
  <si>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</si>
  <si>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</si>
  <si>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</si>
  <si>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</si>
  <si>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</si>
  <si>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</si>
  <si>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</si>
  <si>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</si>
  <si>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</si>
  <si>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</si>
  <si>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</si>
  <si>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</si>
  <si>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</si>
  <si>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</si>
  <si>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</si>
  <si>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</si>
  <si>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</si>
  <si>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</si>
  <si>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Commande non livré pour essayer</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</si>
  <si>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</si>
  <si>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</si>
  <si>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</si>
  <si>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</si>
  <si>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</si>
  <si>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</si>
  <si>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</si>
  <si>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</si>
  <si>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</si>
  <si>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</si>
  <si>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</si>
  <si>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</si>
  <si>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</si>
  <si>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</si>
  <si>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</si>
  <si>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</si>
  <si>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</si>
  <si>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</si>
  <si>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</si>
  <si>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</si>
  <si>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</si>
  <si>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</si>
  <si>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</si>
  <si>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</si>
  <si>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Moustapha ndaw</t>
  </si>
  <si>
    <t>Merci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</si>
</sst>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9"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color theme="0"/>
      <name val="Calibri"/>
      <family val="2"/>
      <scheme val="minor"/>
    </font>
    <font>
      <sz val="20"/>
      <color theme="0"/>
      <name val="Arial Black"/>
      <family val="2"/>
    </font>
    <font>
      <b/>
      <sz val="12"/>
      <name val="Times New Roman"/>
      <family val="1"/>
    </font>
  </fonts>
  <fills count="11">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rgb="FFEE0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medium">
        <color theme="0"/>
      </top>
      <bottom style="thick">
        <color theme="0"/>
      </bottom>
      <diagonal/>
    </border>
  </borders>
  <cellStyleXfs count="2">
    <xf numFmtId="0" fontId="0" fillId="0" borderId="0"/>
    <xf numFmtId="9" fontId="2" fillId="0" borderId="0" applyFont="0" applyFill="0" applyBorder="0" applyAlignment="0" applyProtection="0"/>
  </cellStyleXfs>
  <cellXfs count="76">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center"/>
    </xf>
    <xf numFmtId="0" fontId="0" fillId="0" borderId="2" xfId="0" applyBorder="1"/>
    <xf numFmtId="0" fontId="0" fillId="0" borderId="0" xfId="0" applyProtection="1">
      <protection locked="0"/>
    </xf>
    <xf numFmtId="0" fontId="0" fillId="3" borderId="0" xfId="0" applyFill="1" applyProtection="1">
      <protection locked="0"/>
    </xf>
    <xf numFmtId="0" fontId="0" fillId="3" borderId="0" xfId="0" applyFill="1" applyAlignment="1" applyProtection="1">
      <alignment horizontal="left"/>
      <protection locked="0"/>
    </xf>
    <xf numFmtId="3" fontId="0" fillId="3" borderId="0" xfId="0" applyNumberFormat="1"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0" fontId="0" fillId="3" borderId="0" xfId="0" applyFill="1" applyAlignment="1">
      <alignment horizontal="left"/>
    </xf>
    <xf numFmtId="3" fontId="0" fillId="3" borderId="0" xfId="0" applyNumberFormat="1" applyFill="1"/>
    <xf numFmtId="0" fontId="3" fillId="0" borderId="0" xfId="0" applyFont="1"/>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7" borderId="0" xfId="0" applyFill="1"/>
    <xf numFmtId="0" fontId="0" fillId="8" borderId="0" xfId="0" applyFill="1"/>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4" xfId="0" applyNumberFormat="1" applyFont="1" applyFill="1" applyBorder="1"/>
    <xf numFmtId="0" fontId="0" fillId="3" borderId="5" xfId="0" applyFill="1" applyBorder="1"/>
    <xf numFmtId="3" fontId="0" fillId="3" borderId="3" xfId="0" applyNumberFormat="1" applyFill="1" applyBorder="1"/>
    <xf numFmtId="0" fontId="14" fillId="5" borderId="0" xfId="0" applyFont="1" applyFill="1"/>
    <xf numFmtId="0" fontId="17" fillId="9" borderId="0" xfId="0" applyFont="1" applyFill="1"/>
    <xf numFmtId="0" fontId="16" fillId="9" borderId="0" xfId="0" applyFont="1" applyFill="1"/>
    <xf numFmtId="0" fontId="18" fillId="4" borderId="0" xfId="0" applyFont="1" applyFill="1" applyAlignment="1">
      <alignment horizontal="center" vertical="center"/>
    </xf>
    <xf numFmtId="0" fontId="8" fillId="3" borderId="0" xfId="0" applyFont="1" applyFill="1" applyAlignment="1">
      <alignment vertical="center"/>
    </xf>
    <xf numFmtId="0" fontId="0" fillId="3" borderId="6" xfId="0" applyFill="1" applyBorder="1"/>
    <xf numFmtId="0" fontId="14" fillId="3" borderId="0" xfId="0" applyFont="1" applyFill="1"/>
    <xf numFmtId="0" fontId="0" fillId="10" borderId="0" xfId="0" applyFill="1"/>
    <xf numFmtId="3" fontId="0" fillId="10" borderId="0" xfId="0" applyNumberFormat="1" applyFill="1"/>
    <xf numFmtId="0" fontId="0" fillId="0" borderId="5" xfId="0" applyBorder="1"/>
    <xf numFmtId="0" fontId="8"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vertical="center"/>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8" fillId="3" borderId="0" xfId="0" applyNumberFormat="1" applyFont="1" applyFill="1" applyAlignment="1">
      <alignment horizontal="center" vertical="center"/>
    </xf>
    <xf numFmtId="0" fontId="0" fillId="3" borderId="0" xfId="0" applyNumberFormat="1" applyFill="1"/>
  </cellXfs>
  <cellStyles count="2">
    <cellStyle name="Normal" xfId="0" builtinId="0"/>
    <cellStyle name="Pourcentage" xfId="1" builtinId="5"/>
  </cellStyles>
  <dxfs count="147">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3" formatCode="#,##0"/>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numFmt numFmtId="3" formatCode="#,##0"/>
    </dxf>
    <dxf>
      <fill>
        <patternFill patternType="solid">
          <bgColor theme="2"/>
        </patternFill>
      </fill>
    </dxf>
    <dxf>
      <numFmt numFmtId="3" formatCode="#,##0"/>
    </dxf>
    <dxf>
      <font>
        <b/>
        <i val="0"/>
        <color rgb="FF00B050"/>
      </font>
    </dxf>
    <dxf>
      <font>
        <b/>
        <i val="0"/>
        <color theme="4"/>
      </font>
    </dxf>
    <dxf>
      <font>
        <b/>
        <i val="0"/>
        <color rgb="FF00B050"/>
      </font>
    </dxf>
    <dxf>
      <font>
        <b/>
        <i val="0"/>
        <color rgb="FFEE0000"/>
      </font>
    </dxf>
    <dxf>
      <font>
        <b/>
        <i val="0"/>
      </font>
    </dxf>
    <dxf>
      <font>
        <b/>
        <i val="0"/>
        <color rgb="FF00B050"/>
      </font>
    </dxf>
    <dxf>
      <font>
        <b/>
        <i val="0"/>
        <color rgb="FFEE0000"/>
      </font>
    </dxf>
    <dxf>
      <font>
        <b/>
        <i val="0"/>
        <color rgb="FF00B05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dxf>
    <dxf>
      <numFmt numFmtId="3" formatCode="#,##0"/>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0" formatCode="General"/>
    </dxf>
    <dxf>
      <numFmt numFmtId="3" formatCode="#,##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0" formatCode="General"/>
    </dxf>
    <dxf>
      <numFmt numFmtId="3" formatCode="#,##0"/>
    </dxf>
    <dxf>
      <numFmt numFmtId="0" formatCode="General"/>
    </dxf>
    <dxf>
      <numFmt numFmtId="0" formatCode="Genera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GRAND YOFF</c:v>
                </c:pt>
                <c:pt idx="3">
                  <c:v>PIKINE</c:v>
                </c:pt>
                <c:pt idx="4">
                  <c:v>KEUR MASSAR</c:v>
                </c:pt>
                <c:pt idx="5">
                  <c:v>PNR</c:v>
                </c:pt>
                <c:pt idx="6">
                  <c:v>CASTOR</c:v>
                </c:pt>
              </c:strCache>
            </c:strRef>
          </c:cat>
          <c:val>
            <c:numRef>
              <c:f>'Données Traitées'!$AJ$5:$AJ$11</c:f>
              <c:numCache>
                <c:formatCode>#,##0</c:formatCode>
                <c:ptCount val="7"/>
                <c:pt idx="0">
                  <c:v>595</c:v>
                </c:pt>
                <c:pt idx="1">
                  <c:v>755</c:v>
                </c:pt>
                <c:pt idx="2">
                  <c:v>227</c:v>
                </c:pt>
                <c:pt idx="3">
                  <c:v>479</c:v>
                </c:pt>
                <c:pt idx="4">
                  <c:v>190</c:v>
                </c:pt>
                <c:pt idx="5">
                  <c:v>306</c:v>
                </c:pt>
                <c:pt idx="6">
                  <c:v>83</c:v>
                </c:pt>
              </c:numCache>
            </c:numRef>
          </c:val>
          <c:extLst>
            <c:ext xmlns:c16="http://schemas.microsoft.com/office/drawing/2014/chart" uri="{C3380CC4-5D6E-409C-BE32-E72D297353CC}">
              <c16:uniqueId val="{00000000-9BAF-4CF5-AFF9-3CC2D306D573}"/>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E9C9-4922-8DA1-EF0E3EBC957E}"/>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FC-41AB-ABB1-C898DA2CFB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FC-41AB-ABB1-C898DA2CFB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FC-41AB-ABB1-C898DA2CFB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9FC-41AB-ABB1-C898DA2CFB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9FC-41AB-ABB1-C898DA2CFB6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9FC-41AB-ABB1-C898DA2CF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GRAND YOFF</c:v>
                </c:pt>
                <c:pt idx="2">
                  <c:v>KEUR MASSAR</c:v>
                </c:pt>
                <c:pt idx="3">
                  <c:v>PIKINE</c:v>
                </c:pt>
                <c:pt idx="4">
                  <c:v>DKR PLATEAU</c:v>
                </c:pt>
                <c:pt idx="5">
                  <c:v>PNR</c:v>
                </c:pt>
              </c:strCache>
            </c:strRef>
          </c:cat>
          <c:val>
            <c:numRef>
              <c:f>'Données Traitées'!$Y$13:$Y$18</c:f>
              <c:numCache>
                <c:formatCode>#,##0</c:formatCode>
                <c:ptCount val="6"/>
                <c:pt idx="0">
                  <c:v>14612500</c:v>
                </c:pt>
                <c:pt idx="1">
                  <c:v>4389000</c:v>
                </c:pt>
                <c:pt idx="2">
                  <c:v>4542500</c:v>
                </c:pt>
                <c:pt idx="3">
                  <c:v>6106750</c:v>
                </c:pt>
                <c:pt idx="4">
                  <c:v>8842500</c:v>
                </c:pt>
                <c:pt idx="5">
                  <c:v>6382000</c:v>
                </c:pt>
              </c:numCache>
            </c:numRef>
          </c:val>
          <c:extLst>
            <c:ext xmlns:c16="http://schemas.microsoft.com/office/drawing/2014/chart" uri="{C3380CC4-5D6E-409C-BE32-E72D297353CC}">
              <c16:uniqueId val="{0000000C-49FC-41AB-ABB1-C898DA2CFB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598230549520918"/>
          <c:y val="0.34605340238784238"/>
          <c:w val="0.17365292486621453"/>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1960842</xdr:colOff>
      <xdr:row>26</xdr:row>
      <xdr:rowOff>28014</xdr:rowOff>
    </xdr:to>
    <xdr:sp macro="" textlink="">
      <xdr:nvSpPr>
        <xdr:cNvPr id="2" name="Rectangle 1">
          <a:extLst>
            <a:ext uri="{FF2B5EF4-FFF2-40B4-BE49-F238E27FC236}">
              <a16:creationId xmlns:a16="http://schemas.microsoft.com/office/drawing/2014/main" id="{AD961C73-3906-4A16-BF1E-C8859E835971}"/>
            </a:ext>
          </a:extLst>
        </xdr:cNvPr>
        <xdr:cNvSpPr>
          <a:spLocks noChangeAspect="1"/>
        </xdr:cNvSpPr>
      </xdr:nvSpPr>
      <xdr:spPr>
        <a:xfrm>
          <a:off x="0" y="0"/>
          <a:ext cx="1960842" cy="5042324"/>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3" name="Rectangle 2">
          <a:extLst>
            <a:ext uri="{FF2B5EF4-FFF2-40B4-BE49-F238E27FC236}">
              <a16:creationId xmlns:a16="http://schemas.microsoft.com/office/drawing/2014/main" id="{0BE68017-A9DD-4DB0-9E15-7496043A49DC}"/>
            </a:ext>
          </a:extLst>
        </xdr:cNvPr>
        <xdr:cNvSpPr/>
      </xdr:nvSpPr>
      <xdr:spPr>
        <a:xfrm>
          <a:off x="5461" y="0"/>
          <a:ext cx="1567150" cy="525519"/>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4" name="ZoneTexte 3">
          <a:extLst>
            <a:ext uri="{FF2B5EF4-FFF2-40B4-BE49-F238E27FC236}">
              <a16:creationId xmlns:a16="http://schemas.microsoft.com/office/drawing/2014/main" id="{EDAFBABA-1CDE-45FB-8553-3CF19D16BF77}"/>
            </a:ext>
          </a:extLst>
        </xdr:cNvPr>
        <xdr:cNvSpPr txBox="1"/>
      </xdr:nvSpPr>
      <xdr:spPr>
        <a:xfrm>
          <a:off x="19640" y="621177"/>
          <a:ext cx="1885359" cy="3584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02/08</a:t>
          </a:r>
        </a:p>
      </xdr:txBody>
    </xdr:sp>
    <xdr:clientData/>
  </xdr:twoCellAnchor>
  <xdr:twoCellAnchor>
    <xdr:from>
      <xdr:col>0</xdr:col>
      <xdr:colOff>64676</xdr:colOff>
      <xdr:row>10</xdr:row>
      <xdr:rowOff>96743</xdr:rowOff>
    </xdr:from>
    <xdr:to>
      <xdr:col>0</xdr:col>
      <xdr:colOff>1914266</xdr:colOff>
      <xdr:row>22</xdr:row>
      <xdr:rowOff>142328</xdr:rowOff>
    </xdr:to>
    <mc:AlternateContent xmlns:mc="http://schemas.openxmlformats.org/markup-compatibility/2006" xmlns:a14="http://schemas.microsoft.com/office/drawing/2010/main">
      <mc:Choice Requires="a14">
        <xdr:graphicFrame macro="">
          <xdr:nvGraphicFramePr>
            <xdr:cNvPr id="8" name="Semaine 2">
              <a:extLst>
                <a:ext uri="{FF2B5EF4-FFF2-40B4-BE49-F238E27FC236}">
                  <a16:creationId xmlns:a16="http://schemas.microsoft.com/office/drawing/2014/main" id="{CFBC63A3-5001-45E7-856F-839E4B9A74A0}"/>
                </a:ext>
              </a:extLst>
            </xdr:cNvPr>
            <xdr:cNvGraphicFramePr/>
          </xdr:nvGraphicFramePr>
          <xdr:xfrm>
            <a:off x="0" y="0"/>
            <a:ext cx="0" cy="0"/>
          </xdr:xfrm>
          <a:graphic>
            <a:graphicData uri="http://schemas.microsoft.com/office/drawing/2010/slicer">
              <sle:slicer xmlns:sle="http://schemas.microsoft.com/office/drawing/2010/slicer" name="Semaine 2"/>
            </a:graphicData>
          </a:graphic>
        </xdr:graphicFrame>
      </mc:Choice>
      <mc:Fallback xmlns="">
        <xdr:sp macro="" textlink="">
          <xdr:nvSpPr>
            <xdr:cNvPr id="0" name=""/>
            <xdr:cNvSpPr>
              <a:spLocks noTextEdit="1"/>
            </xdr:cNvSpPr>
          </xdr:nvSpPr>
          <xdr:spPr>
            <a:xfrm>
              <a:off x="64676" y="2045536"/>
              <a:ext cx="1849590" cy="207477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9" name="Mois 2">
              <a:extLst>
                <a:ext uri="{FF2B5EF4-FFF2-40B4-BE49-F238E27FC236}">
                  <a16:creationId xmlns:a16="http://schemas.microsoft.com/office/drawing/2014/main" id="{CA565775-6A18-4563-90ED-6AB44C7E6C78}"/>
                </a:ext>
              </a:extLst>
            </xdr:cNvPr>
            <xdr:cNvGraphicFramePr/>
          </xdr:nvGraphicFramePr>
          <xdr:xfrm>
            <a:off x="0" y="0"/>
            <a:ext cx="0" cy="0"/>
          </xdr:xfrm>
          <a:graphic>
            <a:graphicData uri="http://schemas.microsoft.com/office/drawing/2010/slicer">
              <sle:slicer xmlns:sle="http://schemas.microsoft.com/office/drawing/2010/slicer" name="Mois 2"/>
            </a:graphicData>
          </a:graphic>
        </xdr:graphicFrame>
      </mc:Choice>
      <mc:Fallback xmlns="">
        <xdr:sp macro="" textlink="">
          <xdr:nvSpPr>
            <xdr:cNvPr id="0" name=""/>
            <xdr:cNvSpPr>
              <a:spLocks noTextEdit="1"/>
            </xdr:cNvSpPr>
          </xdr:nvSpPr>
          <xdr:spPr>
            <a:xfrm>
              <a:off x="0" y="1056324"/>
              <a:ext cx="1894867" cy="9357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9338</xdr:colOff>
      <xdr:row>26</xdr:row>
      <xdr:rowOff>92743</xdr:rowOff>
    </xdr:from>
    <xdr:to>
      <xdr:col>0</xdr:col>
      <xdr:colOff>1970368</xdr:colOff>
      <xdr:row>57</xdr:row>
      <xdr:rowOff>99514</xdr:rowOff>
    </xdr:to>
    <xdr:sp macro="" textlink="">
      <xdr:nvSpPr>
        <xdr:cNvPr id="5" name="Rectangle 4">
          <a:extLst>
            <a:ext uri="{FF2B5EF4-FFF2-40B4-BE49-F238E27FC236}">
              <a16:creationId xmlns:a16="http://schemas.microsoft.com/office/drawing/2014/main" id="{8E6CE167-C7DA-4FB3-AF89-FFBD2C52E13C}"/>
            </a:ext>
          </a:extLst>
        </xdr:cNvPr>
        <xdr:cNvSpPr/>
      </xdr:nvSpPr>
      <xdr:spPr>
        <a:xfrm>
          <a:off x="9338" y="5107053"/>
          <a:ext cx="1961030" cy="598453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39543</xdr:colOff>
      <xdr:row>39</xdr:row>
      <xdr:rowOff>85441</xdr:rowOff>
    </xdr:from>
    <xdr:to>
      <xdr:col>0</xdr:col>
      <xdr:colOff>1905000</xdr:colOff>
      <xdr:row>51</xdr:row>
      <xdr:rowOff>189075</xdr:rowOff>
    </xdr:to>
    <mc:AlternateContent xmlns:mc="http://schemas.openxmlformats.org/markup-compatibility/2006" xmlns:a14="http://schemas.microsoft.com/office/drawing/2010/main">
      <mc:Choice Requires="a14">
        <xdr:graphicFrame macro="">
          <xdr:nvGraphicFramePr>
            <xdr:cNvPr id="6" name="Prénom Nom RZ 2">
              <a:extLst>
                <a:ext uri="{FF2B5EF4-FFF2-40B4-BE49-F238E27FC236}">
                  <a16:creationId xmlns:a16="http://schemas.microsoft.com/office/drawing/2014/main" id="{FC0594E8-B061-483E-9FCC-9D6BCA5F671E}"/>
                </a:ext>
              </a:extLst>
            </xdr:cNvPr>
            <xdr:cNvGraphicFramePr/>
          </xdr:nvGraphicFramePr>
          <xdr:xfrm>
            <a:off x="0" y="0"/>
            <a:ext cx="0" cy="0"/>
          </xdr:xfrm>
          <a:graphic>
            <a:graphicData uri="http://schemas.microsoft.com/office/drawing/2010/slicer">
              <sle:slicer xmlns:sle="http://schemas.microsoft.com/office/drawing/2010/slicer" name="Prénom Nom RZ 2"/>
            </a:graphicData>
          </a:graphic>
        </xdr:graphicFrame>
      </mc:Choice>
      <mc:Fallback xmlns="">
        <xdr:sp macro="" textlink="">
          <xdr:nvSpPr>
            <xdr:cNvPr id="0" name=""/>
            <xdr:cNvSpPr>
              <a:spLocks noTextEdit="1"/>
            </xdr:cNvSpPr>
          </xdr:nvSpPr>
          <xdr:spPr>
            <a:xfrm>
              <a:off x="39543" y="7628803"/>
              <a:ext cx="1865457" cy="2402772"/>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37353</xdr:colOff>
      <xdr:row>27</xdr:row>
      <xdr:rowOff>169697</xdr:rowOff>
    </xdr:from>
    <xdr:to>
      <xdr:col>0</xdr:col>
      <xdr:colOff>1914338</xdr:colOff>
      <xdr:row>39</xdr:row>
      <xdr:rowOff>10315</xdr:rowOff>
    </xdr:to>
    <mc:AlternateContent xmlns:mc="http://schemas.openxmlformats.org/markup-compatibility/2006" xmlns:a14="http://schemas.microsoft.com/office/drawing/2010/main">
      <mc:Choice Requires="a14">
        <xdr:graphicFrame macro="">
          <xdr:nvGraphicFramePr>
            <xdr:cNvPr id="11" name="zone 2">
              <a:extLst>
                <a:ext uri="{FF2B5EF4-FFF2-40B4-BE49-F238E27FC236}">
                  <a16:creationId xmlns:a16="http://schemas.microsoft.com/office/drawing/2014/main" id="{D09AD7AE-141C-462A-A0E6-52CE40F3DB47}"/>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7353" y="5116011"/>
              <a:ext cx="1876985" cy="24376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299861</xdr:colOff>
      <xdr:row>6</xdr:row>
      <xdr:rowOff>70555</xdr:rowOff>
    </xdr:from>
    <xdr:to>
      <xdr:col>6</xdr:col>
      <xdr:colOff>522942</xdr:colOff>
      <xdr:row>30</xdr:row>
      <xdr:rowOff>88195</xdr:rowOff>
    </xdr:to>
    <xdr:graphicFrame macro="">
      <xdr:nvGraphicFramePr>
        <xdr:cNvPr id="13" name="Graphique 12">
          <a:extLst>
            <a:ext uri="{FF2B5EF4-FFF2-40B4-BE49-F238E27FC236}">
              <a16:creationId xmlns:a16="http://schemas.microsoft.com/office/drawing/2014/main" id="{6780A111-909E-439C-A6C8-33E4C0C6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33</xdr:row>
      <xdr:rowOff>97014</xdr:rowOff>
    </xdr:from>
    <xdr:to>
      <xdr:col>11</xdr:col>
      <xdr:colOff>0</xdr:colOff>
      <xdr:row>58</xdr:row>
      <xdr:rowOff>8819</xdr:rowOff>
    </xdr:to>
    <xdr:graphicFrame macro="">
      <xdr:nvGraphicFramePr>
        <xdr:cNvPr id="14" name="Graphique 13">
          <a:extLst>
            <a:ext uri="{FF2B5EF4-FFF2-40B4-BE49-F238E27FC236}">
              <a16:creationId xmlns:a16="http://schemas.microsoft.com/office/drawing/2014/main" id="{C52F2822-4FC6-4010-BEBB-A67851AC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1797890</xdr:colOff>
      <xdr:row>7</xdr:row>
      <xdr:rowOff>25977</xdr:rowOff>
    </xdr:from>
    <xdr:to>
      <xdr:col>11</xdr:col>
      <xdr:colOff>129446</xdr:colOff>
      <xdr:row>30</xdr:row>
      <xdr:rowOff>95250</xdr:rowOff>
    </xdr:to>
    <xdr:graphicFrame macro="">
      <xdr:nvGraphicFramePr>
        <xdr:cNvPr id="15" name="Graphique 14">
          <a:extLst>
            <a:ext uri="{FF2B5EF4-FFF2-40B4-BE49-F238E27FC236}">
              <a16:creationId xmlns:a16="http://schemas.microsoft.com/office/drawing/2014/main" id="{A16E0543-437B-4420-96F9-4A39C2DDB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45999</xdr:colOff>
      <xdr:row>23</xdr:row>
      <xdr:rowOff>10948</xdr:rowOff>
    </xdr:from>
    <xdr:to>
      <xdr:col>0</xdr:col>
      <xdr:colOff>1900334</xdr:colOff>
      <xdr:row>27</xdr:row>
      <xdr:rowOff>112086</xdr:rowOff>
    </xdr:to>
    <mc:AlternateContent xmlns:mc="http://schemas.openxmlformats.org/markup-compatibility/2006" xmlns:a14="http://schemas.microsoft.com/office/drawing/2010/main">
      <mc:Choice Requires="a14">
        <xdr:graphicFrame macro="">
          <xdr:nvGraphicFramePr>
            <xdr:cNvPr id="7" name="Point de Vente 2">
              <a:extLst>
                <a:ext uri="{FF2B5EF4-FFF2-40B4-BE49-F238E27FC236}">
                  <a16:creationId xmlns:a16="http://schemas.microsoft.com/office/drawing/2014/main" id="{0A37E8CE-750F-43B0-9F1D-D21CDBF201EA}"/>
                </a:ext>
              </a:extLst>
            </xdr:cNvPr>
            <xdr:cNvGraphicFramePr/>
          </xdr:nvGraphicFramePr>
          <xdr:xfrm>
            <a:off x="0" y="0"/>
            <a:ext cx="0" cy="0"/>
          </xdr:xfrm>
          <a:graphic>
            <a:graphicData uri="http://schemas.microsoft.com/office/drawing/2010/slicer">
              <sle:slicer xmlns:sle="http://schemas.microsoft.com/office/drawing/2010/slicer" name="Point de Vente 2"/>
            </a:graphicData>
          </a:graphic>
        </xdr:graphicFrame>
      </mc:Choice>
      <mc:Fallback xmlns="">
        <xdr:sp macro="" textlink="">
          <xdr:nvSpPr>
            <xdr:cNvPr id="0" name=""/>
            <xdr:cNvSpPr>
              <a:spLocks noTextEdit="1"/>
            </xdr:cNvSpPr>
          </xdr:nvSpPr>
          <xdr:spPr>
            <a:xfrm>
              <a:off x="45999" y="4450474"/>
              <a:ext cx="1854335" cy="86751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69.401855902775" createdVersion="8" refreshedVersion="8" minRefreshableVersion="3" recordCount="1851" xr:uid="{A600CF17-0A34-41AB-BE0D-19B720328AD6}">
  <cacheSource type="worksheet">
    <worksheetSource name="Semaine_1"/>
  </cacheSource>
  <cacheFields count="20">
    <cacheField name="Date" numFmtId="164">
      <sharedItems containsSemiMixedTypes="0" containsNonDate="0" containsDate="1" containsString="0" minDate="2025-06-22T00:00:00" maxDate="2025-07-31T00:00:00" count="34">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0T00:00:00"/>
        <d v="2025-07-13T00:00:00" u="1"/>
      </sharedItems>
      <fieldGroup par="19"/>
    </cacheField>
    <cacheField name="Prenom_Nom_RZ" numFmtId="0">
      <sharedItems containsBlank="1" count="8">
        <s v="Ndeye Mareme NDIAYE"/>
        <s v="Ndack NDAO"/>
        <s v="Mame Mareme NDIAYE"/>
        <s v="Fatoumata TRAORE"/>
        <s v="Maman SAGNA"/>
        <s v="Diatta FAYE"/>
        <s v="Diarra SEYE"/>
        <m u="1"/>
      </sharedItems>
    </cacheField>
    <cacheField name="zone" numFmtId="0">
      <sharedItems containsBlank="1" count="8">
        <s v="GRAND YOFF"/>
        <s v="GUEDIAWAYE"/>
        <s v="DKR PLATEAU"/>
        <s v="KEUR MASSAR"/>
        <s v="PIKINE"/>
        <s v="PNR"/>
        <s v="CASTOR"/>
        <m u="1"/>
      </sharedItems>
    </cacheField>
    <cacheField name="secteur" numFmtId="0">
      <sharedItems containsBlank="1" count="63">
        <s v="Parcelles"/>
        <s v="Marche Sahm"/>
        <s v="Ouakam"/>
        <s v="Keur Mbaye Fall Rue 10"/>
        <s v="Pikine Sandika"/>
        <s v="Diamniadio"/>
        <s v="Médina"/>
        <s v="Colobane"/>
        <s v="Marché Ndiaréme"/>
        <s v="Marché Bou Bess"/>
        <s v="Pikine Rue 10"/>
        <s v="Castor"/>
        <s v="Sebikotane"/>
        <s v="Sicap Mbao"/>
        <s v="DKR Plateau"/>
        <s v="Khar Yalla"/>
        <s v="Zone de captage"/>
        <s v="Hann Mariste"/>
        <s v="PNR"/>
        <s v="Malika"/>
        <s v="Grand Yoff"/>
        <s v="Yarakh"/>
        <s v="HLM 6"/>
        <s v="HLM 4"/>
        <s v="HLM 5"/>
        <s v="Diamaguene"/>
        <s v="Ben Tally"/>
        <s v="Yoff"/>
        <s v="Keur Massar Ainoumady"/>
        <s v="Bargny"/>
        <s v="Yeumbeul Tally Diallo"/>
        <s v="Tivaouane"/>
        <s v="Rufisque"/>
        <s v="Pikine Tally Bou Mak"/>
        <s v="Liberté 6"/>
        <s v="Liberté 5"/>
        <s v="Point E"/>
        <s v="Keur Massar Sotrac"/>
        <s v="Yeumbeul Mbéde Sass"/>
        <s v="Tournal Yeumbeul"/>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17">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84537895"/>
        <n v="774540865"/>
        <n v="775541532"/>
        <n v="774514544"/>
        <n v="776957575"/>
        <n v="775218959"/>
        <n v="775446868"/>
        <n v="773812537"/>
        <n v="776323477"/>
        <n v="773101818"/>
        <n v="338559599"/>
        <n v="779071660"/>
        <n v="760289192"/>
        <n v="760169386"/>
        <n v="779417886"/>
        <n v="775273147"/>
        <n v="771868130"/>
        <n v="775160533"/>
        <n v="775467226"/>
        <n v="786336194"/>
        <n v="773942143"/>
        <n v="776923531"/>
        <n v="776194079"/>
        <n v="777262311"/>
        <n v="776367168"/>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6167544"/>
        <n v="776885310"/>
        <n v="777631935"/>
        <n v="784464768"/>
        <n v="785943768"/>
        <n v="771871533"/>
        <n v="775987400"/>
        <n v="772788635"/>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0217868"/>
        <n v="775724732"/>
        <n v="774580822"/>
        <n v="774230518"/>
        <n v="707523461"/>
        <n v="788260947"/>
        <n v="778080493"/>
        <n v="786319054"/>
        <n v="781208128"/>
        <n v="775079426"/>
        <n v="776548448"/>
        <n v="785529269"/>
        <n v="771837885"/>
        <n v="771327935"/>
        <n v="773170826"/>
        <n v="773247171"/>
        <n v="781400202"/>
        <n v="774698440"/>
        <n v="770343860"/>
        <n v="784770870"/>
        <n v="778356666"/>
        <n v="777379059"/>
        <n v="771020606"/>
        <n v="781757464"/>
        <n v="768136454"/>
        <n v="775109287"/>
        <n v="776480328"/>
        <n v="777484616"/>
        <n v="774898830"/>
        <n v="774249188"/>
        <n v="789401855"/>
        <n v="788454467"/>
        <n v="778134091"/>
        <n v="775331187"/>
        <n v="774245222"/>
        <n v="773553588"/>
        <n v="772138804"/>
        <n v="763414593"/>
        <n v="776421356"/>
        <n v="784548655"/>
        <n v="773999936"/>
        <n v="702063636"/>
        <n v="775001321"/>
        <n v="774379845"/>
        <n v="781523821"/>
        <n v="770921464"/>
        <n v="775792864"/>
        <n v="762974040"/>
        <n v="775213948"/>
        <n v="768059355"/>
        <n v="772713019"/>
        <n v="779420909"/>
        <n v="755253232"/>
        <n v="762625997"/>
        <n v="778747772"/>
        <n v="764881522"/>
        <n v="773340367"/>
        <n v="781532059"/>
        <n v="772884203"/>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71022842"/>
        <n v="338643675"/>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84872626"/>
        <n v="775360791"/>
        <n v="772892924"/>
        <n v="778080570"/>
        <n v="778066928"/>
        <n v="784208258"/>
        <n v="775542238"/>
        <n v="775516278"/>
        <n v="777929047"/>
        <n v="773641828"/>
        <n v="775038524"/>
        <n v="775649041"/>
        <n v="774333344"/>
        <n v="776303477"/>
        <n v="771175522"/>
        <n v="775495462"/>
        <n v="781384000"/>
        <n v="775197108"/>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5122270"/>
        <n v="775904086"/>
        <n v="771078008"/>
        <n v="776571507"/>
        <n v="775582583"/>
        <n v="775479810"/>
        <n v="771303133"/>
        <n v="776646316"/>
        <n v="775586819"/>
        <n v="774521282"/>
        <n v="776449891"/>
        <n v="775487801"/>
        <n v="766916189"/>
        <n v="779676016"/>
        <n v="776712564"/>
        <n v="775202374"/>
        <n v="777313120"/>
        <n v="773564759"/>
        <n v="772957336"/>
        <n v="772401513"/>
        <n v="774230318"/>
        <n v="775942864"/>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73066194"/>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4464768"/>
        <n v="775189251"/>
        <n v="777829130"/>
        <n v="77546722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Commande"/>
        <s v="Aucune"/>
        <s v="Livraison"/>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Café pot Refraish 200g"/>
        <s v="Lait Janus, Refraish, Meadow Cup sac 25kg"/>
        <s v="Lait Janus 18gx100"/>
        <s v="Café Altimo pot 50g x 24 pcs"/>
        <s v="Lait Kamlac sachet 18gx100"/>
        <s v="Café stick Altimo 1,5gx09boites"/>
        <s v="Café pot Refraish 50g"/>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7-3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1/07/2025"/>
        </groupItems>
      </fieldGroup>
    </cacheField>
    <cacheField name="Mois (Date)" numFmtId="0" databaseField="0">
      <fieldGroup base="0">
        <rangePr groupBy="months" startDate="2025-06-22T00:00:00" endDate="2025-07-31T00:00:00"/>
        <groupItems count="14">
          <s v="&lt;22/06/2025"/>
          <s v="janv"/>
          <s v="févr"/>
          <s v="mars"/>
          <s v="avr"/>
          <s v="mai"/>
          <s v="juin"/>
          <s v="juil"/>
          <s v="août"/>
          <s v="sept"/>
          <s v="oct"/>
          <s v="nov"/>
          <s v="déc"/>
          <s v="&gt;31/07/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1">
  <r>
    <x v="0"/>
    <x v="0"/>
    <x v="0"/>
    <x v="0"/>
    <s v="Modou boye"/>
    <x v="0"/>
    <x v="0"/>
    <m/>
    <x v="0"/>
    <x v="0"/>
    <m/>
    <s v="Commande non livré"/>
    <x v="0"/>
    <n v="25"/>
    <n v="26000"/>
    <n v="650000"/>
    <x v="0"/>
    <x v="0"/>
  </r>
  <r>
    <x v="0"/>
    <x v="0"/>
    <x v="0"/>
    <x v="0"/>
    <s v="Ibrahima Diallo"/>
    <x v="1"/>
    <x v="0"/>
    <m/>
    <x v="0"/>
    <x v="1"/>
    <m/>
    <s v="Ras"/>
    <x v="1"/>
    <m/>
    <m/>
    <m/>
    <x v="0"/>
    <x v="0"/>
  </r>
  <r>
    <x v="0"/>
    <x v="0"/>
    <x v="0"/>
    <x v="0"/>
    <s v="Bobo Diallo"/>
    <x v="2"/>
    <x v="0"/>
    <m/>
    <x v="1"/>
    <x v="1"/>
    <m/>
    <s v="Il ma dit d passé Une notre fois"/>
    <x v="1"/>
    <m/>
    <m/>
    <m/>
    <x v="0"/>
    <x v="0"/>
  </r>
  <r>
    <x v="0"/>
    <x v="0"/>
    <x v="0"/>
    <x v="0"/>
    <s v="Amadou Bah"/>
    <x v="3"/>
    <x v="1"/>
    <m/>
    <x v="0"/>
    <x v="1"/>
    <m/>
    <s v="Il veut le sak d 25kg de l'ai janus mais il ma dit c chère"/>
    <x v="1"/>
    <m/>
    <m/>
    <m/>
    <x v="0"/>
    <x v="0"/>
  </r>
  <r>
    <x v="0"/>
    <x v="0"/>
    <x v="0"/>
    <x v="0"/>
    <s v="Alimentation bobo sy"/>
    <x v="4"/>
    <x v="0"/>
    <m/>
    <x v="0"/>
    <x v="0"/>
    <m/>
    <s v="Commande non livré"/>
    <x v="0"/>
    <n v="25"/>
    <n v="26000"/>
    <n v="650000"/>
    <x v="0"/>
    <x v="0"/>
  </r>
  <r>
    <x v="0"/>
    <x v="0"/>
    <x v="0"/>
    <x v="0"/>
    <s v="Fallou kane"/>
    <x v="5"/>
    <x v="0"/>
    <m/>
    <x v="1"/>
    <x v="1"/>
    <m/>
    <s v="Il ma dit d passé Une notre fois"/>
    <x v="1"/>
    <m/>
    <m/>
    <m/>
    <x v="0"/>
    <x v="0"/>
  </r>
  <r>
    <x v="0"/>
    <x v="0"/>
    <x v="0"/>
    <x v="0"/>
    <s v="Sakina Distribution suARL"/>
    <x v="6"/>
    <x v="0"/>
    <m/>
    <x v="0"/>
    <x v="1"/>
    <m/>
    <s v="Ras"/>
    <x v="1"/>
    <m/>
    <m/>
    <m/>
    <x v="0"/>
    <x v="0"/>
  </r>
  <r>
    <x v="0"/>
    <x v="0"/>
    <x v="0"/>
    <x v="0"/>
    <s v="Seye"/>
    <x v="7"/>
    <x v="1"/>
    <m/>
    <x v="0"/>
    <x v="2"/>
    <s v="Juillet"/>
    <s v="2 carton de 200g de pote pour essayer"/>
    <x v="2"/>
    <n v="2"/>
    <n v="19500"/>
    <n v="39000"/>
    <x v="0"/>
    <x v="0"/>
  </r>
  <r>
    <x v="0"/>
    <x v="0"/>
    <x v="0"/>
    <x v="0"/>
    <s v="Khdime siyla"/>
    <x v="8"/>
    <x v="0"/>
    <m/>
    <x v="0"/>
    <x v="1"/>
    <m/>
    <s v="Ras"/>
    <x v="1"/>
    <m/>
    <m/>
    <m/>
    <x v="0"/>
    <x v="0"/>
  </r>
  <r>
    <x v="0"/>
    <x v="1"/>
    <x v="1"/>
    <x v="1"/>
    <s v="THIERNO GUISSE"/>
    <x v="9"/>
    <x v="0"/>
    <m/>
    <x v="0"/>
    <x v="0"/>
    <m/>
    <s v="Il lui reste du café pot 100g Altimo et 200g Refraish en quantité indéterminée"/>
    <x v="0"/>
    <n v="10"/>
    <n v="26000"/>
    <n v="260000"/>
    <x v="0"/>
    <x v="0"/>
  </r>
  <r>
    <x v="0"/>
    <x v="1"/>
    <x v="1"/>
    <x v="1"/>
    <s v="PA NIANG"/>
    <x v="10"/>
    <x v="0"/>
    <m/>
    <x v="1"/>
    <x v="1"/>
    <m/>
    <s v="Il ne vend pas de café ni du lait"/>
    <x v="1"/>
    <m/>
    <m/>
    <m/>
    <x v="0"/>
    <x v="0"/>
  </r>
  <r>
    <x v="0"/>
    <x v="1"/>
    <x v="1"/>
    <x v="1"/>
    <s v="TAPHA GUEYE"/>
    <x v="11"/>
    <x v="1"/>
    <m/>
    <x v="1"/>
    <x v="1"/>
    <m/>
    <s v="Il ne vendait que Nescafé mais maintenant il a arrété définitivement"/>
    <x v="1"/>
    <m/>
    <m/>
    <m/>
    <x v="0"/>
    <x v="0"/>
  </r>
  <r>
    <x v="0"/>
    <x v="1"/>
    <x v="1"/>
    <x v="1"/>
    <s v="WOURI DIALLO"/>
    <x v="12"/>
    <x v="1"/>
    <m/>
    <x v="1"/>
    <x v="1"/>
    <m/>
    <s v="Dit qu'il va essayer ultérieurment"/>
    <x v="1"/>
    <m/>
    <m/>
    <m/>
    <x v="0"/>
    <x v="0"/>
  </r>
  <r>
    <x v="0"/>
    <x v="1"/>
    <x v="1"/>
    <x v="1"/>
    <s v="MAMADOU SALIOU DIALLO"/>
    <x v="13"/>
    <x v="1"/>
    <m/>
    <x v="1"/>
    <x v="1"/>
    <m/>
    <s v="Il a acheté le café stick Refraish chez mon client partenaire MATAR LY"/>
    <x v="1"/>
    <m/>
    <m/>
    <m/>
    <x v="0"/>
    <x v="0"/>
  </r>
  <r>
    <x v="0"/>
    <x v="1"/>
    <x v="1"/>
    <x v="1"/>
    <s v="OUSMANE BA"/>
    <x v="14"/>
    <x v="1"/>
    <m/>
    <x v="0"/>
    <x v="1"/>
    <m/>
    <s v="Il lui reste un carton café stick Altimo sur le stock que je lui avait vendu mais il est absent aujourd'hui"/>
    <x v="1"/>
    <m/>
    <m/>
    <m/>
    <x v="0"/>
    <x v="0"/>
  </r>
  <r>
    <x v="0"/>
    <x v="1"/>
    <x v="1"/>
    <x v="1"/>
    <s v="ABDALAH"/>
    <x v="15"/>
    <x v="0"/>
    <m/>
    <x v="0"/>
    <x v="1"/>
    <m/>
    <s v="Il lui reste tout nos produits de café et de lait et il dit au début sa ne marché pas bien mais maintenant les clients achètent"/>
    <x v="1"/>
    <m/>
    <m/>
    <m/>
    <x v="0"/>
    <x v="0"/>
  </r>
  <r>
    <x v="0"/>
    <x v="1"/>
    <x v="1"/>
    <x v="1"/>
    <s v="MATAR LY"/>
    <x v="16"/>
    <x v="0"/>
    <m/>
    <x v="0"/>
    <x v="1"/>
    <m/>
    <s v="Il se plaind de sa commande de 100 cartons café stick non livré"/>
    <x v="1"/>
    <m/>
    <m/>
    <m/>
    <x v="0"/>
    <x v="0"/>
  </r>
  <r>
    <x v="0"/>
    <x v="1"/>
    <x v="1"/>
    <x v="1"/>
    <s v="TAPAHA GAYE"/>
    <x v="17"/>
    <x v="0"/>
    <m/>
    <x v="0"/>
    <x v="1"/>
    <m/>
    <s v="Il se plaind de sa commande de 50 cartons café stick Refraish non livré"/>
    <x v="1"/>
    <m/>
    <m/>
    <m/>
    <x v="0"/>
    <x v="0"/>
  </r>
  <r>
    <x v="0"/>
    <x v="1"/>
    <x v="1"/>
    <x v="1"/>
    <s v="PAPE LAHATE THIAM"/>
    <x v="18"/>
    <x v="0"/>
    <m/>
    <x v="1"/>
    <x v="1"/>
    <m/>
    <s v="C'est un nouveau ponit de vente et dis qu'il va étudier le produi"/>
    <x v="1"/>
    <m/>
    <m/>
    <m/>
    <x v="0"/>
    <x v="0"/>
  </r>
  <r>
    <x v="0"/>
    <x v="2"/>
    <x v="2"/>
    <x v="2"/>
    <s v="Dieng et frères"/>
    <x v="19"/>
    <x v="1"/>
    <m/>
    <x v="1"/>
    <x v="1"/>
    <m/>
    <s v="Il demande de revenir une prochaine fois"/>
    <x v="1"/>
    <m/>
    <m/>
    <m/>
    <x v="0"/>
    <x v="0"/>
  </r>
  <r>
    <x v="0"/>
    <x v="2"/>
    <x v="2"/>
    <x v="2"/>
    <s v="Dian Diallo"/>
    <x v="20"/>
    <x v="0"/>
    <m/>
    <x v="1"/>
    <x v="1"/>
    <m/>
    <s v="Il lui reste du stock de café janus qu'il a acheté en ville"/>
    <x v="1"/>
    <m/>
    <m/>
    <m/>
    <x v="0"/>
    <x v="0"/>
  </r>
  <r>
    <x v="0"/>
    <x v="2"/>
    <x v="2"/>
    <x v="2"/>
    <s v="Sori Diallo"/>
    <x v="21"/>
    <x v="0"/>
    <m/>
    <x v="0"/>
    <x v="1"/>
    <m/>
    <s v="Il lui reste du stock"/>
    <x v="1"/>
    <m/>
    <m/>
    <m/>
    <x v="0"/>
    <x v="0"/>
  </r>
  <r>
    <x v="0"/>
    <x v="2"/>
    <x v="2"/>
    <x v="2"/>
    <s v="Samba Godho Distribution"/>
    <x v="22"/>
    <x v="0"/>
    <m/>
    <x v="0"/>
    <x v="1"/>
    <m/>
    <s v="Demande de revenir une prochaine fois"/>
    <x v="1"/>
    <m/>
    <m/>
    <m/>
    <x v="0"/>
    <x v="0"/>
  </r>
  <r>
    <x v="0"/>
    <x v="2"/>
    <x v="2"/>
    <x v="2"/>
    <s v="Sonké Global Distribution"/>
    <x v="23"/>
    <x v="0"/>
    <m/>
    <x v="0"/>
    <x v="1"/>
    <m/>
    <s v="Le patron qui passe les commandes n'était pas encore arrivé"/>
    <x v="1"/>
    <m/>
    <m/>
    <m/>
    <x v="0"/>
    <x v="0"/>
  </r>
  <r>
    <x v="0"/>
    <x v="2"/>
    <x v="2"/>
    <x v="2"/>
    <s v="Baldé"/>
    <x v="24"/>
    <x v="2"/>
    <m/>
    <x v="1"/>
    <x v="1"/>
    <m/>
    <s v="Il demande si le refraish est disponible de lui apporter un carton il va essayer"/>
    <x v="1"/>
    <m/>
    <m/>
    <m/>
    <x v="0"/>
    <x v="0"/>
  </r>
  <r>
    <x v="0"/>
    <x v="2"/>
    <x v="2"/>
    <x v="2"/>
    <s v="Lakhat"/>
    <x v="25"/>
    <x v="1"/>
    <m/>
    <x v="1"/>
    <x v="1"/>
    <m/>
    <s v="Il lui reste du stock de café janus qu'il avait acheté en ville"/>
    <x v="1"/>
    <m/>
    <m/>
    <m/>
    <x v="0"/>
    <x v="0"/>
  </r>
  <r>
    <x v="0"/>
    <x v="2"/>
    <x v="2"/>
    <x v="2"/>
    <s v="Massamba"/>
    <x v="26"/>
    <x v="1"/>
    <m/>
    <x v="0"/>
    <x v="1"/>
    <m/>
    <s v="Intéressé mais pas d'argent"/>
    <x v="1"/>
    <m/>
    <m/>
    <m/>
    <x v="0"/>
    <x v="0"/>
  </r>
  <r>
    <x v="0"/>
    <x v="3"/>
    <x v="3"/>
    <x v="3"/>
    <s v="Mohamed Diallo "/>
    <x v="27"/>
    <x v="0"/>
    <m/>
    <x v="1"/>
    <x v="1"/>
    <m/>
    <s v="La boutique est fermée "/>
    <x v="1"/>
    <m/>
    <m/>
    <m/>
    <x v="0"/>
    <x v="0"/>
  </r>
  <r>
    <x v="0"/>
    <x v="3"/>
    <x v="3"/>
    <x v="3"/>
    <s v="Alassane Diallo "/>
    <x v="28"/>
    <x v="0"/>
    <m/>
    <x v="1"/>
    <x v="1"/>
    <m/>
    <s v="Il veut le café refraich stick "/>
    <x v="1"/>
    <m/>
    <m/>
    <m/>
    <x v="0"/>
    <x v="0"/>
  </r>
  <r>
    <x v="0"/>
    <x v="3"/>
    <x v="3"/>
    <x v="3"/>
    <s v="Fallou"/>
    <x v="29"/>
    <x v="0"/>
    <m/>
    <x v="1"/>
    <x v="1"/>
    <m/>
    <s v="Il m'avait commender 2 cartons de 200g"/>
    <x v="1"/>
    <m/>
    <m/>
    <m/>
    <x v="0"/>
    <x v="0"/>
  </r>
  <r>
    <x v="0"/>
    <x v="3"/>
    <x v="3"/>
    <x v="3"/>
    <s v="Diouf "/>
    <x v="30"/>
    <x v="1"/>
    <m/>
    <x v="1"/>
    <x v="1"/>
    <m/>
    <s v="Il a acheté le café refraich 50g mais il dit que les clients disent que le café n'a pas de goût _x000a_Je lui es propose un carton de 50g Altimo "/>
    <x v="1"/>
    <m/>
    <m/>
    <m/>
    <x v="0"/>
    <x v="0"/>
  </r>
  <r>
    <x v="0"/>
    <x v="3"/>
    <x v="3"/>
    <x v="3"/>
    <s v="Daouda Diallo "/>
    <x v="31"/>
    <x v="0"/>
    <m/>
    <x v="1"/>
    <x v="1"/>
    <m/>
    <s v="Il dit qu'il vend que le café refraich stick "/>
    <x v="1"/>
    <m/>
    <m/>
    <m/>
    <x v="0"/>
    <x v="0"/>
  </r>
  <r>
    <x v="0"/>
    <x v="3"/>
    <x v="3"/>
    <x v="3"/>
    <s v="Abdoulaye Diallo "/>
    <x v="32"/>
    <x v="0"/>
    <m/>
    <x v="1"/>
    <x v="1"/>
    <m/>
    <s v="Il lui reste d'autres produits "/>
    <x v="1"/>
    <m/>
    <m/>
    <m/>
    <x v="0"/>
    <x v="0"/>
  </r>
  <r>
    <x v="0"/>
    <x v="4"/>
    <x v="4"/>
    <x v="4"/>
    <s v="Gole gole"/>
    <x v="33"/>
    <x v="0"/>
    <m/>
    <x v="0"/>
    <x v="1"/>
    <m/>
    <s v="liu reste du stock "/>
    <x v="1"/>
    <m/>
    <m/>
    <m/>
    <x v="0"/>
    <x v="0"/>
  </r>
  <r>
    <x v="0"/>
    <x v="4"/>
    <x v="4"/>
    <x v="4"/>
    <s v="Siradio "/>
    <x v="34"/>
    <x v="0"/>
    <m/>
    <x v="0"/>
    <x v="1"/>
    <m/>
    <s v="Liu attend son commande depuis le 3 samene "/>
    <x v="1"/>
    <m/>
    <m/>
    <m/>
    <x v="0"/>
    <x v="0"/>
  </r>
  <r>
    <x v="0"/>
    <x v="4"/>
    <x v="4"/>
    <x v="4"/>
    <s v="Omar Ndaiye "/>
    <x v="35"/>
    <x v="0"/>
    <m/>
    <x v="0"/>
    <x v="1"/>
    <m/>
    <s v="liu reste du stock "/>
    <x v="1"/>
    <m/>
    <m/>
    <m/>
    <x v="0"/>
    <x v="0"/>
  </r>
  <r>
    <x v="0"/>
    <x v="4"/>
    <x v="4"/>
    <x v="4"/>
    <s v="Billo salle "/>
    <x v="36"/>
    <x v="0"/>
    <m/>
    <x v="1"/>
    <x v="1"/>
    <m/>
    <s v="Le patron est sorti "/>
    <x v="1"/>
    <m/>
    <m/>
    <m/>
    <x v="0"/>
    <x v="0"/>
  </r>
  <r>
    <x v="0"/>
    <x v="4"/>
    <x v="4"/>
    <x v="4"/>
    <s v="Itilere "/>
    <x v="37"/>
    <x v="0"/>
    <m/>
    <x v="0"/>
    <x v="1"/>
    <m/>
    <s v="Li à acheter le kafe stick chez cale kalo"/>
    <x v="1"/>
    <m/>
    <m/>
    <m/>
    <x v="0"/>
    <x v="0"/>
  </r>
  <r>
    <x v="0"/>
    <x v="4"/>
    <x v="4"/>
    <x v="4"/>
    <s v="Yerno "/>
    <x v="38"/>
    <x v="0"/>
    <m/>
    <x v="0"/>
    <x v="1"/>
    <m/>
    <s v="liu  est parti en voyage mais Li revenir  dans une semaine "/>
    <x v="1"/>
    <m/>
    <m/>
    <m/>
    <x v="0"/>
    <x v="0"/>
  </r>
  <r>
    <x v="0"/>
    <x v="4"/>
    <x v="4"/>
    <x v="4"/>
    <s v="Ismiala "/>
    <x v="39"/>
    <x v="0"/>
    <m/>
    <x v="0"/>
    <x v="1"/>
    <m/>
    <s v="liu attend son commande "/>
    <x v="1"/>
    <m/>
    <m/>
    <m/>
    <x v="0"/>
    <x v="0"/>
  </r>
  <r>
    <x v="0"/>
    <x v="4"/>
    <x v="4"/>
    <x v="4"/>
    <s v="Àbalaye "/>
    <x v="40"/>
    <x v="0"/>
    <m/>
    <x v="0"/>
    <x v="1"/>
    <m/>
    <s v="liu  m'avait commander 2carton de referais jours précén"/>
    <x v="1"/>
    <m/>
    <m/>
    <m/>
    <x v="0"/>
    <x v="0"/>
  </r>
  <r>
    <x v="0"/>
    <x v="4"/>
    <x v="4"/>
    <x v="4"/>
    <s v="Aliou Ba "/>
    <x v="41"/>
    <x v="0"/>
    <m/>
    <x v="0"/>
    <x v="1"/>
    <m/>
    <s v="liu attend son commande depuis le un mois 50 carton de referais "/>
    <x v="1"/>
    <m/>
    <m/>
    <m/>
    <x v="0"/>
    <x v="0"/>
  </r>
  <r>
    <x v="0"/>
    <x v="4"/>
    <x v="4"/>
    <x v="4"/>
    <s v="Memedou Ba "/>
    <x v="42"/>
    <x v="0"/>
    <m/>
    <x v="0"/>
    <x v="1"/>
    <m/>
    <s v="liu aussi  attend c'est 25carton de referais depuis 3 semaines "/>
    <x v="1"/>
    <m/>
    <m/>
    <m/>
    <x v="0"/>
    <x v="0"/>
  </r>
  <r>
    <x v="0"/>
    <x v="4"/>
    <x v="4"/>
    <x v="4"/>
    <s v="Salle Pikine "/>
    <x v="43"/>
    <x v="1"/>
    <m/>
    <x v="0"/>
    <x v="1"/>
    <m/>
    <s v="liu  aussi pareil "/>
    <x v="1"/>
    <m/>
    <m/>
    <m/>
    <x v="0"/>
    <x v="0"/>
  </r>
  <r>
    <x v="0"/>
    <x v="4"/>
    <x v="4"/>
    <x v="4"/>
    <s v="Àbalaye Diallo "/>
    <x v="44"/>
    <x v="0"/>
    <m/>
    <x v="1"/>
    <x v="1"/>
    <m/>
    <s v="Le kafe stick est trop lent pour lui Li à des autres café de 200et50g "/>
    <x v="1"/>
    <m/>
    <m/>
    <m/>
    <x v="0"/>
    <x v="0"/>
  </r>
  <r>
    <x v="0"/>
    <x v="4"/>
    <x v="4"/>
    <x v="4"/>
    <s v="Ibrahima   Diallo "/>
    <x v="45"/>
    <x v="1"/>
    <m/>
    <x v="1"/>
    <x v="1"/>
    <m/>
    <s v="Li voulait un carton Altimo mais joux ka precen"/>
    <x v="1"/>
    <m/>
    <m/>
    <m/>
    <x v="0"/>
    <x v="0"/>
  </r>
  <r>
    <x v="0"/>
    <x v="5"/>
    <x v="5"/>
    <x v="5"/>
    <s v="Mbaye Gningue"/>
    <x v="46"/>
    <x v="0"/>
    <m/>
    <x v="0"/>
    <x v="1"/>
    <m/>
    <s v="Il avait acheter les pots altimo 50 et 100g mais a dit qu'il le vend à peine"/>
    <x v="1"/>
    <m/>
    <m/>
    <m/>
    <x v="0"/>
    <x v="0"/>
  </r>
  <r>
    <x v="0"/>
    <x v="5"/>
    <x v="5"/>
    <x v="5"/>
    <s v="Alpha Diallo"/>
    <x v="47"/>
    <x v="0"/>
    <m/>
    <x v="1"/>
    <x v="1"/>
    <m/>
    <s v="Il a dit qu'il va acheter le produit s'il voit plus d'ampleur"/>
    <x v="1"/>
    <m/>
    <m/>
    <m/>
    <x v="0"/>
    <x v="0"/>
  </r>
  <r>
    <x v="0"/>
    <x v="5"/>
    <x v="5"/>
    <x v="5"/>
    <s v="Serigne Touré"/>
    <x v="48"/>
    <x v="0"/>
    <m/>
    <x v="1"/>
    <x v="1"/>
    <m/>
    <s v="Qu'il aimerait acheter le pot 50g refraish s'il était à 9000f"/>
    <x v="1"/>
    <m/>
    <m/>
    <m/>
    <x v="0"/>
    <x v="0"/>
  </r>
  <r>
    <x v="0"/>
    <x v="5"/>
    <x v="5"/>
    <x v="5"/>
    <s v="Cheikh Touré"/>
    <x v="49"/>
    <x v="1"/>
    <m/>
    <x v="0"/>
    <x v="1"/>
    <m/>
    <s v="Il va appeler pour faire sa commande"/>
    <x v="1"/>
    <m/>
    <m/>
    <m/>
    <x v="0"/>
    <x v="0"/>
  </r>
  <r>
    <x v="0"/>
    <x v="5"/>
    <x v="5"/>
    <x v="5"/>
    <s v="Yally et Frères"/>
    <x v="50"/>
    <x v="0"/>
    <m/>
    <x v="0"/>
    <x v="1"/>
    <m/>
    <s v="Il essaie de vendre peu à peu "/>
    <x v="1"/>
    <m/>
    <m/>
    <m/>
    <x v="0"/>
    <x v="0"/>
  </r>
  <r>
    <x v="0"/>
    <x v="5"/>
    <x v="5"/>
    <x v="5"/>
    <s v="_x000a_Abdou Karim"/>
    <x v="51"/>
    <x v="1"/>
    <m/>
    <x v="1"/>
    <x v="1"/>
    <m/>
    <s v="Il voulait le café stick "/>
    <x v="1"/>
    <m/>
    <m/>
    <m/>
    <x v="0"/>
    <x v="0"/>
  </r>
  <r>
    <x v="0"/>
    <x v="5"/>
    <x v="5"/>
    <x v="5"/>
    <s v="Baldé"/>
    <x v="52"/>
    <x v="1"/>
    <m/>
    <x v="1"/>
    <x v="1"/>
    <m/>
    <s v="Il n'était pas présent"/>
    <x v="1"/>
    <m/>
    <m/>
    <m/>
    <x v="0"/>
    <x v="0"/>
  </r>
  <r>
    <x v="0"/>
    <x v="5"/>
    <x v="5"/>
    <x v="5"/>
    <s v="Gningue et Frères"/>
    <x v="53"/>
    <x v="1"/>
    <m/>
    <x v="1"/>
    <x v="1"/>
    <m/>
    <s v="Il a d'autres produits"/>
    <x v="1"/>
    <m/>
    <m/>
    <m/>
    <x v="0"/>
    <x v="0"/>
  </r>
  <r>
    <x v="0"/>
    <x v="5"/>
    <x v="5"/>
    <x v="5"/>
    <s v="Ablaye"/>
    <x v="54"/>
    <x v="3"/>
    <m/>
    <x v="0"/>
    <x v="1"/>
    <m/>
    <s v="Il en reste un peu sur nos produits"/>
    <x v="1"/>
    <m/>
    <m/>
    <m/>
    <x v="0"/>
    <x v="0"/>
  </r>
  <r>
    <x v="0"/>
    <x v="5"/>
    <x v="5"/>
    <x v="5"/>
    <s v="Khalifa kounta"/>
    <x v="55"/>
    <x v="3"/>
    <m/>
    <x v="0"/>
    <x v="1"/>
    <m/>
    <s v="Il est toujours en voyage"/>
    <x v="1"/>
    <m/>
    <m/>
    <m/>
    <x v="0"/>
    <x v="0"/>
  </r>
  <r>
    <x v="0"/>
    <x v="5"/>
    <x v="5"/>
    <x v="5"/>
    <s v="Bilal Fall"/>
    <x v="56"/>
    <x v="1"/>
    <m/>
    <x v="1"/>
    <x v="1"/>
    <m/>
    <s v="Il est toujours catégorique avec son Nescafé"/>
    <x v="1"/>
    <m/>
    <m/>
    <m/>
    <x v="0"/>
    <x v="0"/>
  </r>
  <r>
    <x v="0"/>
    <x v="5"/>
    <x v="5"/>
    <x v="5"/>
    <s v="Cheikh Kounta"/>
    <x v="57"/>
    <x v="1"/>
    <m/>
    <x v="1"/>
    <x v="1"/>
    <m/>
    <s v="Il vas appeler en cas de besoin"/>
    <x v="1"/>
    <m/>
    <m/>
    <m/>
    <x v="0"/>
    <x v="0"/>
  </r>
  <r>
    <x v="0"/>
    <x v="5"/>
    <x v="5"/>
    <x v="5"/>
    <s v="Sow et Frères"/>
    <x v="58"/>
    <x v="3"/>
    <m/>
    <x v="0"/>
    <x v="1"/>
    <m/>
    <s v="Il en reste quelques pots de 50 et 200g"/>
    <x v="1"/>
    <m/>
    <m/>
    <m/>
    <x v="0"/>
    <x v="0"/>
  </r>
  <r>
    <x v="0"/>
    <x v="5"/>
    <x v="5"/>
    <x v="5"/>
    <s v="Mouhamed Aïdara"/>
    <x v="59"/>
    <x v="3"/>
    <m/>
    <x v="1"/>
    <x v="1"/>
    <m/>
    <s v="Il veut essayer le café pot"/>
    <x v="1"/>
    <m/>
    <m/>
    <m/>
    <x v="0"/>
    <x v="0"/>
  </r>
  <r>
    <x v="1"/>
    <x v="2"/>
    <x v="2"/>
    <x v="6"/>
    <s v="Malick"/>
    <x v="60"/>
    <x v="1"/>
    <m/>
    <x v="0"/>
    <x v="1"/>
    <m/>
    <s v="Il dit qu'il lui reste du stock et demande de revenir une prochaine fois"/>
    <x v="1"/>
    <m/>
    <m/>
    <m/>
    <x v="0"/>
    <x v="0"/>
  </r>
  <r>
    <x v="1"/>
    <x v="2"/>
    <x v="2"/>
    <x v="6"/>
    <s v="Thiaw"/>
    <x v="61"/>
    <x v="0"/>
    <m/>
    <x v="0"/>
    <x v="1"/>
    <m/>
    <s v="Celui qui passe les commandes n'était pas présent"/>
    <x v="1"/>
    <m/>
    <m/>
    <m/>
    <x v="0"/>
    <x v="0"/>
  </r>
  <r>
    <x v="1"/>
    <x v="2"/>
    <x v="2"/>
    <x v="6"/>
    <s v="Serigne Modou"/>
    <x v="62"/>
    <x v="0"/>
    <m/>
    <x v="0"/>
    <x v="1"/>
    <m/>
    <s v="Il avait commandé du refraish depuis 1mois c'est pas livré et finalement il l'a acheté à Sandaga"/>
    <x v="1"/>
    <m/>
    <m/>
    <m/>
    <x v="0"/>
    <x v="0"/>
  </r>
  <r>
    <x v="1"/>
    <x v="2"/>
    <x v="2"/>
    <x v="6"/>
    <s v="Amadou"/>
    <x v="63"/>
    <x v="0"/>
    <m/>
    <x v="0"/>
    <x v="1"/>
    <m/>
    <s v="Il lui reste du stock"/>
    <x v="1"/>
    <m/>
    <m/>
    <m/>
    <x v="0"/>
    <x v="0"/>
  </r>
  <r>
    <x v="1"/>
    <x v="2"/>
    <x v="2"/>
    <x v="6"/>
    <s v="Khalil"/>
    <x v="64"/>
    <x v="1"/>
    <m/>
    <x v="0"/>
    <x v="1"/>
    <m/>
    <s v="Le patron était sorti et il  reste du stock"/>
    <x v="1"/>
    <m/>
    <m/>
    <m/>
    <x v="0"/>
    <x v="0"/>
  </r>
  <r>
    <x v="1"/>
    <x v="2"/>
    <x v="2"/>
    <x v="6"/>
    <s v="Saliou"/>
    <x v="65"/>
    <x v="1"/>
    <m/>
    <x v="0"/>
    <x v="1"/>
    <m/>
    <s v="Va rappeler quand il sera prêt pour l'achat"/>
    <x v="1"/>
    <m/>
    <m/>
    <m/>
    <x v="0"/>
    <x v="0"/>
  </r>
  <r>
    <x v="1"/>
    <x v="2"/>
    <x v="2"/>
    <x v="7"/>
    <s v="Pape Dieng"/>
    <x v="66"/>
    <x v="1"/>
    <m/>
    <x v="0"/>
    <x v="0"/>
    <m/>
    <s v="Il a commandé 5 sacs de lait 25kg.la livraison n'est pas encore faite"/>
    <x v="3"/>
    <n v="5"/>
    <n v="60000"/>
    <n v="300000"/>
    <x v="0"/>
    <x v="0"/>
  </r>
  <r>
    <x v="1"/>
    <x v="1"/>
    <x v="1"/>
    <x v="8"/>
    <s v="MOUSTAPHA MBAO"/>
    <x v="67"/>
    <x v="0"/>
    <m/>
    <x v="0"/>
    <x v="1"/>
    <m/>
    <s v="Il lui reste 18 cartons café stick Refraish"/>
    <x v="1"/>
    <m/>
    <m/>
    <m/>
    <x v="0"/>
    <x v="0"/>
  </r>
  <r>
    <x v="1"/>
    <x v="1"/>
    <x v="1"/>
    <x v="8"/>
    <s v="THIERNO SOULEYMANE"/>
    <x v="68"/>
    <x v="0"/>
    <m/>
    <x v="0"/>
    <x v="1"/>
    <m/>
    <s v="Il lui reste 3 cartons café stick Refraish "/>
    <x v="1"/>
    <m/>
    <m/>
    <m/>
    <x v="0"/>
    <x v="0"/>
  </r>
  <r>
    <x v="1"/>
    <x v="1"/>
    <x v="1"/>
    <x v="8"/>
    <s v="BALDE"/>
    <x v="69"/>
    <x v="1"/>
    <m/>
    <x v="0"/>
    <x v="1"/>
    <m/>
    <s v="Il lui reste du café stick Refraish qu'il avait acheté chez mon grossiste partenaire Matar Ly"/>
    <x v="1"/>
    <m/>
    <m/>
    <m/>
    <x v="0"/>
    <x v="0"/>
  </r>
  <r>
    <x v="1"/>
    <x v="1"/>
    <x v="1"/>
    <x v="8"/>
    <s v="CHERIF DIALLO"/>
    <x v="70"/>
    <x v="0"/>
    <m/>
    <x v="0"/>
    <x v="0"/>
    <m/>
    <s v="Il lui reste 5 cartons café stick Refraish"/>
    <x v="0"/>
    <n v="50"/>
    <n v="26000"/>
    <n v="1300000"/>
    <x v="0"/>
    <x v="0"/>
  </r>
  <r>
    <x v="1"/>
    <x v="1"/>
    <x v="1"/>
    <x v="8"/>
    <s v="ABDOULAYE BA"/>
    <x v="71"/>
    <x v="0"/>
    <m/>
    <x v="0"/>
    <x v="1"/>
    <m/>
    <s v="Il lui reste 19 cartons café stick Refraish"/>
    <x v="1"/>
    <m/>
    <m/>
    <m/>
    <x v="0"/>
    <x v="0"/>
  </r>
  <r>
    <x v="1"/>
    <x v="1"/>
    <x v="1"/>
    <x v="8"/>
    <s v="LATIF DIENG"/>
    <x v="72"/>
    <x v="1"/>
    <m/>
    <x v="1"/>
    <x v="1"/>
    <m/>
    <s v="C'est un nouveau point de vente il dit qu'il va regarder après"/>
    <x v="1"/>
    <m/>
    <m/>
    <m/>
    <x v="0"/>
    <x v="0"/>
  </r>
  <r>
    <x v="1"/>
    <x v="1"/>
    <x v="1"/>
    <x v="9"/>
    <s v="ABDOURAHMANE BA"/>
    <x v="73"/>
    <x v="1"/>
    <m/>
    <x v="0"/>
    <x v="1"/>
    <m/>
    <s v="Il lui reste 3 cartons lait en poudre 400g "/>
    <x v="1"/>
    <m/>
    <m/>
    <m/>
    <x v="0"/>
    <x v="0"/>
  </r>
  <r>
    <x v="1"/>
    <x v="1"/>
    <x v="1"/>
    <x v="9"/>
    <s v="MATAR KA"/>
    <x v="74"/>
    <x v="1"/>
    <m/>
    <x v="0"/>
    <x v="1"/>
    <m/>
    <s v="Il lui reste 1 carton café stick Refraish qu'il avait acheté chez mon grossiste partenaire Ablaye Diallo"/>
    <x v="1"/>
    <m/>
    <m/>
    <m/>
    <x v="0"/>
    <x v="0"/>
  </r>
  <r>
    <x v="1"/>
    <x v="1"/>
    <x v="1"/>
    <x v="9"/>
    <s v="CHEIKH NDAO"/>
    <x v="75"/>
    <x v="1"/>
    <m/>
    <x v="0"/>
    <x v="1"/>
    <m/>
    <s v="Je lui avait vendu 2 café pot 200g Refraish et 1 cartons café stick Refraish que j'avais pris chez mon grossite partenaire Seydou Tall qui avait du mal a écoulé le café pot"/>
    <x v="1"/>
    <m/>
    <m/>
    <m/>
    <x v="0"/>
    <x v="0"/>
  </r>
  <r>
    <x v="1"/>
    <x v="1"/>
    <x v="1"/>
    <x v="9"/>
    <s v="ABDALLAH DIALLO"/>
    <x v="76"/>
    <x v="0"/>
    <m/>
    <x v="0"/>
    <x v="1"/>
    <m/>
    <s v="Il lui reste 14 cartons café stick Refraish"/>
    <x v="1"/>
    <m/>
    <m/>
    <m/>
    <x v="0"/>
    <x v="0"/>
  </r>
  <r>
    <x v="1"/>
    <x v="1"/>
    <x v="1"/>
    <x v="9"/>
    <s v="SEYDOU TALL"/>
    <x v="77"/>
    <x v="0"/>
    <m/>
    <x v="0"/>
    <x v="1"/>
    <m/>
    <s v="Il lui reste 17 cartons café pots 200g "/>
    <x v="1"/>
    <m/>
    <m/>
    <m/>
    <x v="0"/>
    <x v="0"/>
  </r>
  <r>
    <x v="1"/>
    <x v="1"/>
    <x v="1"/>
    <x v="9"/>
    <s v="MOUSTAPHA DIALLO"/>
    <x v="78"/>
    <x v="0"/>
    <m/>
    <x v="0"/>
    <x v="1"/>
    <m/>
    <s v="Il lui reste 26 cartons 50g Refraish sur les 50 cartons que je lui avait vendu et 1,5 cartons café pot 200g sur les 25 cartons, pour le stick Refraish il a fini son stock"/>
    <x v="1"/>
    <m/>
    <m/>
    <m/>
    <x v="0"/>
    <x v="0"/>
  </r>
  <r>
    <x v="1"/>
    <x v="1"/>
    <x v="1"/>
    <x v="9"/>
    <s v="BAYE FALL"/>
    <x v="79"/>
    <x v="1"/>
    <m/>
    <x v="1"/>
    <x v="1"/>
    <m/>
    <s v="Achéte chez Harati"/>
    <x v="1"/>
    <m/>
    <m/>
    <m/>
    <x v="0"/>
    <x v="0"/>
  </r>
  <r>
    <x v="1"/>
    <x v="1"/>
    <x v="1"/>
    <x v="9"/>
    <s v="NDEYE MAREME"/>
    <x v="80"/>
    <x v="0"/>
    <m/>
    <x v="0"/>
    <x v="1"/>
    <m/>
    <s v="Il lui reste du café stick Refraish et du café pots 50g en quantité indéterminé"/>
    <x v="1"/>
    <m/>
    <m/>
    <m/>
    <x v="0"/>
    <x v="0"/>
  </r>
  <r>
    <x v="1"/>
    <x v="1"/>
    <x v="1"/>
    <x v="9"/>
    <s v="THIERNO SOW"/>
    <x v="81"/>
    <x v="0"/>
    <m/>
    <x v="1"/>
    <x v="1"/>
    <m/>
    <s v="Il lui reste du café stick Refraish qu'il avait acheté chez Harati"/>
    <x v="1"/>
    <m/>
    <m/>
    <m/>
    <x v="0"/>
    <x v="0"/>
  </r>
  <r>
    <x v="1"/>
    <x v="1"/>
    <x v="1"/>
    <x v="9"/>
    <s v="KSB"/>
    <x v="82"/>
    <x v="1"/>
    <m/>
    <x v="1"/>
    <x v="1"/>
    <m/>
    <s v="Il avait acheté du café stick Refraish chez Harati"/>
    <x v="1"/>
    <m/>
    <m/>
    <m/>
    <x v="0"/>
    <x v="0"/>
  </r>
  <r>
    <x v="1"/>
    <x v="0"/>
    <x v="0"/>
    <x v="0"/>
    <s v="More"/>
    <x v="83"/>
    <x v="1"/>
    <m/>
    <x v="0"/>
    <x v="1"/>
    <m/>
    <s v="Il ma dit d passé Une notre fois"/>
    <x v="1"/>
    <m/>
    <m/>
    <m/>
    <x v="0"/>
    <x v="0"/>
  </r>
  <r>
    <x v="1"/>
    <x v="0"/>
    <x v="0"/>
    <x v="0"/>
    <s v="Dia"/>
    <x v="84"/>
    <x v="0"/>
    <m/>
    <x v="0"/>
    <x v="1"/>
    <m/>
    <s v="Ras"/>
    <x v="1"/>
    <m/>
    <m/>
    <m/>
    <x v="0"/>
    <x v="0"/>
  </r>
  <r>
    <x v="1"/>
    <x v="0"/>
    <x v="0"/>
    <x v="0"/>
    <s v="Mouhem"/>
    <x v="85"/>
    <x v="0"/>
    <m/>
    <x v="1"/>
    <x v="1"/>
    <m/>
    <s v="Il connaît non produit"/>
    <x v="1"/>
    <m/>
    <m/>
    <m/>
    <x v="0"/>
    <x v="0"/>
  </r>
  <r>
    <x v="1"/>
    <x v="0"/>
    <x v="0"/>
    <x v="0"/>
    <s v="Moussa beye"/>
    <x v="86"/>
    <x v="0"/>
    <m/>
    <x v="0"/>
    <x v="1"/>
    <m/>
    <s v="Ras"/>
    <x v="1"/>
    <m/>
    <m/>
    <m/>
    <x v="0"/>
    <x v="0"/>
  </r>
  <r>
    <x v="1"/>
    <x v="0"/>
    <x v="0"/>
    <x v="0"/>
    <s v="Baye Salou"/>
    <x v="87"/>
    <x v="0"/>
    <m/>
    <x v="1"/>
    <x v="1"/>
    <m/>
    <s v="Il ma dit d passé Une notre fois"/>
    <x v="1"/>
    <m/>
    <m/>
    <m/>
    <x v="0"/>
    <x v="0"/>
  </r>
  <r>
    <x v="1"/>
    <x v="0"/>
    <x v="0"/>
    <x v="0"/>
    <s v="SoGEcAl SARL"/>
    <x v="88"/>
    <x v="0"/>
    <m/>
    <x v="0"/>
    <x v="0"/>
    <m/>
    <s v="Commande non livré"/>
    <x v="0"/>
    <n v="100"/>
    <n v="26000"/>
    <n v="2600000"/>
    <x v="0"/>
    <x v="0"/>
  </r>
  <r>
    <x v="1"/>
    <x v="0"/>
    <x v="0"/>
    <x v="0"/>
    <s v="Oumar Diallo"/>
    <x v="89"/>
    <x v="0"/>
    <m/>
    <x v="1"/>
    <x v="1"/>
    <m/>
    <s v="Ras"/>
    <x v="1"/>
    <m/>
    <m/>
    <m/>
    <x v="0"/>
    <x v="0"/>
  </r>
  <r>
    <x v="1"/>
    <x v="0"/>
    <x v="0"/>
    <x v="0"/>
    <s v="Pape Deiye"/>
    <x v="90"/>
    <x v="0"/>
    <m/>
    <x v="1"/>
    <x v="1"/>
    <m/>
    <s v="Il ma dit d passé Une notre fois"/>
    <x v="1"/>
    <m/>
    <m/>
    <m/>
    <x v="0"/>
    <x v="0"/>
  </r>
  <r>
    <x v="1"/>
    <x v="0"/>
    <x v="0"/>
    <x v="0"/>
    <s v="Baye"/>
    <x v="91"/>
    <x v="0"/>
    <m/>
    <x v="0"/>
    <x v="0"/>
    <m/>
    <s v="Commande non livré"/>
    <x v="0"/>
    <n v="10"/>
    <n v="26000"/>
    <n v="260000"/>
    <x v="0"/>
    <x v="0"/>
  </r>
  <r>
    <x v="1"/>
    <x v="0"/>
    <x v="0"/>
    <x v="0"/>
    <s v="Elhaj"/>
    <x v="92"/>
    <x v="0"/>
    <m/>
    <x v="0"/>
    <x v="1"/>
    <m/>
    <s v="Ras"/>
    <x v="1"/>
    <m/>
    <m/>
    <m/>
    <x v="0"/>
    <x v="0"/>
  </r>
  <r>
    <x v="1"/>
    <x v="0"/>
    <x v="0"/>
    <x v="0"/>
    <s v="Alune Ndiaye"/>
    <x v="93"/>
    <x v="0"/>
    <m/>
    <x v="0"/>
    <x v="2"/>
    <s v="Juillet"/>
    <s v="Commande livre"/>
    <x v="4"/>
    <n v="25"/>
    <n v="6000"/>
    <n v="150000"/>
    <x v="0"/>
    <x v="0"/>
  </r>
  <r>
    <x v="1"/>
    <x v="4"/>
    <x v="4"/>
    <x v="10"/>
    <s v="Souleymane"/>
    <x v="94"/>
    <x v="1"/>
    <m/>
    <x v="0"/>
    <x v="1"/>
    <m/>
    <s v="Li reste du  commande"/>
    <x v="1"/>
    <m/>
    <m/>
    <m/>
    <x v="0"/>
    <x v="0"/>
  </r>
  <r>
    <x v="1"/>
    <x v="4"/>
    <x v="4"/>
    <x v="10"/>
    <s v="Memedou Diallo"/>
    <x v="95"/>
    <x v="1"/>
    <m/>
    <x v="0"/>
    <x v="1"/>
    <m/>
    <s v="liu  pareil"/>
    <x v="1"/>
    <m/>
    <m/>
    <m/>
    <x v="0"/>
    <x v="0"/>
  </r>
  <r>
    <x v="1"/>
    <x v="4"/>
    <x v="4"/>
    <x v="10"/>
    <s v="Tonton  Daow"/>
    <x v="96"/>
    <x v="0"/>
    <m/>
    <x v="0"/>
    <x v="0"/>
    <m/>
    <s v="liu à  essayer  le 200g le 50g  mais c'est fini Li ma dit que je  l'aime pour  petit à petit"/>
    <x v="2"/>
    <n v="1"/>
    <n v="19500"/>
    <n v="19500"/>
    <x v="0"/>
    <x v="0"/>
  </r>
  <r>
    <x v="1"/>
    <x v="4"/>
    <x v="4"/>
    <x v="10"/>
    <s v="Tonton  Daow"/>
    <x v="96"/>
    <x v="0"/>
    <m/>
    <x v="0"/>
    <x v="0"/>
    <m/>
    <s v="liu à  essayer  le 200g le 50g  mais c'est fini Li ma dit que je  l'aime pour  petit à petit"/>
    <x v="0"/>
    <n v="1"/>
    <n v="26000"/>
    <n v="26000"/>
    <x v="0"/>
    <x v="0"/>
  </r>
  <r>
    <x v="1"/>
    <x v="4"/>
    <x v="4"/>
    <x v="10"/>
    <s v="Abadou"/>
    <x v="97"/>
    <x v="0"/>
    <m/>
    <x v="1"/>
    <x v="1"/>
    <m/>
    <s v="Le patron est sorti"/>
    <x v="1"/>
    <m/>
    <m/>
    <m/>
    <x v="0"/>
    <x v="0"/>
  </r>
  <r>
    <x v="1"/>
    <x v="4"/>
    <x v="4"/>
    <x v="10"/>
    <s v="Mouhamet  Daillo"/>
    <x v="98"/>
    <x v="0"/>
    <m/>
    <x v="1"/>
    <x v="1"/>
    <m/>
    <s v="Li ma dit  je repasser"/>
    <x v="1"/>
    <m/>
    <m/>
    <m/>
    <x v="0"/>
    <x v="0"/>
  </r>
  <r>
    <x v="1"/>
    <x v="4"/>
    <x v="4"/>
    <x v="10"/>
    <s v="Ibrahima  toukara"/>
    <x v="99"/>
    <x v="1"/>
    <m/>
    <x v="0"/>
    <x v="1"/>
    <m/>
    <s v="li liu reste estoc"/>
    <x v="1"/>
    <m/>
    <m/>
    <m/>
    <x v="0"/>
    <x v="0"/>
  </r>
  <r>
    <x v="1"/>
    <x v="4"/>
    <x v="4"/>
    <x v="10"/>
    <s v="Modou sall"/>
    <x v="100"/>
    <x v="0"/>
    <m/>
    <x v="0"/>
    <x v="1"/>
    <m/>
    <s v="Li reste  2carton de referais"/>
    <x v="1"/>
    <m/>
    <m/>
    <m/>
    <x v="0"/>
    <x v="0"/>
  </r>
  <r>
    <x v="1"/>
    <x v="6"/>
    <x v="6"/>
    <x v="11"/>
    <s v="Mor Diop "/>
    <x v="101"/>
    <x v="1"/>
    <m/>
    <x v="1"/>
    <x v="1"/>
    <m/>
    <s v="Le patron était absent "/>
    <x v="1"/>
    <m/>
    <m/>
    <m/>
    <x v="0"/>
    <x v="0"/>
  </r>
  <r>
    <x v="1"/>
    <x v="6"/>
    <x v="6"/>
    <x v="11"/>
    <s v="Supermarché le cayor "/>
    <x v="102"/>
    <x v="0"/>
    <m/>
    <x v="0"/>
    <x v="1"/>
    <m/>
    <s v="Qu'il n'a pas encore de commande "/>
    <x v="1"/>
    <m/>
    <m/>
    <m/>
    <x v="0"/>
    <x v="0"/>
  </r>
  <r>
    <x v="1"/>
    <x v="6"/>
    <x v="6"/>
    <x v="11"/>
    <s v="Alioune "/>
    <x v="103"/>
    <x v="0"/>
    <m/>
    <x v="1"/>
    <x v="1"/>
    <m/>
    <s v="Ma demande de repasser qu'il lui reste quelques boîtes acheté chez les promoteurs "/>
    <x v="1"/>
    <m/>
    <m/>
    <m/>
    <x v="0"/>
    <x v="0"/>
  </r>
  <r>
    <x v="1"/>
    <x v="6"/>
    <x v="6"/>
    <x v="11"/>
    <s v="Dioguou "/>
    <x v="104"/>
    <x v="0"/>
    <m/>
    <x v="0"/>
    <x v="1"/>
    <m/>
    <s v="Qu'il lui reste quelques boîtes encore acheté chez les promoteurs "/>
    <x v="1"/>
    <m/>
    <m/>
    <m/>
    <x v="0"/>
    <x v="0"/>
  </r>
  <r>
    <x v="1"/>
    <x v="6"/>
    <x v="6"/>
    <x v="11"/>
    <s v="Sylla"/>
    <x v="105"/>
    <x v="0"/>
    <m/>
    <x v="1"/>
    <x v="1"/>
    <m/>
    <s v="M'a demandé de repasser "/>
    <x v="1"/>
    <m/>
    <m/>
    <m/>
    <x v="0"/>
    <x v="0"/>
  </r>
  <r>
    <x v="1"/>
    <x v="6"/>
    <x v="6"/>
    <x v="11"/>
    <s v="Gueye et frère "/>
    <x v="106"/>
    <x v="3"/>
    <m/>
    <x v="0"/>
    <x v="1"/>
    <m/>
    <s v="Il lui reste quelques boîtes encore "/>
    <x v="1"/>
    <m/>
    <m/>
    <m/>
    <x v="0"/>
    <x v="0"/>
  </r>
  <r>
    <x v="1"/>
    <x v="6"/>
    <x v="6"/>
    <x v="11"/>
    <s v="Pape castor "/>
    <x v="107"/>
    <x v="0"/>
    <m/>
    <x v="1"/>
    <x v="1"/>
    <m/>
    <s v="Il est malade,ne travaille pas encore "/>
    <x v="1"/>
    <m/>
    <m/>
    <m/>
    <x v="0"/>
    <x v="0"/>
  </r>
  <r>
    <x v="1"/>
    <x v="6"/>
    <x v="6"/>
    <x v="11"/>
    <s v="Assane Wade "/>
    <x v="108"/>
    <x v="1"/>
    <m/>
    <x v="1"/>
    <x v="1"/>
    <m/>
    <s v="Ma demande de repasser "/>
    <x v="1"/>
    <m/>
    <m/>
    <m/>
    <x v="0"/>
    <x v="0"/>
  </r>
  <r>
    <x v="1"/>
    <x v="5"/>
    <x v="5"/>
    <x v="12"/>
    <s v="Ibrahima"/>
    <x v="109"/>
    <x v="1"/>
    <m/>
    <x v="0"/>
    <x v="0"/>
    <m/>
    <s v="Il aimeré essayer nos produits mais il dit que c'est difficile d'en avoir car on ne livre pas à temps"/>
    <x v="5"/>
    <n v="2"/>
    <n v="19500"/>
    <n v="39000"/>
    <x v="0"/>
    <x v="0"/>
  </r>
  <r>
    <x v="1"/>
    <x v="5"/>
    <x v="5"/>
    <x v="12"/>
    <s v="Wakeur Baye Niasse"/>
    <x v="110"/>
    <x v="0"/>
    <m/>
    <x v="0"/>
    <x v="1"/>
    <m/>
    <s v="Il a toujours d'autres produits en stock"/>
    <x v="1"/>
    <m/>
    <m/>
    <m/>
    <x v="0"/>
    <x v="0"/>
  </r>
  <r>
    <x v="1"/>
    <x v="5"/>
    <x v="5"/>
    <x v="12"/>
    <s v="Serigne Mbacké"/>
    <x v="111"/>
    <x v="0"/>
    <m/>
    <x v="1"/>
    <x v="1"/>
    <m/>
    <s v="Il en reste encore de stock de nos produits"/>
    <x v="1"/>
    <m/>
    <m/>
    <m/>
    <x v="0"/>
    <x v="0"/>
  </r>
  <r>
    <x v="1"/>
    <x v="5"/>
    <x v="5"/>
    <x v="12"/>
    <s v="Babacar"/>
    <x v="112"/>
    <x v="1"/>
    <m/>
    <x v="0"/>
    <x v="0"/>
    <m/>
    <s v="Il a d'autres produits en stock mais quand-même il veut essayer les nôtres"/>
    <x v="5"/>
    <n v="1"/>
    <n v="19500"/>
    <n v="19500"/>
    <x v="0"/>
    <x v="0"/>
  </r>
  <r>
    <x v="1"/>
    <x v="5"/>
    <x v="5"/>
    <x v="12"/>
    <s v="Sidi"/>
    <x v="113"/>
    <x v="1"/>
    <m/>
    <x v="0"/>
    <x v="0"/>
    <m/>
    <s v="Il a dit que ces client lui demandent les pots de café"/>
    <x v="2"/>
    <n v="2"/>
    <n v="19500"/>
    <n v="39000"/>
    <x v="0"/>
    <x v="0"/>
  </r>
  <r>
    <x v="1"/>
    <x v="5"/>
    <x v="5"/>
    <x v="12"/>
    <s v="Ibrahima Baldé"/>
    <x v="114"/>
    <x v="0"/>
    <m/>
    <x v="0"/>
    <x v="1"/>
    <m/>
    <s v="Il a un stock d'autres produits"/>
    <x v="1"/>
    <m/>
    <m/>
    <m/>
    <x v="0"/>
    <x v="0"/>
  </r>
  <r>
    <x v="1"/>
    <x v="5"/>
    <x v="5"/>
    <x v="12"/>
    <s v="Dia et Frères"/>
    <x v="115"/>
    <x v="0"/>
    <m/>
    <x v="0"/>
    <x v="1"/>
    <m/>
    <s v="Il a toujours le café pots 50g que je lui est livré depuis"/>
    <x v="1"/>
    <m/>
    <m/>
    <m/>
    <x v="0"/>
    <x v="0"/>
  </r>
  <r>
    <x v="1"/>
    <x v="5"/>
    <x v="5"/>
    <x v="12"/>
    <s v="Moustapha"/>
    <x v="116"/>
    <x v="0"/>
    <m/>
    <x v="1"/>
    <x v="1"/>
    <m/>
    <s v="Le pourquoi il n'a pas fait de commande c'est parce que ses clients ne l'ont pas demandés encore"/>
    <x v="1"/>
    <m/>
    <m/>
    <m/>
    <x v="0"/>
    <x v="0"/>
  </r>
  <r>
    <x v="1"/>
    <x v="5"/>
    <x v="5"/>
    <x v="12"/>
    <s v="Bath"/>
    <x v="117"/>
    <x v="0"/>
    <m/>
    <x v="1"/>
    <x v="1"/>
    <m/>
    <s v="Il a dit que si ça intéresse à ces clients il vas m'appeler"/>
    <x v="1"/>
    <m/>
    <m/>
    <m/>
    <x v="0"/>
    <x v="0"/>
  </r>
  <r>
    <x v="1"/>
    <x v="5"/>
    <x v="5"/>
    <x v="12"/>
    <s v="Abdou Rahmane"/>
    <x v="118"/>
    <x v="0"/>
    <m/>
    <x v="0"/>
    <x v="1"/>
    <m/>
    <s v="Il a dit que nos produits sont aussi longtemps restés chez lui donc il préfère attendre"/>
    <x v="1"/>
    <m/>
    <m/>
    <m/>
    <x v="0"/>
    <x v="0"/>
  </r>
  <r>
    <x v="1"/>
    <x v="5"/>
    <x v="5"/>
    <x v="12"/>
    <s v="Babacar"/>
    <x v="119"/>
    <x v="0"/>
    <m/>
    <x v="0"/>
    <x v="1"/>
    <m/>
    <s v="Il est catégorique il ne veut que le sachet altimo 150g car c'est cela que ces clients lui demandent"/>
    <x v="1"/>
    <m/>
    <m/>
    <m/>
    <x v="0"/>
    <x v="0"/>
  </r>
  <r>
    <x v="1"/>
    <x v="5"/>
    <x v="5"/>
    <x v="12"/>
    <s v="Serigne Mbacké Dia"/>
    <x v="120"/>
    <x v="0"/>
    <m/>
    <x v="0"/>
    <x v="1"/>
    <m/>
    <s v="Il est intéressé par le 50g refraish et le stick"/>
    <x v="1"/>
    <m/>
    <m/>
    <m/>
    <x v="0"/>
    <x v="0"/>
  </r>
  <r>
    <x v="1"/>
    <x v="3"/>
    <x v="3"/>
    <x v="13"/>
    <s v="Gougna Guèye "/>
    <x v="121"/>
    <x v="0"/>
    <m/>
    <x v="0"/>
    <x v="1"/>
    <m/>
    <s v="Il es intéressé par le lait évaporé "/>
    <x v="1"/>
    <m/>
    <m/>
    <m/>
    <x v="0"/>
    <x v="0"/>
  </r>
  <r>
    <x v="1"/>
    <x v="3"/>
    <x v="3"/>
    <x v="13"/>
    <s v="Worry Diallo "/>
    <x v="122"/>
    <x v="0"/>
    <m/>
    <x v="1"/>
    <x v="1"/>
    <m/>
    <s v="Il n'était pas présent "/>
    <x v="1"/>
    <m/>
    <m/>
    <m/>
    <x v="0"/>
    <x v="0"/>
  </r>
  <r>
    <x v="1"/>
    <x v="3"/>
    <x v="3"/>
    <x v="13"/>
    <s v="Abdoulaye Diallo "/>
    <x v="123"/>
    <x v="0"/>
    <m/>
    <x v="1"/>
    <x v="1"/>
    <m/>
    <s v="Il lui reste d'autres produits "/>
    <x v="1"/>
    <m/>
    <m/>
    <m/>
    <x v="0"/>
    <x v="0"/>
  </r>
  <r>
    <x v="1"/>
    <x v="3"/>
    <x v="3"/>
    <x v="13"/>
    <s v="Soumare "/>
    <x v="124"/>
    <x v="1"/>
    <m/>
    <x v="1"/>
    <x v="1"/>
    <m/>
    <s v="Il dit toujours que le patron n'était pas présent "/>
    <x v="1"/>
    <m/>
    <m/>
    <m/>
    <x v="0"/>
    <x v="0"/>
  </r>
  <r>
    <x v="1"/>
    <x v="3"/>
    <x v="3"/>
    <x v="13"/>
    <s v="Yass "/>
    <x v="125"/>
    <x v="0"/>
    <m/>
    <x v="1"/>
    <x v="1"/>
    <m/>
    <s v="Il lui reste nos produits qu' il a acheté a Dakar "/>
    <x v="1"/>
    <m/>
    <m/>
    <m/>
    <x v="0"/>
    <x v="0"/>
  </r>
  <r>
    <x v="1"/>
    <x v="3"/>
    <x v="3"/>
    <x v="13"/>
    <s v="Madina"/>
    <x v="126"/>
    <x v="0"/>
    <m/>
    <x v="0"/>
    <x v="1"/>
    <m/>
    <s v="Il avait commender 25 cartons de refraich "/>
    <x v="1"/>
    <m/>
    <m/>
    <m/>
    <x v="0"/>
    <x v="0"/>
  </r>
  <r>
    <x v="1"/>
    <x v="3"/>
    <x v="3"/>
    <x v="13"/>
    <s v="Abdourahmane "/>
    <x v="127"/>
    <x v="0"/>
    <m/>
    <x v="0"/>
    <x v="1"/>
    <m/>
    <s v="Il n'est pas présent mais il avait commender 25 cartons de refraich "/>
    <x v="1"/>
    <m/>
    <m/>
    <m/>
    <x v="0"/>
    <x v="0"/>
  </r>
  <r>
    <x v="1"/>
    <x v="3"/>
    <x v="3"/>
    <x v="13"/>
    <s v="Momodou "/>
    <x v="128"/>
    <x v="0"/>
    <m/>
    <x v="1"/>
    <x v="1"/>
    <m/>
    <s v="Il connaît nos produits mais le patron même dit que il es sorti "/>
    <x v="1"/>
    <m/>
    <m/>
    <m/>
    <x v="0"/>
    <x v="0"/>
  </r>
  <r>
    <x v="2"/>
    <x v="2"/>
    <x v="2"/>
    <x v="14"/>
    <s v="Fall"/>
    <x v="129"/>
    <x v="0"/>
    <m/>
    <x v="0"/>
    <x v="2"/>
    <s v="Juillet"/>
    <s v="Il déplore le retard de livraison parce que c'était un cas vraiment urgent ."/>
    <x v="6"/>
    <n v="50"/>
    <n v="7000"/>
    <n v="350000"/>
    <x v="1"/>
    <x v="0"/>
  </r>
  <r>
    <x v="3"/>
    <x v="0"/>
    <x v="0"/>
    <x v="15"/>
    <s v="Alimentation Générale"/>
    <x v="130"/>
    <x v="3"/>
    <m/>
    <x v="0"/>
    <x v="0"/>
    <m/>
    <s v="Commande Aujourd'hui"/>
    <x v="0"/>
    <n v="1"/>
    <n v="26000"/>
    <n v="26000"/>
    <x v="1"/>
    <x v="0"/>
  </r>
  <r>
    <x v="3"/>
    <x v="0"/>
    <x v="0"/>
    <x v="15"/>
    <s v="Amadou Bah"/>
    <x v="131"/>
    <x v="2"/>
    <m/>
    <x v="0"/>
    <x v="1"/>
    <m/>
    <s v="Ras"/>
    <x v="1"/>
    <m/>
    <m/>
    <m/>
    <x v="1"/>
    <x v="0"/>
  </r>
  <r>
    <x v="3"/>
    <x v="0"/>
    <x v="0"/>
    <x v="15"/>
    <s v="Seydou Diallo"/>
    <x v="132"/>
    <x v="1"/>
    <m/>
    <x v="0"/>
    <x v="1"/>
    <m/>
    <s v="Il ma dit ke les produits sont chers"/>
    <x v="1"/>
    <m/>
    <m/>
    <m/>
    <x v="1"/>
    <x v="0"/>
  </r>
  <r>
    <x v="3"/>
    <x v="0"/>
    <x v="0"/>
    <x v="15"/>
    <s v="Ali"/>
    <x v="133"/>
    <x v="2"/>
    <m/>
    <x v="0"/>
    <x v="1"/>
    <m/>
    <s v="Ras"/>
    <x v="1"/>
    <m/>
    <m/>
    <m/>
    <x v="1"/>
    <x v="0"/>
  </r>
  <r>
    <x v="3"/>
    <x v="0"/>
    <x v="0"/>
    <x v="15"/>
    <s v="Mouhem Diallo"/>
    <x v="134"/>
    <x v="2"/>
    <m/>
    <x v="0"/>
    <x v="1"/>
    <m/>
    <s v="Ras"/>
    <x v="1"/>
    <m/>
    <m/>
    <m/>
    <x v="1"/>
    <x v="0"/>
  </r>
  <r>
    <x v="3"/>
    <x v="0"/>
    <x v="0"/>
    <x v="15"/>
    <s v="Mbaye sey"/>
    <x v="135"/>
    <x v="2"/>
    <m/>
    <x v="0"/>
    <x v="1"/>
    <m/>
    <s v="Il connaît non produit"/>
    <x v="1"/>
    <m/>
    <m/>
    <m/>
    <x v="1"/>
    <x v="0"/>
  </r>
  <r>
    <x v="3"/>
    <x v="6"/>
    <x v="6"/>
    <x v="16"/>
    <s v="Mamadou Diallo"/>
    <x v="136"/>
    <x v="0"/>
    <m/>
    <x v="1"/>
    <x v="1"/>
    <m/>
    <s v="Ma demande de repasser _x000a_Nb:j'avais RV avec lui mais il est toujours réticent à prendre nos produits car ils sont lents a écouler"/>
    <x v="1"/>
    <m/>
    <m/>
    <m/>
    <x v="1"/>
    <x v="0"/>
  </r>
  <r>
    <x v="3"/>
    <x v="6"/>
    <x v="6"/>
    <x v="16"/>
    <s v="Amadou"/>
    <x v="137"/>
    <x v="3"/>
    <m/>
    <x v="1"/>
    <x v="1"/>
    <m/>
    <s v="Ma demande de repasser"/>
    <x v="1"/>
    <m/>
    <m/>
    <m/>
    <x v="1"/>
    <x v="0"/>
  </r>
  <r>
    <x v="3"/>
    <x v="6"/>
    <x v="6"/>
    <x v="16"/>
    <s v="Mamadou Diallo"/>
    <x v="138"/>
    <x v="1"/>
    <m/>
    <x v="1"/>
    <x v="1"/>
    <m/>
    <s v="Il avait commandé 1 carton de refraish non livré encore"/>
    <x v="1"/>
    <m/>
    <m/>
    <m/>
    <x v="1"/>
    <x v="0"/>
  </r>
  <r>
    <x v="3"/>
    <x v="6"/>
    <x v="6"/>
    <x v="16"/>
    <s v="Baye Diouf"/>
    <x v="139"/>
    <x v="1"/>
    <m/>
    <x v="1"/>
    <x v="1"/>
    <m/>
    <s v="Il était absent"/>
    <x v="1"/>
    <m/>
    <m/>
    <m/>
    <x v="1"/>
    <x v="0"/>
  </r>
  <r>
    <x v="3"/>
    <x v="6"/>
    <x v="6"/>
    <x v="16"/>
    <s v="Elage "/>
    <x v="140"/>
    <x v="1"/>
    <m/>
    <x v="1"/>
    <x v="1"/>
    <m/>
    <s v="Ma demande de repasser "/>
    <x v="1"/>
    <m/>
    <m/>
    <m/>
    <x v="1"/>
    <x v="0"/>
  </r>
  <r>
    <x v="3"/>
    <x v="4"/>
    <x v="4"/>
    <x v="17"/>
    <s v="Molado"/>
    <x v="141"/>
    <x v="0"/>
    <m/>
    <x v="1"/>
    <x v="1"/>
    <m/>
    <s v="liu dit que  je repasser samene prochain"/>
    <x v="1"/>
    <m/>
    <m/>
    <m/>
    <x v="1"/>
    <x v="0"/>
  </r>
  <r>
    <x v="3"/>
    <x v="4"/>
    <x v="4"/>
    <x v="17"/>
    <s v="Ousmane"/>
    <x v="142"/>
    <x v="1"/>
    <m/>
    <x v="1"/>
    <x v="0"/>
    <m/>
    <s v="liu attend son commande"/>
    <x v="7"/>
    <n v="1"/>
    <n v="31000"/>
    <n v="31000"/>
    <x v="1"/>
    <x v="0"/>
  </r>
  <r>
    <x v="3"/>
    <x v="4"/>
    <x v="4"/>
    <x v="17"/>
    <s v="Yerno"/>
    <x v="143"/>
    <x v="1"/>
    <m/>
    <x v="0"/>
    <x v="1"/>
    <m/>
    <s v="Li dit que le kafe istisk est trop lent liu dit  demande le kamlac"/>
    <x v="1"/>
    <m/>
    <m/>
    <m/>
    <x v="1"/>
    <x v="0"/>
  </r>
  <r>
    <x v="3"/>
    <x v="4"/>
    <x v="4"/>
    <x v="17"/>
    <s v="Souleymane  Dieme"/>
    <x v="144"/>
    <x v="0"/>
    <m/>
    <x v="1"/>
    <x v="1"/>
    <m/>
    <s v="liu m'avait commander 1 carton de referais depuis  semaines  passée"/>
    <x v="1"/>
    <m/>
    <m/>
    <m/>
    <x v="1"/>
    <x v="0"/>
  </r>
  <r>
    <x v="3"/>
    <x v="4"/>
    <x v="4"/>
    <x v="17"/>
    <s v="Gora"/>
    <x v="145"/>
    <x v="0"/>
    <m/>
    <x v="0"/>
    <x v="1"/>
    <m/>
    <s v="liu  m'avait commander  le 200g et 50g"/>
    <x v="1"/>
    <m/>
    <m/>
    <m/>
    <x v="1"/>
    <x v="0"/>
  </r>
  <r>
    <x v="3"/>
    <x v="4"/>
    <x v="4"/>
    <x v="17"/>
    <s v="Abdou"/>
    <x v="146"/>
    <x v="0"/>
    <m/>
    <x v="1"/>
    <x v="1"/>
    <m/>
    <s v="Le patron est sorti"/>
    <x v="1"/>
    <m/>
    <m/>
    <m/>
    <x v="1"/>
    <x v="0"/>
  </r>
  <r>
    <x v="3"/>
    <x v="4"/>
    <x v="4"/>
    <x v="17"/>
    <s v="Alfa"/>
    <x v="147"/>
    <x v="0"/>
    <m/>
    <x v="1"/>
    <x v="1"/>
    <m/>
    <s v="liu  est sorti"/>
    <x v="1"/>
    <m/>
    <m/>
    <m/>
    <x v="1"/>
    <x v="0"/>
  </r>
  <r>
    <x v="3"/>
    <x v="5"/>
    <x v="5"/>
    <x v="18"/>
    <s v="Ablaye Mbaye"/>
    <x v="148"/>
    <x v="0"/>
    <m/>
    <x v="0"/>
    <x v="1"/>
    <m/>
    <s v="En cas de besoin il va appeler"/>
    <x v="1"/>
    <m/>
    <m/>
    <m/>
    <x v="1"/>
    <x v="0"/>
  </r>
  <r>
    <x v="3"/>
    <x v="5"/>
    <x v="5"/>
    <x v="18"/>
    <s v="Stapro.com SARL n1"/>
    <x v="149"/>
    <x v="0"/>
    <m/>
    <x v="0"/>
    <x v="1"/>
    <m/>
    <s v="Le chef n'était pas présent et j'ai tenté de le joindre mais ça ne passé pas"/>
    <x v="1"/>
    <m/>
    <m/>
    <m/>
    <x v="1"/>
    <x v="0"/>
  </r>
  <r>
    <x v="3"/>
    <x v="5"/>
    <x v="5"/>
    <x v="18"/>
    <s v="Baldé et frère"/>
    <x v="150"/>
    <x v="1"/>
    <m/>
    <x v="1"/>
    <x v="1"/>
    <m/>
    <s v="Il avait fait un commande et n'était pas livré mais depuis lors il est un peu retissant"/>
    <x v="1"/>
    <m/>
    <m/>
    <m/>
    <x v="1"/>
    <x v="0"/>
  </r>
  <r>
    <x v="3"/>
    <x v="5"/>
    <x v="5"/>
    <x v="18"/>
    <s v="Sow et Frères"/>
    <x v="151"/>
    <x v="0"/>
    <m/>
    <x v="1"/>
    <x v="1"/>
    <m/>
    <s v="Il a le produits "/>
    <x v="1"/>
    <m/>
    <m/>
    <m/>
    <x v="1"/>
    <x v="0"/>
  </r>
  <r>
    <x v="3"/>
    <x v="5"/>
    <x v="5"/>
    <x v="18"/>
    <s v="Stapro.com SARL n2"/>
    <x v="152"/>
    <x v="0"/>
    <m/>
    <x v="1"/>
    <x v="1"/>
    <m/>
    <s v="Il a dit qu'il ne voit jamais sa livraison quand il fait sa commande"/>
    <x v="1"/>
    <m/>
    <m/>
    <m/>
    <x v="1"/>
    <x v="0"/>
  </r>
  <r>
    <x v="3"/>
    <x v="5"/>
    <x v="5"/>
    <x v="18"/>
    <s v="Sopey Nabi"/>
    <x v="153"/>
    <x v="0"/>
    <m/>
    <x v="1"/>
    <x v="1"/>
    <m/>
    <s v="Il a dit qu'il a un stock de nos produits"/>
    <x v="1"/>
    <m/>
    <m/>
    <m/>
    <x v="1"/>
    <x v="0"/>
  </r>
  <r>
    <x v="3"/>
    <x v="3"/>
    <x v="3"/>
    <x v="19"/>
    <s v="Abdou sow "/>
    <x v="154"/>
    <x v="0"/>
    <m/>
    <x v="0"/>
    <x v="2"/>
    <s v="Juillet"/>
    <s v="Ras"/>
    <x v="8"/>
    <n v="5"/>
    <n v="10250"/>
    <n v="51250"/>
    <x v="1"/>
    <x v="0"/>
  </r>
  <r>
    <x v="4"/>
    <x v="2"/>
    <x v="2"/>
    <x v="14"/>
    <s v="Fall"/>
    <x v="129"/>
    <x v="0"/>
    <m/>
    <x v="0"/>
    <x v="0"/>
    <m/>
    <s v="Il a fait sa commande mercredi.j'ai signalé la commande le jeudi 24juillet au superviseur parce que le client en avait besoin d'urgence.la commande devait être livrée au plutard le vendredi 25juillet mais la livraison n'a pas été faite et le client en a besoin d'urgence"/>
    <x v="6"/>
    <n v="50"/>
    <n v="7000"/>
    <n v="350000"/>
    <x v="1"/>
    <x v="0"/>
  </r>
  <r>
    <x v="4"/>
    <x v="0"/>
    <x v="0"/>
    <x v="20"/>
    <s v="Ibrahima Diallo"/>
    <x v="155"/>
    <x v="0"/>
    <m/>
    <x v="0"/>
    <x v="1"/>
    <m/>
    <s v="Ras"/>
    <x v="1"/>
    <m/>
    <m/>
    <m/>
    <x v="1"/>
    <x v="0"/>
  </r>
  <r>
    <x v="4"/>
    <x v="0"/>
    <x v="0"/>
    <x v="20"/>
    <s v="Abdou Diallo"/>
    <x v="156"/>
    <x v="0"/>
    <m/>
    <x v="0"/>
    <x v="0"/>
    <m/>
    <s v="Commande non livré"/>
    <x v="0"/>
    <n v="10"/>
    <n v="26000"/>
    <n v="260000"/>
    <x v="1"/>
    <x v="0"/>
  </r>
  <r>
    <x v="4"/>
    <x v="0"/>
    <x v="0"/>
    <x v="20"/>
    <s v="Moussa ndao"/>
    <x v="157"/>
    <x v="0"/>
    <m/>
    <x v="0"/>
    <x v="1"/>
    <m/>
    <s v="Il ma dit d passé Une notre fois"/>
    <x v="1"/>
    <m/>
    <m/>
    <m/>
    <x v="1"/>
    <x v="0"/>
  </r>
  <r>
    <x v="4"/>
    <x v="0"/>
    <x v="0"/>
    <x v="20"/>
    <s v="Abdourama salle"/>
    <x v="158"/>
    <x v="0"/>
    <m/>
    <x v="0"/>
    <x v="1"/>
    <m/>
    <s v="Ras"/>
    <x v="1"/>
    <m/>
    <m/>
    <m/>
    <x v="1"/>
    <x v="0"/>
  </r>
  <r>
    <x v="4"/>
    <x v="0"/>
    <x v="0"/>
    <x v="20"/>
    <s v="Adama"/>
    <x v="159"/>
    <x v="0"/>
    <m/>
    <x v="0"/>
    <x v="1"/>
    <m/>
    <s v="Il connaît non produit"/>
    <x v="1"/>
    <m/>
    <m/>
    <m/>
    <x v="1"/>
    <x v="0"/>
  </r>
  <r>
    <x v="4"/>
    <x v="0"/>
    <x v="0"/>
    <x v="20"/>
    <s v="Babacar Diop"/>
    <x v="160"/>
    <x v="0"/>
    <m/>
    <x v="0"/>
    <x v="1"/>
    <m/>
    <s v="Ras"/>
    <x v="1"/>
    <m/>
    <m/>
    <m/>
    <x v="1"/>
    <x v="0"/>
  </r>
  <r>
    <x v="4"/>
    <x v="0"/>
    <x v="0"/>
    <x v="20"/>
    <s v="Dame Diop"/>
    <x v="161"/>
    <x v="0"/>
    <m/>
    <x v="0"/>
    <x v="1"/>
    <m/>
    <s v="Il lui reste du stock"/>
    <x v="1"/>
    <m/>
    <m/>
    <m/>
    <x v="1"/>
    <x v="0"/>
  </r>
  <r>
    <x v="4"/>
    <x v="0"/>
    <x v="0"/>
    <x v="20"/>
    <s v="Lamine Diallo"/>
    <x v="162"/>
    <x v="0"/>
    <m/>
    <x v="0"/>
    <x v="1"/>
    <m/>
    <s v="Il lui reste du stock"/>
    <x v="1"/>
    <m/>
    <m/>
    <m/>
    <x v="1"/>
    <x v="0"/>
  </r>
  <r>
    <x v="4"/>
    <x v="0"/>
    <x v="0"/>
    <x v="20"/>
    <s v="Cheikh na"/>
    <x v="163"/>
    <x v="0"/>
    <m/>
    <x v="1"/>
    <x v="1"/>
    <m/>
    <s v="Ras"/>
    <x v="1"/>
    <m/>
    <m/>
    <m/>
    <x v="1"/>
    <x v="0"/>
  </r>
  <r>
    <x v="4"/>
    <x v="0"/>
    <x v="0"/>
    <x v="20"/>
    <s v="Issa bah"/>
    <x v="164"/>
    <x v="0"/>
    <m/>
    <x v="0"/>
    <x v="1"/>
    <m/>
    <s v="Ras"/>
    <x v="1"/>
    <m/>
    <m/>
    <m/>
    <x v="1"/>
    <x v="0"/>
  </r>
  <r>
    <x v="4"/>
    <x v="0"/>
    <x v="0"/>
    <x v="20"/>
    <s v="Oumane"/>
    <x v="165"/>
    <x v="0"/>
    <m/>
    <x v="0"/>
    <x v="1"/>
    <m/>
    <s v="Il ma dit d passé Une notre fois"/>
    <x v="1"/>
    <m/>
    <m/>
    <m/>
    <x v="1"/>
    <x v="0"/>
  </r>
  <r>
    <x v="4"/>
    <x v="0"/>
    <x v="0"/>
    <x v="20"/>
    <s v="Alfa"/>
    <x v="166"/>
    <x v="0"/>
    <m/>
    <x v="0"/>
    <x v="1"/>
    <m/>
    <s v="Ras"/>
    <x v="1"/>
    <m/>
    <m/>
    <m/>
    <x v="1"/>
    <x v="0"/>
  </r>
  <r>
    <x v="4"/>
    <x v="0"/>
    <x v="0"/>
    <x v="20"/>
    <s v="Amadou Diallo"/>
    <x v="167"/>
    <x v="0"/>
    <m/>
    <x v="0"/>
    <x v="1"/>
    <m/>
    <s v="Ras"/>
    <x v="1"/>
    <m/>
    <m/>
    <m/>
    <x v="1"/>
    <x v="0"/>
  </r>
  <r>
    <x v="4"/>
    <x v="0"/>
    <x v="0"/>
    <x v="20"/>
    <s v="Abdou Diop"/>
    <x v="168"/>
    <x v="0"/>
    <m/>
    <x v="0"/>
    <x v="0"/>
    <m/>
    <s v="Commande Aujourd'hui non livré"/>
    <x v="0"/>
    <n v="10"/>
    <n v="26000"/>
    <n v="260000"/>
    <x v="1"/>
    <x v="0"/>
  </r>
  <r>
    <x v="4"/>
    <x v="4"/>
    <x v="4"/>
    <x v="21"/>
    <s v="Bassirou"/>
    <x v="169"/>
    <x v="0"/>
    <m/>
    <x v="0"/>
    <x v="1"/>
    <m/>
    <s v="liu reste du produit"/>
    <x v="1"/>
    <m/>
    <m/>
    <m/>
    <x v="1"/>
    <x v="0"/>
  </r>
  <r>
    <x v="4"/>
    <x v="4"/>
    <x v="4"/>
    <x v="21"/>
    <s v="Khassim"/>
    <x v="170"/>
    <x v="0"/>
    <m/>
    <x v="0"/>
    <x v="1"/>
    <m/>
    <s v="Li est sorti"/>
    <x v="1"/>
    <m/>
    <m/>
    <m/>
    <x v="1"/>
    <x v="0"/>
  </r>
  <r>
    <x v="4"/>
    <x v="4"/>
    <x v="4"/>
    <x v="21"/>
    <s v="Moustapha  thaim"/>
    <x v="171"/>
    <x v="1"/>
    <m/>
    <x v="0"/>
    <x v="0"/>
    <m/>
    <s v="liu attend son commande"/>
    <x v="8"/>
    <n v="3"/>
    <n v="10750"/>
    <n v="32250"/>
    <x v="1"/>
    <x v="0"/>
  </r>
  <r>
    <x v="4"/>
    <x v="4"/>
    <x v="4"/>
    <x v="21"/>
    <s v="Abdou  Salam"/>
    <x v="172"/>
    <x v="1"/>
    <m/>
    <x v="0"/>
    <x v="0"/>
    <m/>
    <s v="Ok"/>
    <x v="2"/>
    <n v="1"/>
    <n v="19500"/>
    <n v="19500"/>
    <x v="1"/>
    <x v="0"/>
  </r>
  <r>
    <x v="4"/>
    <x v="4"/>
    <x v="4"/>
    <x v="21"/>
    <s v="Moussa Diaw"/>
    <x v="173"/>
    <x v="1"/>
    <m/>
    <x v="0"/>
    <x v="1"/>
    <m/>
    <s v="liu reste du produit"/>
    <x v="1"/>
    <m/>
    <m/>
    <m/>
    <x v="1"/>
    <x v="0"/>
  </r>
  <r>
    <x v="4"/>
    <x v="4"/>
    <x v="4"/>
    <x v="21"/>
    <s v="Moustapha  Ba"/>
    <x v="174"/>
    <x v="1"/>
    <m/>
    <x v="1"/>
    <x v="1"/>
    <m/>
    <s v="liu  est sortie"/>
    <x v="1"/>
    <m/>
    <m/>
    <m/>
    <x v="1"/>
    <x v="0"/>
  </r>
  <r>
    <x v="4"/>
    <x v="4"/>
    <x v="4"/>
    <x v="21"/>
    <s v="Ahmet"/>
    <x v="175"/>
    <x v="1"/>
    <m/>
    <x v="0"/>
    <x v="1"/>
    <m/>
    <s v="lit  dit que le patron est sorti"/>
    <x v="1"/>
    <m/>
    <m/>
    <m/>
    <x v="1"/>
    <x v="0"/>
  </r>
  <r>
    <x v="4"/>
    <x v="6"/>
    <x v="6"/>
    <x v="22"/>
    <s v="Amadou "/>
    <x v="176"/>
    <x v="3"/>
    <m/>
    <x v="0"/>
    <x v="1"/>
    <m/>
    <s v="Il a commandé 15 carton de pot refraish mais n'a pas encore confirmé "/>
    <x v="1"/>
    <m/>
    <m/>
    <m/>
    <x v="1"/>
    <x v="0"/>
  </r>
  <r>
    <x v="4"/>
    <x v="6"/>
    <x v="6"/>
    <x v="23"/>
    <s v="Baye sy"/>
    <x v="177"/>
    <x v="1"/>
    <m/>
    <x v="1"/>
    <x v="1"/>
    <m/>
    <s v="Ma demande de repasser "/>
    <x v="1"/>
    <m/>
    <m/>
    <m/>
    <x v="1"/>
    <x v="0"/>
  </r>
  <r>
    <x v="4"/>
    <x v="6"/>
    <x v="6"/>
    <x v="23"/>
    <s v="Bathie"/>
    <x v="178"/>
    <x v="1"/>
    <m/>
    <x v="1"/>
    <x v="1"/>
    <m/>
    <s v="Ma demande de repasser, qu'il y réfléchir "/>
    <x v="1"/>
    <m/>
    <m/>
    <m/>
    <x v="1"/>
    <x v="0"/>
  </r>
  <r>
    <x v="4"/>
    <x v="6"/>
    <x v="6"/>
    <x v="24"/>
    <s v="Djiby "/>
    <x v="179"/>
    <x v="1"/>
    <m/>
    <x v="1"/>
    <x v="1"/>
    <m/>
    <s v="Qu'il y réfléchir car nos produits sont chers selon lui"/>
    <x v="1"/>
    <m/>
    <m/>
    <m/>
    <x v="1"/>
    <x v="0"/>
  </r>
  <r>
    <x v="4"/>
    <x v="3"/>
    <x v="3"/>
    <x v="19"/>
    <s v="Pape Niang "/>
    <x v="180"/>
    <x v="0"/>
    <m/>
    <x v="1"/>
    <x v="1"/>
    <m/>
    <s v="Il a le café son patron est a assecna "/>
    <x v="1"/>
    <m/>
    <m/>
    <m/>
    <x v="1"/>
    <x v="0"/>
  </r>
  <r>
    <x v="4"/>
    <x v="3"/>
    <x v="3"/>
    <x v="19"/>
    <s v="Abdou sow"/>
    <x v="181"/>
    <x v="0"/>
    <m/>
    <x v="0"/>
    <x v="0"/>
    <m/>
    <s v="Il dit qu'il veut essayer _x000a_"/>
    <x v="8"/>
    <n v="10"/>
    <n v="10250"/>
    <n v="102500"/>
    <x v="1"/>
    <x v="0"/>
  </r>
  <r>
    <x v="4"/>
    <x v="3"/>
    <x v="3"/>
    <x v="19"/>
    <s v="Abdou sow "/>
    <x v="182"/>
    <x v="1"/>
    <m/>
    <x v="0"/>
    <x v="1"/>
    <m/>
    <s v="Depuis qu'il a acheté le café refraich 200g il dit toujours que sa lui reste "/>
    <x v="1"/>
    <m/>
    <m/>
    <m/>
    <x v="1"/>
    <x v="0"/>
  </r>
  <r>
    <x v="4"/>
    <x v="3"/>
    <x v="3"/>
    <x v="19"/>
    <s v="Sada"/>
    <x v="183"/>
    <x v="0"/>
    <m/>
    <x v="1"/>
    <x v="1"/>
    <m/>
    <s v="Il avait commender 03 cartons de refraich pour essayer "/>
    <x v="1"/>
    <m/>
    <m/>
    <m/>
    <x v="1"/>
    <x v="0"/>
  </r>
  <r>
    <x v="5"/>
    <x v="4"/>
    <x v="4"/>
    <x v="25"/>
    <s v="Moustapha seye "/>
    <x v="184"/>
    <x v="0"/>
    <m/>
    <x v="0"/>
    <x v="2"/>
    <s v="Juillet"/>
    <s v="Ok "/>
    <x v="7"/>
    <n v="25"/>
    <n v="31000"/>
    <n v="775000"/>
    <x v="1"/>
    <x v="0"/>
  </r>
  <r>
    <x v="5"/>
    <x v="4"/>
    <x v="4"/>
    <x v="25"/>
    <s v="Issa Diallo "/>
    <x v="185"/>
    <x v="0"/>
    <m/>
    <x v="0"/>
    <x v="1"/>
    <m/>
    <s v="Le patron est sorti "/>
    <x v="1"/>
    <m/>
    <m/>
    <m/>
    <x v="1"/>
    <x v="0"/>
  </r>
  <r>
    <x v="5"/>
    <x v="4"/>
    <x v="4"/>
    <x v="25"/>
    <s v="Memedou Ba "/>
    <x v="186"/>
    <x v="0"/>
    <m/>
    <x v="1"/>
    <x v="1"/>
    <m/>
    <s v="liu  m'avait commander 1caton de referais pour essayer "/>
    <x v="1"/>
    <m/>
    <m/>
    <m/>
    <x v="1"/>
    <x v="0"/>
  </r>
  <r>
    <x v="5"/>
    <x v="4"/>
    <x v="4"/>
    <x v="25"/>
    <s v="Mor seye "/>
    <x v="187"/>
    <x v="0"/>
    <m/>
    <x v="0"/>
    <x v="1"/>
    <m/>
    <s v="Li attend son commande depuis 27passe"/>
    <x v="1"/>
    <m/>
    <m/>
    <m/>
    <x v="1"/>
    <x v="0"/>
  </r>
  <r>
    <x v="5"/>
    <x v="4"/>
    <x v="4"/>
    <x v="25"/>
    <s v="Matar Ndaiye "/>
    <x v="188"/>
    <x v="0"/>
    <m/>
    <x v="0"/>
    <x v="1"/>
    <m/>
    <s v="Li est sorti "/>
    <x v="1"/>
    <m/>
    <m/>
    <m/>
    <x v="1"/>
    <x v="0"/>
  </r>
  <r>
    <x v="5"/>
    <x v="4"/>
    <x v="4"/>
    <x v="25"/>
    <s v="Dama "/>
    <x v="189"/>
    <x v="0"/>
    <m/>
    <x v="0"/>
    <x v="1"/>
    <m/>
    <s v="Son produit est fini  mais il est sorti "/>
    <x v="1"/>
    <m/>
    <m/>
    <m/>
    <x v="1"/>
    <x v="0"/>
  </r>
  <r>
    <x v="5"/>
    <x v="4"/>
    <x v="4"/>
    <x v="25"/>
    <s v="Abdou  Ba "/>
    <x v="190"/>
    <x v="0"/>
    <m/>
    <x v="0"/>
    <x v="1"/>
    <m/>
    <s v="son produit est fini Li voulait 5 carton de Altimo  mais je l'ai proposé 50 où bien 25 Li à di que je parle avec le patron "/>
    <x v="1"/>
    <m/>
    <m/>
    <m/>
    <x v="1"/>
    <x v="0"/>
  </r>
  <r>
    <x v="5"/>
    <x v="4"/>
    <x v="4"/>
    <x v="25"/>
    <s v="Korka "/>
    <x v="191"/>
    <x v="0"/>
    <m/>
    <x v="0"/>
    <x v="1"/>
    <m/>
    <s v="Li attend son commande depuis 3 semaines pour essayer nos produits "/>
    <x v="1"/>
    <m/>
    <m/>
    <m/>
    <x v="1"/>
    <x v="0"/>
  </r>
  <r>
    <x v="5"/>
    <x v="4"/>
    <x v="4"/>
    <x v="25"/>
    <s v="Khadim  séne "/>
    <x v="192"/>
    <x v="0"/>
    <m/>
    <x v="0"/>
    <x v="1"/>
    <m/>
    <s v="Le bosse est sorti "/>
    <x v="1"/>
    <m/>
    <m/>
    <m/>
    <x v="1"/>
    <x v="0"/>
  </r>
  <r>
    <x v="5"/>
    <x v="4"/>
    <x v="4"/>
    <x v="25"/>
    <s v="Babacar "/>
    <x v="193"/>
    <x v="1"/>
    <m/>
    <x v="0"/>
    <x v="1"/>
    <m/>
    <s v="Je l'est livré 2carton de jiu lido"/>
    <x v="1"/>
    <m/>
    <m/>
    <m/>
    <x v="1"/>
    <x v="0"/>
  </r>
  <r>
    <x v="5"/>
    <x v="6"/>
    <x v="6"/>
    <x v="26"/>
    <s v="Mame cheikh "/>
    <x v="194"/>
    <x v="0"/>
    <m/>
    <x v="0"/>
    <x v="1"/>
    <m/>
    <s v="Il avait commandé 10carton de refraish non livré "/>
    <x v="1"/>
    <m/>
    <m/>
    <m/>
    <x v="1"/>
    <x v="0"/>
  </r>
  <r>
    <x v="5"/>
    <x v="6"/>
    <x v="6"/>
    <x v="26"/>
    <s v="Barry "/>
    <x v="195"/>
    <x v="0"/>
    <m/>
    <x v="0"/>
    <x v="1"/>
    <m/>
    <s v="Il lui reste du stock "/>
    <x v="1"/>
    <m/>
    <m/>
    <m/>
    <x v="1"/>
    <x v="0"/>
  </r>
  <r>
    <x v="5"/>
    <x v="6"/>
    <x v="6"/>
    <x v="26"/>
    <s v="Ndiaye "/>
    <x v="196"/>
    <x v="0"/>
    <m/>
    <x v="1"/>
    <x v="1"/>
    <m/>
    <s v="Ma demande de repasser "/>
    <x v="1"/>
    <m/>
    <m/>
    <m/>
    <x v="1"/>
    <x v="0"/>
  </r>
  <r>
    <x v="5"/>
    <x v="6"/>
    <x v="6"/>
    <x v="26"/>
    <s v="Tapha "/>
    <x v="197"/>
    <x v="0"/>
    <m/>
    <x v="1"/>
    <x v="1"/>
    <m/>
    <s v="Il lui reste quelques cartons de déménagement café janus "/>
    <x v="1"/>
    <m/>
    <m/>
    <m/>
    <x v="1"/>
    <x v="0"/>
  </r>
  <r>
    <x v="5"/>
    <x v="6"/>
    <x v="6"/>
    <x v="26"/>
    <s v="Elage Diallo "/>
    <x v="198"/>
    <x v="0"/>
    <m/>
    <x v="1"/>
    <x v="1"/>
    <m/>
    <s v="Ma demande de repasser qu'il va parler avec son patron "/>
    <x v="1"/>
    <m/>
    <m/>
    <m/>
    <x v="1"/>
    <x v="0"/>
  </r>
  <r>
    <x v="5"/>
    <x v="6"/>
    <x v="6"/>
    <x v="26"/>
    <s v="Modou "/>
    <x v="199"/>
    <x v="1"/>
    <m/>
    <x v="1"/>
    <x v="1"/>
    <m/>
    <s v="Qu'il lui reste du stock "/>
    <x v="1"/>
    <m/>
    <m/>
    <m/>
    <x v="1"/>
    <x v="0"/>
  </r>
  <r>
    <x v="5"/>
    <x v="6"/>
    <x v="6"/>
    <x v="26"/>
    <s v="Elage"/>
    <x v="200"/>
    <x v="1"/>
    <m/>
    <x v="1"/>
    <x v="1"/>
    <m/>
    <s v="A dit qu'il va me rappeler "/>
    <x v="1"/>
    <m/>
    <m/>
    <m/>
    <x v="1"/>
    <x v="0"/>
  </r>
  <r>
    <x v="5"/>
    <x v="6"/>
    <x v="6"/>
    <x v="26"/>
    <s v="Sow"/>
    <x v="201"/>
    <x v="1"/>
    <m/>
    <x v="1"/>
    <x v="1"/>
    <m/>
    <s v="Ma demande de repasser "/>
    <x v="1"/>
    <m/>
    <m/>
    <m/>
    <x v="1"/>
    <x v="0"/>
  </r>
  <r>
    <x v="5"/>
    <x v="0"/>
    <x v="0"/>
    <x v="27"/>
    <s v="Modou fall"/>
    <x v="202"/>
    <x v="0"/>
    <m/>
    <x v="1"/>
    <x v="1"/>
    <m/>
    <s v="Ras"/>
    <x v="1"/>
    <m/>
    <m/>
    <m/>
    <x v="1"/>
    <x v="0"/>
  </r>
  <r>
    <x v="5"/>
    <x v="0"/>
    <x v="0"/>
    <x v="27"/>
    <s v="Diop"/>
    <x v="203"/>
    <x v="0"/>
    <m/>
    <x v="1"/>
    <x v="1"/>
    <m/>
    <s v="Ras"/>
    <x v="1"/>
    <m/>
    <m/>
    <m/>
    <x v="1"/>
    <x v="0"/>
  </r>
  <r>
    <x v="5"/>
    <x v="0"/>
    <x v="0"/>
    <x v="27"/>
    <s v="Alfa daillo"/>
    <x v="204"/>
    <x v="0"/>
    <m/>
    <x v="1"/>
    <x v="1"/>
    <m/>
    <s v="Il ma dit d passé Une notre fois"/>
    <x v="1"/>
    <m/>
    <m/>
    <m/>
    <x v="1"/>
    <x v="0"/>
  </r>
  <r>
    <x v="5"/>
    <x v="0"/>
    <x v="0"/>
    <x v="27"/>
    <s v="Sylla"/>
    <x v="205"/>
    <x v="0"/>
    <m/>
    <x v="0"/>
    <x v="1"/>
    <m/>
    <s v="Ras"/>
    <x v="1"/>
    <m/>
    <m/>
    <m/>
    <x v="1"/>
    <x v="0"/>
  </r>
  <r>
    <x v="5"/>
    <x v="0"/>
    <x v="0"/>
    <x v="27"/>
    <s v="Khassa Diop"/>
    <x v="206"/>
    <x v="0"/>
    <m/>
    <x v="0"/>
    <x v="0"/>
    <m/>
    <s v="Commande"/>
    <x v="0"/>
    <n v="25"/>
    <n v="26000"/>
    <n v="650000"/>
    <x v="1"/>
    <x v="0"/>
  </r>
  <r>
    <x v="5"/>
    <x v="0"/>
    <x v="0"/>
    <x v="27"/>
    <s v="Amina"/>
    <x v="207"/>
    <x v="0"/>
    <m/>
    <x v="1"/>
    <x v="1"/>
    <m/>
    <s v="Il ma dit d passé Une notre fois"/>
    <x v="1"/>
    <m/>
    <m/>
    <m/>
    <x v="1"/>
    <x v="0"/>
  </r>
  <r>
    <x v="5"/>
    <x v="0"/>
    <x v="0"/>
    <x v="27"/>
    <s v="Moutafa Diop"/>
    <x v="208"/>
    <x v="0"/>
    <m/>
    <x v="1"/>
    <x v="1"/>
    <m/>
    <s v="Ras"/>
    <x v="1"/>
    <m/>
    <m/>
    <m/>
    <x v="1"/>
    <x v="0"/>
  </r>
  <r>
    <x v="5"/>
    <x v="0"/>
    <x v="0"/>
    <x v="27"/>
    <s v="Moutafa Diop"/>
    <x v="209"/>
    <x v="0"/>
    <m/>
    <x v="1"/>
    <x v="1"/>
    <m/>
    <s v="Ras"/>
    <x v="1"/>
    <m/>
    <m/>
    <m/>
    <x v="1"/>
    <x v="0"/>
  </r>
  <r>
    <x v="5"/>
    <x v="2"/>
    <x v="2"/>
    <x v="7"/>
    <s v="Pape Dieng"/>
    <x v="66"/>
    <x v="1"/>
    <m/>
    <x v="0"/>
    <x v="2"/>
    <s v="Juillet"/>
    <s v="Commande reçue"/>
    <x v="2"/>
    <n v="25"/>
    <n v="19500"/>
    <n v="487500"/>
    <x v="1"/>
    <x v="0"/>
  </r>
  <r>
    <x v="5"/>
    <x v="3"/>
    <x v="3"/>
    <x v="28"/>
    <s v="Malick bah "/>
    <x v="210"/>
    <x v="0"/>
    <m/>
    <x v="1"/>
    <x v="1"/>
    <m/>
    <s v="La boutique n'était pas ouvert "/>
    <x v="1"/>
    <m/>
    <m/>
    <m/>
    <x v="1"/>
    <x v="0"/>
  </r>
  <r>
    <x v="5"/>
    <x v="3"/>
    <x v="3"/>
    <x v="28"/>
    <s v="Pape Niang "/>
    <x v="211"/>
    <x v="1"/>
    <m/>
    <x v="0"/>
    <x v="1"/>
    <m/>
    <s v="Il était sortie "/>
    <x v="1"/>
    <m/>
    <m/>
    <m/>
    <x v="1"/>
    <x v="0"/>
  </r>
  <r>
    <x v="5"/>
    <x v="3"/>
    <x v="3"/>
    <x v="28"/>
    <s v="IBRAHIMA NGOM "/>
    <x v="212"/>
    <x v="0"/>
    <m/>
    <x v="0"/>
    <x v="1"/>
    <m/>
    <s v="Il a besoin du café refraich "/>
    <x v="1"/>
    <m/>
    <m/>
    <m/>
    <x v="1"/>
    <x v="0"/>
  </r>
  <r>
    <x v="5"/>
    <x v="3"/>
    <x v="3"/>
    <x v="28"/>
    <s v="Mbaye Dieng "/>
    <x v="213"/>
    <x v="0"/>
    <m/>
    <x v="0"/>
    <x v="1"/>
    <m/>
    <s v="Il a acheté le café lido "/>
    <x v="1"/>
    <m/>
    <m/>
    <m/>
    <x v="1"/>
    <x v="0"/>
  </r>
  <r>
    <x v="5"/>
    <x v="3"/>
    <x v="3"/>
    <x v="28"/>
    <s v="Djili"/>
    <x v="214"/>
    <x v="0"/>
    <m/>
    <x v="1"/>
    <x v="1"/>
    <m/>
    <s v="Il a nos café mais l'achate a Dakar ou gueguewaye "/>
    <x v="1"/>
    <m/>
    <m/>
    <m/>
    <x v="1"/>
    <x v="0"/>
  </r>
  <r>
    <x v="5"/>
    <x v="3"/>
    <x v="3"/>
    <x v="28"/>
    <s v="Dieng et frère "/>
    <x v="215"/>
    <x v="0"/>
    <m/>
    <x v="0"/>
    <x v="1"/>
    <m/>
    <s v="Il a veut essayer le jue mais dit qu'il va m'appeler "/>
    <x v="1"/>
    <m/>
    <m/>
    <m/>
    <x v="1"/>
    <x v="0"/>
  </r>
  <r>
    <x v="5"/>
    <x v="3"/>
    <x v="3"/>
    <x v="28"/>
    <s v="Abdourahmane "/>
    <x v="216"/>
    <x v="0"/>
    <m/>
    <x v="0"/>
    <x v="1"/>
    <m/>
    <s v="Il veut le café refraich stick et dit de l'appeler pour qu'il puisse passer sa commande "/>
    <x v="1"/>
    <m/>
    <m/>
    <m/>
    <x v="1"/>
    <x v="0"/>
  </r>
  <r>
    <x v="5"/>
    <x v="3"/>
    <x v="3"/>
    <x v="28"/>
    <s v="Établissement wa salam "/>
    <x v="217"/>
    <x v="0"/>
    <m/>
    <x v="0"/>
    <x v="1"/>
    <m/>
    <s v="Depuis qu'il a acheté 2 cartons de 50g refraich pour essayer il dit que l'écoulement est lend "/>
    <x v="1"/>
    <m/>
    <m/>
    <m/>
    <x v="1"/>
    <x v="0"/>
  </r>
  <r>
    <x v="5"/>
    <x v="3"/>
    <x v="3"/>
    <x v="28"/>
    <s v="Mouhamed Bâ "/>
    <x v="218"/>
    <x v="0"/>
    <m/>
    <x v="0"/>
    <x v="1"/>
    <m/>
    <s v="Il lui reste des café refraich et dit qu' il n'a pas conté le restant "/>
    <x v="1"/>
    <m/>
    <m/>
    <m/>
    <x v="1"/>
    <x v="0"/>
  </r>
  <r>
    <x v="5"/>
    <x v="3"/>
    <x v="3"/>
    <x v="28"/>
    <s v="Adama Bâ "/>
    <x v="219"/>
    <x v="0"/>
    <m/>
    <x v="0"/>
    <x v="1"/>
    <m/>
    <s v="Il demande si le lait évaporé n'es pas disponible "/>
    <x v="1"/>
    <m/>
    <m/>
    <m/>
    <x v="1"/>
    <x v="0"/>
  </r>
  <r>
    <x v="5"/>
    <x v="3"/>
    <x v="3"/>
    <x v="28"/>
    <s v="Mamour Diop "/>
    <x v="220"/>
    <x v="0"/>
    <m/>
    <x v="1"/>
    <x v="1"/>
    <m/>
    <s v="Le patron n'était pas présent "/>
    <x v="1"/>
    <m/>
    <m/>
    <m/>
    <x v="1"/>
    <x v="0"/>
  </r>
  <r>
    <x v="5"/>
    <x v="3"/>
    <x v="3"/>
    <x v="28"/>
    <s v="Ali Diop "/>
    <x v="221"/>
    <x v="1"/>
    <m/>
    <x v="1"/>
    <x v="1"/>
    <m/>
    <s v="Il n'a commencé à vendre nos produits "/>
    <x v="1"/>
    <m/>
    <m/>
    <m/>
    <x v="1"/>
    <x v="0"/>
  </r>
  <r>
    <x v="5"/>
    <x v="3"/>
    <x v="3"/>
    <x v="28"/>
    <s v="Ousmane Diallo "/>
    <x v="222"/>
    <x v="0"/>
    <m/>
    <x v="1"/>
    <x v="1"/>
    <m/>
    <s v="Celui qui passe les commandes n'es pas présent "/>
    <x v="1"/>
    <m/>
    <m/>
    <m/>
    <x v="1"/>
    <x v="0"/>
  </r>
  <r>
    <x v="5"/>
    <x v="3"/>
    <x v="3"/>
    <x v="28"/>
    <s v="Malado "/>
    <x v="223"/>
    <x v="1"/>
    <m/>
    <x v="0"/>
    <x v="1"/>
    <m/>
    <s v="Il lui reste des café refraich "/>
    <x v="1"/>
    <m/>
    <m/>
    <m/>
    <x v="1"/>
    <x v="0"/>
  </r>
  <r>
    <x v="5"/>
    <x v="3"/>
    <x v="3"/>
    <x v="28"/>
    <s v="Bada"/>
    <x v="224"/>
    <x v="1"/>
    <m/>
    <x v="1"/>
    <x v="1"/>
    <m/>
    <s v="Il n'a pas d'argent "/>
    <x v="1"/>
    <m/>
    <m/>
    <m/>
    <x v="1"/>
    <x v="0"/>
  </r>
  <r>
    <x v="5"/>
    <x v="3"/>
    <x v="3"/>
    <x v="28"/>
    <s v="Serigne fallou Dieng "/>
    <x v="225"/>
    <x v="0"/>
    <m/>
    <x v="1"/>
    <x v="1"/>
    <m/>
    <s v="Il va m'appeler "/>
    <x v="1"/>
    <m/>
    <m/>
    <m/>
    <x v="1"/>
    <x v="0"/>
  </r>
  <r>
    <x v="5"/>
    <x v="3"/>
    <x v="3"/>
    <x v="28"/>
    <s v="Seye et fils "/>
    <x v="226"/>
    <x v="0"/>
    <m/>
    <x v="0"/>
    <x v="1"/>
    <m/>
    <s v="Il lui reste d'autres produits "/>
    <x v="1"/>
    <m/>
    <m/>
    <m/>
    <x v="1"/>
    <x v="0"/>
  </r>
  <r>
    <x v="5"/>
    <x v="3"/>
    <x v="3"/>
    <x v="28"/>
    <s v="Mame cheikh "/>
    <x v="227"/>
    <x v="1"/>
    <m/>
    <x v="1"/>
    <x v="1"/>
    <m/>
    <s v="Il dit que l'écoulement des café refraich stick et lend "/>
    <x v="1"/>
    <m/>
    <m/>
    <m/>
    <x v="1"/>
    <x v="0"/>
  </r>
  <r>
    <x v="5"/>
    <x v="3"/>
    <x v="3"/>
    <x v="28"/>
    <s v="Alpha"/>
    <x v="228"/>
    <x v="0"/>
    <m/>
    <x v="1"/>
    <x v="0"/>
    <m/>
    <s v="Il dit de l'appeler si c'est disponible "/>
    <x v="0"/>
    <n v="100"/>
    <n v="26000"/>
    <n v="2600000"/>
    <x v="1"/>
    <x v="0"/>
  </r>
  <r>
    <x v="5"/>
    <x v="3"/>
    <x v="3"/>
    <x v="28"/>
    <s v="Aziz "/>
    <x v="229"/>
    <x v="0"/>
    <m/>
    <x v="0"/>
    <x v="0"/>
    <m/>
    <s v="Ras"/>
    <x v="0"/>
    <n v="25"/>
    <n v="26000"/>
    <n v="650000"/>
    <x v="1"/>
    <x v="0"/>
  </r>
  <r>
    <x v="5"/>
    <x v="3"/>
    <x v="3"/>
    <x v="28"/>
    <s v="IBRAHIMA "/>
    <x v="230"/>
    <x v="1"/>
    <m/>
    <x v="1"/>
    <x v="1"/>
    <m/>
    <s v=" Lui reste des café "/>
    <x v="1"/>
    <m/>
    <m/>
    <m/>
    <x v="1"/>
    <x v="0"/>
  </r>
  <r>
    <x v="5"/>
    <x v="3"/>
    <x v="3"/>
    <x v="28"/>
    <s v="Sow Dix"/>
    <x v="231"/>
    <x v="1"/>
    <m/>
    <x v="1"/>
    <x v="1"/>
    <m/>
    <s v="Il est nouveau et il a le café Altimo qu'il a acheté a gueguewaye "/>
    <x v="1"/>
    <m/>
    <m/>
    <m/>
    <x v="1"/>
    <x v="0"/>
  </r>
  <r>
    <x v="5"/>
    <x v="5"/>
    <x v="5"/>
    <x v="29"/>
    <s v="Wakeur Alpha Thiombane"/>
    <x v="232"/>
    <x v="0"/>
    <m/>
    <x v="0"/>
    <x v="2"/>
    <s v="Juillet"/>
    <s v="Il a dit qu'on doit diminuer le lait de 25 kg et les pots altimo"/>
    <x v="2"/>
    <n v="25"/>
    <n v="19500"/>
    <n v="487500"/>
    <x v="1"/>
    <x v="0"/>
  </r>
  <r>
    <x v="5"/>
    <x v="5"/>
    <x v="5"/>
    <x v="29"/>
    <s v="Wakeur Alpha Thiombane"/>
    <x v="232"/>
    <x v="0"/>
    <m/>
    <x v="0"/>
    <x v="2"/>
    <s v="Juillet"/>
    <s v="Il a dit qu'on doit diminuer le lait de 25 kg et les pots altimo"/>
    <x v="7"/>
    <n v="25"/>
    <n v="31000"/>
    <n v="775000"/>
    <x v="1"/>
    <x v="0"/>
  </r>
  <r>
    <x v="5"/>
    <x v="5"/>
    <x v="5"/>
    <x v="29"/>
    <s v="Asse"/>
    <x v="233"/>
    <x v="0"/>
    <m/>
    <x v="0"/>
    <x v="1"/>
    <m/>
    <s v="Il veut le café refraish stick mais par contre pour le jus il ne vend que le Foster "/>
    <x v="1"/>
    <m/>
    <m/>
    <m/>
    <x v="1"/>
    <x v="0"/>
  </r>
  <r>
    <x v="5"/>
    <x v="5"/>
    <x v="5"/>
    <x v="29"/>
    <s v="Abdourahmane "/>
    <x v="234"/>
    <x v="0"/>
    <m/>
    <x v="0"/>
    <x v="1"/>
    <m/>
    <s v="Il vas m'appeler en fin de semaine pour faire sa commande"/>
    <x v="1"/>
    <m/>
    <m/>
    <m/>
    <x v="1"/>
    <x v="0"/>
  </r>
  <r>
    <x v="5"/>
    <x v="5"/>
    <x v="5"/>
    <x v="29"/>
    <s v="Moussa Cisse"/>
    <x v="235"/>
    <x v="0"/>
    <m/>
    <x v="0"/>
    <x v="1"/>
    <m/>
    <s v="Il est servi par WAT "/>
    <x v="1"/>
    <m/>
    <m/>
    <m/>
    <x v="1"/>
    <x v="0"/>
  </r>
  <r>
    <x v="5"/>
    <x v="5"/>
    <x v="5"/>
    <x v="29"/>
    <s v="Modou Ndiaye"/>
    <x v="236"/>
    <x v="0"/>
    <m/>
    <x v="0"/>
    <x v="1"/>
    <m/>
    <s v="Intéressé par les pots altimo mais dit qu'il faut diminuer"/>
    <x v="1"/>
    <m/>
    <m/>
    <m/>
    <x v="1"/>
    <x v="0"/>
  </r>
  <r>
    <x v="5"/>
    <x v="5"/>
    <x v="5"/>
    <x v="29"/>
    <s v="Pape Sylla"/>
    <x v="237"/>
    <x v="1"/>
    <m/>
    <x v="1"/>
    <x v="1"/>
    <m/>
    <s v="Il est servi aussi par WAT"/>
    <x v="1"/>
    <m/>
    <m/>
    <m/>
    <x v="1"/>
    <x v="0"/>
  </r>
  <r>
    <x v="5"/>
    <x v="5"/>
    <x v="5"/>
    <x v="29"/>
    <s v="Dame"/>
    <x v="238"/>
    <x v="1"/>
    <m/>
    <x v="1"/>
    <x v="1"/>
    <m/>
    <s v="Il dit que son stock sur d'autres produits reste toujours"/>
    <x v="1"/>
    <m/>
    <m/>
    <m/>
    <x v="1"/>
    <x v="0"/>
  </r>
  <r>
    <x v="5"/>
    <x v="5"/>
    <x v="5"/>
    <x v="29"/>
    <s v="Korka Diallo"/>
    <x v="239"/>
    <x v="3"/>
    <m/>
    <x v="1"/>
    <x v="1"/>
    <m/>
    <s v="Servi par Abourahmane mais dit toujours que la vente est lent"/>
    <x v="1"/>
    <m/>
    <m/>
    <m/>
    <x v="1"/>
    <x v="0"/>
  </r>
  <r>
    <x v="5"/>
    <x v="5"/>
    <x v="5"/>
    <x v="29"/>
    <s v="Moustapha Baldé"/>
    <x v="240"/>
    <x v="3"/>
    <m/>
    <x v="0"/>
    <x v="1"/>
    <m/>
    <s v="Il voulait 2 cartons refraish stick mais j'ai pas pu lui livrer car il le voulait à 26000 et que mes clients ne le vend pas à ce prix "/>
    <x v="1"/>
    <m/>
    <m/>
    <m/>
    <x v="1"/>
    <x v="0"/>
  </r>
  <r>
    <x v="5"/>
    <x v="1"/>
    <x v="1"/>
    <x v="30"/>
    <s v="Mor Gueye"/>
    <x v="241"/>
    <x v="1"/>
    <m/>
    <x v="0"/>
    <x v="1"/>
    <m/>
    <s v="RESTANT 2 CARTONS CAFÉ POT 200G REFRAI'SH"/>
    <x v="1"/>
    <m/>
    <m/>
    <m/>
    <x v="1"/>
    <x v="0"/>
  </r>
  <r>
    <x v="5"/>
    <x v="1"/>
    <x v="1"/>
    <x v="30"/>
    <s v="Dame Gaye"/>
    <x v="242"/>
    <x v="1"/>
    <m/>
    <x v="0"/>
    <x v="1"/>
    <m/>
    <s v="RESTANT CAFÉ REFRAI'SH STICK POT 200G_x000a_EN EFFET, C'EST MAMAN SAGNA QUI LUI AVAIT VENDU LE PRODUIT. J'AI EXPLIQUÉ AU BOUTIQUIER QUE SA BOUTIQUE FAIT PARTIE DE MA ZONE DE COUVERTURE"/>
    <x v="1"/>
    <m/>
    <m/>
    <m/>
    <x v="1"/>
    <x v="0"/>
  </r>
  <r>
    <x v="5"/>
    <x v="1"/>
    <x v="1"/>
    <x v="30"/>
    <s v="Ousmane Sarr"/>
    <x v="243"/>
    <x v="1"/>
    <m/>
    <x v="1"/>
    <x v="1"/>
    <m/>
    <s v="IL LUI RESTE UN _x000a_STOCK DE GOUTTE ENERGIE MAIS, DÈS QU'IL AURA ÉCOULÉ LE PRODUIT IL VA NOUS CONTACTER"/>
    <x v="1"/>
    <m/>
    <m/>
    <m/>
    <x v="1"/>
    <x v="0"/>
  </r>
  <r>
    <x v="5"/>
    <x v="1"/>
    <x v="1"/>
    <x v="30"/>
    <s v="Abdoulaye Dia"/>
    <x v="244"/>
    <x v="1"/>
    <m/>
    <x v="1"/>
    <x v="1"/>
    <m/>
    <s v="RESTANT CAFÉ POT STICK REFRAI'SH _x000a_C'EST MAMAN QUI L' AVAIT VENDU LE PRODUIT RAISON POUR LAQUELLE JE LUI AI LAISSÉ MES COORDONNEES POUR QU'IL FAIT SA COMMANDE DIRECTEMENT CHEZ MOI"/>
    <x v="1"/>
    <m/>
    <m/>
    <m/>
    <x v="1"/>
    <x v="0"/>
  </r>
  <r>
    <x v="5"/>
    <x v="1"/>
    <x v="1"/>
    <x v="30"/>
    <s v="Aboubacry Djiby Sarr"/>
    <x v="245"/>
    <x v="1"/>
    <m/>
    <x v="1"/>
    <x v="1"/>
    <m/>
    <s v="IL A DIT QU'IL NE VEND QUE LE PRODUIT NESCAFÉ N'EMPÊCHE IL  VA ESSAYER LE CAFÉ JANUS"/>
    <x v="1"/>
    <m/>
    <m/>
    <m/>
    <x v="1"/>
    <x v="0"/>
  </r>
  <r>
    <x v="5"/>
    <x v="1"/>
    <x v="1"/>
    <x v="30"/>
    <s v="Ablaye Diallo"/>
    <x v="246"/>
    <x v="0"/>
    <m/>
    <x v="0"/>
    <x v="1"/>
    <m/>
    <s v="IL A ÉCOULÉ TOUS LES PRODUITS STICK REFRAI'SH ET POTS 200G QUE JE LUI AVAIT VENDUS"/>
    <x v="1"/>
    <m/>
    <m/>
    <m/>
    <x v="1"/>
    <x v="0"/>
  </r>
  <r>
    <x v="5"/>
    <x v="1"/>
    <x v="1"/>
    <x v="30"/>
    <s v="Yacine Diallo"/>
    <x v="247"/>
    <x v="1"/>
    <m/>
    <x v="1"/>
    <x v="1"/>
    <m/>
    <s v="IL A FAIT UNE PAUSE SUR LA VENTE DES CAFÉS A CAUSE DE LA HAUSE DU PRIX JANUS"/>
    <x v="1"/>
    <m/>
    <m/>
    <m/>
    <x v="1"/>
    <x v="0"/>
  </r>
  <r>
    <x v="5"/>
    <x v="1"/>
    <x v="1"/>
    <x v="30"/>
    <s v="Yoro Diagne"/>
    <x v="248"/>
    <x v="1"/>
    <m/>
    <x v="1"/>
    <x v="1"/>
    <m/>
    <s v="A CAUSE DE LA HAUSSE DU PRIX CAFÉ JANUS ALTIMO, IL A DECIDÉ DE FAIRE UNE PAUSE"/>
    <x v="1"/>
    <m/>
    <m/>
    <m/>
    <x v="1"/>
    <x v="0"/>
  </r>
  <r>
    <x v="5"/>
    <x v="1"/>
    <x v="1"/>
    <x v="30"/>
    <s v="Modou Fall"/>
    <x v="249"/>
    <x v="1"/>
    <m/>
    <x v="1"/>
    <x v="1"/>
    <m/>
    <s v="C'EST UN NOUVEAU GROSSISTE IL NE VEND PAS POUR LE MOMENT LES PRODUITS LAIT ET CAFÉ"/>
    <x v="1"/>
    <m/>
    <m/>
    <m/>
    <x v="1"/>
    <x v="0"/>
  </r>
  <r>
    <x v="5"/>
    <x v="1"/>
    <x v="1"/>
    <x v="30"/>
    <s v="Niang et frères"/>
    <x v="250"/>
    <x v="1"/>
    <m/>
    <x v="1"/>
    <x v="1"/>
    <m/>
    <s v="IL A UN STOCK DE GOUTTE ENERGIE ET DU CAFÉ VALÉA"/>
    <x v="1"/>
    <m/>
    <m/>
    <m/>
    <x v="1"/>
    <x v="0"/>
  </r>
  <r>
    <x v="5"/>
    <x v="1"/>
    <x v="1"/>
    <x v="30"/>
    <s v="Tapha Diop"/>
    <x v="251"/>
    <x v="0"/>
    <m/>
    <x v="1"/>
    <x v="1"/>
    <m/>
    <s v="IL NE VEND QUE DU PRODUIT NESCAFÉ CAR IL A UN CONTRAT AVEC NESTLÉ"/>
    <x v="1"/>
    <m/>
    <m/>
    <m/>
    <x v="1"/>
    <x v="0"/>
  </r>
  <r>
    <x v="5"/>
    <x v="3"/>
    <x v="3"/>
    <x v="31"/>
    <s v="El Hadj Cissé "/>
    <x v="252"/>
    <x v="0"/>
    <m/>
    <x v="0"/>
    <x v="2"/>
    <s v="Juillet"/>
    <s v="Le café est très chairs et très difficile à écouler "/>
    <x v="7"/>
    <n v="25"/>
    <n v="31000"/>
    <n v="775000"/>
    <x v="1"/>
    <x v="0"/>
  </r>
  <r>
    <x v="5"/>
    <x v="5"/>
    <x v="5"/>
    <x v="32"/>
    <s v="Wakeur Serigne Touba"/>
    <x v="253"/>
    <x v="0"/>
    <m/>
    <x v="0"/>
    <x v="2"/>
    <s v="Juillet"/>
    <s v="Il a fait une commande de 25 cartons 200g pour lundi"/>
    <x v="8"/>
    <n v="25"/>
    <n v="9750"/>
    <n v="243750"/>
    <x v="1"/>
    <x v="0"/>
  </r>
  <r>
    <x v="6"/>
    <x v="4"/>
    <x v="4"/>
    <x v="33"/>
    <s v="Falo kebe"/>
    <x v="254"/>
    <x v="0"/>
    <m/>
    <x v="0"/>
    <x v="1"/>
    <m/>
    <s v="liu  reste du produit"/>
    <x v="1"/>
    <m/>
    <m/>
    <m/>
    <x v="1"/>
    <x v="0"/>
  </r>
  <r>
    <x v="6"/>
    <x v="4"/>
    <x v="4"/>
    <x v="33"/>
    <s v="Assane"/>
    <x v="255"/>
    <x v="0"/>
    <m/>
    <x v="0"/>
    <x v="1"/>
    <m/>
    <s v="Li dit que je repasser demain inchalah"/>
    <x v="1"/>
    <m/>
    <m/>
    <m/>
    <x v="1"/>
    <x v="0"/>
  </r>
  <r>
    <x v="6"/>
    <x v="4"/>
    <x v="4"/>
    <x v="33"/>
    <s v="Atou  Ndiaye"/>
    <x v="256"/>
    <x v="1"/>
    <m/>
    <x v="0"/>
    <x v="1"/>
    <m/>
    <s v="Li  est sorti"/>
    <x v="1"/>
    <m/>
    <m/>
    <m/>
    <x v="1"/>
    <x v="0"/>
  </r>
  <r>
    <x v="6"/>
    <x v="4"/>
    <x v="4"/>
    <x v="33"/>
    <s v="Cechke"/>
    <x v="257"/>
    <x v="1"/>
    <m/>
    <x v="0"/>
    <x v="1"/>
    <m/>
    <s v="Li dit que le kafe stick est trop lent mais Li me demande le kamlac"/>
    <x v="1"/>
    <m/>
    <m/>
    <m/>
    <x v="1"/>
    <x v="0"/>
  </r>
  <r>
    <x v="6"/>
    <x v="4"/>
    <x v="4"/>
    <x v="10"/>
    <s v="Lamarana  Ba"/>
    <x v="258"/>
    <x v="0"/>
    <m/>
    <x v="0"/>
    <x v="2"/>
    <s v="Juillet"/>
    <s v="J'ai livré 1carton de 200g"/>
    <x v="2"/>
    <n v="1"/>
    <n v="19500"/>
    <n v="19500"/>
    <x v="1"/>
    <x v="0"/>
  </r>
  <r>
    <x v="6"/>
    <x v="4"/>
    <x v="4"/>
    <x v="33"/>
    <s v="Moutare"/>
    <x v="259"/>
    <x v="0"/>
    <m/>
    <x v="0"/>
    <x v="0"/>
    <m/>
    <s v="Liu attend son commande"/>
    <x v="0"/>
    <n v="50"/>
    <n v="26000"/>
    <n v="1300000"/>
    <x v="1"/>
    <x v="0"/>
  </r>
  <r>
    <x v="6"/>
    <x v="4"/>
    <x v="4"/>
    <x v="33"/>
    <s v="Babacar"/>
    <x v="193"/>
    <x v="1"/>
    <m/>
    <x v="1"/>
    <x v="0"/>
    <m/>
    <s v="liu dit que je le livre  demain"/>
    <x v="9"/>
    <n v="2"/>
    <n v="12000"/>
    <n v="24000"/>
    <x v="1"/>
    <x v="0"/>
  </r>
  <r>
    <x v="6"/>
    <x v="6"/>
    <x v="6"/>
    <x v="34"/>
    <s v="Mbaye"/>
    <x v="260"/>
    <x v="0"/>
    <m/>
    <x v="1"/>
    <x v="1"/>
    <m/>
    <s v="Ma demande de repasser "/>
    <x v="1"/>
    <m/>
    <m/>
    <m/>
    <x v="1"/>
    <x v="0"/>
  </r>
  <r>
    <x v="6"/>
    <x v="6"/>
    <x v="6"/>
    <x v="34"/>
    <s v="Omar Diallo "/>
    <x v="261"/>
    <x v="1"/>
    <m/>
    <x v="1"/>
    <x v="1"/>
    <m/>
    <s v="Le patron était absent "/>
    <x v="1"/>
    <m/>
    <m/>
    <m/>
    <x v="1"/>
    <x v="0"/>
  </r>
  <r>
    <x v="6"/>
    <x v="6"/>
    <x v="6"/>
    <x v="34"/>
    <s v="Djibril "/>
    <x v="262"/>
    <x v="1"/>
    <m/>
    <x v="1"/>
    <x v="1"/>
    <m/>
    <s v="Ma demande de repasser "/>
    <x v="1"/>
    <m/>
    <m/>
    <m/>
    <x v="1"/>
    <x v="0"/>
  </r>
  <r>
    <x v="6"/>
    <x v="6"/>
    <x v="6"/>
    <x v="34"/>
    <s v="Mamadou "/>
    <x v="263"/>
    <x v="0"/>
    <m/>
    <x v="1"/>
    <x v="1"/>
    <m/>
    <s v="Ma demande de repasser la semaine "/>
    <x v="1"/>
    <m/>
    <m/>
    <m/>
    <x v="1"/>
    <x v="0"/>
  </r>
  <r>
    <x v="6"/>
    <x v="6"/>
    <x v="6"/>
    <x v="34"/>
    <s v="Willan "/>
    <x v="264"/>
    <x v="1"/>
    <m/>
    <x v="1"/>
    <x v="1"/>
    <m/>
    <s v="Ma demande de repasser "/>
    <x v="1"/>
    <m/>
    <m/>
    <m/>
    <x v="1"/>
    <x v="0"/>
  </r>
  <r>
    <x v="6"/>
    <x v="6"/>
    <x v="6"/>
    <x v="35"/>
    <s v="Moussa "/>
    <x v="265"/>
    <x v="1"/>
    <m/>
    <x v="1"/>
    <x v="1"/>
    <m/>
    <s v="Avait commandé 1 carton pot de janus "/>
    <x v="1"/>
    <m/>
    <m/>
    <m/>
    <x v="1"/>
    <x v="0"/>
  </r>
  <r>
    <x v="6"/>
    <x v="6"/>
    <x v="6"/>
    <x v="35"/>
    <s v="Karamoko "/>
    <x v="266"/>
    <x v="3"/>
    <m/>
    <x v="1"/>
    <x v="1"/>
    <m/>
    <s v="Le patron était absent "/>
    <x v="1"/>
    <m/>
    <m/>
    <m/>
    <x v="1"/>
    <x v="0"/>
  </r>
  <r>
    <x v="6"/>
    <x v="6"/>
    <x v="6"/>
    <x v="35"/>
    <s v="Omar "/>
    <x v="267"/>
    <x v="1"/>
    <m/>
    <x v="1"/>
    <x v="1"/>
    <m/>
    <s v="Qu'il y réfléchir "/>
    <x v="1"/>
    <m/>
    <m/>
    <m/>
    <x v="1"/>
    <x v="0"/>
  </r>
  <r>
    <x v="6"/>
    <x v="6"/>
    <x v="6"/>
    <x v="35"/>
    <s v="Lamarana "/>
    <x v="268"/>
    <x v="0"/>
    <m/>
    <x v="1"/>
    <x v="1"/>
    <m/>
    <s v="Le patron était absent "/>
    <x v="1"/>
    <m/>
    <m/>
    <m/>
    <x v="1"/>
    <x v="0"/>
  </r>
  <r>
    <x v="6"/>
    <x v="6"/>
    <x v="6"/>
    <x v="35"/>
    <s v="Daouda "/>
    <x v="269"/>
    <x v="0"/>
    <m/>
    <x v="1"/>
    <x v="1"/>
    <m/>
    <s v="Qu'il attend d'abord d'avoir des commandes de ses clients "/>
    <x v="1"/>
    <m/>
    <m/>
    <m/>
    <x v="1"/>
    <x v="0"/>
  </r>
  <r>
    <x v="6"/>
    <x v="0"/>
    <x v="0"/>
    <x v="0"/>
    <s v="Wahape Diop"/>
    <x v="270"/>
    <x v="0"/>
    <m/>
    <x v="1"/>
    <x v="1"/>
    <m/>
    <s v="Ras"/>
    <x v="1"/>
    <m/>
    <m/>
    <m/>
    <x v="1"/>
    <x v="0"/>
  </r>
  <r>
    <x v="6"/>
    <x v="0"/>
    <x v="0"/>
    <x v="0"/>
    <s v="Amadou Bah"/>
    <x v="271"/>
    <x v="1"/>
    <m/>
    <x v="0"/>
    <x v="1"/>
    <m/>
    <s v="Il veut 25kg mais il ma dit c chère"/>
    <x v="1"/>
    <m/>
    <m/>
    <m/>
    <x v="1"/>
    <x v="0"/>
  </r>
  <r>
    <x v="6"/>
    <x v="0"/>
    <x v="0"/>
    <x v="0"/>
    <s v="Ibrahima Diallo"/>
    <x v="1"/>
    <x v="0"/>
    <m/>
    <x v="0"/>
    <x v="1"/>
    <m/>
    <s v="Ras"/>
    <x v="1"/>
    <m/>
    <m/>
    <m/>
    <x v="1"/>
    <x v="0"/>
  </r>
  <r>
    <x v="6"/>
    <x v="0"/>
    <x v="0"/>
    <x v="0"/>
    <s v="Elhaj Diallo"/>
    <x v="272"/>
    <x v="0"/>
    <m/>
    <x v="1"/>
    <x v="1"/>
    <m/>
    <s v="Il veut mais il ma dit d passé Une notre fois"/>
    <x v="1"/>
    <m/>
    <m/>
    <m/>
    <x v="1"/>
    <x v="0"/>
  </r>
  <r>
    <x v="6"/>
    <x v="0"/>
    <x v="0"/>
    <x v="0"/>
    <s v="Bobo daillo"/>
    <x v="2"/>
    <x v="1"/>
    <m/>
    <x v="1"/>
    <x v="1"/>
    <m/>
    <s v="Ras"/>
    <x v="1"/>
    <m/>
    <m/>
    <m/>
    <x v="1"/>
    <x v="0"/>
  </r>
  <r>
    <x v="6"/>
    <x v="0"/>
    <x v="0"/>
    <x v="0"/>
    <s v="Khdime siyla"/>
    <x v="8"/>
    <x v="0"/>
    <m/>
    <x v="0"/>
    <x v="1"/>
    <m/>
    <s v="Il ma dit d passé Une notre fois"/>
    <x v="1"/>
    <m/>
    <m/>
    <m/>
    <x v="1"/>
    <x v="0"/>
  </r>
  <r>
    <x v="6"/>
    <x v="0"/>
    <x v="0"/>
    <x v="0"/>
    <s v="Modou boye"/>
    <x v="0"/>
    <x v="0"/>
    <m/>
    <x v="0"/>
    <x v="1"/>
    <m/>
    <s v="Ras"/>
    <x v="1"/>
    <m/>
    <m/>
    <m/>
    <x v="1"/>
    <x v="0"/>
  </r>
  <r>
    <x v="6"/>
    <x v="0"/>
    <x v="0"/>
    <x v="0"/>
    <s v="Baye"/>
    <x v="91"/>
    <x v="0"/>
    <m/>
    <x v="0"/>
    <x v="0"/>
    <m/>
    <s v="Commande non livré"/>
    <x v="0"/>
    <n v="10"/>
    <n v="26000"/>
    <n v="260000"/>
    <x v="1"/>
    <x v="0"/>
  </r>
  <r>
    <x v="6"/>
    <x v="0"/>
    <x v="0"/>
    <x v="0"/>
    <s v="Alune Ndiaye"/>
    <x v="93"/>
    <x v="0"/>
    <m/>
    <x v="0"/>
    <x v="0"/>
    <m/>
    <s v="Ras"/>
    <x v="10"/>
    <n v="50"/>
    <n v="6000"/>
    <n v="300000"/>
    <x v="1"/>
    <x v="0"/>
  </r>
  <r>
    <x v="6"/>
    <x v="0"/>
    <x v="0"/>
    <x v="0"/>
    <s v="Alimentation bobo sy"/>
    <x v="4"/>
    <x v="0"/>
    <m/>
    <x v="1"/>
    <x v="0"/>
    <m/>
    <s v="Commande Aujourd'hui non livré"/>
    <x v="0"/>
    <n v="25"/>
    <n v="26000"/>
    <n v="650000"/>
    <x v="1"/>
    <x v="0"/>
  </r>
  <r>
    <x v="6"/>
    <x v="0"/>
    <x v="0"/>
    <x v="0"/>
    <s v="Sodidalo SARL"/>
    <x v="273"/>
    <x v="0"/>
    <m/>
    <x v="0"/>
    <x v="1"/>
    <m/>
    <s v="Il lui reste du stock"/>
    <x v="1"/>
    <m/>
    <m/>
    <m/>
    <x v="1"/>
    <x v="0"/>
  </r>
  <r>
    <x v="6"/>
    <x v="0"/>
    <x v="0"/>
    <x v="0"/>
    <s v="Sakina Distribution suARL"/>
    <x v="6"/>
    <x v="0"/>
    <m/>
    <x v="0"/>
    <x v="1"/>
    <m/>
    <s v="Il lui reste du stock"/>
    <x v="1"/>
    <m/>
    <m/>
    <m/>
    <x v="1"/>
    <x v="0"/>
  </r>
  <r>
    <x v="6"/>
    <x v="0"/>
    <x v="0"/>
    <x v="0"/>
    <s v="Mouhem Diallo"/>
    <x v="274"/>
    <x v="0"/>
    <m/>
    <x v="1"/>
    <x v="1"/>
    <m/>
    <s v="Il ma dit d passé Une notre fois"/>
    <x v="1"/>
    <m/>
    <m/>
    <m/>
    <x v="1"/>
    <x v="0"/>
  </r>
  <r>
    <x v="6"/>
    <x v="0"/>
    <x v="0"/>
    <x v="0"/>
    <s v="Mamadou Diallo"/>
    <x v="275"/>
    <x v="0"/>
    <m/>
    <x v="1"/>
    <x v="1"/>
    <m/>
    <s v="Commande non livré"/>
    <x v="1"/>
    <m/>
    <m/>
    <m/>
    <x v="1"/>
    <x v="0"/>
  </r>
  <r>
    <x v="6"/>
    <x v="0"/>
    <x v="0"/>
    <x v="0"/>
    <s v="Cheikh"/>
    <x v="276"/>
    <x v="1"/>
    <m/>
    <x v="0"/>
    <x v="1"/>
    <m/>
    <s v="Il veut 1 carton d réfresh pour essayer"/>
    <x v="1"/>
    <m/>
    <m/>
    <m/>
    <x v="1"/>
    <x v="0"/>
  </r>
  <r>
    <x v="6"/>
    <x v="0"/>
    <x v="0"/>
    <x v="0"/>
    <s v="Dame"/>
    <x v="277"/>
    <x v="0"/>
    <m/>
    <x v="0"/>
    <x v="0"/>
    <m/>
    <s v="Commande non livré 25carton de refraich+5 carton de 200g"/>
    <x v="0"/>
    <n v="25"/>
    <n v="26000"/>
    <n v="650000"/>
    <x v="1"/>
    <x v="0"/>
  </r>
  <r>
    <x v="6"/>
    <x v="0"/>
    <x v="0"/>
    <x v="0"/>
    <s v="Fallou kane"/>
    <x v="5"/>
    <x v="0"/>
    <m/>
    <x v="1"/>
    <x v="1"/>
    <m/>
    <s v="Il ma dit d passé Une notre fois"/>
    <x v="1"/>
    <m/>
    <m/>
    <m/>
    <x v="1"/>
    <x v="0"/>
  </r>
  <r>
    <x v="6"/>
    <x v="0"/>
    <x v="0"/>
    <x v="0"/>
    <s v="Thorno Diawara"/>
    <x v="278"/>
    <x v="0"/>
    <m/>
    <x v="1"/>
    <x v="1"/>
    <m/>
    <s v="Ras"/>
    <x v="1"/>
    <m/>
    <m/>
    <m/>
    <x v="1"/>
    <x v="0"/>
  </r>
  <r>
    <x v="6"/>
    <x v="2"/>
    <x v="2"/>
    <x v="36"/>
    <s v="Abdallahi"/>
    <x v="279"/>
    <x v="1"/>
    <m/>
    <x v="1"/>
    <x v="1"/>
    <m/>
    <s v="Le patron qui passe les commandes n'était pas présent"/>
    <x v="1"/>
    <m/>
    <m/>
    <m/>
    <x v="1"/>
    <x v="0"/>
  </r>
  <r>
    <x v="6"/>
    <x v="2"/>
    <x v="2"/>
    <x v="36"/>
    <s v="Mohamed Fall"/>
    <x v="280"/>
    <x v="1"/>
    <m/>
    <x v="1"/>
    <x v="1"/>
    <m/>
    <s v="Le gérant m'a dit que le patron sera là le soir"/>
    <x v="1"/>
    <m/>
    <m/>
    <m/>
    <x v="1"/>
    <x v="0"/>
  </r>
  <r>
    <x v="6"/>
    <x v="2"/>
    <x v="2"/>
    <x v="36"/>
    <s v="Sadio"/>
    <x v="281"/>
    <x v="1"/>
    <m/>
    <x v="1"/>
    <x v="1"/>
    <m/>
    <s v="Il a vu les produits mais pour le moment il n'a pas encore commencé à les vendre"/>
    <x v="1"/>
    <m/>
    <m/>
    <m/>
    <x v="1"/>
    <x v="0"/>
  </r>
  <r>
    <x v="6"/>
    <x v="3"/>
    <x v="3"/>
    <x v="37"/>
    <s v="Khadam seye "/>
    <x v="282"/>
    <x v="0"/>
    <m/>
    <x v="0"/>
    <x v="1"/>
    <m/>
    <s v="Il avait commender 5 cartons de refraich stick mais dit qu'il patiente "/>
    <x v="1"/>
    <m/>
    <m/>
    <m/>
    <x v="1"/>
    <x v="0"/>
  </r>
  <r>
    <x v="6"/>
    <x v="3"/>
    <x v="3"/>
    <x v="37"/>
    <s v="Thierno Baldé "/>
    <x v="283"/>
    <x v="0"/>
    <m/>
    <x v="1"/>
    <x v="1"/>
    <m/>
    <s v="Il lui reste d'autres produits et veut veut le café refraich stick "/>
    <x v="1"/>
    <m/>
    <m/>
    <m/>
    <x v="1"/>
    <x v="0"/>
  </r>
  <r>
    <x v="6"/>
    <x v="3"/>
    <x v="3"/>
    <x v="37"/>
    <s v="Aliou ba "/>
    <x v="284"/>
    <x v="0"/>
    <m/>
    <x v="1"/>
    <x v="1"/>
    <m/>
    <s v="Il lui reste d'autres produits "/>
    <x v="1"/>
    <m/>
    <m/>
    <m/>
    <x v="1"/>
    <x v="0"/>
  </r>
  <r>
    <x v="6"/>
    <x v="3"/>
    <x v="3"/>
    <x v="37"/>
    <s v="Sow"/>
    <x v="285"/>
    <x v="0"/>
    <m/>
    <x v="1"/>
    <x v="1"/>
    <m/>
    <s v="Il lui reste des pots de café "/>
    <x v="1"/>
    <m/>
    <m/>
    <m/>
    <x v="1"/>
    <x v="0"/>
  </r>
  <r>
    <x v="6"/>
    <x v="3"/>
    <x v="3"/>
    <x v="37"/>
    <s v="Aliou Diallo "/>
    <x v="286"/>
    <x v="1"/>
    <m/>
    <x v="1"/>
    <x v="1"/>
    <m/>
    <s v="Il lui reste des café refraich qu' il a acheté a "/>
    <x v="1"/>
    <m/>
    <m/>
    <m/>
    <x v="1"/>
    <x v="0"/>
  </r>
  <r>
    <x v="6"/>
    <x v="3"/>
    <x v="3"/>
    <x v="37"/>
    <s v="Gassama"/>
    <x v="287"/>
    <x v="1"/>
    <m/>
    <x v="1"/>
    <x v="1"/>
    <m/>
    <s v="Il dit que le patron n'était pas présent ."/>
    <x v="1"/>
    <m/>
    <m/>
    <m/>
    <x v="1"/>
    <x v="0"/>
  </r>
  <r>
    <x v="6"/>
    <x v="3"/>
    <x v="3"/>
    <x v="37"/>
    <s v="El Hadj Cissé "/>
    <x v="288"/>
    <x v="0"/>
    <m/>
    <x v="1"/>
    <x v="1"/>
    <m/>
    <s v="Il lui reste des café refraich stick et pot qu' il a acheté pour essayer "/>
    <x v="1"/>
    <m/>
    <m/>
    <m/>
    <x v="1"/>
    <x v="0"/>
  </r>
  <r>
    <x v="6"/>
    <x v="3"/>
    <x v="3"/>
    <x v="37"/>
    <s v="El Hadj Malick "/>
    <x v="289"/>
    <x v="0"/>
    <m/>
    <x v="1"/>
    <x v="1"/>
    <m/>
    <s v="Il n'est pas présent "/>
    <x v="1"/>
    <m/>
    <m/>
    <m/>
    <x v="1"/>
    <x v="0"/>
  </r>
  <r>
    <x v="6"/>
    <x v="3"/>
    <x v="3"/>
    <x v="37"/>
    <s v="Mohamed Ba "/>
    <x v="290"/>
    <x v="1"/>
    <m/>
    <x v="1"/>
    <x v="1"/>
    <m/>
    <s v="Il me dit toujours que le patron n'était pas présent "/>
    <x v="1"/>
    <m/>
    <m/>
    <m/>
    <x v="1"/>
    <x v="0"/>
  </r>
  <r>
    <x v="6"/>
    <x v="5"/>
    <x v="5"/>
    <x v="32"/>
    <s v="Wakeur Serigne Touba"/>
    <x v="253"/>
    <x v="0"/>
    <m/>
    <x v="0"/>
    <x v="0"/>
    <m/>
    <s v="Il demande le stick refraish"/>
    <x v="8"/>
    <n v="25"/>
    <n v="10250"/>
    <n v="256250"/>
    <x v="1"/>
    <x v="0"/>
  </r>
  <r>
    <x v="6"/>
    <x v="5"/>
    <x v="5"/>
    <x v="32"/>
    <s v="Mouhamed"/>
    <x v="291"/>
    <x v="1"/>
    <m/>
    <x v="1"/>
    <x v="1"/>
    <m/>
    <s v="Il n'était pas présent"/>
    <x v="1"/>
    <m/>
    <m/>
    <m/>
    <x v="1"/>
    <x v="0"/>
  </r>
  <r>
    <x v="6"/>
    <x v="5"/>
    <x v="5"/>
    <x v="32"/>
    <s v="Boubacar"/>
    <x v="292"/>
    <x v="1"/>
    <m/>
    <x v="0"/>
    <x v="1"/>
    <m/>
    <s v="Il a demandé le lait évaporé kamlac"/>
    <x v="1"/>
    <m/>
    <m/>
    <m/>
    <x v="1"/>
    <x v="0"/>
  </r>
  <r>
    <x v="6"/>
    <x v="5"/>
    <x v="5"/>
    <x v="32"/>
    <s v="Alpha Diallo"/>
    <x v="293"/>
    <x v="1"/>
    <m/>
    <x v="1"/>
    <x v="1"/>
    <m/>
    <s v="Il ne vend pas non produits"/>
    <x v="1"/>
    <m/>
    <m/>
    <m/>
    <x v="1"/>
    <x v="0"/>
  </r>
  <r>
    <x v="6"/>
    <x v="5"/>
    <x v="5"/>
    <x v="32"/>
    <s v="Mouhamed"/>
    <x v="294"/>
    <x v="1"/>
    <m/>
    <x v="1"/>
    <x v="1"/>
    <m/>
    <s v="Il est fourni par Ndiaye"/>
    <x v="1"/>
    <m/>
    <m/>
    <m/>
    <x v="1"/>
    <x v="0"/>
  </r>
  <r>
    <x v="6"/>
    <x v="5"/>
    <x v="5"/>
    <x v="32"/>
    <s v="Thierno Baldé"/>
    <x v="295"/>
    <x v="1"/>
    <m/>
    <x v="1"/>
    <x v="1"/>
    <m/>
    <s v="Il vend d'autres produits que les nôtres"/>
    <x v="1"/>
    <m/>
    <m/>
    <m/>
    <x v="1"/>
    <x v="0"/>
  </r>
  <r>
    <x v="6"/>
    <x v="5"/>
    <x v="5"/>
    <x v="32"/>
    <s v="Mouhamed Ba"/>
    <x v="296"/>
    <x v="1"/>
    <m/>
    <x v="1"/>
    <x v="1"/>
    <m/>
    <s v="Pour le café il vend que le produit Nescafé"/>
    <x v="1"/>
    <m/>
    <m/>
    <m/>
    <x v="1"/>
    <x v="0"/>
  </r>
  <r>
    <x v="6"/>
    <x v="5"/>
    <x v="5"/>
    <x v="32"/>
    <s v="Khadim Samb"/>
    <x v="297"/>
    <x v="0"/>
    <m/>
    <x v="1"/>
    <x v="1"/>
    <m/>
    <s v="Il n'est jamais présent mais son assistant dit de l'appeler"/>
    <x v="1"/>
    <m/>
    <m/>
    <m/>
    <x v="1"/>
    <x v="0"/>
  </r>
  <r>
    <x v="6"/>
    <x v="5"/>
    <x v="5"/>
    <x v="32"/>
    <s v="Ngom et Frères"/>
    <x v="298"/>
    <x v="1"/>
    <m/>
    <x v="1"/>
    <x v="1"/>
    <m/>
    <s v="Il a toujours nos produits livré par Ndiaye et frères"/>
    <x v="1"/>
    <m/>
    <m/>
    <m/>
    <x v="1"/>
    <x v="0"/>
  </r>
  <r>
    <x v="6"/>
    <x v="1"/>
    <x v="1"/>
    <x v="38"/>
    <s v="CHEIKH DIOP"/>
    <x v="299"/>
    <x v="1"/>
    <m/>
    <x v="0"/>
    <x v="1"/>
    <m/>
    <s v="Il a terminé ses stock de café et de lait mais il était absent il ya son frère la bas il ma demandé de l'appeler demain"/>
    <x v="1"/>
    <m/>
    <m/>
    <m/>
    <x v="1"/>
    <x v="0"/>
  </r>
  <r>
    <x v="6"/>
    <x v="1"/>
    <x v="1"/>
    <x v="38"/>
    <s v="NAFAR BOUTIQUE"/>
    <x v="300"/>
    <x v="0"/>
    <m/>
    <x v="0"/>
    <x v="1"/>
    <m/>
    <s v="Se plaind de sa commande non livrée"/>
    <x v="1"/>
    <m/>
    <m/>
    <m/>
    <x v="1"/>
    <x v="0"/>
  </r>
  <r>
    <x v="6"/>
    <x v="1"/>
    <x v="1"/>
    <x v="38"/>
    <s v="PAPE DIOP"/>
    <x v="301"/>
    <x v="1"/>
    <m/>
    <x v="0"/>
    <x v="1"/>
    <m/>
    <s v="Il lui reste du café stick Refraish en quantité indéterminé"/>
    <x v="1"/>
    <m/>
    <m/>
    <m/>
    <x v="1"/>
    <x v="0"/>
  </r>
  <r>
    <x v="6"/>
    <x v="1"/>
    <x v="1"/>
    <x v="38"/>
    <s v="MAMADOU DIA"/>
    <x v="302"/>
    <x v="0"/>
    <m/>
    <x v="0"/>
    <x v="1"/>
    <m/>
    <s v="Il lui reste du café stick Altimo et du café pot 50g en quantité indéterminée"/>
    <x v="1"/>
    <m/>
    <m/>
    <m/>
    <x v="1"/>
    <x v="0"/>
  </r>
  <r>
    <x v="6"/>
    <x v="1"/>
    <x v="1"/>
    <x v="38"/>
    <s v="LY ET FRERE"/>
    <x v="303"/>
    <x v="0"/>
    <m/>
    <x v="0"/>
    <x v="0"/>
    <m/>
    <s v="RAS"/>
    <x v="8"/>
    <n v="5"/>
    <n v="10250"/>
    <n v="51250"/>
    <x v="1"/>
    <x v="0"/>
  </r>
  <r>
    <x v="6"/>
    <x v="1"/>
    <x v="1"/>
    <x v="38"/>
    <s v="LY ET FRERE"/>
    <x v="303"/>
    <x v="0"/>
    <m/>
    <x v="0"/>
    <x v="0"/>
    <m/>
    <s v="RAS"/>
    <x v="2"/>
    <n v="5"/>
    <n v="19500"/>
    <n v="97500"/>
    <x v="1"/>
    <x v="0"/>
  </r>
  <r>
    <x v="6"/>
    <x v="1"/>
    <x v="1"/>
    <x v="38"/>
    <s v="SEYNABOU BA"/>
    <x v="304"/>
    <x v="1"/>
    <m/>
    <x v="0"/>
    <x v="0"/>
    <m/>
    <s v="RAS"/>
    <x v="0"/>
    <n v="13"/>
    <n v="26000"/>
    <n v="338000"/>
    <x v="1"/>
    <x v="0"/>
  </r>
  <r>
    <x v="6"/>
    <x v="1"/>
    <x v="1"/>
    <x v="39"/>
    <s v="DJILY SENE"/>
    <x v="305"/>
    <x v="0"/>
    <m/>
    <x v="1"/>
    <x v="1"/>
    <m/>
    <s v="Il est en partenariat avec Good energie"/>
    <x v="1"/>
    <m/>
    <m/>
    <m/>
    <x v="1"/>
    <x v="0"/>
  </r>
  <r>
    <x v="6"/>
    <x v="1"/>
    <x v="1"/>
    <x v="39"/>
    <s v="MODOU WADE"/>
    <x v="306"/>
    <x v="1"/>
    <m/>
    <x v="1"/>
    <x v="1"/>
    <m/>
    <s v="Dis de rapsser"/>
    <x v="1"/>
    <m/>
    <m/>
    <m/>
    <x v="1"/>
    <x v="0"/>
  </r>
  <r>
    <x v="6"/>
    <x v="1"/>
    <x v="1"/>
    <x v="39"/>
    <s v="MOUHAMED DIALLO"/>
    <x v="307"/>
    <x v="1"/>
    <m/>
    <x v="0"/>
    <x v="1"/>
    <m/>
    <s v="Il lui reste 2 cartons café pot 50g"/>
    <x v="1"/>
    <m/>
    <m/>
    <m/>
    <x v="1"/>
    <x v="0"/>
  </r>
  <r>
    <x v="6"/>
    <x v="1"/>
    <x v="1"/>
    <x v="39"/>
    <s v="PA DIOP"/>
    <x v="308"/>
    <x v="1"/>
    <m/>
    <x v="1"/>
    <x v="1"/>
    <m/>
    <s v="Ne vend pas de café et du lait "/>
    <x v="1"/>
    <m/>
    <m/>
    <m/>
    <x v="1"/>
    <x v="0"/>
  </r>
  <r>
    <x v="6"/>
    <x v="1"/>
    <x v="1"/>
    <x v="39"/>
    <s v="ALPHA DIALLO"/>
    <x v="309"/>
    <x v="1"/>
    <m/>
    <x v="0"/>
    <x v="0"/>
    <m/>
    <s v="RAS"/>
    <x v="0"/>
    <n v="13"/>
    <n v="26000"/>
    <n v="338000"/>
    <x v="1"/>
    <x v="0"/>
  </r>
  <r>
    <x v="6"/>
    <x v="1"/>
    <x v="1"/>
    <x v="39"/>
    <s v="MOUSSA BA"/>
    <x v="310"/>
    <x v="1"/>
    <m/>
    <x v="0"/>
    <x v="1"/>
    <m/>
    <s v="Il a fini ses stocks de produit mais est absent aujourd'hui"/>
    <x v="1"/>
    <m/>
    <m/>
    <m/>
    <x v="1"/>
    <x v="0"/>
  </r>
  <r>
    <x v="6"/>
    <x v="1"/>
    <x v="1"/>
    <x v="39"/>
    <s v="SALIOU BA"/>
    <x v="311"/>
    <x v="1"/>
    <m/>
    <x v="1"/>
    <x v="1"/>
    <m/>
    <s v="Il avait acheté du café stick Refraish chez mon grossiste partenaire Matar Ly "/>
    <x v="1"/>
    <m/>
    <m/>
    <m/>
    <x v="1"/>
    <x v="0"/>
  </r>
  <r>
    <x v="7"/>
    <x v="4"/>
    <x v="4"/>
    <x v="4"/>
    <s v="Itilere "/>
    <x v="37"/>
    <x v="0"/>
    <m/>
    <x v="0"/>
    <x v="1"/>
    <m/>
    <s v="liu m'avait commander 3carton de Altimo  mais  je suis obligé  prendre 3carton chez  cale Cole pour le  livre "/>
    <x v="1"/>
    <m/>
    <m/>
    <m/>
    <x v="1"/>
    <x v="0"/>
  </r>
  <r>
    <x v="7"/>
    <x v="4"/>
    <x v="4"/>
    <x v="4"/>
    <s v="Billo salle "/>
    <x v="36"/>
    <x v="0"/>
    <m/>
    <x v="1"/>
    <x v="1"/>
    <m/>
    <s v="La patron est sorti "/>
    <x v="1"/>
    <m/>
    <m/>
    <m/>
    <x v="1"/>
    <x v="0"/>
  </r>
  <r>
    <x v="7"/>
    <x v="4"/>
    <x v="4"/>
    <x v="4"/>
    <s v="Cirahio"/>
    <x v="312"/>
    <x v="0"/>
    <m/>
    <x v="0"/>
    <x v="1"/>
    <m/>
    <s v="liu attend son commande depuis la semaine passé 25carton de referais "/>
    <x v="1"/>
    <m/>
    <m/>
    <m/>
    <x v="1"/>
    <x v="0"/>
  </r>
  <r>
    <x v="7"/>
    <x v="4"/>
    <x v="4"/>
    <x v="4"/>
    <s v="Yerno  Diallo "/>
    <x v="38"/>
    <x v="0"/>
    <m/>
    <x v="0"/>
    <x v="1"/>
    <m/>
    <s v="liu à commande 10carton de Altimo depuis la semaine passé "/>
    <x v="1"/>
    <m/>
    <m/>
    <m/>
    <x v="1"/>
    <x v="0"/>
  </r>
  <r>
    <x v="7"/>
    <x v="4"/>
    <x v="4"/>
    <x v="4"/>
    <s v="Ismiala "/>
    <x v="39"/>
    <x v="0"/>
    <m/>
    <x v="1"/>
    <x v="0"/>
    <m/>
    <s v=" Li attend son commande "/>
    <x v="0"/>
    <n v="5"/>
    <n v="26000"/>
    <n v="130000"/>
    <x v="1"/>
    <x v="0"/>
  </r>
  <r>
    <x v="7"/>
    <x v="4"/>
    <x v="4"/>
    <x v="4"/>
    <s v="Ismiala "/>
    <x v="39"/>
    <x v="0"/>
    <m/>
    <x v="1"/>
    <x v="0"/>
    <m/>
    <s v=" Li attend son commande "/>
    <x v="7"/>
    <n v="2"/>
    <n v="31000"/>
    <n v="62000"/>
    <x v="1"/>
    <x v="0"/>
  </r>
  <r>
    <x v="7"/>
    <x v="4"/>
    <x v="4"/>
    <x v="4"/>
    <s v="Omar Ndaiye "/>
    <x v="35"/>
    <x v="0"/>
    <m/>
    <x v="0"/>
    <x v="1"/>
    <m/>
    <s v="liu dit que je repasser "/>
    <x v="1"/>
    <m/>
    <m/>
    <m/>
    <x v="1"/>
    <x v="0"/>
  </r>
  <r>
    <x v="7"/>
    <x v="4"/>
    <x v="4"/>
    <x v="4"/>
    <s v="Abdou laye  Diallo "/>
    <x v="40"/>
    <x v="0"/>
    <m/>
    <x v="1"/>
    <x v="1"/>
    <m/>
    <s v="liu attend son commande depuis samane "/>
    <x v="1"/>
    <m/>
    <m/>
    <m/>
    <x v="1"/>
    <x v="0"/>
  </r>
  <r>
    <x v="7"/>
    <x v="4"/>
    <x v="4"/>
    <x v="4"/>
    <s v="gallé  Cole "/>
    <x v="313"/>
    <x v="0"/>
    <m/>
    <x v="0"/>
    <x v="1"/>
    <m/>
    <s v="Le kafe est toure lent pour  lui "/>
    <x v="1"/>
    <m/>
    <m/>
    <m/>
    <x v="1"/>
    <x v="0"/>
  </r>
  <r>
    <x v="7"/>
    <x v="4"/>
    <x v="4"/>
    <x v="4"/>
    <s v="Memedou Diallo "/>
    <x v="314"/>
    <x v="0"/>
    <m/>
    <x v="0"/>
    <x v="1"/>
    <m/>
    <s v="Le patron est sorti "/>
    <x v="1"/>
    <m/>
    <m/>
    <m/>
    <x v="1"/>
    <x v="0"/>
  </r>
  <r>
    <x v="7"/>
    <x v="4"/>
    <x v="4"/>
    <x v="4"/>
    <s v=" Salles  pikine "/>
    <x v="315"/>
    <x v="1"/>
    <m/>
    <x v="1"/>
    <x v="1"/>
    <m/>
    <s v="Le patron est sorti "/>
    <x v="1"/>
    <m/>
    <m/>
    <m/>
    <x v="1"/>
    <x v="0"/>
  </r>
  <r>
    <x v="7"/>
    <x v="4"/>
    <x v="4"/>
    <x v="4"/>
    <s v="Memedou   Ba "/>
    <x v="316"/>
    <x v="0"/>
    <m/>
    <x v="1"/>
    <x v="1"/>
    <m/>
    <s v="lui  m'avez commande25 carton de referais début la semaine passé "/>
    <x v="1"/>
    <m/>
    <m/>
    <m/>
    <x v="1"/>
    <x v="0"/>
  </r>
  <r>
    <x v="7"/>
    <x v="4"/>
    <x v="4"/>
    <x v="4"/>
    <s v="Aliou Ba "/>
    <x v="317"/>
    <x v="0"/>
    <m/>
    <x v="0"/>
    <x v="1"/>
    <m/>
    <s v="liu attend son commande depuis 2 semaines 50 carton de referais "/>
    <x v="1"/>
    <m/>
    <m/>
    <m/>
    <x v="1"/>
    <x v="0"/>
  </r>
  <r>
    <x v="7"/>
    <x v="6"/>
    <x v="6"/>
    <x v="16"/>
    <s v="Mamadou Diallo"/>
    <x v="136"/>
    <x v="0"/>
    <m/>
    <x v="1"/>
    <x v="1"/>
    <m/>
    <s v="Qu'il lui reste du stock de janus qu'il n'arrive pas à écouler"/>
    <x v="1"/>
    <m/>
    <m/>
    <m/>
    <x v="1"/>
    <x v="0"/>
  </r>
  <r>
    <x v="7"/>
    <x v="6"/>
    <x v="6"/>
    <x v="16"/>
    <s v="Amadou"/>
    <x v="137"/>
    <x v="3"/>
    <m/>
    <x v="1"/>
    <x v="1"/>
    <m/>
    <s v="Qu'il lui reste du stock"/>
    <x v="1"/>
    <m/>
    <m/>
    <m/>
    <x v="1"/>
    <x v="0"/>
  </r>
  <r>
    <x v="7"/>
    <x v="6"/>
    <x v="6"/>
    <x v="16"/>
    <s v="Daily"/>
    <x v="318"/>
    <x v="4"/>
    <m/>
    <x v="1"/>
    <x v="1"/>
    <m/>
    <s v="Qu'elle importe ses propres produits"/>
    <x v="1"/>
    <m/>
    <m/>
    <m/>
    <x v="1"/>
    <x v="0"/>
  </r>
  <r>
    <x v="7"/>
    <x v="6"/>
    <x v="6"/>
    <x v="16"/>
    <s v="Elage"/>
    <x v="140"/>
    <x v="1"/>
    <m/>
    <x v="1"/>
    <x v="1"/>
    <m/>
    <s v="Le patron est absent"/>
    <x v="1"/>
    <m/>
    <m/>
    <m/>
    <x v="1"/>
    <x v="0"/>
  </r>
  <r>
    <x v="7"/>
    <x v="6"/>
    <x v="6"/>
    <x v="16"/>
    <s v="Mamadou Diallo "/>
    <x v="138"/>
    <x v="1"/>
    <m/>
    <x v="1"/>
    <x v="0"/>
    <m/>
    <s v="Ras"/>
    <x v="0"/>
    <n v="2"/>
    <n v="26000"/>
    <n v="52000"/>
    <x v="1"/>
    <x v="0"/>
  </r>
  <r>
    <x v="7"/>
    <x v="6"/>
    <x v="6"/>
    <x v="16"/>
    <s v="Baye Diouf "/>
    <x v="139"/>
    <x v="1"/>
    <m/>
    <x v="1"/>
    <x v="1"/>
    <m/>
    <s v="Ma demande de repasser "/>
    <x v="1"/>
    <m/>
    <m/>
    <m/>
    <x v="1"/>
    <x v="0"/>
  </r>
  <r>
    <x v="7"/>
    <x v="6"/>
    <x v="6"/>
    <x v="16"/>
    <s v="Mouhamed Diallo "/>
    <x v="319"/>
    <x v="0"/>
    <m/>
    <x v="1"/>
    <x v="1"/>
    <m/>
    <s v="Le patron était absent mais je l'ai envoyé les photos des produits par WhatsApp "/>
    <x v="1"/>
    <m/>
    <m/>
    <m/>
    <x v="1"/>
    <x v="0"/>
  </r>
  <r>
    <x v="7"/>
    <x v="2"/>
    <x v="2"/>
    <x v="40"/>
    <s v="Le Khéweul"/>
    <x v="320"/>
    <x v="5"/>
    <m/>
    <x v="1"/>
    <x v="1"/>
    <m/>
    <s v="N'ont pas encore commencé à vendre nos produits"/>
    <x v="1"/>
    <m/>
    <m/>
    <m/>
    <x v="1"/>
    <x v="0"/>
  </r>
  <r>
    <x v="7"/>
    <x v="2"/>
    <x v="2"/>
    <x v="40"/>
    <s v="Khadim Fall"/>
    <x v="321"/>
    <x v="1"/>
    <m/>
    <x v="1"/>
    <x v="1"/>
    <m/>
    <s v="Il a un stock de café et lait d'autres marques et la rotation est lente chez lui"/>
    <x v="1"/>
    <m/>
    <m/>
    <m/>
    <x v="1"/>
    <x v="0"/>
  </r>
  <r>
    <x v="7"/>
    <x v="2"/>
    <x v="2"/>
    <x v="40"/>
    <s v="Mamadou"/>
    <x v="322"/>
    <x v="0"/>
    <m/>
    <x v="1"/>
    <x v="1"/>
    <m/>
    <s v="Il veut montrer les images des produits à son patron avant de faire sa commande"/>
    <x v="1"/>
    <m/>
    <m/>
    <m/>
    <x v="1"/>
    <x v="0"/>
  </r>
  <r>
    <x v="7"/>
    <x v="2"/>
    <x v="2"/>
    <x v="40"/>
    <s v="Amadou Diallo"/>
    <x v="323"/>
    <x v="1"/>
    <m/>
    <x v="1"/>
    <x v="1"/>
    <m/>
    <s v="N'a pas encore commencé à vendre nos produits"/>
    <x v="1"/>
    <m/>
    <m/>
    <m/>
    <x v="1"/>
    <x v="0"/>
  </r>
  <r>
    <x v="7"/>
    <x v="2"/>
    <x v="2"/>
    <x v="40"/>
    <s v="Diouf"/>
    <x v="324"/>
    <x v="0"/>
    <m/>
    <x v="0"/>
    <x v="1"/>
    <m/>
    <s v="Il attend l'évaporé kamlac._x000a_Pour le café il est toujours en réflexion"/>
    <x v="1"/>
    <m/>
    <m/>
    <m/>
    <x v="1"/>
    <x v="0"/>
  </r>
  <r>
    <x v="7"/>
    <x v="5"/>
    <x v="5"/>
    <x v="32"/>
    <s v="Mouhamed"/>
    <x v="325"/>
    <x v="0"/>
    <m/>
    <x v="1"/>
    <x v="1"/>
    <m/>
    <s v="Il a d'autres produit que les nôtres"/>
    <x v="1"/>
    <m/>
    <m/>
    <m/>
    <x v="1"/>
    <x v="0"/>
  </r>
  <r>
    <x v="7"/>
    <x v="5"/>
    <x v="5"/>
    <x v="32"/>
    <s v="Momar Seck"/>
    <x v="326"/>
    <x v="1"/>
    <m/>
    <x v="1"/>
    <x v="1"/>
    <m/>
    <s v="Il a notre café pot 200g"/>
    <x v="1"/>
    <m/>
    <m/>
    <m/>
    <x v="1"/>
    <x v="0"/>
  </r>
  <r>
    <x v="7"/>
    <x v="5"/>
    <x v="5"/>
    <x v="32"/>
    <s v="Mor Seck"/>
    <x v="327"/>
    <x v="0"/>
    <m/>
    <x v="1"/>
    <x v="1"/>
    <m/>
    <s v="Il a dit qu'il a nos produits en stock"/>
    <x v="1"/>
    <m/>
    <m/>
    <m/>
    <x v="1"/>
    <x v="0"/>
  </r>
  <r>
    <x v="7"/>
    <x v="5"/>
    <x v="5"/>
    <x v="32"/>
    <s v="Béckaye"/>
    <x v="328"/>
    <x v="0"/>
    <m/>
    <x v="1"/>
    <x v="1"/>
    <m/>
    <s v="Il était intéressé par le café altimo stick les pots de lait évaporé"/>
    <x v="1"/>
    <m/>
    <m/>
    <m/>
    <x v="1"/>
    <x v="0"/>
  </r>
  <r>
    <x v="7"/>
    <x v="5"/>
    <x v="5"/>
    <x v="32"/>
    <s v="Mballo Séye"/>
    <x v="329"/>
    <x v="0"/>
    <m/>
    <x v="1"/>
    <x v="1"/>
    <m/>
    <s v="Il dit qu'il a le stick en stock"/>
    <x v="1"/>
    <m/>
    <m/>
    <m/>
    <x v="1"/>
    <x v="0"/>
  </r>
  <r>
    <x v="7"/>
    <x v="5"/>
    <x v="5"/>
    <x v="32"/>
    <s v="Mouhamed Diallo"/>
    <x v="330"/>
    <x v="0"/>
    <m/>
    <x v="0"/>
    <x v="1"/>
    <m/>
    <s v="Il a dit qu'il va appeler en cas de besoin"/>
    <x v="1"/>
    <m/>
    <m/>
    <m/>
    <x v="1"/>
    <x v="0"/>
  </r>
  <r>
    <x v="7"/>
    <x v="5"/>
    <x v="5"/>
    <x v="32"/>
    <s v="Ousseynou"/>
    <x v="331"/>
    <x v="0"/>
    <m/>
    <x v="1"/>
    <x v="1"/>
    <m/>
    <s v="Il est servi par Ndiaye et frères"/>
    <x v="1"/>
    <m/>
    <m/>
    <m/>
    <x v="1"/>
    <x v="0"/>
  </r>
  <r>
    <x v="7"/>
    <x v="5"/>
    <x v="5"/>
    <x v="32"/>
    <s v="Tonton Ndiouga"/>
    <x v="332"/>
    <x v="0"/>
    <m/>
    <x v="1"/>
    <x v="1"/>
    <m/>
    <s v="Il vend d'autres produit que les nôtres"/>
    <x v="1"/>
    <m/>
    <m/>
    <m/>
    <x v="1"/>
    <x v="0"/>
  </r>
  <r>
    <x v="7"/>
    <x v="5"/>
    <x v="5"/>
    <x v="32"/>
    <s v="Cheikh Seck"/>
    <x v="333"/>
    <x v="0"/>
    <m/>
    <x v="1"/>
    <x v="1"/>
    <m/>
    <s v="Il dit qu'il a d'autres produits en stock"/>
    <x v="1"/>
    <m/>
    <m/>
    <m/>
    <x v="1"/>
    <x v="0"/>
  </r>
  <r>
    <x v="7"/>
    <x v="5"/>
    <x v="5"/>
    <x v="32"/>
    <s v="Fallou Sylla"/>
    <x v="334"/>
    <x v="1"/>
    <m/>
    <x v="1"/>
    <x v="1"/>
    <m/>
    <s v="Il a le pot 200g et le stick"/>
    <x v="1"/>
    <m/>
    <m/>
    <m/>
    <x v="1"/>
    <x v="0"/>
  </r>
  <r>
    <x v="7"/>
    <x v="5"/>
    <x v="5"/>
    <x v="32"/>
    <s v="Omar Diallo"/>
    <x v="335"/>
    <x v="1"/>
    <m/>
    <x v="0"/>
    <x v="1"/>
    <m/>
    <s v="Il dit qu'il veut 2 cartons de refraish"/>
    <x v="1"/>
    <m/>
    <m/>
    <m/>
    <x v="1"/>
    <x v="0"/>
  </r>
  <r>
    <x v="7"/>
    <x v="5"/>
    <x v="5"/>
    <x v="32"/>
    <s v="Mouhamed Ba"/>
    <x v="336"/>
    <x v="1"/>
    <m/>
    <x v="1"/>
    <x v="1"/>
    <m/>
    <s v="Il est intéressé par les pots altimo mais dit de diminuer le prix"/>
    <x v="1"/>
    <m/>
    <m/>
    <m/>
    <x v="1"/>
    <x v="0"/>
  </r>
  <r>
    <x v="7"/>
    <x v="5"/>
    <x v="5"/>
    <x v="32"/>
    <s v="Magueye"/>
    <x v="337"/>
    <x v="1"/>
    <m/>
    <x v="1"/>
    <x v="1"/>
    <m/>
    <s v="Il n'était pas présent mais il a les pots 200g"/>
    <x v="1"/>
    <m/>
    <m/>
    <m/>
    <x v="1"/>
    <x v="0"/>
  </r>
  <r>
    <x v="7"/>
    <x v="3"/>
    <x v="3"/>
    <x v="31"/>
    <s v="Woury"/>
    <x v="338"/>
    <x v="0"/>
    <m/>
    <x v="0"/>
    <x v="1"/>
    <m/>
    <s v="Il préfère acheter les produits dans les marchés "/>
    <x v="1"/>
    <m/>
    <m/>
    <m/>
    <x v="1"/>
    <x v="0"/>
  </r>
  <r>
    <x v="7"/>
    <x v="3"/>
    <x v="3"/>
    <x v="31"/>
    <s v="Assane "/>
    <x v="339"/>
    <x v="0"/>
    <m/>
    <x v="0"/>
    <x v="1"/>
    <m/>
    <s v="Il est sorti "/>
    <x v="1"/>
    <m/>
    <m/>
    <m/>
    <x v="1"/>
    <x v="0"/>
  </r>
  <r>
    <x v="7"/>
    <x v="3"/>
    <x v="3"/>
    <x v="31"/>
    <s v="El hadj"/>
    <x v="340"/>
    <x v="0"/>
    <m/>
    <x v="1"/>
    <x v="1"/>
    <m/>
    <s v="Il connaît nos produits et il les achète moyen chairs "/>
    <x v="1"/>
    <m/>
    <m/>
    <m/>
    <x v="1"/>
    <x v="0"/>
  </r>
  <r>
    <x v="7"/>
    <x v="3"/>
    <x v="3"/>
    <x v="31"/>
    <s v="Souleymane "/>
    <x v="341"/>
    <x v="0"/>
    <m/>
    <x v="1"/>
    <x v="1"/>
    <m/>
    <s v="Il avait commender 5 cartons pour essayer mais j'ai pas trouvé le patron "/>
    <x v="1"/>
    <m/>
    <m/>
    <m/>
    <x v="1"/>
    <x v="0"/>
  </r>
  <r>
    <x v="7"/>
    <x v="3"/>
    <x v="3"/>
    <x v="31"/>
    <s v="Cissé "/>
    <x v="342"/>
    <x v="0"/>
    <m/>
    <x v="0"/>
    <x v="1"/>
    <m/>
    <s v="Il avait commender café refraich 20 et 30 Altimo pas encore livré "/>
    <x v="1"/>
    <m/>
    <m/>
    <m/>
    <x v="1"/>
    <x v="0"/>
  </r>
  <r>
    <x v="7"/>
    <x v="3"/>
    <x v="3"/>
    <x v="31"/>
    <s v="Oumar sy"/>
    <x v="343"/>
    <x v="0"/>
    <m/>
    <x v="0"/>
    <x v="1"/>
    <m/>
    <s v="Il achète le café a Dakar et pour les pots il vend les pots teranga et Nescafé "/>
    <x v="1"/>
    <m/>
    <m/>
    <m/>
    <x v="1"/>
    <x v="0"/>
  </r>
  <r>
    <x v="7"/>
    <x v="3"/>
    <x v="3"/>
    <x v="31"/>
    <s v="Samba bah"/>
    <x v="344"/>
    <x v="0"/>
    <m/>
    <x v="0"/>
    <x v="1"/>
    <m/>
    <s v="Il veut essayer le lait en poudre kamlac mais dit qu'il va en discuter avec son patron "/>
    <x v="1"/>
    <m/>
    <m/>
    <m/>
    <x v="1"/>
    <x v="0"/>
  </r>
  <r>
    <x v="7"/>
    <x v="3"/>
    <x v="3"/>
    <x v="31"/>
    <s v="Sanou "/>
    <x v="345"/>
    <x v="0"/>
    <m/>
    <x v="0"/>
    <x v="1"/>
    <m/>
    <s v="Il lui reste 3 cartons 200g "/>
    <x v="1"/>
    <m/>
    <m/>
    <m/>
    <x v="1"/>
    <x v="0"/>
  </r>
  <r>
    <x v="7"/>
    <x v="3"/>
    <x v="3"/>
    <x v="31"/>
    <s v="Mohamed "/>
    <x v="346"/>
    <x v="0"/>
    <m/>
    <x v="0"/>
    <x v="1"/>
    <m/>
    <s v="C'est Samba qui lui est donné de refraich "/>
    <x v="1"/>
    <m/>
    <m/>
    <m/>
    <x v="1"/>
    <x v="0"/>
  </r>
  <r>
    <x v="7"/>
    <x v="0"/>
    <x v="0"/>
    <x v="0"/>
    <s v="Mouhem"/>
    <x v="85"/>
    <x v="0"/>
    <m/>
    <x v="1"/>
    <x v="1"/>
    <m/>
    <s v="Il ma dit d passé Une notre fois"/>
    <x v="1"/>
    <m/>
    <m/>
    <m/>
    <x v="1"/>
    <x v="0"/>
  </r>
  <r>
    <x v="7"/>
    <x v="0"/>
    <x v="0"/>
    <x v="0"/>
    <s v="Moussa beye"/>
    <x v="347"/>
    <x v="0"/>
    <m/>
    <x v="0"/>
    <x v="1"/>
    <m/>
    <s v="Il lui reste du stock"/>
    <x v="1"/>
    <m/>
    <m/>
    <m/>
    <x v="1"/>
    <x v="0"/>
  </r>
  <r>
    <x v="7"/>
    <x v="0"/>
    <x v="0"/>
    <x v="0"/>
    <s v="Mouhem"/>
    <x v="348"/>
    <x v="0"/>
    <m/>
    <x v="0"/>
    <x v="1"/>
    <m/>
    <s v="Ras"/>
    <x v="1"/>
    <m/>
    <m/>
    <m/>
    <x v="1"/>
    <x v="0"/>
  </r>
  <r>
    <x v="7"/>
    <x v="0"/>
    <x v="0"/>
    <x v="0"/>
    <s v="Baye Salou"/>
    <x v="87"/>
    <x v="0"/>
    <m/>
    <x v="0"/>
    <x v="1"/>
    <m/>
    <s v="Ras"/>
    <x v="1"/>
    <m/>
    <m/>
    <m/>
    <x v="1"/>
    <x v="0"/>
  </r>
  <r>
    <x v="7"/>
    <x v="0"/>
    <x v="0"/>
    <x v="0"/>
    <s v="SoGEcAl SARL"/>
    <x v="88"/>
    <x v="0"/>
    <m/>
    <x v="0"/>
    <x v="0"/>
    <m/>
    <s v="Commande non livré"/>
    <x v="0"/>
    <n v="100"/>
    <n v="26000"/>
    <n v="2600000"/>
    <x v="1"/>
    <x v="0"/>
  </r>
  <r>
    <x v="7"/>
    <x v="0"/>
    <x v="0"/>
    <x v="0"/>
    <s v="Oumar Diallo"/>
    <x v="89"/>
    <x v="0"/>
    <m/>
    <x v="1"/>
    <x v="1"/>
    <m/>
    <s v="Ras"/>
    <x v="1"/>
    <m/>
    <m/>
    <m/>
    <x v="1"/>
    <x v="0"/>
  </r>
  <r>
    <x v="7"/>
    <x v="0"/>
    <x v="0"/>
    <x v="0"/>
    <s v="Moussa sall"/>
    <x v="349"/>
    <x v="0"/>
    <m/>
    <x v="1"/>
    <x v="1"/>
    <m/>
    <s v="Il ma dit d passé Une notre fois"/>
    <x v="1"/>
    <m/>
    <m/>
    <m/>
    <x v="1"/>
    <x v="0"/>
  </r>
  <r>
    <x v="7"/>
    <x v="0"/>
    <x v="0"/>
    <x v="0"/>
    <s v="Dia"/>
    <x v="84"/>
    <x v="0"/>
    <m/>
    <x v="1"/>
    <x v="1"/>
    <m/>
    <s v="Il ma dit d passé Une notre fois"/>
    <x v="1"/>
    <m/>
    <m/>
    <m/>
    <x v="1"/>
    <x v="0"/>
  </r>
  <r>
    <x v="7"/>
    <x v="1"/>
    <x v="1"/>
    <x v="1"/>
    <s v="THIERNO GUISSE"/>
    <x v="9"/>
    <x v="0"/>
    <m/>
    <x v="0"/>
    <x v="1"/>
    <m/>
    <s v="Il n'a pas ouvert"/>
    <x v="1"/>
    <m/>
    <m/>
    <m/>
    <x v="1"/>
    <x v="0"/>
  </r>
  <r>
    <x v="7"/>
    <x v="1"/>
    <x v="1"/>
    <x v="1"/>
    <s v="PERE NIANG"/>
    <x v="10"/>
    <x v="0"/>
    <m/>
    <x v="1"/>
    <x v="1"/>
    <m/>
    <s v="Ne vend que Nescafé"/>
    <x v="1"/>
    <m/>
    <m/>
    <m/>
    <x v="1"/>
    <x v="0"/>
  </r>
  <r>
    <x v="7"/>
    <x v="1"/>
    <x v="1"/>
    <x v="1"/>
    <s v="TAPHA GUEYE"/>
    <x v="11"/>
    <x v="1"/>
    <m/>
    <x v="1"/>
    <x v="1"/>
    <m/>
    <s v="Il ne vend pas de café"/>
    <x v="1"/>
    <m/>
    <m/>
    <m/>
    <x v="1"/>
    <x v="0"/>
  </r>
  <r>
    <x v="7"/>
    <x v="1"/>
    <x v="1"/>
    <x v="1"/>
    <s v="YERIM DIALLO"/>
    <x v="12"/>
    <x v="0"/>
    <m/>
    <x v="1"/>
    <x v="1"/>
    <m/>
    <s v="Il dit qu'il va essayer plutard"/>
    <x v="1"/>
    <m/>
    <m/>
    <m/>
    <x v="1"/>
    <x v="0"/>
  </r>
  <r>
    <x v="7"/>
    <x v="1"/>
    <x v="1"/>
    <x v="1"/>
    <s v="MAMADOU SALIOU DIALLO"/>
    <x v="13"/>
    <x v="0"/>
    <m/>
    <x v="0"/>
    <x v="1"/>
    <m/>
    <s v="Il veut essayer le café stick Refraish 2 cartons et je lui ai dit de prendre 2 cartons chez mon client Matar Ly qui lui vend souvent des produits"/>
    <x v="1"/>
    <m/>
    <m/>
    <m/>
    <x v="1"/>
    <x v="0"/>
  </r>
  <r>
    <x v="7"/>
    <x v="1"/>
    <x v="1"/>
    <x v="1"/>
    <s v="OUSMANE BA"/>
    <x v="14"/>
    <x v="1"/>
    <m/>
    <x v="0"/>
    <x v="1"/>
    <m/>
    <s v="Il avait commandé 2 cartons café stick Altimo"/>
    <x v="1"/>
    <m/>
    <m/>
    <m/>
    <x v="1"/>
    <x v="0"/>
  </r>
  <r>
    <x v="7"/>
    <x v="1"/>
    <x v="1"/>
    <x v="1"/>
    <s v="TAPHA GAYE"/>
    <x v="17"/>
    <x v="0"/>
    <m/>
    <x v="0"/>
    <x v="0"/>
    <m/>
    <s v="Il lui reste 5 cartons café stick Refraish sur les 50 que je lui avait vendu "/>
    <x v="0"/>
    <n v="50"/>
    <n v="26000"/>
    <n v="1300000"/>
    <x v="1"/>
    <x v="0"/>
  </r>
  <r>
    <x v="7"/>
    <x v="1"/>
    <x v="1"/>
    <x v="1"/>
    <s v="MATAR LY"/>
    <x v="16"/>
    <x v="0"/>
    <m/>
    <x v="0"/>
    <x v="0"/>
    <m/>
    <s v="Io lui reste 13 cartons café stick Refraish sur les 100 que je lui avait vendu, 16 cartons café pot 50g et 6 cartons café pot 200g"/>
    <x v="0"/>
    <n v="100"/>
    <n v="26000"/>
    <n v="2600000"/>
    <x v="1"/>
    <x v="0"/>
  </r>
  <r>
    <x v="7"/>
    <x v="1"/>
    <x v="1"/>
    <x v="1"/>
    <s v="ABDALLAH "/>
    <x v="15"/>
    <x v="0"/>
    <m/>
    <x v="0"/>
    <x v="1"/>
    <m/>
    <s v="Il lui reste 4 cartons café stick Refraish, 6 cartons café stick Altimo, 7 cartons café pot 200g, 5 cartons café pot 50g"/>
    <x v="1"/>
    <m/>
    <m/>
    <m/>
    <x v="1"/>
    <x v="0"/>
  </r>
  <r>
    <x v="7"/>
    <x v="1"/>
    <x v="1"/>
    <x v="41"/>
    <s v="ALIMENTATION TOUT"/>
    <x v="350"/>
    <x v="3"/>
    <m/>
    <x v="1"/>
    <x v="1"/>
    <m/>
    <s v="Dis qu'il va me faire un retour après"/>
    <x v="1"/>
    <m/>
    <m/>
    <m/>
    <x v="1"/>
    <x v="0"/>
  </r>
  <r>
    <x v="7"/>
    <x v="1"/>
    <x v="1"/>
    <x v="41"/>
    <s v="WOURY BA"/>
    <x v="351"/>
    <x v="0"/>
    <m/>
    <x v="1"/>
    <x v="1"/>
    <m/>
    <s v="Il se plaind de sa commande de 100 cartons non livré"/>
    <x v="1"/>
    <m/>
    <m/>
    <m/>
    <x v="1"/>
    <x v="0"/>
  </r>
  <r>
    <x v="7"/>
    <x v="1"/>
    <x v="1"/>
    <x v="41"/>
    <s v="MOUHAMED FALL"/>
    <x v="352"/>
    <x v="3"/>
    <m/>
    <x v="1"/>
    <x v="1"/>
    <m/>
    <s v="Dis qu'il va me contacter une fois qu'il aura pris sa décision"/>
    <x v="1"/>
    <m/>
    <m/>
    <m/>
    <x v="1"/>
    <x v="0"/>
  </r>
  <r>
    <x v="7"/>
    <x v="1"/>
    <x v="1"/>
    <x v="41"/>
    <s v="OMAR DIALLO"/>
    <x v="353"/>
    <x v="1"/>
    <m/>
    <x v="0"/>
    <x v="1"/>
    <m/>
    <s v="Il dist qu'il veut encore du stock de café stick mais n'a pas assez d'argent"/>
    <x v="1"/>
    <m/>
    <m/>
    <m/>
    <x v="1"/>
    <x v="0"/>
  </r>
  <r>
    <x v="7"/>
    <x v="1"/>
    <x v="1"/>
    <x v="41"/>
    <s v="SOULEYMANE SY"/>
    <x v="354"/>
    <x v="0"/>
    <m/>
    <x v="1"/>
    <x v="1"/>
    <m/>
    <s v="En partenariat avec Nestlé"/>
    <x v="1"/>
    <m/>
    <m/>
    <m/>
    <x v="1"/>
    <x v="0"/>
  </r>
  <r>
    <x v="7"/>
    <x v="1"/>
    <x v="1"/>
    <x v="41"/>
    <s v="FALLOU FALL"/>
    <x v="355"/>
    <x v="0"/>
    <m/>
    <x v="1"/>
    <x v="1"/>
    <m/>
    <s v="Il ne vend plus de café et du lait"/>
    <x v="1"/>
    <m/>
    <m/>
    <m/>
    <x v="1"/>
    <x v="0"/>
  </r>
  <r>
    <x v="7"/>
    <x v="1"/>
    <x v="1"/>
    <x v="41"/>
    <s v="MAMADOU LAMINE DIALLO"/>
    <x v="356"/>
    <x v="0"/>
    <m/>
    <x v="0"/>
    <x v="1"/>
    <m/>
    <s v="Il lui reste 20 cartons café stick Altimo sur les 25 que je lui avait vendu"/>
    <x v="1"/>
    <m/>
    <m/>
    <m/>
    <x v="1"/>
    <x v="0"/>
  </r>
  <r>
    <x v="7"/>
    <x v="1"/>
    <x v="1"/>
    <x v="9"/>
    <s v="ABDOURAHMAN BA"/>
    <x v="357"/>
    <x v="1"/>
    <m/>
    <x v="0"/>
    <x v="2"/>
    <s v="Juillet"/>
    <s v="RAS"/>
    <x v="11"/>
    <n v="5"/>
    <n v="12250"/>
    <n v="61250"/>
    <x v="1"/>
    <x v="0"/>
  </r>
  <r>
    <x v="7"/>
    <x v="1"/>
    <x v="1"/>
    <x v="9"/>
    <s v="ABDOURAHMAN BA"/>
    <x v="357"/>
    <x v="1"/>
    <m/>
    <x v="0"/>
    <x v="2"/>
    <s v="Juillet"/>
    <s v="RAS"/>
    <x v="6"/>
    <n v="1"/>
    <n v="7500"/>
    <n v="7500"/>
    <x v="1"/>
    <x v="0"/>
  </r>
  <r>
    <x v="8"/>
    <x v="6"/>
    <x v="6"/>
    <x v="11"/>
    <s v="Supermarché le cayor"/>
    <x v="102"/>
    <x v="0"/>
    <m/>
    <x v="0"/>
    <x v="1"/>
    <m/>
    <s v="Qu'il aimerait un service plus rapide"/>
    <x v="1"/>
    <m/>
    <m/>
    <m/>
    <x v="1"/>
    <x v="0"/>
  </r>
  <r>
    <x v="8"/>
    <x v="6"/>
    <x v="6"/>
    <x v="11"/>
    <s v="Mor Diop"/>
    <x v="101"/>
    <x v="1"/>
    <m/>
    <x v="1"/>
    <x v="1"/>
    <m/>
    <s v="Qu'il n'arrive pas à écouler le café qu'il avait acheté chez les promoteurs"/>
    <x v="1"/>
    <m/>
    <m/>
    <m/>
    <x v="1"/>
    <x v="0"/>
  </r>
  <r>
    <x v="8"/>
    <x v="6"/>
    <x v="6"/>
    <x v="11"/>
    <s v="Gueye et frère"/>
    <x v="358"/>
    <x v="3"/>
    <m/>
    <x v="0"/>
    <x v="1"/>
    <m/>
    <s v="Qu'il lui reste quelques boîtes encore"/>
    <x v="1"/>
    <m/>
    <m/>
    <m/>
    <x v="1"/>
    <x v="0"/>
  </r>
  <r>
    <x v="8"/>
    <x v="6"/>
    <x v="6"/>
    <x v="11"/>
    <s v="Sylla"/>
    <x v="105"/>
    <x v="0"/>
    <m/>
    <x v="1"/>
    <x v="1"/>
    <m/>
    <s v="Ma demande de repasser"/>
    <x v="1"/>
    <m/>
    <m/>
    <m/>
    <x v="1"/>
    <x v="0"/>
  </r>
  <r>
    <x v="8"/>
    <x v="6"/>
    <x v="6"/>
    <x v="11"/>
    <s v="Pape castor"/>
    <x v="107"/>
    <x v="0"/>
    <m/>
    <x v="1"/>
    <x v="1"/>
    <m/>
    <s v="Le patron était absent"/>
    <x v="1"/>
    <m/>
    <m/>
    <m/>
    <x v="1"/>
    <x v="0"/>
  </r>
  <r>
    <x v="8"/>
    <x v="6"/>
    <x v="6"/>
    <x v="11"/>
    <s v="Thierno Diop"/>
    <x v="359"/>
    <x v="1"/>
    <m/>
    <x v="1"/>
    <x v="1"/>
    <m/>
    <s v="Ma demande de repasser"/>
    <x v="1"/>
    <m/>
    <m/>
    <m/>
    <x v="1"/>
    <x v="0"/>
  </r>
  <r>
    <x v="8"/>
    <x v="6"/>
    <x v="6"/>
    <x v="11"/>
    <s v="Pape"/>
    <x v="360"/>
    <x v="1"/>
    <m/>
    <x v="1"/>
    <x v="1"/>
    <m/>
    <s v="Ma demande de repasser"/>
    <x v="1"/>
    <m/>
    <m/>
    <m/>
    <x v="1"/>
    <x v="0"/>
  </r>
  <r>
    <x v="8"/>
    <x v="6"/>
    <x v="6"/>
    <x v="11"/>
    <s v="Serigne"/>
    <x v="361"/>
    <x v="1"/>
    <m/>
    <x v="1"/>
    <x v="1"/>
    <m/>
    <s v="Ma demande de repasser"/>
    <x v="1"/>
    <m/>
    <m/>
    <m/>
    <x v="1"/>
    <x v="0"/>
  </r>
  <r>
    <x v="8"/>
    <x v="4"/>
    <x v="4"/>
    <x v="10"/>
    <s v="Alssane  Ba "/>
    <x v="362"/>
    <x v="1"/>
    <m/>
    <x v="0"/>
    <x v="1"/>
    <m/>
    <s v="liu  reste du produit "/>
    <x v="1"/>
    <m/>
    <m/>
    <m/>
    <x v="1"/>
    <x v="0"/>
  </r>
  <r>
    <x v="8"/>
    <x v="4"/>
    <x v="4"/>
    <x v="10"/>
    <s v="Rama"/>
    <x v="363"/>
    <x v="1"/>
    <m/>
    <x v="0"/>
    <x v="1"/>
    <m/>
    <s v="Le kafe est toure lent pour lui "/>
    <x v="1"/>
    <m/>
    <m/>
    <m/>
    <x v="1"/>
    <x v="0"/>
  </r>
  <r>
    <x v="8"/>
    <x v="4"/>
    <x v="4"/>
    <x v="10"/>
    <s v="Modou  sall "/>
    <x v="100"/>
    <x v="0"/>
    <m/>
    <x v="0"/>
    <x v="1"/>
    <m/>
    <s v="li liu reste  quelque  carton de kafe istisk  refrains "/>
    <x v="1"/>
    <m/>
    <m/>
    <m/>
    <x v="1"/>
    <x v="0"/>
  </r>
  <r>
    <x v="8"/>
    <x v="4"/>
    <x v="4"/>
    <x v="10"/>
    <s v="Moustapha  Daow "/>
    <x v="96"/>
    <x v="0"/>
    <m/>
    <x v="1"/>
    <x v="1"/>
    <m/>
    <s v="liu à le 200g et le 50g sa reste "/>
    <x v="1"/>
    <m/>
    <m/>
    <m/>
    <x v="1"/>
    <x v="0"/>
  </r>
  <r>
    <x v="8"/>
    <x v="4"/>
    <x v="4"/>
    <x v="10"/>
    <s v="Yerno  Diallo "/>
    <x v="364"/>
    <x v="0"/>
    <m/>
    <x v="0"/>
    <x v="1"/>
    <m/>
    <s v="Lui dit  que Li va faire son commande "/>
    <x v="1"/>
    <m/>
    <m/>
    <m/>
    <x v="1"/>
    <x v="0"/>
  </r>
  <r>
    <x v="8"/>
    <x v="4"/>
    <x v="4"/>
    <x v="10"/>
    <s v="Abdou  "/>
    <x v="97"/>
    <x v="0"/>
    <m/>
    <x v="1"/>
    <x v="1"/>
    <m/>
    <s v="Le patron est sorti "/>
    <x v="1"/>
    <m/>
    <m/>
    <m/>
    <x v="1"/>
    <x v="0"/>
  </r>
  <r>
    <x v="8"/>
    <x v="4"/>
    <x v="4"/>
    <x v="10"/>
    <s v="Lamine  Diop "/>
    <x v="365"/>
    <x v="1"/>
    <m/>
    <x v="1"/>
    <x v="1"/>
    <m/>
    <s v="liu attend son commande "/>
    <x v="1"/>
    <m/>
    <m/>
    <m/>
    <x v="1"/>
    <x v="0"/>
  </r>
  <r>
    <x v="8"/>
    <x v="3"/>
    <x v="3"/>
    <x v="19"/>
    <s v="Pape Niang "/>
    <x v="180"/>
    <x v="0"/>
    <m/>
    <x v="1"/>
    <x v="1"/>
    <m/>
    <s v="Il a nos produits mais son patron les achète a Dakar "/>
    <x v="1"/>
    <m/>
    <m/>
    <m/>
    <x v="1"/>
    <x v="0"/>
  </r>
  <r>
    <x v="8"/>
    <x v="3"/>
    <x v="3"/>
    <x v="19"/>
    <s v="Niang et frère "/>
    <x v="366"/>
    <x v="0"/>
    <m/>
    <x v="0"/>
    <x v="1"/>
    <m/>
    <s v="Il avait commender 5 cartons de Altimo et pour les pots il dit qu'il vend que Nescafé et teranga "/>
    <x v="1"/>
    <m/>
    <m/>
    <m/>
    <x v="1"/>
    <x v="0"/>
  </r>
  <r>
    <x v="8"/>
    <x v="3"/>
    <x v="3"/>
    <x v="19"/>
    <s v="Sada"/>
    <x v="183"/>
    <x v="0"/>
    <m/>
    <x v="1"/>
    <x v="0"/>
    <m/>
    <s v="Il a nos pots de café refraich il veut essayer le café refraich stick "/>
    <x v="0"/>
    <n v="3"/>
    <n v="26000"/>
    <n v="78000"/>
    <x v="1"/>
    <x v="0"/>
  </r>
  <r>
    <x v="8"/>
    <x v="3"/>
    <x v="3"/>
    <x v="19"/>
    <s v="Fallou "/>
    <x v="367"/>
    <x v="0"/>
    <m/>
    <x v="0"/>
    <x v="1"/>
    <m/>
    <s v="Il avait commender 25 cartons de refraich stick "/>
    <x v="1"/>
    <m/>
    <m/>
    <m/>
    <x v="1"/>
    <x v="0"/>
  </r>
  <r>
    <x v="8"/>
    <x v="3"/>
    <x v="3"/>
    <x v="19"/>
    <s v="Cheikh Baldé "/>
    <x v="368"/>
    <x v="1"/>
    <m/>
    <x v="1"/>
    <x v="1"/>
    <m/>
    <s v="Il a les pots qu'il a acheté avec les promoteurs "/>
    <x v="1"/>
    <m/>
    <m/>
    <m/>
    <x v="1"/>
    <x v="0"/>
  </r>
  <r>
    <x v="8"/>
    <x v="3"/>
    <x v="3"/>
    <x v="19"/>
    <s v="ABOU sow"/>
    <x v="182"/>
    <x v="0"/>
    <m/>
    <x v="0"/>
    <x v="1"/>
    <m/>
    <s v="Il avait achète les pot 200g pour essayer mais il lui reste jusqu'à présent 6cartons sur 13depuis juin t"/>
    <x v="1"/>
    <m/>
    <m/>
    <m/>
    <x v="1"/>
    <x v="0"/>
  </r>
  <r>
    <x v="8"/>
    <x v="3"/>
    <x v="3"/>
    <x v="19"/>
    <s v="Mara"/>
    <x v="369"/>
    <x v="1"/>
    <m/>
    <x v="1"/>
    <x v="1"/>
    <m/>
    <s v="Il a nos produits refraich et il veut essayer les pots de Altimo "/>
    <x v="1"/>
    <m/>
    <m/>
    <m/>
    <x v="1"/>
    <x v="0"/>
  </r>
  <r>
    <x v="8"/>
    <x v="3"/>
    <x v="3"/>
    <x v="19"/>
    <s v="Tonton Kane "/>
    <x v="370"/>
    <x v="0"/>
    <m/>
    <x v="1"/>
    <x v="1"/>
    <m/>
    <s v="C'est Boubacar qui lui vend les produits "/>
    <x v="1"/>
    <m/>
    <m/>
    <m/>
    <x v="1"/>
    <x v="0"/>
  </r>
  <r>
    <x v="8"/>
    <x v="3"/>
    <x v="3"/>
    <x v="19"/>
    <s v="MACTAR "/>
    <x v="371"/>
    <x v="0"/>
    <m/>
    <x v="0"/>
    <x v="1"/>
    <m/>
    <s v="Il lui reste des café refraich stick mais a vrai dire il ne sait pas combien et pour les pots d'Altimo il dit que c'est chairs par rapport à nos concurrents et surtout le pot 50 g Altimo "/>
    <x v="1"/>
    <m/>
    <m/>
    <m/>
    <x v="1"/>
    <x v="0"/>
  </r>
  <r>
    <x v="8"/>
    <x v="3"/>
    <x v="3"/>
    <x v="19"/>
    <s v="Salif"/>
    <x v="372"/>
    <x v="0"/>
    <m/>
    <x v="0"/>
    <x v="1"/>
    <m/>
    <s v="Depuis l'augmentation du prix il n'a pas acheté "/>
    <x v="1"/>
    <m/>
    <m/>
    <m/>
    <x v="1"/>
    <x v="0"/>
  </r>
  <r>
    <x v="8"/>
    <x v="3"/>
    <x v="3"/>
    <x v="19"/>
    <s v="DJIBRIL laye "/>
    <x v="373"/>
    <x v="0"/>
    <m/>
    <x v="0"/>
    <x v="1"/>
    <m/>
    <s v="Il avait commender 25 cartons de refraich stick "/>
    <x v="1"/>
    <m/>
    <m/>
    <m/>
    <x v="1"/>
    <x v="0"/>
  </r>
  <r>
    <x v="8"/>
    <x v="3"/>
    <x v="3"/>
    <x v="19"/>
    <s v="Bala"/>
    <x v="374"/>
    <x v="0"/>
    <m/>
    <x v="1"/>
    <x v="1"/>
    <m/>
    <s v="Il n'était pas présent "/>
    <x v="1"/>
    <m/>
    <m/>
    <m/>
    <x v="1"/>
    <x v="0"/>
  </r>
  <r>
    <x v="8"/>
    <x v="1"/>
    <x v="1"/>
    <x v="8"/>
    <s v="MOUSTAPHA MBOW"/>
    <x v="67"/>
    <x v="0"/>
    <m/>
    <x v="0"/>
    <x v="1"/>
    <m/>
    <s v="Il reste lui reste du café stick Refraish en quantité indéterminé sur les 25 que je lui avait vendu"/>
    <x v="1"/>
    <m/>
    <m/>
    <m/>
    <x v="1"/>
    <x v="0"/>
  </r>
  <r>
    <x v="8"/>
    <x v="1"/>
    <x v="1"/>
    <x v="8"/>
    <s v="THIERNO SOULEYMANE"/>
    <x v="68"/>
    <x v="0"/>
    <m/>
    <x v="0"/>
    <x v="1"/>
    <m/>
    <s v="Il lui reste 3 cartons café stick Refraish sur les 25 que je lui avait vendu"/>
    <x v="1"/>
    <m/>
    <m/>
    <m/>
    <x v="1"/>
    <x v="0"/>
  </r>
  <r>
    <x v="8"/>
    <x v="1"/>
    <x v="1"/>
    <x v="8"/>
    <s v="BALDE"/>
    <x v="69"/>
    <x v="1"/>
    <m/>
    <x v="0"/>
    <x v="0"/>
    <m/>
    <s v="RAS"/>
    <x v="0"/>
    <n v="25"/>
    <n v="26000"/>
    <n v="650000"/>
    <x v="1"/>
    <x v="0"/>
  </r>
  <r>
    <x v="8"/>
    <x v="1"/>
    <x v="1"/>
    <x v="8"/>
    <s v="ABDOULAYE BA"/>
    <x v="71"/>
    <x v="0"/>
    <m/>
    <x v="0"/>
    <x v="1"/>
    <m/>
    <s v="Il lui reste 21 cartons café stick Refraish sur les 21 que je lui avait vendu"/>
    <x v="1"/>
    <m/>
    <m/>
    <m/>
    <x v="1"/>
    <x v="0"/>
  </r>
  <r>
    <x v="8"/>
    <x v="1"/>
    <x v="1"/>
    <x v="8"/>
    <s v="CHERIF DIALLO"/>
    <x v="70"/>
    <x v="0"/>
    <m/>
    <x v="0"/>
    <x v="1"/>
    <m/>
    <s v="Il lui restz 22 cartons café stick Refraiqh sur les 22 que je lui avait vendu par contre il se plaind de sa commande de café stick Altimo non livrée"/>
    <x v="1"/>
    <m/>
    <m/>
    <m/>
    <x v="1"/>
    <x v="0"/>
  </r>
  <r>
    <x v="8"/>
    <x v="1"/>
    <x v="1"/>
    <x v="9"/>
    <s v="ABDOURAHMANE BA"/>
    <x v="357"/>
    <x v="1"/>
    <m/>
    <x v="0"/>
    <x v="0"/>
    <m/>
    <s v="Il se plaind de sa commande non livrée"/>
    <x v="11"/>
    <n v="5"/>
    <n v="12250"/>
    <n v="61250"/>
    <x v="1"/>
    <x v="0"/>
  </r>
  <r>
    <x v="8"/>
    <x v="1"/>
    <x v="1"/>
    <x v="9"/>
    <s v="CHEIKH NDAO"/>
    <x v="75"/>
    <x v="1"/>
    <m/>
    <x v="0"/>
    <x v="1"/>
    <m/>
    <s v="Il lui reste 2 cartons café pot 200g vendu par les promotteurs"/>
    <x v="1"/>
    <m/>
    <m/>
    <m/>
    <x v="1"/>
    <x v="0"/>
  </r>
  <r>
    <x v="8"/>
    <x v="1"/>
    <x v="1"/>
    <x v="9"/>
    <s v="ABLAYE DIALLO"/>
    <x v="76"/>
    <x v="0"/>
    <m/>
    <x v="0"/>
    <x v="1"/>
    <m/>
    <s v="Les promotteurs l'on vendu 10 cartons 50g Refraish et 5 cartons 200g Refraish, il lui reste 18 cartons café stick Refraish que je lui avait vendu, il pensait qu'acheté chez moi et les promotteurs c pareil "/>
    <x v="1"/>
    <m/>
    <m/>
    <m/>
    <x v="1"/>
    <x v="0"/>
  </r>
  <r>
    <x v="8"/>
    <x v="1"/>
    <x v="1"/>
    <x v="9"/>
    <s v="MATAR KA"/>
    <x v="74"/>
    <x v="1"/>
    <m/>
    <x v="0"/>
    <x v="1"/>
    <m/>
    <s v="Il se plaind de sa commande non livrée"/>
    <x v="1"/>
    <m/>
    <m/>
    <m/>
    <x v="1"/>
    <x v="0"/>
  </r>
  <r>
    <x v="8"/>
    <x v="1"/>
    <x v="1"/>
    <x v="9"/>
    <s v="MOUSTAPHA DIALLO"/>
    <x v="78"/>
    <x v="0"/>
    <m/>
    <x v="0"/>
    <x v="1"/>
    <m/>
    <s v="Il a fini son stock de café stick et demande de le rappeler demain, pour les café pots il lui reste du stock en quantité indéterminée"/>
    <x v="1"/>
    <m/>
    <m/>
    <m/>
    <x v="1"/>
    <x v="0"/>
  </r>
  <r>
    <x v="8"/>
    <x v="1"/>
    <x v="1"/>
    <x v="9"/>
    <s v="BAYE FALL"/>
    <x v="375"/>
    <x v="0"/>
    <m/>
    <x v="1"/>
    <x v="1"/>
    <m/>
    <s v="Achéte chez Harati"/>
    <x v="1"/>
    <m/>
    <m/>
    <m/>
    <x v="1"/>
    <x v="0"/>
  </r>
  <r>
    <x v="8"/>
    <x v="1"/>
    <x v="1"/>
    <x v="9"/>
    <s v="NDEYE MAREME DIOP"/>
    <x v="80"/>
    <x v="0"/>
    <m/>
    <x v="0"/>
    <x v="1"/>
    <m/>
    <s v="Il lui reste du café stick et du café pot en quantité indéterminée"/>
    <x v="1"/>
    <m/>
    <m/>
    <m/>
    <x v="1"/>
    <x v="0"/>
  </r>
  <r>
    <x v="8"/>
    <x v="1"/>
    <x v="1"/>
    <x v="9"/>
    <s v="THIERNO SOW"/>
    <x v="81"/>
    <x v="0"/>
    <m/>
    <x v="1"/>
    <x v="1"/>
    <m/>
    <s v="Il achéte chez Harati il a demadé de laisser mon numéro"/>
    <x v="1"/>
    <m/>
    <m/>
    <m/>
    <x v="1"/>
    <x v="0"/>
  </r>
  <r>
    <x v="8"/>
    <x v="1"/>
    <x v="1"/>
    <x v="9"/>
    <s v="KSB"/>
    <x v="82"/>
    <x v="1"/>
    <m/>
    <x v="1"/>
    <x v="1"/>
    <m/>
    <s v="Il achéte nos produit a Dakar avec des prix plus basses example le café stick Refraish a 25000 le cartons sans barême"/>
    <x v="1"/>
    <m/>
    <m/>
    <m/>
    <x v="1"/>
    <x v="0"/>
  </r>
  <r>
    <x v="8"/>
    <x v="1"/>
    <x v="1"/>
    <x v="9"/>
    <s v="MOUSTAPHA BAKHDAD"/>
    <x v="376"/>
    <x v="0"/>
    <m/>
    <x v="0"/>
    <x v="1"/>
    <m/>
    <s v="Il lui reste 3 cartons café stick Refraiqh sur les 25 que je lui avait vendu"/>
    <x v="1"/>
    <m/>
    <m/>
    <m/>
    <x v="1"/>
    <x v="0"/>
  </r>
  <r>
    <x v="8"/>
    <x v="5"/>
    <x v="5"/>
    <x v="32"/>
    <s v="Seydou Baldé"/>
    <x v="377"/>
    <x v="0"/>
    <m/>
    <x v="0"/>
    <x v="1"/>
    <m/>
    <s v="Il fera une commande pour mercredi"/>
    <x v="1"/>
    <m/>
    <m/>
    <m/>
    <x v="1"/>
    <x v="0"/>
  </r>
  <r>
    <x v="8"/>
    <x v="5"/>
    <x v="5"/>
    <x v="32"/>
    <s v="Omar Fall"/>
    <x v="378"/>
    <x v="0"/>
    <m/>
    <x v="1"/>
    <x v="1"/>
    <m/>
    <s v="Il le café refraish stick et les pots altimo 100 et 200g servi par ndiaye et frères "/>
    <x v="1"/>
    <m/>
    <m/>
    <m/>
    <x v="1"/>
    <x v="0"/>
  </r>
  <r>
    <x v="8"/>
    <x v="5"/>
    <x v="5"/>
    <x v="32"/>
    <s v="Cheikh Bara"/>
    <x v="336"/>
    <x v="0"/>
    <m/>
    <x v="1"/>
    <x v="1"/>
    <m/>
    <s v="S'il est près a commandé il va me contacté"/>
    <x v="1"/>
    <m/>
    <m/>
    <m/>
    <x v="1"/>
    <x v="0"/>
  </r>
  <r>
    <x v="8"/>
    <x v="5"/>
    <x v="5"/>
    <x v="32"/>
    <s v="Serigne Saliou Gaye"/>
    <x v="379"/>
    <x v="0"/>
    <m/>
    <x v="0"/>
    <x v="1"/>
    <m/>
    <s v="Il dit qu'il a toujours le stick mais quant-à les pots il y n'a d'autre en stock qu'il veut liquider pour pouvoir faire de commande"/>
    <x v="1"/>
    <m/>
    <m/>
    <m/>
    <x v="1"/>
    <x v="0"/>
  </r>
  <r>
    <x v="8"/>
    <x v="5"/>
    <x v="5"/>
    <x v="32"/>
    <s v="Ndiaye Fall"/>
    <x v="380"/>
    <x v="0"/>
    <m/>
    <x v="0"/>
    <x v="1"/>
    <m/>
    <s v="Il a toujours les pots de refraish 200g mais son stick est presque fini mais son problème est l'encaissement dès la livraison"/>
    <x v="1"/>
    <m/>
    <m/>
    <m/>
    <x v="1"/>
    <x v="0"/>
  </r>
  <r>
    <x v="8"/>
    <x v="5"/>
    <x v="5"/>
    <x v="32"/>
    <s v="Serigne khadim Ndiaye"/>
    <x v="381"/>
    <x v="1"/>
    <m/>
    <x v="0"/>
    <x v="1"/>
    <m/>
    <s v="Il dit qu'il préfère d'acheter le café lido "/>
    <x v="1"/>
    <m/>
    <m/>
    <m/>
    <x v="1"/>
    <x v="0"/>
  </r>
  <r>
    <x v="8"/>
    <x v="5"/>
    <x v="5"/>
    <x v="32"/>
    <s v="Lamine Seye"/>
    <x v="382"/>
    <x v="0"/>
    <m/>
    <x v="0"/>
    <x v="1"/>
    <m/>
    <s v="Il a demandé si le prix des pots 200g a t'il diminué "/>
    <x v="1"/>
    <m/>
    <m/>
    <m/>
    <x v="1"/>
    <x v="0"/>
  </r>
  <r>
    <x v="8"/>
    <x v="5"/>
    <x v="5"/>
    <x v="32"/>
    <s v="Ndiaye et Frères"/>
    <x v="383"/>
    <x v="0"/>
    <m/>
    <x v="1"/>
    <x v="1"/>
    <m/>
    <s v="Il a dit qu'on l'a déjà livré le café stick et l'altimo 100 et 200g"/>
    <x v="1"/>
    <m/>
    <m/>
    <m/>
    <x v="1"/>
    <x v="0"/>
  </r>
  <r>
    <x v="8"/>
    <x v="5"/>
    <x v="5"/>
    <x v="32"/>
    <s v="Boubou Seye"/>
    <x v="384"/>
    <x v="0"/>
    <m/>
    <x v="1"/>
    <x v="1"/>
    <m/>
    <s v="C'est son assistant qui était la mais dit que le produit en reste"/>
    <x v="1"/>
    <m/>
    <m/>
    <m/>
    <x v="1"/>
    <x v="0"/>
  </r>
  <r>
    <x v="8"/>
    <x v="5"/>
    <x v="5"/>
    <x v="32"/>
    <s v="Ismaïla"/>
    <x v="385"/>
    <x v="0"/>
    <m/>
    <x v="0"/>
    <x v="1"/>
    <m/>
    <s v="Il dit que le produit en reste"/>
    <x v="1"/>
    <m/>
    <m/>
    <m/>
    <x v="1"/>
    <x v="0"/>
  </r>
  <r>
    <x v="8"/>
    <x v="5"/>
    <x v="5"/>
    <x v="32"/>
    <s v="Famara"/>
    <x v="386"/>
    <x v="0"/>
    <m/>
    <x v="0"/>
    <x v="1"/>
    <m/>
    <s v="Il n'était pas présent aujourd'hui"/>
    <x v="1"/>
    <m/>
    <m/>
    <m/>
    <x v="1"/>
    <x v="0"/>
  </r>
  <r>
    <x v="8"/>
    <x v="5"/>
    <x v="5"/>
    <x v="32"/>
    <s v="Fallou Thiaw"/>
    <x v="387"/>
    <x v="0"/>
    <m/>
    <x v="1"/>
    <x v="1"/>
    <m/>
    <s v="Il a demandé à savoir si le lait en poudre 25kg a t'il diminué"/>
    <x v="1"/>
    <m/>
    <m/>
    <m/>
    <x v="1"/>
    <x v="0"/>
  </r>
  <r>
    <x v="9"/>
    <x v="3"/>
    <x v="3"/>
    <x v="42"/>
    <s v="Pape"/>
    <x v="388"/>
    <x v="0"/>
    <m/>
    <x v="1"/>
    <x v="0"/>
    <m/>
    <s v="Il avait commender 10 cartons refraich stick "/>
    <x v="0"/>
    <n v="25"/>
    <n v="26000"/>
    <n v="650000"/>
    <x v="2"/>
    <x v="0"/>
  </r>
  <r>
    <x v="9"/>
    <x v="3"/>
    <x v="3"/>
    <x v="42"/>
    <s v="Halil"/>
    <x v="389"/>
    <x v="0"/>
    <m/>
    <x v="1"/>
    <x v="1"/>
    <m/>
    <s v="Il lui reste des café pots "/>
    <x v="1"/>
    <m/>
    <m/>
    <m/>
    <x v="2"/>
    <x v="0"/>
  </r>
  <r>
    <x v="9"/>
    <x v="3"/>
    <x v="3"/>
    <x v="42"/>
    <s v="Abdou"/>
    <x v="390"/>
    <x v="1"/>
    <m/>
    <x v="1"/>
    <x v="1"/>
    <m/>
    <s v="Il connaît nos produits mais dit qu'il lui reste d'autres produits "/>
    <x v="1"/>
    <m/>
    <m/>
    <m/>
    <x v="2"/>
    <x v="0"/>
  </r>
  <r>
    <x v="9"/>
    <x v="3"/>
    <x v="3"/>
    <x v="42"/>
    <s v="Abdoulaye "/>
    <x v="391"/>
    <x v="0"/>
    <m/>
    <x v="1"/>
    <x v="1"/>
    <m/>
    <s v="Il a nos café refraich stick mais dit que il va essayer les pots de 50 g "/>
    <x v="1"/>
    <m/>
    <m/>
    <m/>
    <x v="2"/>
    <x v="0"/>
  </r>
  <r>
    <x v="9"/>
    <x v="3"/>
    <x v="3"/>
    <x v="42"/>
    <s v="Boubacar Diallo "/>
    <x v="392"/>
    <x v="0"/>
    <m/>
    <x v="0"/>
    <x v="1"/>
    <m/>
    <s v="Il dit que nos pots de d'Altimo sont chaires "/>
    <x v="1"/>
    <m/>
    <m/>
    <m/>
    <x v="2"/>
    <x v="0"/>
  </r>
  <r>
    <x v="9"/>
    <x v="3"/>
    <x v="3"/>
    <x v="42"/>
    <s v="Ramadane "/>
    <x v="393"/>
    <x v="1"/>
    <m/>
    <x v="1"/>
    <x v="1"/>
    <m/>
    <s v="Il était sortie "/>
    <x v="1"/>
    <m/>
    <m/>
    <m/>
    <x v="2"/>
    <x v="0"/>
  </r>
  <r>
    <x v="9"/>
    <x v="3"/>
    <x v="3"/>
    <x v="42"/>
    <s v="Mountaha Diallo "/>
    <x v="394"/>
    <x v="0"/>
    <m/>
    <x v="1"/>
    <x v="1"/>
    <m/>
    <s v="Il achète la plupart des produits chez boubacar"/>
    <x v="1"/>
    <m/>
    <m/>
    <m/>
    <x v="2"/>
    <x v="0"/>
  </r>
  <r>
    <x v="9"/>
    <x v="3"/>
    <x v="3"/>
    <x v="42"/>
    <s v="Fallou"/>
    <x v="395"/>
    <x v="3"/>
    <m/>
    <x v="1"/>
    <x v="0"/>
    <m/>
    <s v="Il achète par un cartons "/>
    <x v="0"/>
    <n v="1"/>
    <n v="26000"/>
    <n v="26000"/>
    <x v="2"/>
    <x v="0"/>
  </r>
  <r>
    <x v="9"/>
    <x v="0"/>
    <x v="0"/>
    <x v="20"/>
    <s v="Ibourama Diallo"/>
    <x v="155"/>
    <x v="0"/>
    <m/>
    <x v="0"/>
    <x v="1"/>
    <m/>
    <s v="Il ma dit d passé Une notre fois"/>
    <x v="1"/>
    <m/>
    <m/>
    <m/>
    <x v="2"/>
    <x v="0"/>
  </r>
  <r>
    <x v="9"/>
    <x v="0"/>
    <x v="0"/>
    <x v="20"/>
    <s v="Abdou Diallo"/>
    <x v="156"/>
    <x v="0"/>
    <m/>
    <x v="0"/>
    <x v="0"/>
    <m/>
    <s v="Commande Aujourd'hui non livré"/>
    <x v="0"/>
    <n v="10"/>
    <n v="26000"/>
    <n v="260000"/>
    <x v="2"/>
    <x v="0"/>
  </r>
  <r>
    <x v="9"/>
    <x v="0"/>
    <x v="0"/>
    <x v="20"/>
    <s v="Moussa ndao"/>
    <x v="157"/>
    <x v="0"/>
    <m/>
    <x v="0"/>
    <x v="1"/>
    <m/>
    <s v="Ras"/>
    <x v="1"/>
    <m/>
    <m/>
    <m/>
    <x v="2"/>
    <x v="0"/>
  </r>
  <r>
    <x v="9"/>
    <x v="0"/>
    <x v="0"/>
    <x v="20"/>
    <s v="Abdourama salle"/>
    <x v="158"/>
    <x v="0"/>
    <m/>
    <x v="0"/>
    <x v="1"/>
    <m/>
    <s v="Il connaît non produit"/>
    <x v="1"/>
    <m/>
    <m/>
    <m/>
    <x v="2"/>
    <x v="0"/>
  </r>
  <r>
    <x v="9"/>
    <x v="0"/>
    <x v="0"/>
    <x v="20"/>
    <s v="Adama"/>
    <x v="159"/>
    <x v="0"/>
    <m/>
    <x v="0"/>
    <x v="1"/>
    <m/>
    <s v="Ras"/>
    <x v="1"/>
    <m/>
    <m/>
    <m/>
    <x v="2"/>
    <x v="0"/>
  </r>
  <r>
    <x v="9"/>
    <x v="0"/>
    <x v="0"/>
    <x v="20"/>
    <s v="Babacar Diop"/>
    <x v="160"/>
    <x v="0"/>
    <m/>
    <x v="0"/>
    <x v="1"/>
    <m/>
    <s v="Ras"/>
    <x v="1"/>
    <m/>
    <m/>
    <m/>
    <x v="2"/>
    <x v="0"/>
  </r>
  <r>
    <x v="9"/>
    <x v="0"/>
    <x v="0"/>
    <x v="20"/>
    <s v="Cheikh na"/>
    <x v="163"/>
    <x v="0"/>
    <m/>
    <x v="1"/>
    <x v="1"/>
    <m/>
    <s v="Il ma dit d passé Une notre fois"/>
    <x v="1"/>
    <m/>
    <m/>
    <m/>
    <x v="2"/>
    <x v="0"/>
  </r>
  <r>
    <x v="9"/>
    <x v="0"/>
    <x v="0"/>
    <x v="20"/>
    <s v="Issa bah"/>
    <x v="164"/>
    <x v="0"/>
    <m/>
    <x v="0"/>
    <x v="1"/>
    <m/>
    <s v="Ras"/>
    <x v="1"/>
    <m/>
    <m/>
    <m/>
    <x v="2"/>
    <x v="0"/>
  </r>
  <r>
    <x v="9"/>
    <x v="0"/>
    <x v="0"/>
    <x v="20"/>
    <s v="Oumane"/>
    <x v="396"/>
    <x v="0"/>
    <m/>
    <x v="0"/>
    <x v="1"/>
    <m/>
    <s v="Il lui reste du stock"/>
    <x v="1"/>
    <m/>
    <m/>
    <m/>
    <x v="2"/>
    <x v="0"/>
  </r>
  <r>
    <x v="9"/>
    <x v="0"/>
    <x v="0"/>
    <x v="20"/>
    <s v="Alfa"/>
    <x v="166"/>
    <x v="0"/>
    <m/>
    <x v="0"/>
    <x v="1"/>
    <m/>
    <s v="Ras"/>
    <x v="1"/>
    <m/>
    <m/>
    <m/>
    <x v="2"/>
    <x v="0"/>
  </r>
  <r>
    <x v="9"/>
    <x v="0"/>
    <x v="0"/>
    <x v="20"/>
    <s v="Amadou Diallo"/>
    <x v="167"/>
    <x v="0"/>
    <m/>
    <x v="0"/>
    <x v="1"/>
    <m/>
    <s v="Ras"/>
    <x v="1"/>
    <m/>
    <m/>
    <m/>
    <x v="2"/>
    <x v="0"/>
  </r>
  <r>
    <x v="9"/>
    <x v="0"/>
    <x v="0"/>
    <x v="20"/>
    <s v="Dame Diop"/>
    <x v="161"/>
    <x v="0"/>
    <m/>
    <x v="0"/>
    <x v="1"/>
    <m/>
    <s v="Il lui reste du stock"/>
    <x v="1"/>
    <m/>
    <m/>
    <m/>
    <x v="2"/>
    <x v="0"/>
  </r>
  <r>
    <x v="9"/>
    <x v="0"/>
    <x v="0"/>
    <x v="20"/>
    <s v="Lamine Diallo"/>
    <x v="162"/>
    <x v="0"/>
    <m/>
    <x v="0"/>
    <x v="1"/>
    <m/>
    <s v="Il lui reste du temps"/>
    <x v="1"/>
    <m/>
    <m/>
    <m/>
    <x v="2"/>
    <x v="0"/>
  </r>
  <r>
    <x v="9"/>
    <x v="0"/>
    <x v="0"/>
    <x v="20"/>
    <s v="Aliy"/>
    <x v="397"/>
    <x v="1"/>
    <m/>
    <x v="0"/>
    <x v="1"/>
    <m/>
    <s v="Ras"/>
    <x v="1"/>
    <m/>
    <m/>
    <m/>
    <x v="2"/>
    <x v="0"/>
  </r>
  <r>
    <x v="9"/>
    <x v="6"/>
    <x v="6"/>
    <x v="16"/>
    <s v="Mamadou Diallo "/>
    <x v="136"/>
    <x v="0"/>
    <m/>
    <x v="1"/>
    <x v="1"/>
    <m/>
    <s v="Ma demande donner RV a mercredi "/>
    <x v="1"/>
    <m/>
    <m/>
    <m/>
    <x v="2"/>
    <x v="0"/>
  </r>
  <r>
    <x v="9"/>
    <x v="6"/>
    <x v="6"/>
    <x v="16"/>
    <s v="Mamadou Diallo "/>
    <x v="138"/>
    <x v="1"/>
    <m/>
    <x v="1"/>
    <x v="1"/>
    <m/>
    <s v="Le patron était sorti "/>
    <x v="1"/>
    <m/>
    <m/>
    <m/>
    <x v="2"/>
    <x v="0"/>
  </r>
  <r>
    <x v="9"/>
    <x v="6"/>
    <x v="6"/>
    <x v="16"/>
    <s v="Baye Diouf "/>
    <x v="139"/>
    <x v="1"/>
    <m/>
    <x v="1"/>
    <x v="1"/>
    <m/>
    <s v="Ma demande de repasser "/>
    <x v="1"/>
    <m/>
    <m/>
    <m/>
    <x v="2"/>
    <x v="0"/>
  </r>
  <r>
    <x v="9"/>
    <x v="6"/>
    <x v="6"/>
    <x v="16"/>
    <s v="Amadou "/>
    <x v="398"/>
    <x v="3"/>
    <m/>
    <x v="1"/>
    <x v="1"/>
    <m/>
    <s v="Ma demande de repasser "/>
    <x v="1"/>
    <m/>
    <m/>
    <m/>
    <x v="2"/>
    <x v="0"/>
  </r>
  <r>
    <x v="9"/>
    <x v="6"/>
    <x v="6"/>
    <x v="16"/>
    <s v="Elage "/>
    <x v="140"/>
    <x v="1"/>
    <m/>
    <x v="1"/>
    <x v="1"/>
    <m/>
    <s v="Ma demande de repasser "/>
    <x v="1"/>
    <m/>
    <m/>
    <m/>
    <x v="2"/>
    <x v="0"/>
  </r>
  <r>
    <x v="9"/>
    <x v="6"/>
    <x v="6"/>
    <x v="16"/>
    <s v="Mouhamed Diallo "/>
    <x v="319"/>
    <x v="0"/>
    <m/>
    <x v="1"/>
    <x v="1"/>
    <m/>
    <s v="Le patron était sorti "/>
    <x v="1"/>
    <m/>
    <m/>
    <m/>
    <x v="2"/>
    <x v="0"/>
  </r>
  <r>
    <x v="9"/>
    <x v="4"/>
    <x v="4"/>
    <x v="21"/>
    <s v="Bassirou "/>
    <x v="169"/>
    <x v="0"/>
    <m/>
    <x v="0"/>
    <x v="1"/>
    <m/>
    <s v="Li liu reste des  carton  le kafe stick est trop  lent "/>
    <x v="1"/>
    <m/>
    <m/>
    <m/>
    <x v="2"/>
    <x v="0"/>
  </r>
  <r>
    <x v="9"/>
    <x v="4"/>
    <x v="4"/>
    <x v="21"/>
    <s v="Souyebou "/>
    <x v="399"/>
    <x v="0"/>
    <m/>
    <x v="1"/>
    <x v="1"/>
    <m/>
    <s v="liu  acheter le kafe chez arati"/>
    <x v="1"/>
    <m/>
    <m/>
    <m/>
    <x v="2"/>
    <x v="0"/>
  </r>
  <r>
    <x v="9"/>
    <x v="4"/>
    <x v="4"/>
    <x v="21"/>
    <s v="Khassim  Diallo "/>
    <x v="170"/>
    <x v="0"/>
    <m/>
    <x v="0"/>
    <x v="1"/>
    <m/>
    <s v="liu dit que non prix est trop cher liu  préfère  acheter le kafe chez arati "/>
    <x v="1"/>
    <m/>
    <m/>
    <m/>
    <x v="2"/>
    <x v="0"/>
  </r>
  <r>
    <x v="9"/>
    <x v="4"/>
    <x v="4"/>
    <x v="21"/>
    <s v="Moussa Diaw "/>
    <x v="173"/>
    <x v="1"/>
    <m/>
    <x v="0"/>
    <x v="1"/>
    <m/>
    <s v="Li dit que le kafe  pots est trop lent chez   liu "/>
    <x v="1"/>
    <m/>
    <m/>
    <m/>
    <x v="2"/>
    <x v="0"/>
  </r>
  <r>
    <x v="9"/>
    <x v="4"/>
    <x v="4"/>
    <x v="21"/>
    <s v="Moustapha  Ba "/>
    <x v="174"/>
    <x v="1"/>
    <m/>
    <x v="1"/>
    <x v="1"/>
    <m/>
    <s v="Le  patron est sorti "/>
    <x v="1"/>
    <m/>
    <m/>
    <m/>
    <x v="2"/>
    <x v="0"/>
  </r>
  <r>
    <x v="9"/>
    <x v="4"/>
    <x v="4"/>
    <x v="21"/>
    <s v="Ahmet  Diallo "/>
    <x v="400"/>
    <x v="1"/>
    <m/>
    <x v="0"/>
    <x v="0"/>
    <m/>
    <s v="liu attend son commande "/>
    <x v="7"/>
    <n v="3"/>
    <n v="31000"/>
    <n v="93000"/>
    <x v="2"/>
    <x v="0"/>
  </r>
  <r>
    <x v="9"/>
    <x v="4"/>
    <x v="4"/>
    <x v="21"/>
    <s v="Abdou  Salam "/>
    <x v="172"/>
    <x v="1"/>
    <m/>
    <x v="0"/>
    <x v="1"/>
    <m/>
    <s v="lui que je repasser une autre semaine "/>
    <x v="1"/>
    <m/>
    <m/>
    <m/>
    <x v="2"/>
    <x v="0"/>
  </r>
  <r>
    <x v="9"/>
    <x v="4"/>
    <x v="4"/>
    <x v="21"/>
    <s v="Diallo "/>
    <x v="401"/>
    <x v="1"/>
    <m/>
    <x v="0"/>
    <x v="1"/>
    <m/>
    <s v="Liu mes demandes  le kamlac "/>
    <x v="1"/>
    <m/>
    <m/>
    <m/>
    <x v="2"/>
    <x v="0"/>
  </r>
  <r>
    <x v="9"/>
    <x v="2"/>
    <x v="2"/>
    <x v="43"/>
    <s v="Aladji"/>
    <x v="402"/>
    <x v="0"/>
    <m/>
    <x v="0"/>
    <x v="2"/>
    <s v="Juin"/>
    <s v="La commande a pris trop de temps avant d'être livrée"/>
    <x v="0"/>
    <n v="25"/>
    <n v="26000"/>
    <n v="650000"/>
    <x v="2"/>
    <x v="0"/>
  </r>
  <r>
    <x v="9"/>
    <x v="2"/>
    <x v="2"/>
    <x v="2"/>
    <s v="Sori Diallo"/>
    <x v="21"/>
    <x v="0"/>
    <m/>
    <x v="0"/>
    <x v="2"/>
    <s v="Juillet"/>
    <s v="Il veut essayer d'abord "/>
    <x v="7"/>
    <n v="25"/>
    <n v="31000"/>
    <n v="775000"/>
    <x v="2"/>
    <x v="0"/>
  </r>
  <r>
    <x v="9"/>
    <x v="1"/>
    <x v="1"/>
    <x v="44"/>
    <s v="Abala Diallo"/>
    <x v="403"/>
    <x v="1"/>
    <m/>
    <x v="0"/>
    <x v="1"/>
    <m/>
    <s v="Ok"/>
    <x v="1"/>
    <m/>
    <m/>
    <m/>
    <x v="2"/>
    <x v="0"/>
  </r>
  <r>
    <x v="9"/>
    <x v="1"/>
    <x v="1"/>
    <x v="44"/>
    <s v="Cheikh Gaye"/>
    <x v="404"/>
    <x v="1"/>
    <m/>
    <x v="0"/>
    <x v="1"/>
    <m/>
    <s v="Goma 5"/>
    <x v="1"/>
    <m/>
    <m/>
    <m/>
    <x v="2"/>
    <x v="0"/>
  </r>
  <r>
    <x v="9"/>
    <x v="1"/>
    <x v="1"/>
    <x v="44"/>
    <s v="LAHAT DIOP"/>
    <x v="405"/>
    <x v="0"/>
    <m/>
    <x v="0"/>
    <x v="1"/>
    <m/>
    <s v="Reta"/>
    <x v="1"/>
    <m/>
    <m/>
    <m/>
    <x v="2"/>
    <x v="0"/>
  </r>
  <r>
    <x v="9"/>
    <x v="1"/>
    <x v="1"/>
    <x v="44"/>
    <s v="Thiéno kamté"/>
    <x v="406"/>
    <x v="0"/>
    <m/>
    <x v="0"/>
    <x v="1"/>
    <m/>
    <s v="Gomate 25"/>
    <x v="1"/>
    <m/>
    <m/>
    <m/>
    <x v="2"/>
    <x v="0"/>
  </r>
  <r>
    <x v="9"/>
    <x v="1"/>
    <x v="1"/>
    <x v="44"/>
    <s v="Amadou Diallo"/>
    <x v="407"/>
    <x v="1"/>
    <m/>
    <x v="1"/>
    <x v="1"/>
    <m/>
    <s v="No"/>
    <x v="1"/>
    <m/>
    <m/>
    <m/>
    <x v="2"/>
    <x v="0"/>
  </r>
  <r>
    <x v="9"/>
    <x v="1"/>
    <x v="1"/>
    <x v="44"/>
    <s v="Matar Geuye"/>
    <x v="408"/>
    <x v="1"/>
    <m/>
    <x v="1"/>
    <x v="1"/>
    <m/>
    <s v="No"/>
    <x v="1"/>
    <m/>
    <m/>
    <m/>
    <x v="2"/>
    <x v="0"/>
  </r>
  <r>
    <x v="9"/>
    <x v="1"/>
    <x v="1"/>
    <x v="44"/>
    <s v="Chéikh"/>
    <x v="409"/>
    <x v="0"/>
    <m/>
    <x v="0"/>
    <x v="1"/>
    <m/>
    <s v="No"/>
    <x v="1"/>
    <m/>
    <m/>
    <m/>
    <x v="2"/>
    <x v="0"/>
  </r>
  <r>
    <x v="9"/>
    <x v="1"/>
    <x v="1"/>
    <x v="44"/>
    <s v="Meguétte"/>
    <x v="410"/>
    <x v="0"/>
    <m/>
    <x v="0"/>
    <x v="1"/>
    <m/>
    <s v="Reta 16atimo"/>
    <x v="1"/>
    <m/>
    <m/>
    <m/>
    <x v="2"/>
    <x v="0"/>
  </r>
  <r>
    <x v="10"/>
    <x v="4"/>
    <x v="4"/>
    <x v="25"/>
    <s v="Moustapha  seye "/>
    <x v="184"/>
    <x v="0"/>
    <m/>
    <x v="0"/>
    <x v="1"/>
    <m/>
    <s v="liu attend son commande  depuis le 27 juin 25 carton de Altimo "/>
    <x v="1"/>
    <m/>
    <m/>
    <m/>
    <x v="2"/>
    <x v="0"/>
  </r>
  <r>
    <x v="10"/>
    <x v="4"/>
    <x v="4"/>
    <x v="25"/>
    <s v=" Khadim  séne "/>
    <x v="192"/>
    <x v="0"/>
    <m/>
    <x v="0"/>
    <x v="1"/>
    <m/>
    <s v="Je l'est venduit un carton Altimo pour essayer. Il a dit que il veut prendre 25 plus ➕ 1 pour Essayer  si sa mache il dit qu'il prendrai plus mes il le fera déposer vente "/>
    <x v="1"/>
    <m/>
    <m/>
    <m/>
    <x v="2"/>
    <x v="0"/>
  </r>
  <r>
    <x v="10"/>
    <x v="4"/>
    <x v="4"/>
    <x v="25"/>
    <s v="Mor seye "/>
    <x v="187"/>
    <x v="0"/>
    <m/>
    <x v="0"/>
    <x v="1"/>
    <m/>
    <s v="liu attend son commande depuis  le 27 il n'a reçu le commande et il aest parti chez Ariti  et lui a vendu 27 carton _x000a_S'il vous plaît aidez nous sur les livresion S'IL le faut on vas perdre n.on clients "/>
    <x v="1"/>
    <m/>
    <m/>
    <m/>
    <x v="2"/>
    <x v="0"/>
  </r>
  <r>
    <x v="10"/>
    <x v="4"/>
    <x v="4"/>
    <x v="25"/>
    <s v="Matar  Ndaiye "/>
    <x v="188"/>
    <x v="0"/>
    <m/>
    <x v="0"/>
    <x v="1"/>
    <m/>
    <s v="liu attend les  livréson pour  faire son commande "/>
    <x v="1"/>
    <m/>
    <m/>
    <m/>
    <x v="2"/>
    <x v="0"/>
  </r>
  <r>
    <x v="10"/>
    <x v="4"/>
    <x v="4"/>
    <x v="25"/>
    <s v="Mane  gor"/>
    <x v="411"/>
    <x v="0"/>
    <m/>
    <x v="1"/>
    <x v="1"/>
    <m/>
    <s v="liu  dit que le  kafe est trop lent chez  lui "/>
    <x v="1"/>
    <m/>
    <m/>
    <m/>
    <x v="2"/>
    <x v="0"/>
  </r>
  <r>
    <x v="10"/>
    <x v="4"/>
    <x v="4"/>
    <x v="25"/>
    <s v="Mouhamet  Daikhoumpa "/>
    <x v="412"/>
    <x v="0"/>
    <m/>
    <x v="0"/>
    <x v="2"/>
    <s v="Juillet"/>
    <s v="J'ai  livré  50 carton de Altimo "/>
    <x v="7"/>
    <n v="50"/>
    <n v="31000"/>
    <n v="1550000"/>
    <x v="2"/>
    <x v="0"/>
  </r>
  <r>
    <x v="10"/>
    <x v="4"/>
    <x v="4"/>
    <x v="25"/>
    <s v="Dame"/>
    <x v="189"/>
    <x v="0"/>
    <m/>
    <x v="0"/>
    <x v="1"/>
    <m/>
    <s v="   Le patron est parti "/>
    <x v="1"/>
    <m/>
    <m/>
    <m/>
    <x v="2"/>
    <x v="0"/>
  </r>
  <r>
    <x v="10"/>
    <x v="4"/>
    <x v="4"/>
    <x v="25"/>
    <s v=" Korka "/>
    <x v="191"/>
    <x v="0"/>
    <m/>
    <x v="0"/>
    <x v="1"/>
    <m/>
    <s v="liu attend son commande "/>
    <x v="1"/>
    <m/>
    <m/>
    <m/>
    <x v="2"/>
    <x v="0"/>
  </r>
  <r>
    <x v="10"/>
    <x v="4"/>
    <x v="4"/>
    <x v="25"/>
    <s v="Kawe  ABDOU "/>
    <x v="413"/>
    <x v="0"/>
    <m/>
    <x v="1"/>
    <x v="1"/>
    <m/>
    <s v="liu attend son commande "/>
    <x v="1"/>
    <m/>
    <m/>
    <m/>
    <x v="2"/>
    <x v="0"/>
  </r>
  <r>
    <x v="10"/>
    <x v="4"/>
    <x v="4"/>
    <x v="25"/>
    <s v="Memedou  Ba "/>
    <x v="186"/>
    <x v="0"/>
    <m/>
    <x v="1"/>
    <x v="1"/>
    <m/>
    <s v="liu attend son commande pour essayer "/>
    <x v="1"/>
    <m/>
    <m/>
    <m/>
    <x v="2"/>
    <x v="0"/>
  </r>
  <r>
    <x v="10"/>
    <x v="4"/>
    <x v="4"/>
    <x v="25"/>
    <s v="Issa  Diallo "/>
    <x v="185"/>
    <x v="0"/>
    <m/>
    <x v="0"/>
    <x v="1"/>
    <m/>
    <s v="Son stock  est fini mais il est parti en voyage dans  kel que  jour  liva rentre "/>
    <x v="1"/>
    <m/>
    <m/>
    <m/>
    <x v="2"/>
    <x v="0"/>
  </r>
  <r>
    <x v="10"/>
    <x v="2"/>
    <x v="2"/>
    <x v="6"/>
    <s v="Malick"/>
    <x v="60"/>
    <x v="1"/>
    <m/>
    <x v="0"/>
    <x v="1"/>
    <m/>
    <s v="Va me rappeler en cas de besoin"/>
    <x v="1"/>
    <m/>
    <m/>
    <m/>
    <x v="2"/>
    <x v="0"/>
  </r>
  <r>
    <x v="10"/>
    <x v="2"/>
    <x v="2"/>
    <x v="6"/>
    <s v="Thiaw"/>
    <x v="61"/>
    <x v="0"/>
    <m/>
    <x v="0"/>
    <x v="1"/>
    <m/>
    <s v="C'est son frère qui passe les commandes et il n'est pas là ces temps-ci"/>
    <x v="1"/>
    <m/>
    <m/>
    <m/>
    <x v="2"/>
    <x v="0"/>
  </r>
  <r>
    <x v="10"/>
    <x v="2"/>
    <x v="2"/>
    <x v="6"/>
    <s v="Diop et Frères"/>
    <x v="414"/>
    <x v="0"/>
    <m/>
    <x v="1"/>
    <x v="1"/>
    <m/>
    <s v="Va rappeler en cas de besoin"/>
    <x v="1"/>
    <m/>
    <m/>
    <m/>
    <x v="2"/>
    <x v="0"/>
  </r>
  <r>
    <x v="10"/>
    <x v="2"/>
    <x v="2"/>
    <x v="6"/>
    <s v="Saliou"/>
    <x v="65"/>
    <x v="0"/>
    <m/>
    <x v="0"/>
    <x v="1"/>
    <m/>
    <s v="C'est son frère qui passe les commandes mais il est en déménagement ces temps-ci"/>
    <x v="1"/>
    <m/>
    <m/>
    <m/>
    <x v="2"/>
    <x v="0"/>
  </r>
  <r>
    <x v="10"/>
    <x v="2"/>
    <x v="2"/>
    <x v="6"/>
    <s v="Samba"/>
    <x v="415"/>
    <x v="0"/>
    <m/>
    <x v="0"/>
    <x v="1"/>
    <m/>
    <s v="Il est en déménagement ces temps-ci il n'est pas disponible.son gérant me demande de revenir prochainement"/>
    <x v="1"/>
    <m/>
    <m/>
    <m/>
    <x v="2"/>
    <x v="0"/>
  </r>
  <r>
    <x v="10"/>
    <x v="2"/>
    <x v="2"/>
    <x v="6"/>
    <s v="Codou Mme Cissokho"/>
    <x v="416"/>
    <x v="0"/>
    <m/>
    <x v="1"/>
    <x v="1"/>
    <m/>
    <s v="Elle est en congé"/>
    <x v="1"/>
    <m/>
    <m/>
    <m/>
    <x v="2"/>
    <x v="0"/>
  </r>
  <r>
    <x v="10"/>
    <x v="2"/>
    <x v="2"/>
    <x v="6"/>
    <s v="Amadou"/>
    <x v="63"/>
    <x v="0"/>
    <m/>
    <x v="0"/>
    <x v="1"/>
    <m/>
    <s v="Va rappeler en de besoin"/>
    <x v="1"/>
    <m/>
    <m/>
    <m/>
    <x v="2"/>
    <x v="0"/>
  </r>
  <r>
    <x v="10"/>
    <x v="2"/>
    <x v="2"/>
    <x v="6"/>
    <s v="Serigne Modou"/>
    <x v="62"/>
    <x v="0"/>
    <m/>
    <x v="0"/>
    <x v="1"/>
    <m/>
    <s v="Il a commandé refraish depuis 5 semaines c'est pas livré.si la livraison tarde encore il va recommencer à aller  chez Haraty._x000a_Merci"/>
    <x v="1"/>
    <m/>
    <m/>
    <m/>
    <x v="2"/>
    <x v="0"/>
  </r>
  <r>
    <x v="10"/>
    <x v="0"/>
    <x v="0"/>
    <x v="27"/>
    <s v="Mamadou"/>
    <x v="417"/>
    <x v="0"/>
    <m/>
    <x v="0"/>
    <x v="1"/>
    <m/>
    <s v="Ras"/>
    <x v="1"/>
    <m/>
    <m/>
    <m/>
    <x v="2"/>
    <x v="0"/>
  </r>
  <r>
    <x v="10"/>
    <x v="0"/>
    <x v="0"/>
    <x v="27"/>
    <s v="Ahrone"/>
    <x v="418"/>
    <x v="0"/>
    <m/>
    <x v="1"/>
    <x v="1"/>
    <m/>
    <s v="Il veut essayer mais il ma dit d passé Une notre fois"/>
    <x v="1"/>
    <m/>
    <m/>
    <m/>
    <x v="2"/>
    <x v="0"/>
  </r>
  <r>
    <x v="10"/>
    <x v="0"/>
    <x v="0"/>
    <x v="27"/>
    <s v="Youga"/>
    <x v="419"/>
    <x v="3"/>
    <m/>
    <x v="0"/>
    <x v="1"/>
    <m/>
    <s v="Ras"/>
    <x v="1"/>
    <m/>
    <m/>
    <m/>
    <x v="2"/>
    <x v="0"/>
  </r>
  <r>
    <x v="10"/>
    <x v="0"/>
    <x v="0"/>
    <x v="27"/>
    <s v="Boubacar Barry"/>
    <x v="420"/>
    <x v="0"/>
    <m/>
    <x v="1"/>
    <x v="1"/>
    <m/>
    <s v="Ras"/>
    <x v="1"/>
    <m/>
    <m/>
    <m/>
    <x v="2"/>
    <x v="0"/>
  </r>
  <r>
    <x v="10"/>
    <x v="0"/>
    <x v="0"/>
    <x v="27"/>
    <s v="Khassa Diop"/>
    <x v="421"/>
    <x v="0"/>
    <m/>
    <x v="0"/>
    <x v="0"/>
    <m/>
    <s v="Il la commande 25 carton de réfresh"/>
    <x v="0"/>
    <n v="25"/>
    <n v="26000"/>
    <n v="650000"/>
    <x v="2"/>
    <x v="0"/>
  </r>
  <r>
    <x v="10"/>
    <x v="0"/>
    <x v="0"/>
    <x v="27"/>
    <s v="Lamane Dieng"/>
    <x v="422"/>
    <x v="0"/>
    <m/>
    <x v="0"/>
    <x v="0"/>
    <m/>
    <s v="Il la commande 100 carton d réfresh+50 carton d Altimo non livré depuis Moi de juin"/>
    <x v="0"/>
    <n v="100"/>
    <n v="26000"/>
    <n v="2600000"/>
    <x v="2"/>
    <x v="0"/>
  </r>
  <r>
    <x v="10"/>
    <x v="0"/>
    <x v="0"/>
    <x v="27"/>
    <s v="Babacar"/>
    <x v="423"/>
    <x v="0"/>
    <m/>
    <x v="0"/>
    <x v="1"/>
    <m/>
    <s v="Ras"/>
    <x v="1"/>
    <m/>
    <m/>
    <m/>
    <x v="2"/>
    <x v="0"/>
  </r>
  <r>
    <x v="10"/>
    <x v="0"/>
    <x v="0"/>
    <x v="27"/>
    <s v="Alfa daillo"/>
    <x v="424"/>
    <x v="0"/>
    <m/>
    <x v="0"/>
    <x v="1"/>
    <m/>
    <s v="Il ma dit d passé Une notre fois"/>
    <x v="1"/>
    <m/>
    <m/>
    <m/>
    <x v="2"/>
    <x v="0"/>
  </r>
  <r>
    <x v="10"/>
    <x v="0"/>
    <x v="0"/>
    <x v="27"/>
    <s v="Mbaye Diop"/>
    <x v="425"/>
    <x v="0"/>
    <m/>
    <x v="0"/>
    <x v="1"/>
    <m/>
    <s v="Ras"/>
    <x v="1"/>
    <m/>
    <m/>
    <m/>
    <x v="2"/>
    <x v="0"/>
  </r>
  <r>
    <x v="10"/>
    <x v="0"/>
    <x v="0"/>
    <x v="27"/>
    <s v="Laye béye"/>
    <x v="426"/>
    <x v="0"/>
    <m/>
    <x v="0"/>
    <x v="1"/>
    <m/>
    <s v="Il ma dit d passé Une notre fois"/>
    <x v="1"/>
    <m/>
    <m/>
    <m/>
    <x v="2"/>
    <x v="0"/>
  </r>
  <r>
    <x v="10"/>
    <x v="0"/>
    <x v="0"/>
    <x v="27"/>
    <s v="Modou fall"/>
    <x v="427"/>
    <x v="0"/>
    <m/>
    <x v="0"/>
    <x v="1"/>
    <m/>
    <s v="Ras"/>
    <x v="1"/>
    <m/>
    <m/>
    <m/>
    <x v="2"/>
    <x v="0"/>
  </r>
  <r>
    <x v="10"/>
    <x v="0"/>
    <x v="0"/>
    <x v="27"/>
    <s v="Ibrahima Diallo"/>
    <x v="428"/>
    <x v="0"/>
    <m/>
    <x v="0"/>
    <x v="1"/>
    <m/>
    <s v="Il connaît non produit"/>
    <x v="1"/>
    <m/>
    <m/>
    <m/>
    <x v="2"/>
    <x v="0"/>
  </r>
  <r>
    <x v="10"/>
    <x v="0"/>
    <x v="0"/>
    <x v="27"/>
    <s v="Fallou"/>
    <x v="429"/>
    <x v="0"/>
    <m/>
    <x v="0"/>
    <x v="1"/>
    <m/>
    <s v="Ras"/>
    <x v="1"/>
    <m/>
    <m/>
    <m/>
    <x v="2"/>
    <x v="0"/>
  </r>
  <r>
    <x v="10"/>
    <x v="6"/>
    <x v="6"/>
    <x v="11"/>
    <s v="Bassirou "/>
    <x v="102"/>
    <x v="0"/>
    <m/>
    <x v="0"/>
    <x v="2"/>
    <s v="Juillet"/>
    <s v="Il sait plaie du retardement des livraisons "/>
    <x v="0"/>
    <n v="25"/>
    <n v="26000"/>
    <n v="650000"/>
    <x v="2"/>
    <x v="0"/>
  </r>
  <r>
    <x v="10"/>
    <x v="6"/>
    <x v="6"/>
    <x v="26"/>
    <s v="Barry "/>
    <x v="195"/>
    <x v="0"/>
    <m/>
    <x v="0"/>
    <x v="2"/>
    <s v="Juillet"/>
    <s v="Ras"/>
    <x v="0"/>
    <n v="25"/>
    <n v="26000"/>
    <n v="650000"/>
    <x v="2"/>
    <x v="0"/>
  </r>
  <r>
    <x v="10"/>
    <x v="6"/>
    <x v="6"/>
    <x v="35"/>
    <s v="Moussa "/>
    <x v="265"/>
    <x v="1"/>
    <m/>
    <x v="1"/>
    <x v="0"/>
    <m/>
    <s v="Il a commandé 1 carton refraish pour essayer si sa marche là-bas "/>
    <x v="2"/>
    <n v="1"/>
    <n v="19500"/>
    <n v="19500"/>
    <x v="2"/>
    <x v="0"/>
  </r>
  <r>
    <x v="10"/>
    <x v="6"/>
    <x v="6"/>
    <x v="35"/>
    <s v="Omar "/>
    <x v="430"/>
    <x v="1"/>
    <m/>
    <x v="1"/>
    <x v="1"/>
    <m/>
    <s v="Ma demande de repasser "/>
    <x v="1"/>
    <m/>
    <m/>
    <m/>
    <x v="2"/>
    <x v="0"/>
  </r>
  <r>
    <x v="10"/>
    <x v="6"/>
    <x v="6"/>
    <x v="35"/>
    <s v="Le toro "/>
    <x v="431"/>
    <x v="0"/>
    <m/>
    <x v="1"/>
    <x v="1"/>
    <m/>
    <s v="Il dit que nos produits sont inconnu de ses clients "/>
    <x v="1"/>
    <m/>
    <m/>
    <m/>
    <x v="2"/>
    <x v="0"/>
  </r>
  <r>
    <x v="10"/>
    <x v="6"/>
    <x v="6"/>
    <x v="35"/>
    <s v="Daouda "/>
    <x v="269"/>
    <x v="0"/>
    <m/>
    <x v="1"/>
    <x v="1"/>
    <m/>
    <s v="Qu'il attend que ses clients passent commende d'abord "/>
    <x v="1"/>
    <m/>
    <m/>
    <m/>
    <x v="2"/>
    <x v="0"/>
  </r>
  <r>
    <x v="10"/>
    <x v="6"/>
    <x v="6"/>
    <x v="35"/>
    <s v="Lamarana "/>
    <x v="268"/>
    <x v="0"/>
    <m/>
    <x v="1"/>
    <x v="1"/>
    <m/>
    <s v="Il est en voyage "/>
    <x v="1"/>
    <m/>
    <m/>
    <m/>
    <x v="2"/>
    <x v="0"/>
  </r>
  <r>
    <x v="10"/>
    <x v="6"/>
    <x v="6"/>
    <x v="35"/>
    <s v="Karamoko "/>
    <x v="266"/>
    <x v="3"/>
    <m/>
    <x v="1"/>
    <x v="1"/>
    <m/>
    <s v="Ma demande de repasser "/>
    <x v="1"/>
    <m/>
    <m/>
    <m/>
    <x v="2"/>
    <x v="0"/>
  </r>
  <r>
    <x v="10"/>
    <x v="6"/>
    <x v="6"/>
    <x v="35"/>
    <s v="Vieux dia "/>
    <x v="432"/>
    <x v="0"/>
    <m/>
    <x v="1"/>
    <x v="1"/>
    <m/>
    <s v="Il lui reste du stock "/>
    <x v="1"/>
    <m/>
    <m/>
    <m/>
    <x v="2"/>
    <x v="0"/>
  </r>
  <r>
    <x v="10"/>
    <x v="3"/>
    <x v="3"/>
    <x v="45"/>
    <s v="Cherif "/>
    <x v="433"/>
    <x v="3"/>
    <m/>
    <x v="0"/>
    <x v="1"/>
    <m/>
    <s v="Pas présent "/>
    <x v="1"/>
    <m/>
    <m/>
    <m/>
    <x v="2"/>
    <x v="0"/>
  </r>
  <r>
    <x v="10"/>
    <x v="3"/>
    <x v="3"/>
    <x v="45"/>
    <s v="Groupe Agricole commercial "/>
    <x v="434"/>
    <x v="3"/>
    <m/>
    <x v="0"/>
    <x v="1"/>
    <m/>
    <s v="Le patron est en voyage "/>
    <x v="1"/>
    <m/>
    <m/>
    <m/>
    <x v="2"/>
    <x v="0"/>
  </r>
  <r>
    <x v="10"/>
    <x v="3"/>
    <x v="3"/>
    <x v="45"/>
    <s v="Diamdial sarl"/>
    <x v="435"/>
    <x v="0"/>
    <m/>
    <x v="1"/>
    <x v="1"/>
    <m/>
    <s v="Dit de repasser "/>
    <x v="1"/>
    <m/>
    <m/>
    <m/>
    <x v="2"/>
    <x v="0"/>
  </r>
  <r>
    <x v="10"/>
    <x v="3"/>
    <x v="3"/>
    <x v="45"/>
    <s v="Mountaha "/>
    <x v="436"/>
    <x v="0"/>
    <m/>
    <x v="0"/>
    <x v="0"/>
    <m/>
    <s v="Il a les pots de 50 g et dit que c'est lent "/>
    <x v="0"/>
    <n v="25"/>
    <n v="26000"/>
    <n v="650000"/>
    <x v="2"/>
    <x v="0"/>
  </r>
  <r>
    <x v="10"/>
    <x v="3"/>
    <x v="3"/>
    <x v="45"/>
    <s v="Niang et frère "/>
    <x v="437"/>
    <x v="0"/>
    <m/>
    <x v="1"/>
    <x v="1"/>
    <m/>
    <s v="Ils ont en inventaire "/>
    <x v="1"/>
    <m/>
    <m/>
    <m/>
    <x v="2"/>
    <x v="0"/>
  </r>
  <r>
    <x v="10"/>
    <x v="3"/>
    <x v="3"/>
    <x v="45"/>
    <s v="Alpha"/>
    <x v="438"/>
    <x v="0"/>
    <m/>
    <x v="0"/>
    <x v="1"/>
    <m/>
    <s v="Il se repose"/>
    <x v="1"/>
    <m/>
    <m/>
    <m/>
    <x v="2"/>
    <x v="0"/>
  </r>
  <r>
    <x v="10"/>
    <x v="3"/>
    <x v="3"/>
    <x v="45"/>
    <s v="CPm"/>
    <x v="439"/>
    <x v="4"/>
    <m/>
    <x v="0"/>
    <x v="1"/>
    <m/>
    <s v="Il veut le lait concentré mais dit que c'est chairs il paye 25000"/>
    <x v="1"/>
    <m/>
    <m/>
    <m/>
    <x v="2"/>
    <x v="0"/>
  </r>
  <r>
    <x v="10"/>
    <x v="3"/>
    <x v="3"/>
    <x v="45"/>
    <s v="PMG"/>
    <x v="440"/>
    <x v="3"/>
    <m/>
    <x v="1"/>
    <x v="1"/>
    <m/>
    <s v="D'envoyer les produits par Whatsapp "/>
    <x v="1"/>
    <m/>
    <m/>
    <m/>
    <x v="2"/>
    <x v="0"/>
  </r>
  <r>
    <x v="10"/>
    <x v="3"/>
    <x v="3"/>
    <x v="45"/>
    <s v="Mbacké ngom"/>
    <x v="441"/>
    <x v="1"/>
    <m/>
    <x v="1"/>
    <x v="1"/>
    <m/>
    <s v="Il lui reste d'autres produits "/>
    <x v="1"/>
    <m/>
    <m/>
    <m/>
    <x v="2"/>
    <x v="0"/>
  </r>
  <r>
    <x v="10"/>
    <x v="3"/>
    <x v="3"/>
    <x v="45"/>
    <s v="Thierno ka "/>
    <x v="442"/>
    <x v="0"/>
    <m/>
    <x v="1"/>
    <x v="1"/>
    <m/>
    <s v="Il lui reste d'autres produits "/>
    <x v="1"/>
    <m/>
    <m/>
    <m/>
    <x v="2"/>
    <x v="0"/>
  </r>
  <r>
    <x v="10"/>
    <x v="5"/>
    <x v="5"/>
    <x v="29"/>
    <s v="Abdou Rahmane"/>
    <x v="234"/>
    <x v="0"/>
    <m/>
    <x v="0"/>
    <x v="1"/>
    <m/>
    <s v="Il lui reste de stock"/>
    <x v="1"/>
    <m/>
    <m/>
    <m/>
    <x v="2"/>
    <x v="0"/>
  </r>
  <r>
    <x v="10"/>
    <x v="5"/>
    <x v="5"/>
    <x v="29"/>
    <s v="Ass"/>
    <x v="233"/>
    <x v="0"/>
    <m/>
    <x v="0"/>
    <x v="1"/>
    <m/>
    <s v="Il n'a plus de stick mais il a le 200g refraish"/>
    <x v="1"/>
    <m/>
    <m/>
    <m/>
    <x v="2"/>
    <x v="0"/>
  </r>
  <r>
    <x v="10"/>
    <x v="5"/>
    <x v="5"/>
    <x v="29"/>
    <s v="Modou Ndiaye"/>
    <x v="236"/>
    <x v="0"/>
    <m/>
    <x v="0"/>
    <x v="1"/>
    <m/>
    <s v="Il lui reste de stock"/>
    <x v="1"/>
    <m/>
    <m/>
    <m/>
    <x v="2"/>
    <x v="0"/>
  </r>
  <r>
    <x v="10"/>
    <x v="5"/>
    <x v="5"/>
    <x v="29"/>
    <s v="Moussa cisse"/>
    <x v="235"/>
    <x v="0"/>
    <m/>
    <x v="0"/>
    <x v="1"/>
    <m/>
    <s v="Il lui reste de stock "/>
    <x v="1"/>
    <m/>
    <m/>
    <m/>
    <x v="2"/>
    <x v="0"/>
  </r>
  <r>
    <x v="10"/>
    <x v="5"/>
    <x v="5"/>
    <x v="29"/>
    <s v="Wakeur Alpha Thiombane"/>
    <x v="232"/>
    <x v="0"/>
    <m/>
    <x v="0"/>
    <x v="0"/>
    <m/>
    <s v="Il attend toujours le café altimo"/>
    <x v="2"/>
    <n v="25"/>
    <n v="19500"/>
    <n v="487500"/>
    <x v="2"/>
    <x v="0"/>
  </r>
  <r>
    <x v="10"/>
    <x v="5"/>
    <x v="5"/>
    <x v="29"/>
    <s v="Pape Sylla"/>
    <x v="237"/>
    <x v="1"/>
    <m/>
    <x v="1"/>
    <x v="1"/>
    <m/>
    <s v="Il a le café pot 200g servi par WAT"/>
    <x v="1"/>
    <m/>
    <m/>
    <m/>
    <x v="2"/>
    <x v="0"/>
  </r>
  <r>
    <x v="10"/>
    <x v="5"/>
    <x v="5"/>
    <x v="29"/>
    <s v="Dame"/>
    <x v="238"/>
    <x v="1"/>
    <m/>
    <x v="1"/>
    <x v="1"/>
    <m/>
    <s v="Il a le Ginny et teranga en stock"/>
    <x v="1"/>
    <m/>
    <m/>
    <m/>
    <x v="2"/>
    <x v="0"/>
  </r>
  <r>
    <x v="10"/>
    <x v="5"/>
    <x v="5"/>
    <x v="29"/>
    <s v="Mame Coumba Fall"/>
    <x v="443"/>
    <x v="3"/>
    <m/>
    <x v="1"/>
    <x v="1"/>
    <m/>
    <s v="Elle a le lait évaporé kamlac dit que le produit est trop lent"/>
    <x v="1"/>
    <m/>
    <m/>
    <m/>
    <x v="2"/>
    <x v="0"/>
  </r>
  <r>
    <x v="10"/>
    <x v="5"/>
    <x v="5"/>
    <x v="29"/>
    <s v="Moustapha Baldé"/>
    <x v="240"/>
    <x v="3"/>
    <m/>
    <x v="0"/>
    <x v="1"/>
    <m/>
    <s v="Il avait demandé 5 cartons de refraish mais il a fini par demandé 2"/>
    <x v="1"/>
    <m/>
    <m/>
    <m/>
    <x v="2"/>
    <x v="0"/>
  </r>
  <r>
    <x v="10"/>
    <x v="5"/>
    <x v="5"/>
    <x v="29"/>
    <s v="Korka Diallo"/>
    <x v="239"/>
    <x v="3"/>
    <m/>
    <x v="1"/>
    <x v="1"/>
    <m/>
    <s v="Il est servi par Abdourahmane mais dit que la vente n'est pas rapide"/>
    <x v="1"/>
    <m/>
    <m/>
    <m/>
    <x v="2"/>
    <x v="0"/>
  </r>
  <r>
    <x v="10"/>
    <x v="1"/>
    <x v="1"/>
    <x v="39"/>
    <s v="MOR GUEYE"/>
    <x v="241"/>
    <x v="1"/>
    <m/>
    <x v="0"/>
    <x v="1"/>
    <m/>
    <s v="Il lui reste 2 cartons café pot 200g"/>
    <x v="1"/>
    <m/>
    <m/>
    <m/>
    <x v="2"/>
    <x v="0"/>
  </r>
  <r>
    <x v="10"/>
    <x v="1"/>
    <x v="1"/>
    <x v="39"/>
    <s v="DAME GAYE"/>
    <x v="242"/>
    <x v="1"/>
    <m/>
    <x v="0"/>
    <x v="1"/>
    <m/>
    <s v="Il a fini ses stock mais n'a pas assez d'argent pour renouveler ses stock"/>
    <x v="1"/>
    <m/>
    <m/>
    <m/>
    <x v="2"/>
    <x v="0"/>
  </r>
  <r>
    <x v="10"/>
    <x v="1"/>
    <x v="1"/>
    <x v="39"/>
    <s v="MOUSSA DIOP"/>
    <x v="444"/>
    <x v="0"/>
    <m/>
    <x v="1"/>
    <x v="1"/>
    <m/>
    <s v="Il ne vend pas de café"/>
    <x v="1"/>
    <m/>
    <m/>
    <m/>
    <x v="2"/>
    <x v="0"/>
  </r>
  <r>
    <x v="10"/>
    <x v="1"/>
    <x v="1"/>
    <x v="39"/>
    <s v="THIERNO DIALLO"/>
    <x v="246"/>
    <x v="0"/>
    <m/>
    <x v="0"/>
    <x v="1"/>
    <m/>
    <s v="Il a fini ses stock mais dit d'attendre la fin du mois pour avoir assez d'argent avant de passer commande"/>
    <x v="1"/>
    <m/>
    <m/>
    <m/>
    <x v="2"/>
    <x v="0"/>
  </r>
  <r>
    <x v="10"/>
    <x v="1"/>
    <x v="1"/>
    <x v="39"/>
    <s v="NIANG ET FRERE"/>
    <x v="250"/>
    <x v="1"/>
    <m/>
    <x v="1"/>
    <x v="1"/>
    <m/>
    <s v="Il a beuacoup de stock de Good energie en reste"/>
    <x v="1"/>
    <m/>
    <m/>
    <m/>
    <x v="2"/>
    <x v="0"/>
  </r>
  <r>
    <x v="10"/>
    <x v="1"/>
    <x v="1"/>
    <x v="39"/>
    <s v="TAPHA DIOP"/>
    <x v="445"/>
    <x v="0"/>
    <m/>
    <x v="1"/>
    <x v="1"/>
    <m/>
    <s v="En partenariat avec Nescafé"/>
    <x v="1"/>
    <m/>
    <m/>
    <m/>
    <x v="2"/>
    <x v="0"/>
  </r>
  <r>
    <x v="10"/>
    <x v="1"/>
    <x v="1"/>
    <x v="39"/>
    <s v="OUSMANE NIANG"/>
    <x v="446"/>
    <x v="1"/>
    <m/>
    <x v="1"/>
    <x v="1"/>
    <m/>
    <s v="Il a acheté du café pot chez les TATA"/>
    <x v="1"/>
    <m/>
    <m/>
    <m/>
    <x v="2"/>
    <x v="0"/>
  </r>
  <r>
    <x v="10"/>
    <x v="1"/>
    <x v="1"/>
    <x v="39"/>
    <s v="YORO DIAGNE"/>
    <x v="248"/>
    <x v="1"/>
    <m/>
    <x v="1"/>
    <x v="1"/>
    <m/>
    <s v="Il ne vend pas de café en se moment"/>
    <x v="1"/>
    <m/>
    <m/>
    <m/>
    <x v="2"/>
    <x v="0"/>
  </r>
  <r>
    <x v="10"/>
    <x v="1"/>
    <x v="1"/>
    <x v="39"/>
    <s v="YACINE DIALLO"/>
    <x v="447"/>
    <x v="1"/>
    <m/>
    <x v="0"/>
    <x v="1"/>
    <m/>
    <s v="Il veut passer commande mais n'a pas assez d'argent"/>
    <x v="1"/>
    <m/>
    <m/>
    <m/>
    <x v="2"/>
    <x v="0"/>
  </r>
  <r>
    <x v="10"/>
    <x v="2"/>
    <x v="2"/>
    <x v="14"/>
    <s v="Babacar Mbaye Kébé"/>
    <x v="448"/>
    <x v="0"/>
    <m/>
    <x v="0"/>
    <x v="2"/>
    <s v="Juillet"/>
    <s v="Commande reçue._x000a_Merci"/>
    <x v="4"/>
    <n v="50"/>
    <n v="6000"/>
    <n v="300000"/>
    <x v="2"/>
    <x v="0"/>
  </r>
  <r>
    <x v="10"/>
    <x v="2"/>
    <x v="2"/>
    <x v="14"/>
    <s v="Babacar Mbaye Kébé"/>
    <x v="448"/>
    <x v="0"/>
    <m/>
    <x v="0"/>
    <x v="2"/>
    <s v="Juillet"/>
    <s v="Commande reçue._x000a_Merci"/>
    <x v="6"/>
    <n v="1"/>
    <n v="7500"/>
    <n v="7500"/>
    <x v="2"/>
    <x v="0"/>
  </r>
  <r>
    <x v="11"/>
    <x v="3"/>
    <x v="3"/>
    <x v="46"/>
    <s v="Mohamed Diallo "/>
    <x v="449"/>
    <x v="1"/>
    <m/>
    <x v="1"/>
    <x v="1"/>
    <m/>
    <s v="Le patron n'était pas présent "/>
    <x v="1"/>
    <m/>
    <m/>
    <m/>
    <x v="2"/>
    <x v="0"/>
  </r>
  <r>
    <x v="11"/>
    <x v="3"/>
    <x v="3"/>
    <x v="46"/>
    <s v="Al mountaha"/>
    <x v="450"/>
    <x v="0"/>
    <m/>
    <x v="1"/>
    <x v="1"/>
    <m/>
    <s v="Le patron est sorti "/>
    <x v="1"/>
    <m/>
    <m/>
    <m/>
    <x v="2"/>
    <x v="0"/>
  </r>
  <r>
    <x v="11"/>
    <x v="3"/>
    <x v="3"/>
    <x v="46"/>
    <s v="Momodou Ba"/>
    <x v="451"/>
    <x v="0"/>
    <m/>
    <x v="1"/>
    <x v="1"/>
    <m/>
    <s v="Celui qui commende les produits n'es pas présent "/>
    <x v="1"/>
    <m/>
    <m/>
    <m/>
    <x v="2"/>
    <x v="0"/>
  </r>
  <r>
    <x v="11"/>
    <x v="3"/>
    <x v="3"/>
    <x v="46"/>
    <s v="Saloum saloum"/>
    <x v="452"/>
    <x v="3"/>
    <m/>
    <x v="1"/>
    <x v="0"/>
    <m/>
    <s v="Il veut essayer "/>
    <x v="8"/>
    <n v="2"/>
    <n v="10250"/>
    <n v="20500"/>
    <x v="2"/>
    <x v="0"/>
  </r>
  <r>
    <x v="11"/>
    <x v="3"/>
    <x v="3"/>
    <x v="46"/>
    <s v="Sidi"/>
    <x v="453"/>
    <x v="0"/>
    <m/>
    <x v="1"/>
    <x v="1"/>
    <m/>
    <s v="Il a nos produits "/>
    <x v="1"/>
    <m/>
    <m/>
    <m/>
    <x v="2"/>
    <x v="0"/>
  </r>
  <r>
    <x v="11"/>
    <x v="3"/>
    <x v="3"/>
    <x v="46"/>
    <s v="Ligueye Fayeku"/>
    <x v="454"/>
    <x v="0"/>
    <m/>
    <x v="1"/>
    <x v="1"/>
    <m/>
    <s v="Il va programmer pour essayer les pots "/>
    <x v="1"/>
    <m/>
    <m/>
    <m/>
    <x v="2"/>
    <x v="0"/>
  </r>
  <r>
    <x v="11"/>
    <x v="3"/>
    <x v="3"/>
    <x v="46"/>
    <s v="Mohamed Dian Diallo "/>
    <x v="455"/>
    <x v="0"/>
    <m/>
    <x v="0"/>
    <x v="1"/>
    <m/>
    <s v="Il avait commender 25 cartons refraich stick et dit aujourd'hui qu il est un peu occupé _x000a_Il va m'appeler si il est disponible "/>
    <x v="1"/>
    <m/>
    <m/>
    <m/>
    <x v="2"/>
    <x v="0"/>
  </r>
  <r>
    <x v="11"/>
    <x v="3"/>
    <x v="3"/>
    <x v="46"/>
    <s v="Dramé "/>
    <x v="456"/>
    <x v="0"/>
    <m/>
    <x v="0"/>
    <x v="0"/>
    <m/>
    <s v="Pour les pots il lui reste "/>
    <x v="0"/>
    <n v="25"/>
    <n v="26000"/>
    <n v="650000"/>
    <x v="2"/>
    <x v="0"/>
  </r>
  <r>
    <x v="11"/>
    <x v="3"/>
    <x v="3"/>
    <x v="46"/>
    <s v="Cheikh Ane "/>
    <x v="457"/>
    <x v="0"/>
    <m/>
    <x v="1"/>
    <x v="1"/>
    <m/>
    <s v="Il n'a pas commencé à vendre nos produits il veut qu'on lui fasse un dépôt de vente "/>
    <x v="1"/>
    <m/>
    <m/>
    <m/>
    <x v="2"/>
    <x v="0"/>
  </r>
  <r>
    <x v="11"/>
    <x v="3"/>
    <x v="3"/>
    <x v="46"/>
    <s v="Moustapha "/>
    <x v="458"/>
    <x v="0"/>
    <m/>
    <x v="0"/>
    <x v="1"/>
    <m/>
    <s v="Il avait commender 10cartons 50g et 5 cartons 200g pas livré _x000a_Il a acheté le café jiny "/>
    <x v="1"/>
    <m/>
    <m/>
    <m/>
    <x v="2"/>
    <x v="0"/>
  </r>
  <r>
    <x v="11"/>
    <x v="3"/>
    <x v="3"/>
    <x v="46"/>
    <s v="Mohamed camara "/>
    <x v="459"/>
    <x v="1"/>
    <m/>
    <x v="0"/>
    <x v="1"/>
    <m/>
    <s v="Il est sorti mais il a fini son stock de refraich stick "/>
    <x v="1"/>
    <m/>
    <m/>
    <m/>
    <x v="2"/>
    <x v="0"/>
  </r>
  <r>
    <x v="11"/>
    <x v="3"/>
    <x v="3"/>
    <x v="46"/>
    <s v="El Hadj "/>
    <x v="460"/>
    <x v="0"/>
    <m/>
    <x v="1"/>
    <x v="0"/>
    <m/>
    <s v="Ras"/>
    <x v="0"/>
    <n v="5"/>
    <n v="26000"/>
    <n v="130000"/>
    <x v="2"/>
    <x v="0"/>
  </r>
  <r>
    <x v="11"/>
    <x v="3"/>
    <x v="3"/>
    <x v="46"/>
    <s v="Alpha"/>
    <x v="461"/>
    <x v="3"/>
    <m/>
    <x v="1"/>
    <x v="1"/>
    <m/>
    <s v="Celui qui passe les commandes n es pas présent "/>
    <x v="1"/>
    <m/>
    <m/>
    <m/>
    <x v="2"/>
    <x v="0"/>
  </r>
  <r>
    <x v="11"/>
    <x v="3"/>
    <x v="3"/>
    <x v="46"/>
    <s v="Mbacké "/>
    <x v="462"/>
    <x v="0"/>
    <m/>
    <x v="0"/>
    <x v="1"/>
    <m/>
    <s v="Il avait commender 25 cartons de refraich stick non livré "/>
    <x v="1"/>
    <m/>
    <m/>
    <m/>
    <x v="2"/>
    <x v="0"/>
  </r>
  <r>
    <x v="11"/>
    <x v="3"/>
    <x v="3"/>
    <x v="46"/>
    <s v="Momodou"/>
    <x v="463"/>
    <x v="0"/>
    <m/>
    <x v="0"/>
    <x v="1"/>
    <m/>
    <s v="Il lui reste des café refraich stick "/>
    <x v="1"/>
    <m/>
    <m/>
    <m/>
    <x v="2"/>
    <x v="0"/>
  </r>
  <r>
    <x v="11"/>
    <x v="4"/>
    <x v="4"/>
    <x v="33"/>
    <s v="Baye  zalle salle "/>
    <x v="464"/>
    <x v="0"/>
    <m/>
    <x v="1"/>
    <x v="1"/>
    <m/>
    <s v="Le patron est sorti "/>
    <x v="1"/>
    <m/>
    <m/>
    <m/>
    <x v="2"/>
    <x v="0"/>
  </r>
  <r>
    <x v="11"/>
    <x v="4"/>
    <x v="4"/>
    <x v="33"/>
    <s v="Assane "/>
    <x v="255"/>
    <x v="0"/>
    <m/>
    <x v="0"/>
    <x v="1"/>
    <m/>
    <s v="li le reste des produits Li ma  di de attend "/>
    <x v="1"/>
    <m/>
    <m/>
    <m/>
    <x v="2"/>
    <x v="0"/>
  </r>
  <r>
    <x v="11"/>
    <x v="4"/>
    <x v="4"/>
    <x v="33"/>
    <s v="Modou Gueye "/>
    <x v="465"/>
    <x v="0"/>
    <m/>
    <x v="1"/>
    <x v="1"/>
    <m/>
    <s v="liu ne connaissait non produits "/>
    <x v="1"/>
    <m/>
    <m/>
    <m/>
    <x v="2"/>
    <x v="0"/>
  </r>
  <r>
    <x v="11"/>
    <x v="4"/>
    <x v="4"/>
    <x v="33"/>
    <s v="Mbaye  Diop "/>
    <x v="466"/>
    <x v="1"/>
    <m/>
    <x v="0"/>
    <x v="1"/>
    <m/>
    <s v="liu demande le kamlac évaporé "/>
    <x v="1"/>
    <m/>
    <m/>
    <m/>
    <x v="2"/>
    <x v="0"/>
  </r>
  <r>
    <x v="11"/>
    <x v="4"/>
    <x v="4"/>
    <x v="33"/>
    <s v="Atout  Ndaiye "/>
    <x v="256"/>
    <x v="1"/>
    <m/>
    <x v="0"/>
    <x v="1"/>
    <m/>
    <s v="liu  voulait le consacrer  mais il m'a dit c'est tros chére "/>
    <x v="1"/>
    <m/>
    <m/>
    <m/>
    <x v="2"/>
    <x v="0"/>
  </r>
  <r>
    <x v="11"/>
    <x v="4"/>
    <x v="4"/>
    <x v="33"/>
    <s v="Chekeh  "/>
    <x v="257"/>
    <x v="1"/>
    <m/>
    <x v="0"/>
    <x v="1"/>
    <m/>
    <s v="liu me demande le kamlac "/>
    <x v="1"/>
    <m/>
    <m/>
    <m/>
    <x v="2"/>
    <x v="0"/>
  </r>
  <r>
    <x v="11"/>
    <x v="4"/>
    <x v="4"/>
    <x v="33"/>
    <s v="Fallou kebe "/>
    <x v="254"/>
    <x v="0"/>
    <m/>
    <x v="0"/>
    <x v="1"/>
    <m/>
    <s v="RAS"/>
    <x v="1"/>
    <m/>
    <m/>
    <m/>
    <x v="2"/>
    <x v="0"/>
  </r>
  <r>
    <x v="11"/>
    <x v="4"/>
    <x v="4"/>
    <x v="33"/>
    <s v="Mor tala"/>
    <x v="467"/>
    <x v="0"/>
    <m/>
    <x v="0"/>
    <x v="1"/>
    <m/>
    <s v=" Li le reste  une autre produit mais  quand  c'est  fini Li va faire son commande sur  istisk "/>
    <x v="1"/>
    <m/>
    <m/>
    <m/>
    <x v="2"/>
    <x v="0"/>
  </r>
  <r>
    <x v="11"/>
    <x v="4"/>
    <x v="4"/>
    <x v="33"/>
    <s v="Moutare "/>
    <x v="259"/>
    <x v="0"/>
    <m/>
    <x v="0"/>
    <x v="1"/>
    <m/>
    <s v="liu à acheter le produit  dans le coccinelle qui  s'avère vandui le produit 50 carton  Altimo "/>
    <x v="1"/>
    <m/>
    <m/>
    <m/>
    <x v="2"/>
    <x v="0"/>
  </r>
  <r>
    <x v="11"/>
    <x v="4"/>
    <x v="4"/>
    <x v="10"/>
    <s v="lamarana "/>
    <x v="258"/>
    <x v="0"/>
    <m/>
    <x v="0"/>
    <x v="1"/>
    <m/>
    <s v="liu attend son commande "/>
    <x v="1"/>
    <m/>
    <m/>
    <m/>
    <x v="2"/>
    <x v="0"/>
  </r>
  <r>
    <x v="11"/>
    <x v="0"/>
    <x v="0"/>
    <x v="0"/>
    <s v="Modou"/>
    <x v="0"/>
    <x v="0"/>
    <m/>
    <x v="0"/>
    <x v="1"/>
    <m/>
    <s v="Il ma dit d passé Une notre fois"/>
    <x v="1"/>
    <m/>
    <m/>
    <m/>
    <x v="2"/>
    <x v="0"/>
  </r>
  <r>
    <x v="11"/>
    <x v="0"/>
    <x v="0"/>
    <x v="0"/>
    <s v="Alune Ndiaye"/>
    <x v="93"/>
    <x v="0"/>
    <m/>
    <x v="0"/>
    <x v="2"/>
    <s v="Juillet"/>
    <s v="Commande livre"/>
    <x v="10"/>
    <n v="25"/>
    <n v="6000"/>
    <n v="150000"/>
    <x v="2"/>
    <x v="0"/>
  </r>
  <r>
    <x v="11"/>
    <x v="0"/>
    <x v="0"/>
    <x v="0"/>
    <s v="Ibrahima Diallo"/>
    <x v="468"/>
    <x v="0"/>
    <m/>
    <x v="0"/>
    <x v="1"/>
    <m/>
    <s v="Il lui reste de stock"/>
    <x v="1"/>
    <m/>
    <m/>
    <m/>
    <x v="2"/>
    <x v="0"/>
  </r>
  <r>
    <x v="11"/>
    <x v="0"/>
    <x v="0"/>
    <x v="0"/>
    <s v="Moutafa"/>
    <x v="469"/>
    <x v="0"/>
    <m/>
    <x v="1"/>
    <x v="1"/>
    <m/>
    <s v="Il ma dit d passé Une notre fois"/>
    <x v="1"/>
    <m/>
    <m/>
    <m/>
    <x v="2"/>
    <x v="0"/>
  </r>
  <r>
    <x v="11"/>
    <x v="0"/>
    <x v="0"/>
    <x v="0"/>
    <s v="Mouhem"/>
    <x v="470"/>
    <x v="0"/>
    <m/>
    <x v="0"/>
    <x v="1"/>
    <m/>
    <s v="Il ma dit d passé Une notre fois"/>
    <x v="1"/>
    <m/>
    <m/>
    <m/>
    <x v="2"/>
    <x v="0"/>
  </r>
  <r>
    <x v="11"/>
    <x v="0"/>
    <x v="0"/>
    <x v="0"/>
    <s v="Mouhem Diallo"/>
    <x v="471"/>
    <x v="0"/>
    <m/>
    <x v="0"/>
    <x v="1"/>
    <m/>
    <s v="Ras"/>
    <x v="1"/>
    <m/>
    <m/>
    <m/>
    <x v="2"/>
    <x v="0"/>
  </r>
  <r>
    <x v="11"/>
    <x v="0"/>
    <x v="0"/>
    <x v="0"/>
    <s v="Mouhem Diallo"/>
    <x v="471"/>
    <x v="0"/>
    <m/>
    <x v="0"/>
    <x v="1"/>
    <m/>
    <s v="Ras"/>
    <x v="1"/>
    <m/>
    <m/>
    <m/>
    <x v="2"/>
    <x v="0"/>
  </r>
  <r>
    <x v="11"/>
    <x v="0"/>
    <x v="0"/>
    <x v="0"/>
    <s v="More"/>
    <x v="83"/>
    <x v="0"/>
    <m/>
    <x v="0"/>
    <x v="1"/>
    <m/>
    <s v="Ras"/>
    <x v="1"/>
    <m/>
    <m/>
    <m/>
    <x v="2"/>
    <x v="0"/>
  </r>
  <r>
    <x v="11"/>
    <x v="5"/>
    <x v="5"/>
    <x v="5"/>
    <s v="Alpha Diallo"/>
    <x v="47"/>
    <x v="0"/>
    <m/>
    <x v="1"/>
    <x v="1"/>
    <m/>
    <s v="Il a dit qu'il ne voit pas encore fréquemment le produit dans le marché donc il préfère attendre mais il a demandé le cowmilk"/>
    <x v="1"/>
    <m/>
    <m/>
    <m/>
    <x v="2"/>
    <x v="0"/>
  </r>
  <r>
    <x v="11"/>
    <x v="5"/>
    <x v="5"/>
    <x v="5"/>
    <s v="Ablaye"/>
    <x v="54"/>
    <x v="3"/>
    <m/>
    <x v="0"/>
    <x v="0"/>
    <m/>
    <s v="Il a dit que la vente des pots est plus rapide que le stick"/>
    <x v="2"/>
    <n v="2"/>
    <n v="19500"/>
    <n v="39000"/>
    <x v="2"/>
    <x v="0"/>
  </r>
  <r>
    <x v="11"/>
    <x v="5"/>
    <x v="5"/>
    <x v="5"/>
    <s v="Ablaye"/>
    <x v="54"/>
    <x v="3"/>
    <m/>
    <x v="0"/>
    <x v="0"/>
    <m/>
    <s v="Il a dit que la vente des pots est plus rapide que le stick"/>
    <x v="8"/>
    <n v="1"/>
    <n v="10250"/>
    <n v="10250"/>
    <x v="2"/>
    <x v="0"/>
  </r>
  <r>
    <x v="11"/>
    <x v="5"/>
    <x v="5"/>
    <x v="5"/>
    <s v="Sow et frères"/>
    <x v="58"/>
    <x v="3"/>
    <m/>
    <x v="0"/>
    <x v="1"/>
    <m/>
    <s v="Il a dit que son stock reste"/>
    <x v="1"/>
    <m/>
    <m/>
    <m/>
    <x v="2"/>
    <x v="0"/>
  </r>
  <r>
    <x v="11"/>
    <x v="5"/>
    <x v="5"/>
    <x v="5"/>
    <s v="Mouhamed Aïdara"/>
    <x v="59"/>
    <x v="3"/>
    <m/>
    <x v="1"/>
    <x v="1"/>
    <m/>
    <s v="Il a demandé le café good énergie"/>
    <x v="1"/>
    <m/>
    <m/>
    <m/>
    <x v="2"/>
    <x v="0"/>
  </r>
  <r>
    <x v="11"/>
    <x v="5"/>
    <x v="5"/>
    <x v="5"/>
    <s v="Khalifa kounta"/>
    <x v="55"/>
    <x v="3"/>
    <m/>
    <x v="0"/>
    <x v="1"/>
    <m/>
    <s v="Il est parti en voyage"/>
    <x v="1"/>
    <m/>
    <m/>
    <m/>
    <x v="2"/>
    <x v="0"/>
  </r>
  <r>
    <x v="11"/>
    <x v="5"/>
    <x v="5"/>
    <x v="5"/>
    <s v="Serigne Touré"/>
    <x v="48"/>
    <x v="0"/>
    <m/>
    <x v="1"/>
    <x v="1"/>
    <m/>
    <s v="Il n'est jamais présent d'habitude je l'appel par téléphone mais son assistante dit qu'il préfère les autres produits car ils sont moins chère que les nôtres"/>
    <x v="1"/>
    <m/>
    <m/>
    <m/>
    <x v="2"/>
    <x v="0"/>
  </r>
  <r>
    <x v="11"/>
    <x v="5"/>
    <x v="5"/>
    <x v="5"/>
    <s v="Cheikh Touré"/>
    <x v="49"/>
    <x v="0"/>
    <m/>
    <x v="0"/>
    <x v="1"/>
    <m/>
    <s v="Il dit de repasser la semaine prochaine "/>
    <x v="1"/>
    <m/>
    <m/>
    <m/>
    <x v="2"/>
    <x v="0"/>
  </r>
  <r>
    <x v="11"/>
    <x v="5"/>
    <x v="5"/>
    <x v="5"/>
    <s v="Yally et frères"/>
    <x v="50"/>
    <x v="0"/>
    <m/>
    <x v="0"/>
    <x v="1"/>
    <m/>
    <s v="Il lui reste de stock "/>
    <x v="1"/>
    <m/>
    <m/>
    <m/>
    <x v="2"/>
    <x v="0"/>
  </r>
  <r>
    <x v="11"/>
    <x v="5"/>
    <x v="5"/>
    <x v="5"/>
    <s v="Abdou Karim"/>
    <x v="51"/>
    <x v="1"/>
    <m/>
    <x v="1"/>
    <x v="1"/>
    <m/>
    <s v="Il dit de repasser la prochaine fois"/>
    <x v="1"/>
    <m/>
    <m/>
    <m/>
    <x v="2"/>
    <x v="0"/>
  </r>
  <r>
    <x v="11"/>
    <x v="5"/>
    <x v="5"/>
    <x v="5"/>
    <s v="Baldé"/>
    <x v="52"/>
    <x v="0"/>
    <m/>
    <x v="1"/>
    <x v="1"/>
    <m/>
    <s v="Il dit qu'il a un stock d'autres produit que les nôtres"/>
    <x v="1"/>
    <m/>
    <m/>
    <m/>
    <x v="2"/>
    <x v="0"/>
  </r>
  <r>
    <x v="11"/>
    <x v="5"/>
    <x v="5"/>
    <x v="5"/>
    <s v="Gningue et frères"/>
    <x v="53"/>
    <x v="1"/>
    <m/>
    <x v="1"/>
    <x v="1"/>
    <m/>
    <s v="Il n'était pas présent "/>
    <x v="1"/>
    <m/>
    <m/>
    <m/>
    <x v="2"/>
    <x v="0"/>
  </r>
  <r>
    <x v="11"/>
    <x v="5"/>
    <x v="5"/>
    <x v="5"/>
    <s v="Mbaye Gningue"/>
    <x v="46"/>
    <x v="1"/>
    <m/>
    <x v="0"/>
    <x v="1"/>
    <m/>
    <s v="Il a dit que son café reste"/>
    <x v="1"/>
    <m/>
    <m/>
    <m/>
    <x v="2"/>
    <x v="0"/>
  </r>
  <r>
    <x v="11"/>
    <x v="5"/>
    <x v="5"/>
    <x v="5"/>
    <s v="Bilal Fall"/>
    <x v="56"/>
    <x v="1"/>
    <m/>
    <x v="1"/>
    <x v="1"/>
    <m/>
    <s v="Il dit qu'il ne vend pas nos produit"/>
    <x v="1"/>
    <m/>
    <m/>
    <m/>
    <x v="2"/>
    <x v="0"/>
  </r>
  <r>
    <x v="11"/>
    <x v="5"/>
    <x v="5"/>
    <x v="5"/>
    <s v="Cheikh kounta"/>
    <x v="57"/>
    <x v="1"/>
    <m/>
    <x v="1"/>
    <x v="1"/>
    <m/>
    <s v="Il vas commander ultérieurement"/>
    <x v="1"/>
    <m/>
    <m/>
    <m/>
    <x v="2"/>
    <x v="0"/>
  </r>
  <r>
    <x v="11"/>
    <x v="6"/>
    <x v="6"/>
    <x v="24"/>
    <s v="Djiby "/>
    <x v="179"/>
    <x v="1"/>
    <m/>
    <x v="1"/>
    <x v="1"/>
    <m/>
    <s v="Il dit que nos produits sont chers "/>
    <x v="1"/>
    <m/>
    <m/>
    <m/>
    <x v="2"/>
    <x v="0"/>
  </r>
  <r>
    <x v="11"/>
    <x v="6"/>
    <x v="6"/>
    <x v="23"/>
    <s v="Bathie "/>
    <x v="178"/>
    <x v="1"/>
    <m/>
    <x v="1"/>
    <x v="1"/>
    <m/>
    <s v="Ma demande de repasser qu'il y réfléchir "/>
    <x v="1"/>
    <m/>
    <m/>
    <m/>
    <x v="2"/>
    <x v="0"/>
  </r>
  <r>
    <x v="11"/>
    <x v="6"/>
    <x v="6"/>
    <x v="23"/>
    <s v="Baye sy "/>
    <x v="177"/>
    <x v="1"/>
    <m/>
    <x v="1"/>
    <x v="1"/>
    <m/>
    <s v="Ma demande de repasser "/>
    <x v="1"/>
    <m/>
    <m/>
    <m/>
    <x v="2"/>
    <x v="0"/>
  </r>
  <r>
    <x v="11"/>
    <x v="6"/>
    <x v="6"/>
    <x v="47"/>
    <s v="Tijara zakhaalam "/>
    <x v="472"/>
    <x v="1"/>
    <m/>
    <x v="1"/>
    <x v="1"/>
    <m/>
    <s v="Ma demande de repasser "/>
    <x v="1"/>
    <m/>
    <m/>
    <m/>
    <x v="2"/>
    <x v="0"/>
  </r>
  <r>
    <x v="11"/>
    <x v="6"/>
    <x v="6"/>
    <x v="47"/>
    <s v="Tntn Sarr "/>
    <x v="473"/>
    <x v="0"/>
    <m/>
    <x v="1"/>
    <x v="1"/>
    <m/>
    <s v="Qu'il y réfléchir "/>
    <x v="1"/>
    <m/>
    <m/>
    <m/>
    <x v="2"/>
    <x v="0"/>
  </r>
  <r>
    <x v="11"/>
    <x v="6"/>
    <x v="6"/>
    <x v="47"/>
    <s v="Ma Ndiaye "/>
    <x v="474"/>
    <x v="1"/>
    <m/>
    <x v="1"/>
    <x v="1"/>
    <m/>
    <s v="Ma demande de repasser "/>
    <x v="1"/>
    <m/>
    <m/>
    <m/>
    <x v="2"/>
    <x v="0"/>
  </r>
  <r>
    <x v="11"/>
    <x v="6"/>
    <x v="6"/>
    <x v="22"/>
    <s v="Amadou "/>
    <x v="176"/>
    <x v="3"/>
    <m/>
    <x v="0"/>
    <x v="1"/>
    <m/>
    <s v="Il lui reste quelques boîtes "/>
    <x v="1"/>
    <m/>
    <m/>
    <m/>
    <x v="2"/>
    <x v="0"/>
  </r>
  <r>
    <x v="11"/>
    <x v="2"/>
    <x v="2"/>
    <x v="48"/>
    <s v="Alpha Omar Diallo"/>
    <x v="475"/>
    <x v="1"/>
    <m/>
    <x v="1"/>
    <x v="1"/>
    <m/>
    <s v="Le patron qui passe les commandes n'était pas encore arrivé"/>
    <x v="1"/>
    <m/>
    <m/>
    <m/>
    <x v="2"/>
    <x v="0"/>
  </r>
  <r>
    <x v="11"/>
    <x v="2"/>
    <x v="2"/>
    <x v="48"/>
    <s v="Bassir Diallo"/>
    <x v="476"/>
    <x v="0"/>
    <m/>
    <x v="1"/>
    <x v="1"/>
    <m/>
    <s v="Le patron est en voyage"/>
    <x v="1"/>
    <m/>
    <m/>
    <m/>
    <x v="2"/>
    <x v="0"/>
  </r>
  <r>
    <x v="11"/>
    <x v="2"/>
    <x v="2"/>
    <x v="48"/>
    <s v="Khassim"/>
    <x v="477"/>
    <x v="0"/>
    <m/>
    <x v="1"/>
    <x v="1"/>
    <m/>
    <s v="Il dit qu'il lui reste du stock d'autres cafés"/>
    <x v="1"/>
    <m/>
    <m/>
    <m/>
    <x v="2"/>
    <x v="0"/>
  </r>
  <r>
    <x v="11"/>
    <x v="2"/>
    <x v="2"/>
    <x v="48"/>
    <s v="Elhadj Thiaw"/>
    <x v="478"/>
    <x v="1"/>
    <m/>
    <x v="0"/>
    <x v="1"/>
    <m/>
    <s v="Il a le janus pot 50g et dit que"/>
    <x v="1"/>
    <m/>
    <m/>
    <m/>
    <x v="2"/>
    <x v="0"/>
  </r>
  <r>
    <x v="11"/>
    <x v="1"/>
    <x v="1"/>
    <x v="38"/>
    <s v="MAMDOU DIA"/>
    <x v="302"/>
    <x v="0"/>
    <m/>
    <x v="0"/>
    <x v="2"/>
    <s v="Juillet"/>
    <s v="RAS"/>
    <x v="8"/>
    <n v="25"/>
    <n v="9750"/>
    <n v="243750"/>
    <x v="2"/>
    <x v="0"/>
  </r>
  <r>
    <x v="11"/>
    <x v="1"/>
    <x v="1"/>
    <x v="9"/>
    <s v="NDEYE MARÉME DIOP"/>
    <x v="80"/>
    <x v="0"/>
    <m/>
    <x v="0"/>
    <x v="2"/>
    <s v="Juillet"/>
    <s v="Elle viend de prendre ses 2 produits pour essayage"/>
    <x v="0"/>
    <n v="25"/>
    <n v="26000"/>
    <n v="650000"/>
    <x v="2"/>
    <x v="0"/>
  </r>
  <r>
    <x v="11"/>
    <x v="1"/>
    <x v="1"/>
    <x v="9"/>
    <s v="NDEYE MARÉME DIOP"/>
    <x v="80"/>
    <x v="0"/>
    <m/>
    <x v="0"/>
    <x v="2"/>
    <s v="Juillet"/>
    <s v="Elle viend de prendre ses 2 produits pour essayage"/>
    <x v="8"/>
    <n v="10"/>
    <n v="9750"/>
    <n v="97500"/>
    <x v="2"/>
    <x v="0"/>
  </r>
  <r>
    <x v="12"/>
    <x v="0"/>
    <x v="0"/>
    <x v="0"/>
    <s v="Alayi Diallo"/>
    <x v="272"/>
    <x v="0"/>
    <m/>
    <x v="1"/>
    <x v="1"/>
    <m/>
    <s v="Il connaît non produit il veut essayer mais il ma dit d passé Une notre fois"/>
    <x v="1"/>
    <m/>
    <m/>
    <m/>
    <x v="2"/>
    <x v="0"/>
  </r>
  <r>
    <x v="12"/>
    <x v="0"/>
    <x v="0"/>
    <x v="0"/>
    <s v="More"/>
    <x v="83"/>
    <x v="0"/>
    <m/>
    <x v="0"/>
    <x v="1"/>
    <m/>
    <s v="Il ma dit d passé Une notre fois"/>
    <x v="1"/>
    <m/>
    <m/>
    <m/>
    <x v="2"/>
    <x v="0"/>
  </r>
  <r>
    <x v="12"/>
    <x v="0"/>
    <x v="0"/>
    <x v="0"/>
    <s v="Modou"/>
    <x v="479"/>
    <x v="0"/>
    <m/>
    <x v="0"/>
    <x v="1"/>
    <m/>
    <s v="Il reste 5 carton de réfresh"/>
    <x v="1"/>
    <m/>
    <m/>
    <m/>
    <x v="2"/>
    <x v="0"/>
  </r>
  <r>
    <x v="12"/>
    <x v="0"/>
    <x v="0"/>
    <x v="0"/>
    <s v="Moussa beye"/>
    <x v="480"/>
    <x v="0"/>
    <m/>
    <x v="1"/>
    <x v="1"/>
    <m/>
    <s v="Ras"/>
    <x v="1"/>
    <m/>
    <m/>
    <m/>
    <x v="2"/>
    <x v="0"/>
  </r>
  <r>
    <x v="12"/>
    <x v="0"/>
    <x v="0"/>
    <x v="0"/>
    <s v="Moussa sall"/>
    <x v="349"/>
    <x v="0"/>
    <m/>
    <x v="1"/>
    <x v="1"/>
    <m/>
    <s v="Il connaît non produit"/>
    <x v="1"/>
    <m/>
    <m/>
    <m/>
    <x v="2"/>
    <x v="0"/>
  </r>
  <r>
    <x v="12"/>
    <x v="0"/>
    <x v="0"/>
    <x v="0"/>
    <s v="Alune"/>
    <x v="93"/>
    <x v="0"/>
    <m/>
    <x v="0"/>
    <x v="1"/>
    <m/>
    <s v="Ras"/>
    <x v="1"/>
    <m/>
    <m/>
    <m/>
    <x v="2"/>
    <x v="0"/>
  </r>
  <r>
    <x v="12"/>
    <x v="0"/>
    <x v="0"/>
    <x v="0"/>
    <s v="Elhaj"/>
    <x v="481"/>
    <x v="0"/>
    <m/>
    <x v="1"/>
    <x v="1"/>
    <m/>
    <s v="Il ma dit d passé Une notre fois"/>
    <x v="1"/>
    <m/>
    <m/>
    <m/>
    <x v="2"/>
    <x v="0"/>
  </r>
  <r>
    <x v="12"/>
    <x v="0"/>
    <x v="0"/>
    <x v="0"/>
    <s v="Fallou kane"/>
    <x v="482"/>
    <x v="0"/>
    <m/>
    <x v="1"/>
    <x v="1"/>
    <m/>
    <s v="Ras"/>
    <x v="1"/>
    <m/>
    <m/>
    <m/>
    <x v="2"/>
    <x v="0"/>
  </r>
  <r>
    <x v="12"/>
    <x v="0"/>
    <x v="0"/>
    <x v="0"/>
    <s v="Laye"/>
    <x v="92"/>
    <x v="0"/>
    <m/>
    <x v="1"/>
    <x v="1"/>
    <m/>
    <s v="Ras"/>
    <x v="1"/>
    <m/>
    <m/>
    <m/>
    <x v="2"/>
    <x v="0"/>
  </r>
  <r>
    <x v="12"/>
    <x v="0"/>
    <x v="0"/>
    <x v="0"/>
    <s v="Khdime"/>
    <x v="8"/>
    <x v="0"/>
    <m/>
    <x v="0"/>
    <x v="1"/>
    <m/>
    <s v="Ras"/>
    <x v="1"/>
    <m/>
    <m/>
    <m/>
    <x v="2"/>
    <x v="0"/>
  </r>
  <r>
    <x v="12"/>
    <x v="0"/>
    <x v="0"/>
    <x v="0"/>
    <s v="Baye Modou"/>
    <x v="91"/>
    <x v="0"/>
    <m/>
    <x v="0"/>
    <x v="1"/>
    <m/>
    <s v="Il ma dit d passé Une notre fois"/>
    <x v="1"/>
    <m/>
    <m/>
    <m/>
    <x v="2"/>
    <x v="0"/>
  </r>
  <r>
    <x v="12"/>
    <x v="0"/>
    <x v="0"/>
    <x v="0"/>
    <s v="Bobo Diallo"/>
    <x v="483"/>
    <x v="0"/>
    <m/>
    <x v="1"/>
    <x v="1"/>
    <m/>
    <s v="Ras"/>
    <x v="1"/>
    <m/>
    <m/>
    <m/>
    <x v="2"/>
    <x v="0"/>
  </r>
  <r>
    <x v="12"/>
    <x v="0"/>
    <x v="0"/>
    <x v="0"/>
    <s v="Ibrahima Diallo"/>
    <x v="1"/>
    <x v="0"/>
    <m/>
    <x v="0"/>
    <x v="1"/>
    <m/>
    <s v="Il ma dit d passé Une notre fois"/>
    <x v="1"/>
    <m/>
    <m/>
    <m/>
    <x v="2"/>
    <x v="0"/>
  </r>
  <r>
    <x v="12"/>
    <x v="0"/>
    <x v="0"/>
    <x v="0"/>
    <s v="Sakina Distribution suARL"/>
    <x v="6"/>
    <x v="0"/>
    <m/>
    <x v="0"/>
    <x v="1"/>
    <m/>
    <s v="Il ma dit d passé Une notre fois"/>
    <x v="1"/>
    <m/>
    <m/>
    <m/>
    <x v="2"/>
    <x v="0"/>
  </r>
  <r>
    <x v="12"/>
    <x v="6"/>
    <x v="6"/>
    <x v="26"/>
    <s v="Tapha"/>
    <x v="197"/>
    <x v="0"/>
    <m/>
    <x v="1"/>
    <x v="1"/>
    <m/>
    <s v="Ma demande de repasser "/>
    <x v="1"/>
    <m/>
    <m/>
    <m/>
    <x v="2"/>
    <x v="0"/>
  </r>
  <r>
    <x v="12"/>
    <x v="6"/>
    <x v="6"/>
    <x v="26"/>
    <s v="Mame cheikh "/>
    <x v="194"/>
    <x v="0"/>
    <m/>
    <x v="0"/>
    <x v="0"/>
    <m/>
    <s v="Ras "/>
    <x v="0"/>
    <n v="10"/>
    <n v="26000"/>
    <n v="260000"/>
    <x v="2"/>
    <x v="0"/>
  </r>
  <r>
    <x v="12"/>
    <x v="6"/>
    <x v="6"/>
    <x v="26"/>
    <s v="Sow "/>
    <x v="201"/>
    <x v="1"/>
    <m/>
    <x v="1"/>
    <x v="1"/>
    <m/>
    <s v="Ma demande de repasser "/>
    <x v="1"/>
    <m/>
    <m/>
    <m/>
    <x v="2"/>
    <x v="0"/>
  </r>
  <r>
    <x v="12"/>
    <x v="6"/>
    <x v="6"/>
    <x v="26"/>
    <s v="BARRY "/>
    <x v="195"/>
    <x v="0"/>
    <m/>
    <x v="0"/>
    <x v="1"/>
    <m/>
    <s v="A commandé 25 carton de refraish non livré "/>
    <x v="1"/>
    <m/>
    <m/>
    <m/>
    <x v="2"/>
    <x v="0"/>
  </r>
  <r>
    <x v="12"/>
    <x v="6"/>
    <x v="6"/>
    <x v="26"/>
    <s v="Ndiaye "/>
    <x v="196"/>
    <x v="0"/>
    <m/>
    <x v="1"/>
    <x v="1"/>
    <m/>
    <s v="Ses clients a lui ne connaissent pas encore nos produits "/>
    <x v="1"/>
    <m/>
    <m/>
    <m/>
    <x v="2"/>
    <x v="0"/>
  </r>
  <r>
    <x v="12"/>
    <x v="6"/>
    <x v="6"/>
    <x v="26"/>
    <s v="Ndongo "/>
    <x v="484"/>
    <x v="0"/>
    <m/>
    <x v="1"/>
    <x v="1"/>
    <m/>
    <s v="Ma demande de repasser "/>
    <x v="1"/>
    <m/>
    <m/>
    <m/>
    <x v="2"/>
    <x v="0"/>
  </r>
  <r>
    <x v="12"/>
    <x v="6"/>
    <x v="6"/>
    <x v="26"/>
    <s v="Elage Diallo "/>
    <x v="198"/>
    <x v="0"/>
    <m/>
    <x v="1"/>
    <x v="1"/>
    <m/>
    <s v="Le patron était sorti "/>
    <x v="1"/>
    <m/>
    <m/>
    <m/>
    <x v="2"/>
    <x v="0"/>
  </r>
  <r>
    <x v="12"/>
    <x v="6"/>
    <x v="6"/>
    <x v="26"/>
    <s v="Zakaria "/>
    <x v="485"/>
    <x v="2"/>
    <m/>
    <x v="1"/>
    <x v="1"/>
    <m/>
    <s v="Il lui reste du stock de janus "/>
    <x v="1"/>
    <m/>
    <m/>
    <m/>
    <x v="2"/>
    <x v="0"/>
  </r>
  <r>
    <x v="12"/>
    <x v="6"/>
    <x v="6"/>
    <x v="26"/>
    <s v="Modou "/>
    <x v="199"/>
    <x v="1"/>
    <m/>
    <x v="1"/>
    <x v="1"/>
    <m/>
    <s v="Ma demande de repasser "/>
    <x v="1"/>
    <m/>
    <m/>
    <m/>
    <x v="2"/>
    <x v="0"/>
  </r>
  <r>
    <x v="12"/>
    <x v="4"/>
    <x v="4"/>
    <x v="4"/>
    <s v="Siradio  Barry"/>
    <x v="34"/>
    <x v="0"/>
    <m/>
    <x v="0"/>
    <x v="0"/>
    <m/>
    <s v="C'EST  BIEN"/>
    <x v="0"/>
    <n v="25"/>
    <n v="26000"/>
    <n v="650000"/>
    <x v="2"/>
    <x v="0"/>
  </r>
  <r>
    <x v="12"/>
    <x v="4"/>
    <x v="4"/>
    <x v="4"/>
    <s v="Sow"/>
    <x v="486"/>
    <x v="0"/>
    <m/>
    <x v="0"/>
    <x v="0"/>
    <m/>
    <s v="Liu dit on  regarde nos livraisons"/>
    <x v="7"/>
    <n v="10"/>
    <n v="31000"/>
    <n v="310000"/>
    <x v="2"/>
    <x v="0"/>
  </r>
  <r>
    <x v="12"/>
    <x v="4"/>
    <x v="4"/>
    <x v="4"/>
    <s v="Itilere"/>
    <x v="37"/>
    <x v="0"/>
    <m/>
    <x v="0"/>
    <x v="0"/>
    <m/>
    <s v="liu attend son commande"/>
    <x v="7"/>
    <n v="3"/>
    <n v="31000"/>
    <n v="93000"/>
    <x v="2"/>
    <x v="0"/>
  </r>
  <r>
    <x v="12"/>
    <x v="4"/>
    <x v="4"/>
    <x v="4"/>
    <s v="Itilere"/>
    <x v="37"/>
    <x v="0"/>
    <m/>
    <x v="0"/>
    <x v="0"/>
    <m/>
    <s v="liu attend son commande"/>
    <x v="0"/>
    <n v="5"/>
    <n v="26000"/>
    <n v="130000"/>
    <x v="2"/>
    <x v="0"/>
  </r>
  <r>
    <x v="12"/>
    <x v="4"/>
    <x v="4"/>
    <x v="4"/>
    <s v="Memedou  Ba"/>
    <x v="316"/>
    <x v="0"/>
    <m/>
    <x v="1"/>
    <x v="0"/>
    <m/>
    <s v="Que les problèmes sur les livraisons"/>
    <x v="0"/>
    <n v="25"/>
    <n v="26000"/>
    <n v="650000"/>
    <x v="2"/>
    <x v="0"/>
  </r>
  <r>
    <x v="12"/>
    <x v="4"/>
    <x v="4"/>
    <x v="4"/>
    <s v="Aliou Ba"/>
    <x v="41"/>
    <x v="0"/>
    <m/>
    <x v="0"/>
    <x v="1"/>
    <m/>
    <s v="liu attend son commande depuis le 25  juin 50g carton de  referais"/>
    <x v="1"/>
    <m/>
    <m/>
    <m/>
    <x v="2"/>
    <x v="0"/>
  </r>
  <r>
    <x v="12"/>
    <x v="4"/>
    <x v="4"/>
    <x v="4"/>
    <s v="Billo salle"/>
    <x v="36"/>
    <x v="0"/>
    <m/>
    <x v="1"/>
    <x v="1"/>
    <m/>
    <s v="liu  est sorti"/>
    <x v="1"/>
    <m/>
    <m/>
    <m/>
    <x v="2"/>
    <x v="0"/>
  </r>
  <r>
    <x v="12"/>
    <x v="4"/>
    <x v="4"/>
    <x v="4"/>
    <s v="Omar Ndaiye"/>
    <x v="35"/>
    <x v="0"/>
    <m/>
    <x v="0"/>
    <x v="0"/>
    <m/>
    <s v="Li attend son commande"/>
    <x v="0"/>
    <n v="5"/>
    <n v="26000"/>
    <n v="130000"/>
    <x v="2"/>
    <x v="0"/>
  </r>
  <r>
    <x v="12"/>
    <x v="4"/>
    <x v="4"/>
    <x v="4"/>
    <s v="Ismiala"/>
    <x v="39"/>
    <x v="0"/>
    <m/>
    <x v="1"/>
    <x v="1"/>
    <m/>
    <s v="Li va m'appeler pour essayer nos produits"/>
    <x v="1"/>
    <m/>
    <m/>
    <m/>
    <x v="2"/>
    <x v="0"/>
  </r>
  <r>
    <x v="12"/>
    <x v="4"/>
    <x v="4"/>
    <x v="4"/>
    <s v="Abdoulaye  Diallo"/>
    <x v="44"/>
    <x v="0"/>
    <m/>
    <x v="0"/>
    <x v="1"/>
    <m/>
    <s v="Le café stick  est trop lent"/>
    <x v="1"/>
    <m/>
    <m/>
    <m/>
    <x v="2"/>
    <x v="0"/>
  </r>
  <r>
    <x v="12"/>
    <x v="4"/>
    <x v="4"/>
    <x v="4"/>
    <s v="Abadou  Diallo"/>
    <x v="314"/>
    <x v="1"/>
    <m/>
    <x v="0"/>
    <x v="0"/>
    <m/>
    <s v="Ok"/>
    <x v="0"/>
    <n v="2"/>
    <n v="26000"/>
    <n v="52000"/>
    <x v="2"/>
    <x v="0"/>
  </r>
  <r>
    <x v="12"/>
    <x v="4"/>
    <x v="4"/>
    <x v="4"/>
    <s v="Kalé Cole"/>
    <x v="313"/>
    <x v="0"/>
    <m/>
    <x v="0"/>
    <x v="1"/>
    <m/>
    <s v="Lui  reste du commande"/>
    <x v="1"/>
    <m/>
    <m/>
    <m/>
    <x v="2"/>
    <x v="0"/>
  </r>
  <r>
    <x v="12"/>
    <x v="4"/>
    <x v="4"/>
    <x v="4"/>
    <s v="Amedou"/>
    <x v="314"/>
    <x v="1"/>
    <m/>
    <x v="0"/>
    <x v="1"/>
    <m/>
    <s v="Liu reste 1 carton"/>
    <x v="1"/>
    <m/>
    <m/>
    <m/>
    <x v="2"/>
    <x v="0"/>
  </r>
  <r>
    <x v="12"/>
    <x v="4"/>
    <x v="4"/>
    <x v="4"/>
    <s v="Salle  Pikine"/>
    <x v="315"/>
    <x v="1"/>
    <m/>
    <x v="1"/>
    <x v="0"/>
    <m/>
    <s v="liu attend son commande"/>
    <x v="0"/>
    <n v="1"/>
    <n v="26000"/>
    <n v="26000"/>
    <x v="2"/>
    <x v="0"/>
  </r>
  <r>
    <x v="12"/>
    <x v="4"/>
    <x v="4"/>
    <x v="4"/>
    <s v="Salle  Pikine"/>
    <x v="315"/>
    <x v="1"/>
    <m/>
    <x v="1"/>
    <x v="0"/>
    <m/>
    <s v="liu attend son commande"/>
    <x v="8"/>
    <n v="1"/>
    <n v="10750"/>
    <n v="10750"/>
    <x v="2"/>
    <x v="0"/>
  </r>
  <r>
    <x v="12"/>
    <x v="4"/>
    <x v="4"/>
    <x v="4"/>
    <s v="Salle  Pikine"/>
    <x v="315"/>
    <x v="1"/>
    <m/>
    <x v="1"/>
    <x v="0"/>
    <m/>
    <s v="liu attend son commande"/>
    <x v="2"/>
    <n v="1"/>
    <n v="19500"/>
    <n v="19500"/>
    <x v="2"/>
    <x v="0"/>
  </r>
  <r>
    <x v="12"/>
    <x v="2"/>
    <x v="2"/>
    <x v="49"/>
    <s v="Souleymane"/>
    <x v="487"/>
    <x v="0"/>
    <m/>
    <x v="0"/>
    <x v="1"/>
    <m/>
    <s v="Il dit que la rotation du café janus est trop lente chez lui.il avait 5cartons altimo stick depuis 3 semaines c'est pas encore fini"/>
    <x v="1"/>
    <m/>
    <m/>
    <m/>
    <x v="2"/>
    <x v="0"/>
  </r>
  <r>
    <x v="12"/>
    <x v="2"/>
    <x v="2"/>
    <x v="49"/>
    <s v="Ba et Frères"/>
    <x v="488"/>
    <x v="0"/>
    <m/>
    <x v="0"/>
    <x v="1"/>
    <m/>
    <s v="Il demande de revenir une prochaine fois"/>
    <x v="1"/>
    <m/>
    <m/>
    <m/>
    <x v="2"/>
    <x v="0"/>
  </r>
  <r>
    <x v="12"/>
    <x v="2"/>
    <x v="2"/>
    <x v="49"/>
    <s v="Amadou Oury Diallo"/>
    <x v="489"/>
    <x v="1"/>
    <m/>
    <x v="0"/>
    <x v="1"/>
    <m/>
    <s v="Il demande de lui apporter un carton de lait 18g il va essayer avant de s'engager pour une grande quantité"/>
    <x v="1"/>
    <m/>
    <m/>
    <m/>
    <x v="2"/>
    <x v="0"/>
  </r>
  <r>
    <x v="12"/>
    <x v="2"/>
    <x v="2"/>
    <x v="49"/>
    <s v="Ibrahima"/>
    <x v="490"/>
    <x v="1"/>
    <m/>
    <x v="0"/>
    <x v="1"/>
    <m/>
    <s v="Il attend seulement l'évaporé kamlac"/>
    <x v="1"/>
    <m/>
    <m/>
    <m/>
    <x v="2"/>
    <x v="0"/>
  </r>
  <r>
    <x v="12"/>
    <x v="3"/>
    <x v="3"/>
    <x v="50"/>
    <s v="Momodou Diallo "/>
    <x v="491"/>
    <x v="1"/>
    <m/>
    <x v="0"/>
    <x v="1"/>
    <m/>
    <s v="Il veut essayer les pots de 100 g mais dit que c'est chairs "/>
    <x v="1"/>
    <m/>
    <m/>
    <m/>
    <x v="2"/>
    <x v="0"/>
  </r>
  <r>
    <x v="12"/>
    <x v="3"/>
    <x v="3"/>
    <x v="50"/>
    <s v="AMADOU Bâ "/>
    <x v="492"/>
    <x v="1"/>
    <m/>
    <x v="1"/>
    <x v="1"/>
    <m/>
    <s v="Le patron n'était pas présent "/>
    <x v="1"/>
    <m/>
    <m/>
    <m/>
    <x v="2"/>
    <x v="0"/>
  </r>
  <r>
    <x v="12"/>
    <x v="3"/>
    <x v="3"/>
    <x v="50"/>
    <s v="DJIBRIL Traoré "/>
    <x v="493"/>
    <x v="0"/>
    <m/>
    <x v="0"/>
    <x v="1"/>
    <m/>
    <s v="Il va m'appeler pour commender les pots de Altimo "/>
    <x v="1"/>
    <m/>
    <m/>
    <m/>
    <x v="2"/>
    <x v="0"/>
  </r>
  <r>
    <x v="12"/>
    <x v="3"/>
    <x v="3"/>
    <x v="50"/>
    <s v="AMADOU Diallo "/>
    <x v="494"/>
    <x v="1"/>
    <m/>
    <x v="1"/>
    <x v="1"/>
    <m/>
    <s v="Il n'est pas présent "/>
    <x v="1"/>
    <m/>
    <m/>
    <m/>
    <x v="2"/>
    <x v="0"/>
  </r>
  <r>
    <x v="12"/>
    <x v="3"/>
    <x v="3"/>
    <x v="50"/>
    <s v="Boubacar Diallo "/>
    <x v="495"/>
    <x v="0"/>
    <m/>
    <x v="1"/>
    <x v="1"/>
    <m/>
    <s v="Le magasin était ferme "/>
    <x v="1"/>
    <m/>
    <m/>
    <m/>
    <x v="2"/>
    <x v="0"/>
  </r>
  <r>
    <x v="12"/>
    <x v="3"/>
    <x v="3"/>
    <x v="50"/>
    <s v="Mouhamed Diallo "/>
    <x v="496"/>
    <x v="0"/>
    <m/>
    <x v="1"/>
    <x v="1"/>
    <m/>
    <s v="Il connaît nos produits mais il a pris mon numéro pour en cas de besoin "/>
    <x v="1"/>
    <m/>
    <m/>
    <m/>
    <x v="2"/>
    <x v="0"/>
  </r>
  <r>
    <x v="12"/>
    <x v="3"/>
    <x v="3"/>
    <x v="50"/>
    <s v="Madame Barry"/>
    <x v="497"/>
    <x v="1"/>
    <m/>
    <x v="1"/>
    <x v="1"/>
    <m/>
    <s v="J'ai trouvé la patronne que 2 fois mais elle ne vient pas souvent "/>
    <x v="1"/>
    <m/>
    <m/>
    <m/>
    <x v="2"/>
    <x v="0"/>
  </r>
  <r>
    <x v="12"/>
    <x v="3"/>
    <x v="3"/>
    <x v="50"/>
    <s v="IBRAHIMA "/>
    <x v="498"/>
    <x v="0"/>
    <m/>
    <x v="1"/>
    <x v="1"/>
    <m/>
    <s v="Nos produits commence à l'intéressé il a pris nom numéro pour en discuter avec son père "/>
    <x v="1"/>
    <m/>
    <m/>
    <m/>
    <x v="2"/>
    <x v="0"/>
  </r>
  <r>
    <x v="12"/>
    <x v="3"/>
    <x v="3"/>
    <x v="50"/>
    <s v="Thierno Diallo "/>
    <x v="499"/>
    <x v="0"/>
    <m/>
    <x v="1"/>
    <x v="1"/>
    <m/>
    <s v="Son collègue avec qui discuter n'était pas présent "/>
    <x v="1"/>
    <m/>
    <m/>
    <m/>
    <x v="2"/>
    <x v="0"/>
  </r>
  <r>
    <x v="12"/>
    <x v="2"/>
    <x v="2"/>
    <x v="14"/>
    <s v="Fall"/>
    <x v="129"/>
    <x v="0"/>
    <m/>
    <x v="0"/>
    <x v="2"/>
    <s v="Juillet"/>
    <s v="Commande reçue._x000a_Merci"/>
    <x v="4"/>
    <n v="50"/>
    <n v="6000"/>
    <n v="300000"/>
    <x v="2"/>
    <x v="0"/>
  </r>
  <r>
    <x v="12"/>
    <x v="2"/>
    <x v="2"/>
    <x v="14"/>
    <s v="Fall"/>
    <x v="129"/>
    <x v="0"/>
    <m/>
    <x v="0"/>
    <x v="2"/>
    <s v="Juillet"/>
    <s v="Commande reçue._x000a_Merci"/>
    <x v="6"/>
    <n v="25"/>
    <n v="7000"/>
    <n v="175000"/>
    <x v="2"/>
    <x v="0"/>
  </r>
  <r>
    <x v="12"/>
    <x v="2"/>
    <x v="2"/>
    <x v="14"/>
    <s v="Ameth"/>
    <x v="500"/>
    <x v="0"/>
    <m/>
    <x v="0"/>
    <x v="2"/>
    <s v="Juillet"/>
    <s v="Commande reçue._x000a_Merci"/>
    <x v="4"/>
    <n v="25"/>
    <n v="6000"/>
    <n v="150000"/>
    <x v="2"/>
    <x v="0"/>
  </r>
  <r>
    <x v="12"/>
    <x v="2"/>
    <x v="2"/>
    <x v="14"/>
    <s v="Birane"/>
    <x v="501"/>
    <x v="0"/>
    <m/>
    <x v="0"/>
    <x v="2"/>
    <s v="Juillet"/>
    <s v="Commande reçue._x000a_Merci"/>
    <x v="4"/>
    <n v="25"/>
    <n v="6000"/>
    <n v="150000"/>
    <x v="2"/>
    <x v="0"/>
  </r>
  <r>
    <x v="12"/>
    <x v="1"/>
    <x v="1"/>
    <x v="41"/>
    <s v="MAMADOU SALIOU DIALLO"/>
    <x v="13"/>
    <x v="0"/>
    <m/>
    <x v="0"/>
    <x v="0"/>
    <m/>
    <s v="Il a commandé le stick pour essayage"/>
    <x v="0"/>
    <n v="2"/>
    <n v="26000"/>
    <n v="52000"/>
    <x v="2"/>
    <x v="0"/>
  </r>
  <r>
    <x v="12"/>
    <x v="1"/>
    <x v="1"/>
    <x v="41"/>
    <s v="WOURI BA"/>
    <x v="351"/>
    <x v="0"/>
    <m/>
    <x v="1"/>
    <x v="0"/>
    <m/>
    <s v="il viend de passer sa 1ere commande"/>
    <x v="0"/>
    <n v="50"/>
    <n v="26000"/>
    <n v="1300000"/>
    <x v="2"/>
    <x v="0"/>
  </r>
  <r>
    <x v="12"/>
    <x v="1"/>
    <x v="1"/>
    <x v="41"/>
    <s v="WOURI BA"/>
    <x v="351"/>
    <x v="0"/>
    <m/>
    <x v="1"/>
    <x v="0"/>
    <m/>
    <s v="il viend de passer sa 1ere commande"/>
    <x v="7"/>
    <n v="50"/>
    <n v="31000"/>
    <n v="1550000"/>
    <x v="2"/>
    <x v="0"/>
  </r>
  <r>
    <x v="12"/>
    <x v="1"/>
    <x v="1"/>
    <x v="41"/>
    <s v="OMAR DIALLO"/>
    <x v="353"/>
    <x v="1"/>
    <m/>
    <x v="0"/>
    <x v="1"/>
    <m/>
    <s v="Il a terminŕ son stock de café stick c'est just qu'il n'a pas assez d'argent pour commander"/>
    <x v="1"/>
    <m/>
    <m/>
    <m/>
    <x v="2"/>
    <x v="0"/>
  </r>
  <r>
    <x v="12"/>
    <x v="1"/>
    <x v="1"/>
    <x v="41"/>
    <s v="SOULEYMANE SY"/>
    <x v="354"/>
    <x v="0"/>
    <m/>
    <x v="1"/>
    <x v="1"/>
    <m/>
    <s v="Il est en partenariat avec Nescafé"/>
    <x v="1"/>
    <m/>
    <m/>
    <m/>
    <x v="2"/>
    <x v="0"/>
  </r>
  <r>
    <x v="12"/>
    <x v="1"/>
    <x v="1"/>
    <x v="41"/>
    <s v="FALLOU FALL"/>
    <x v="355"/>
    <x v="0"/>
    <m/>
    <x v="1"/>
    <x v="1"/>
    <m/>
    <s v="Il vendais du Nescafé et du lait mais il a arrété vu que sa ne marchait pas chez lui a cause de SUPECO"/>
    <x v="1"/>
    <m/>
    <m/>
    <m/>
    <x v="2"/>
    <x v="0"/>
  </r>
  <r>
    <x v="12"/>
    <x v="1"/>
    <x v="1"/>
    <x v="41"/>
    <s v="MAMADOU LAMINE DIALLO"/>
    <x v="356"/>
    <x v="0"/>
    <m/>
    <x v="0"/>
    <x v="1"/>
    <m/>
    <s v="Il lui reste du café stick Altimo en stock indéterminé sur les 25 livrés"/>
    <x v="1"/>
    <m/>
    <m/>
    <m/>
    <x v="2"/>
    <x v="0"/>
  </r>
  <r>
    <x v="12"/>
    <x v="1"/>
    <x v="1"/>
    <x v="1"/>
    <s v="PERE NIANG"/>
    <x v="10"/>
    <x v="0"/>
    <m/>
    <x v="1"/>
    <x v="1"/>
    <m/>
    <s v="A chak il dit qu'il va essayer il attend que ses qui lui demande le produit"/>
    <x v="1"/>
    <m/>
    <m/>
    <m/>
    <x v="2"/>
    <x v="0"/>
  </r>
  <r>
    <x v="12"/>
    <x v="1"/>
    <x v="1"/>
    <x v="1"/>
    <s v="TAPHA GUEYE"/>
    <x v="11"/>
    <x v="1"/>
    <m/>
    <x v="1"/>
    <x v="1"/>
    <m/>
    <s v="Il ne vend pas de café ou de lait"/>
    <x v="1"/>
    <m/>
    <m/>
    <m/>
    <x v="2"/>
    <x v="0"/>
  </r>
  <r>
    <x v="12"/>
    <x v="1"/>
    <x v="1"/>
    <x v="1"/>
    <s v="OUSMANE BA"/>
    <x v="14"/>
    <x v="1"/>
    <m/>
    <x v="0"/>
    <x v="1"/>
    <m/>
    <s v="Il avait comandé 2 cartons café sticks Altimo qui ne sont toujours pas livré"/>
    <x v="1"/>
    <m/>
    <m/>
    <m/>
    <x v="2"/>
    <x v="0"/>
  </r>
  <r>
    <x v="12"/>
    <x v="1"/>
    <x v="1"/>
    <x v="1"/>
    <s v="MATAR LY"/>
    <x v="16"/>
    <x v="0"/>
    <m/>
    <x v="0"/>
    <x v="1"/>
    <m/>
    <s v="Il lui reste du café stick Refraish en quantité indéterminé"/>
    <x v="1"/>
    <m/>
    <m/>
    <m/>
    <x v="2"/>
    <x v="0"/>
  </r>
  <r>
    <x v="12"/>
    <x v="1"/>
    <x v="1"/>
    <x v="1"/>
    <s v="TAPHA GAYE"/>
    <x v="17"/>
    <x v="0"/>
    <m/>
    <x v="0"/>
    <x v="1"/>
    <m/>
    <s v="Il lui reste 16 cartons café stick Refraish sur les 50 cartons que je lui avait livré il y a environ 20 jours"/>
    <x v="1"/>
    <m/>
    <m/>
    <m/>
    <x v="2"/>
    <x v="0"/>
  </r>
  <r>
    <x v="12"/>
    <x v="1"/>
    <x v="1"/>
    <x v="1"/>
    <s v="THIERNO GUISSE"/>
    <x v="9"/>
    <x v="0"/>
    <m/>
    <x v="0"/>
    <x v="1"/>
    <m/>
    <s v="Il était absent aujourd'hui"/>
    <x v="1"/>
    <m/>
    <m/>
    <m/>
    <x v="2"/>
    <x v="0"/>
  </r>
  <r>
    <x v="12"/>
    <x v="5"/>
    <x v="5"/>
    <x v="51"/>
    <s v="Alpha"/>
    <x v="502"/>
    <x v="3"/>
    <m/>
    <x v="1"/>
    <x v="1"/>
    <m/>
    <s v="Il a demandé le café altimo 200g je l'ai communiqué le prix mais dit que c'est trop chère et je l'ai propré le refraish 200g il a dit qu'il me contactera en cas de besoin"/>
    <x v="1"/>
    <m/>
    <m/>
    <m/>
    <x v="2"/>
    <x v="0"/>
  </r>
  <r>
    <x v="12"/>
    <x v="5"/>
    <x v="5"/>
    <x v="51"/>
    <s v="Hamed"/>
    <x v="503"/>
    <x v="0"/>
    <m/>
    <x v="0"/>
    <x v="1"/>
    <m/>
    <s v="Il a dit pour le café il préfère le ginny"/>
    <x v="1"/>
    <m/>
    <m/>
    <m/>
    <x v="2"/>
    <x v="0"/>
  </r>
  <r>
    <x v="12"/>
    <x v="5"/>
    <x v="5"/>
    <x v="51"/>
    <s v="Épicerie Thiaba Diouf"/>
    <x v="504"/>
    <x v="6"/>
    <s v="Épicerie"/>
    <x v="1"/>
    <x v="1"/>
    <m/>
    <s v="Je l'ai rencontré aujourd'hui et il a le café refraish 200g et le lait cowmilk le pot en poudre mais finalement on a échangé de numéro"/>
    <x v="1"/>
    <m/>
    <m/>
    <m/>
    <x v="2"/>
    <x v="0"/>
  </r>
  <r>
    <x v="12"/>
    <x v="5"/>
    <x v="5"/>
    <x v="51"/>
    <s v="Ousmane"/>
    <x v="505"/>
    <x v="0"/>
    <m/>
    <x v="0"/>
    <x v="1"/>
    <m/>
    <s v="Il a dit qu'il veut mais n'a pas d'argent pour l'instant"/>
    <x v="1"/>
    <m/>
    <m/>
    <m/>
    <x v="2"/>
    <x v="0"/>
  </r>
  <r>
    <x v="12"/>
    <x v="5"/>
    <x v="5"/>
    <x v="51"/>
    <s v="Badou"/>
    <x v="506"/>
    <x v="0"/>
    <m/>
    <x v="0"/>
    <x v="1"/>
    <m/>
    <s v="Il a nos produit car il est servi par Ousmane"/>
    <x v="1"/>
    <m/>
    <m/>
    <m/>
    <x v="2"/>
    <x v="0"/>
  </r>
  <r>
    <x v="12"/>
    <x v="5"/>
    <x v="5"/>
    <x v="51"/>
    <s v="Cheikh"/>
    <x v="507"/>
    <x v="0"/>
    <m/>
    <x v="0"/>
    <x v="0"/>
    <m/>
    <s v="Il demande juste pourquoi nos prix sont aussi chère par rapport au prix du marché des autres produits"/>
    <x v="0"/>
    <n v="5"/>
    <n v="26000"/>
    <n v="130000"/>
    <x v="2"/>
    <x v="0"/>
  </r>
  <r>
    <x v="12"/>
    <x v="5"/>
    <x v="5"/>
    <x v="51"/>
    <s v="Cheikh"/>
    <x v="507"/>
    <x v="0"/>
    <m/>
    <x v="0"/>
    <x v="0"/>
    <m/>
    <s v="Il demande juste pourquoi nos prix sont aussi chère par rapport au prix du marché des autres produits"/>
    <x v="8"/>
    <n v="5"/>
    <n v="10250"/>
    <n v="51250"/>
    <x v="2"/>
    <x v="0"/>
  </r>
  <r>
    <x v="12"/>
    <x v="5"/>
    <x v="5"/>
    <x v="51"/>
    <s v="Cheikh"/>
    <x v="507"/>
    <x v="0"/>
    <m/>
    <x v="0"/>
    <x v="0"/>
    <m/>
    <s v="Il demande juste pourquoi nos prix sont aussi chère par rapport au prix du marché des autres produits"/>
    <x v="2"/>
    <n v="5"/>
    <n v="19500"/>
    <n v="97500"/>
    <x v="2"/>
    <x v="0"/>
  </r>
  <r>
    <x v="12"/>
    <x v="5"/>
    <x v="5"/>
    <x v="51"/>
    <s v="Moussa kane"/>
    <x v="508"/>
    <x v="1"/>
    <m/>
    <x v="0"/>
    <x v="1"/>
    <m/>
    <s v="Il demande toujours le lait évaporé kamlac"/>
    <x v="1"/>
    <m/>
    <m/>
    <m/>
    <x v="2"/>
    <x v="0"/>
  </r>
  <r>
    <x v="12"/>
    <x v="5"/>
    <x v="5"/>
    <x v="51"/>
    <s v="Ismaïla"/>
    <x v="509"/>
    <x v="0"/>
    <m/>
    <x v="0"/>
    <x v="1"/>
    <m/>
    <s v="Il demande toujours son café altimo 1,5g"/>
    <x v="1"/>
    <m/>
    <m/>
    <m/>
    <x v="2"/>
    <x v="0"/>
  </r>
  <r>
    <x v="12"/>
    <x v="5"/>
    <x v="5"/>
    <x v="51"/>
    <s v="Dieng et frère"/>
    <x v="510"/>
    <x v="1"/>
    <m/>
    <x v="0"/>
    <x v="1"/>
    <m/>
    <s v="Il demande si le contenu du sachet altimo 150g et les pots sont les même car ces clients lui bombardent de demande sur le sachet"/>
    <x v="1"/>
    <m/>
    <m/>
    <m/>
    <x v="2"/>
    <x v="0"/>
  </r>
  <r>
    <x v="12"/>
    <x v="5"/>
    <x v="5"/>
    <x v="51"/>
    <s v="Abdallah Aïdara"/>
    <x v="511"/>
    <x v="1"/>
    <m/>
    <x v="1"/>
    <x v="1"/>
    <m/>
    <s v="Il veut 2 cartons de pot 200g à 19000f"/>
    <x v="1"/>
    <m/>
    <m/>
    <m/>
    <x v="2"/>
    <x v="0"/>
  </r>
  <r>
    <x v="13"/>
    <x v="4"/>
    <x v="4"/>
    <x v="10"/>
    <s v="Souleymane"/>
    <x v="94"/>
    <x v="1"/>
    <m/>
    <x v="0"/>
    <x v="1"/>
    <m/>
    <s v="Attendre  son commande"/>
    <x v="1"/>
    <m/>
    <m/>
    <m/>
    <x v="2"/>
    <x v="0"/>
  </r>
  <r>
    <x v="13"/>
    <x v="4"/>
    <x v="4"/>
    <x v="10"/>
    <s v="Memedou Diallo"/>
    <x v="95"/>
    <x v="1"/>
    <m/>
    <x v="0"/>
    <x v="1"/>
    <m/>
    <s v="Li ma commande 1 carton de Altimo depuis samene passé"/>
    <x v="1"/>
    <m/>
    <m/>
    <m/>
    <x v="2"/>
    <x v="0"/>
  </r>
  <r>
    <x v="13"/>
    <x v="4"/>
    <x v="4"/>
    <x v="10"/>
    <s v="Tonton  Daow"/>
    <x v="96"/>
    <x v="0"/>
    <m/>
    <x v="1"/>
    <x v="1"/>
    <m/>
    <s v="Li ma  commande le 200g et le 50g pour  essayer lundi passé"/>
    <x v="1"/>
    <m/>
    <m/>
    <m/>
    <x v="2"/>
    <x v="0"/>
  </r>
  <r>
    <x v="13"/>
    <x v="4"/>
    <x v="4"/>
    <x v="10"/>
    <s v="Mouhamet  Daillo"/>
    <x v="98"/>
    <x v="0"/>
    <m/>
    <x v="1"/>
    <x v="0"/>
    <m/>
    <s v="Li attend son commande"/>
    <x v="0"/>
    <n v="1"/>
    <n v="26000"/>
    <n v="26000"/>
    <x v="2"/>
    <x v="0"/>
  </r>
  <r>
    <x v="13"/>
    <x v="4"/>
    <x v="4"/>
    <x v="10"/>
    <s v="Lamine  Doip"/>
    <x v="365"/>
    <x v="1"/>
    <m/>
    <x v="1"/>
    <x v="0"/>
    <m/>
    <s v="Pour essayer"/>
    <x v="0"/>
    <n v="1"/>
    <n v="26000"/>
    <n v="26000"/>
    <x v="2"/>
    <x v="0"/>
  </r>
  <r>
    <x v="13"/>
    <x v="4"/>
    <x v="4"/>
    <x v="10"/>
    <s v="Lamine  Doip"/>
    <x v="365"/>
    <x v="1"/>
    <m/>
    <x v="1"/>
    <x v="0"/>
    <m/>
    <s v="Pour essayer"/>
    <x v="2"/>
    <n v="1"/>
    <n v="19500"/>
    <n v="19500"/>
    <x v="2"/>
    <x v="0"/>
  </r>
  <r>
    <x v="13"/>
    <x v="4"/>
    <x v="4"/>
    <x v="10"/>
    <s v="Abdou"/>
    <x v="97"/>
    <x v="0"/>
    <m/>
    <x v="1"/>
    <x v="1"/>
    <m/>
    <s v="LE PATRON EST SORTI"/>
    <x v="1"/>
    <m/>
    <m/>
    <m/>
    <x v="2"/>
    <x v="0"/>
  </r>
  <r>
    <x v="13"/>
    <x v="6"/>
    <x v="6"/>
    <x v="11"/>
    <s v="Mor Diop"/>
    <x v="101"/>
    <x v="1"/>
    <m/>
    <x v="1"/>
    <x v="1"/>
    <m/>
    <s v="Il était sorti"/>
    <x v="1"/>
    <m/>
    <m/>
    <m/>
    <x v="2"/>
    <x v="0"/>
  </r>
  <r>
    <x v="13"/>
    <x v="6"/>
    <x v="6"/>
    <x v="11"/>
    <s v="Supermarché le cayor"/>
    <x v="102"/>
    <x v="0"/>
    <m/>
    <x v="0"/>
    <x v="1"/>
    <m/>
    <s v="Il avait commandé 25 carton de refraish non livré jusqu'à présent"/>
    <x v="1"/>
    <m/>
    <m/>
    <m/>
    <x v="2"/>
    <x v="0"/>
  </r>
  <r>
    <x v="13"/>
    <x v="6"/>
    <x v="6"/>
    <x v="11"/>
    <s v="Gueye et frère"/>
    <x v="106"/>
    <x v="3"/>
    <m/>
    <x v="0"/>
    <x v="1"/>
    <m/>
    <s v="Il lui reste quelques boîtes"/>
    <x v="1"/>
    <m/>
    <m/>
    <m/>
    <x v="2"/>
    <x v="0"/>
  </r>
  <r>
    <x v="13"/>
    <x v="6"/>
    <x v="6"/>
    <x v="11"/>
    <s v="Pa Sylla"/>
    <x v="512"/>
    <x v="0"/>
    <m/>
    <x v="1"/>
    <x v="1"/>
    <m/>
    <s v="Il a son propre fournisseur de janus"/>
    <x v="1"/>
    <m/>
    <m/>
    <m/>
    <x v="2"/>
    <x v="0"/>
  </r>
  <r>
    <x v="13"/>
    <x v="6"/>
    <x v="6"/>
    <x v="11"/>
    <s v="Dioguou"/>
    <x v="104"/>
    <x v="0"/>
    <m/>
    <x v="0"/>
    <x v="1"/>
    <m/>
    <s v="Il est en voyage"/>
    <x v="1"/>
    <m/>
    <m/>
    <m/>
    <x v="2"/>
    <x v="0"/>
  </r>
  <r>
    <x v="13"/>
    <x v="6"/>
    <x v="6"/>
    <x v="11"/>
    <s v="Pape castor"/>
    <x v="107"/>
    <x v="0"/>
    <m/>
    <x v="1"/>
    <x v="1"/>
    <m/>
    <s v="Ma demande de repasser"/>
    <x v="1"/>
    <m/>
    <m/>
    <m/>
    <x v="2"/>
    <x v="0"/>
  </r>
  <r>
    <x v="13"/>
    <x v="6"/>
    <x v="6"/>
    <x v="11"/>
    <s v="Sylla"/>
    <x v="105"/>
    <x v="0"/>
    <m/>
    <x v="1"/>
    <x v="1"/>
    <m/>
    <s v="Ma demandé de le recontacter pour voir"/>
    <x v="1"/>
    <m/>
    <m/>
    <m/>
    <x v="2"/>
    <x v="0"/>
  </r>
  <r>
    <x v="13"/>
    <x v="6"/>
    <x v="6"/>
    <x v="11"/>
    <s v="Thierno Diop"/>
    <x v="359"/>
    <x v="1"/>
    <m/>
    <x v="1"/>
    <x v="1"/>
    <m/>
    <s v="Ma demande de repasser"/>
    <x v="1"/>
    <m/>
    <m/>
    <m/>
    <x v="2"/>
    <x v="0"/>
  </r>
  <r>
    <x v="13"/>
    <x v="6"/>
    <x v="6"/>
    <x v="11"/>
    <s v="Pape"/>
    <x v="513"/>
    <x v="1"/>
    <m/>
    <x v="1"/>
    <x v="1"/>
    <m/>
    <s v="Ma demande de repasser_x000a__x000a_Nb: j'ai pas pu  aller dans les autres commerçants a cause des eaux sale "/>
    <x v="1"/>
    <m/>
    <m/>
    <m/>
    <x v="2"/>
    <x v="0"/>
  </r>
  <r>
    <x v="13"/>
    <x v="0"/>
    <x v="0"/>
    <x v="0"/>
    <s v="More"/>
    <x v="83"/>
    <x v="0"/>
    <m/>
    <x v="0"/>
    <x v="1"/>
    <m/>
    <s v="Ras"/>
    <x v="1"/>
    <m/>
    <m/>
    <m/>
    <x v="2"/>
    <x v="0"/>
  </r>
  <r>
    <x v="13"/>
    <x v="0"/>
    <x v="0"/>
    <x v="0"/>
    <s v="Pape"/>
    <x v="90"/>
    <x v="0"/>
    <m/>
    <x v="1"/>
    <x v="1"/>
    <m/>
    <s v="Il ma dit d passé Une notre fois"/>
    <x v="1"/>
    <m/>
    <m/>
    <m/>
    <x v="2"/>
    <x v="0"/>
  </r>
  <r>
    <x v="13"/>
    <x v="0"/>
    <x v="0"/>
    <x v="0"/>
    <s v="Cheikh Ahamadou"/>
    <x v="514"/>
    <x v="0"/>
    <m/>
    <x v="1"/>
    <x v="0"/>
    <m/>
    <s v="Il veut essayer un carton d réfresh"/>
    <x v="0"/>
    <n v="1"/>
    <n v="26000"/>
    <n v="26000"/>
    <x v="2"/>
    <x v="0"/>
  </r>
  <r>
    <x v="13"/>
    <x v="0"/>
    <x v="0"/>
    <x v="0"/>
    <s v="Dia"/>
    <x v="84"/>
    <x v="0"/>
    <m/>
    <x v="1"/>
    <x v="1"/>
    <m/>
    <s v="Ras"/>
    <x v="1"/>
    <m/>
    <m/>
    <m/>
    <x v="2"/>
    <x v="0"/>
  </r>
  <r>
    <x v="13"/>
    <x v="0"/>
    <x v="0"/>
    <x v="0"/>
    <s v="Mouhem"/>
    <x v="85"/>
    <x v="0"/>
    <m/>
    <x v="1"/>
    <x v="1"/>
    <m/>
    <s v="Il ma dit d passé Une notre fois"/>
    <x v="1"/>
    <m/>
    <m/>
    <m/>
    <x v="2"/>
    <x v="0"/>
  </r>
  <r>
    <x v="13"/>
    <x v="0"/>
    <x v="0"/>
    <x v="0"/>
    <s v="Moussa beye"/>
    <x v="86"/>
    <x v="0"/>
    <m/>
    <x v="1"/>
    <x v="1"/>
    <m/>
    <s v="Il connaît non produit"/>
    <x v="1"/>
    <m/>
    <m/>
    <m/>
    <x v="2"/>
    <x v="0"/>
  </r>
  <r>
    <x v="13"/>
    <x v="0"/>
    <x v="0"/>
    <x v="0"/>
    <s v="SoGEcAl SARL"/>
    <x v="88"/>
    <x v="0"/>
    <m/>
    <x v="0"/>
    <x v="0"/>
    <m/>
    <s v="Commande non livré"/>
    <x v="0"/>
    <n v="100"/>
    <n v="26000"/>
    <n v="2600000"/>
    <x v="2"/>
    <x v="0"/>
  </r>
  <r>
    <x v="13"/>
    <x v="0"/>
    <x v="0"/>
    <x v="0"/>
    <s v="Oumar Diallo"/>
    <x v="89"/>
    <x v="0"/>
    <m/>
    <x v="1"/>
    <x v="1"/>
    <m/>
    <s v="Ras"/>
    <x v="1"/>
    <m/>
    <m/>
    <m/>
    <x v="2"/>
    <x v="0"/>
  </r>
  <r>
    <x v="13"/>
    <x v="0"/>
    <x v="0"/>
    <x v="0"/>
    <s v="Moussa sall"/>
    <x v="349"/>
    <x v="0"/>
    <m/>
    <x v="1"/>
    <x v="1"/>
    <m/>
    <s v="Il ma dit d passé Une notre fois"/>
    <x v="1"/>
    <m/>
    <m/>
    <m/>
    <x v="2"/>
    <x v="0"/>
  </r>
  <r>
    <x v="13"/>
    <x v="1"/>
    <x v="1"/>
    <x v="8"/>
    <s v="TAPHA MBOW"/>
    <x v="67"/>
    <x v="0"/>
    <m/>
    <x v="0"/>
    <x v="1"/>
    <m/>
    <s v="Il lui reste du café stick Refraish en quantité indéterminée il y a environ 1 semaine"/>
    <x v="1"/>
    <m/>
    <m/>
    <m/>
    <x v="2"/>
    <x v="0"/>
  </r>
  <r>
    <x v="13"/>
    <x v="1"/>
    <x v="1"/>
    <x v="8"/>
    <s v="MOUHAMED DAYEL"/>
    <x v="515"/>
    <x v="0"/>
    <m/>
    <x v="1"/>
    <x v="1"/>
    <m/>
    <s v="Il ne vend pas de café et du lait en poudre"/>
    <x v="1"/>
    <m/>
    <m/>
    <m/>
    <x v="2"/>
    <x v="0"/>
  </r>
  <r>
    <x v="13"/>
    <x v="1"/>
    <x v="1"/>
    <x v="8"/>
    <s v="THIERNO SOULEYMANE"/>
    <x v="68"/>
    <x v="0"/>
    <m/>
    <x v="0"/>
    <x v="1"/>
    <m/>
    <s v="Il lui reste 5 cartons Refraish stick sur son stock"/>
    <x v="1"/>
    <m/>
    <m/>
    <m/>
    <x v="2"/>
    <x v="0"/>
  </r>
  <r>
    <x v="13"/>
    <x v="1"/>
    <x v="1"/>
    <x v="8"/>
    <s v="BALDE"/>
    <x v="69"/>
    <x v="1"/>
    <m/>
    <x v="0"/>
    <x v="1"/>
    <m/>
    <s v="Il se plaind de sa commande non livré depuis longtemp"/>
    <x v="1"/>
    <m/>
    <m/>
    <m/>
    <x v="2"/>
    <x v="0"/>
  </r>
  <r>
    <x v="13"/>
    <x v="1"/>
    <x v="1"/>
    <x v="8"/>
    <s v="ABDOULAYE BA"/>
    <x v="71"/>
    <x v="0"/>
    <m/>
    <x v="0"/>
    <x v="1"/>
    <m/>
    <s v="Il lui reste 22 cartons sur les 25 que je lui avait vendu"/>
    <x v="1"/>
    <m/>
    <m/>
    <m/>
    <x v="2"/>
    <x v="0"/>
  </r>
  <r>
    <x v="13"/>
    <x v="1"/>
    <x v="1"/>
    <x v="8"/>
    <s v="CHERIF DIALLO"/>
    <x v="70"/>
    <x v="0"/>
    <m/>
    <x v="0"/>
    <x v="0"/>
    <m/>
    <s v="Il se plaind du retard de sa commande de 13 cartons café stick Altimo"/>
    <x v="0"/>
    <n v="100"/>
    <n v="26000"/>
    <n v="2600000"/>
    <x v="2"/>
    <x v="0"/>
  </r>
  <r>
    <x v="13"/>
    <x v="1"/>
    <x v="1"/>
    <x v="9"/>
    <s v="ABDOURAHMAN BA"/>
    <x v="73"/>
    <x v="1"/>
    <m/>
    <x v="0"/>
    <x v="0"/>
    <m/>
    <s v="RAS"/>
    <x v="0"/>
    <n v="5"/>
    <n v="26000"/>
    <n v="130000"/>
    <x v="2"/>
    <x v="0"/>
  </r>
  <r>
    <x v="13"/>
    <x v="1"/>
    <x v="1"/>
    <x v="9"/>
    <s v="CHEIKH NDAO"/>
    <x v="75"/>
    <x v="1"/>
    <m/>
    <x v="0"/>
    <x v="1"/>
    <m/>
    <s v="Il va passer commande cette semaine"/>
    <x v="1"/>
    <m/>
    <m/>
    <m/>
    <x v="2"/>
    <x v="0"/>
  </r>
  <r>
    <x v="13"/>
    <x v="1"/>
    <x v="1"/>
    <x v="9"/>
    <s v="ABLAYE DIALLO"/>
    <x v="76"/>
    <x v="0"/>
    <m/>
    <x v="0"/>
    <x v="1"/>
    <m/>
    <s v="Il lui reste 22 cartons café stick Refraish sur le stock que je lui avait vendu"/>
    <x v="1"/>
    <m/>
    <m/>
    <m/>
    <x v="2"/>
    <x v="0"/>
  </r>
  <r>
    <x v="13"/>
    <x v="1"/>
    <x v="1"/>
    <x v="9"/>
    <s v="MOUSTAPHA DIALLO"/>
    <x v="78"/>
    <x v="0"/>
    <m/>
    <x v="0"/>
    <x v="1"/>
    <m/>
    <s v="Il lui reste 6 cartons café stick et du café pot 50g et 200g en stock indéterminé"/>
    <x v="1"/>
    <m/>
    <m/>
    <m/>
    <x v="2"/>
    <x v="0"/>
  </r>
  <r>
    <x v="13"/>
    <x v="1"/>
    <x v="1"/>
    <x v="9"/>
    <s v="MATAR KA"/>
    <x v="74"/>
    <x v="1"/>
    <m/>
    <x v="0"/>
    <x v="1"/>
    <m/>
    <s v="Il lui reste 3 cartons café stick Refraish sur les 5 cartons que je lui avait vendu"/>
    <x v="1"/>
    <m/>
    <m/>
    <m/>
    <x v="2"/>
    <x v="0"/>
  </r>
  <r>
    <x v="13"/>
    <x v="1"/>
    <x v="1"/>
    <x v="9"/>
    <s v="BAYE FALL"/>
    <x v="79"/>
    <x v="0"/>
    <m/>
    <x v="1"/>
    <x v="1"/>
    <m/>
    <s v="Il achéte chez Harati à Dakar"/>
    <x v="1"/>
    <m/>
    <m/>
    <m/>
    <x v="2"/>
    <x v="0"/>
  </r>
  <r>
    <x v="13"/>
    <x v="1"/>
    <x v="1"/>
    <x v="9"/>
    <s v="NDÉYE MARÉME"/>
    <x v="80"/>
    <x v="0"/>
    <m/>
    <x v="0"/>
    <x v="0"/>
    <m/>
    <s v="RAS"/>
    <x v="0"/>
    <n v="25"/>
    <n v="26000"/>
    <n v="650000"/>
    <x v="2"/>
    <x v="0"/>
  </r>
  <r>
    <x v="13"/>
    <x v="1"/>
    <x v="1"/>
    <x v="9"/>
    <s v="NDÉYE MARÉME"/>
    <x v="80"/>
    <x v="0"/>
    <m/>
    <x v="0"/>
    <x v="0"/>
    <m/>
    <s v="RAS"/>
    <x v="8"/>
    <n v="10"/>
    <n v="10250"/>
    <n v="102500"/>
    <x v="2"/>
    <x v="0"/>
  </r>
  <r>
    <x v="13"/>
    <x v="1"/>
    <x v="1"/>
    <x v="38"/>
    <s v="MAMADOU DIA"/>
    <x v="302"/>
    <x v="0"/>
    <m/>
    <x v="0"/>
    <x v="2"/>
    <s v="Juillet"/>
    <s v="RAS"/>
    <x v="7"/>
    <n v="50"/>
    <n v="31000"/>
    <n v="1550000"/>
    <x v="2"/>
    <x v="0"/>
  </r>
  <r>
    <x v="13"/>
    <x v="2"/>
    <x v="2"/>
    <x v="7"/>
    <s v="Matar"/>
    <x v="516"/>
    <x v="0"/>
    <m/>
    <x v="0"/>
    <x v="2"/>
    <s v="Juillet"/>
    <s v="Commande reçue._x000a_Merci"/>
    <x v="4"/>
    <n v="50"/>
    <n v="6000"/>
    <n v="300000"/>
    <x v="2"/>
    <x v="0"/>
  </r>
  <r>
    <x v="14"/>
    <x v="3"/>
    <x v="3"/>
    <x v="52"/>
    <s v="BABACAR Cissé "/>
    <x v="517"/>
    <x v="0"/>
    <m/>
    <x v="0"/>
    <x v="0"/>
    <m/>
    <s v="Il a besoin de refraich stick et pour les pots de 50 g et 200 d il lui reste "/>
    <x v="0"/>
    <n v="25"/>
    <n v="26000"/>
    <n v="650000"/>
    <x v="3"/>
    <x v="0"/>
  </r>
  <r>
    <x v="14"/>
    <x v="3"/>
    <x v="3"/>
    <x v="52"/>
    <s v="Ousmane Dramé "/>
    <x v="518"/>
    <x v="1"/>
    <m/>
    <x v="1"/>
    <x v="1"/>
    <m/>
    <s v="Il dit que c'est Bala qui lui donne des produits "/>
    <x v="1"/>
    <m/>
    <m/>
    <m/>
    <x v="3"/>
    <x v="0"/>
  </r>
  <r>
    <x v="14"/>
    <x v="3"/>
    <x v="3"/>
    <x v="52"/>
    <s v="Guèye et frère "/>
    <x v="519"/>
    <x v="3"/>
    <m/>
    <x v="1"/>
    <x v="1"/>
    <m/>
    <s v="Il n'a pas commencé à vendre nos produits "/>
    <x v="1"/>
    <m/>
    <m/>
    <m/>
    <x v="3"/>
    <x v="0"/>
  </r>
  <r>
    <x v="14"/>
    <x v="3"/>
    <x v="3"/>
    <x v="52"/>
    <s v="Bala"/>
    <x v="520"/>
    <x v="0"/>
    <m/>
    <x v="0"/>
    <x v="0"/>
    <m/>
    <s v="Je lui ai propose nos produits d'appel mais il m'a répondu qu'il est très occupé "/>
    <x v="0"/>
    <n v="150"/>
    <n v="26000"/>
    <n v="3900000"/>
    <x v="3"/>
    <x v="0"/>
  </r>
  <r>
    <x v="14"/>
    <x v="3"/>
    <x v="3"/>
    <x v="52"/>
    <s v="Bouba"/>
    <x v="521"/>
    <x v="1"/>
    <m/>
    <x v="1"/>
    <x v="1"/>
    <m/>
    <s v="Il a achète nos produits chez Bala "/>
    <x v="1"/>
    <m/>
    <m/>
    <m/>
    <x v="3"/>
    <x v="0"/>
  </r>
  <r>
    <x v="14"/>
    <x v="3"/>
    <x v="3"/>
    <x v="52"/>
    <s v="Ba et frère "/>
    <x v="522"/>
    <x v="0"/>
    <m/>
    <x v="0"/>
    <x v="1"/>
    <m/>
    <s v="Il dit qu' il ne peut pas patienté pour nos livréson "/>
    <x v="1"/>
    <m/>
    <m/>
    <m/>
    <x v="3"/>
    <x v="0"/>
  </r>
  <r>
    <x v="14"/>
    <x v="3"/>
    <x v="3"/>
    <x v="52"/>
    <s v="Medoune "/>
    <x v="523"/>
    <x v="1"/>
    <m/>
    <x v="0"/>
    <x v="1"/>
    <m/>
    <s v="Il a commencé à acheter chez Balla "/>
    <x v="1"/>
    <m/>
    <m/>
    <m/>
    <x v="3"/>
    <x v="0"/>
  </r>
  <r>
    <x v="14"/>
    <x v="3"/>
    <x v="3"/>
    <x v="52"/>
    <s v="Abdourahmane "/>
    <x v="524"/>
    <x v="0"/>
    <m/>
    <x v="0"/>
    <x v="1"/>
    <m/>
    <s v="Il lui reste des café refraich pour le nombre restant il me l'a pas dit"/>
    <x v="1"/>
    <m/>
    <m/>
    <m/>
    <x v="3"/>
    <x v="0"/>
  </r>
  <r>
    <x v="14"/>
    <x v="3"/>
    <x v="3"/>
    <x v="52"/>
    <s v="Fallou Sarr "/>
    <x v="525"/>
    <x v="0"/>
    <m/>
    <x v="1"/>
    <x v="1"/>
    <m/>
    <s v="Pas présent "/>
    <x v="1"/>
    <m/>
    <m/>
    <m/>
    <x v="3"/>
    <x v="0"/>
  </r>
  <r>
    <x v="14"/>
    <x v="3"/>
    <x v="3"/>
    <x v="52"/>
    <s v="Oury fall"/>
    <x v="526"/>
    <x v="0"/>
    <m/>
    <x v="1"/>
    <x v="1"/>
    <m/>
    <s v="Il n'a pas commencé à vendre nos produits "/>
    <x v="1"/>
    <m/>
    <m/>
    <m/>
    <x v="3"/>
    <x v="0"/>
  </r>
  <r>
    <x v="14"/>
    <x v="3"/>
    <x v="3"/>
    <x v="52"/>
    <s v="Pape Fall "/>
    <x v="527"/>
    <x v="3"/>
    <m/>
    <x v="1"/>
    <x v="1"/>
    <m/>
    <s v="Il m'avait commender 1 carton refraich pour essayer "/>
    <x v="1"/>
    <m/>
    <m/>
    <m/>
    <x v="3"/>
    <x v="0"/>
  </r>
  <r>
    <x v="14"/>
    <x v="3"/>
    <x v="3"/>
    <x v="52"/>
    <s v="Modou Ndiaye "/>
    <x v="528"/>
    <x v="0"/>
    <m/>
    <x v="1"/>
    <x v="1"/>
    <m/>
    <s v="Il dit que nos produits sont trop chère "/>
    <x v="1"/>
    <m/>
    <m/>
    <m/>
    <x v="3"/>
    <x v="0"/>
  </r>
  <r>
    <x v="14"/>
    <x v="6"/>
    <x v="6"/>
    <x v="16"/>
    <s v="Mamadou Diallo"/>
    <x v="136"/>
    <x v="0"/>
    <m/>
    <x v="1"/>
    <x v="1"/>
    <m/>
    <s v="Le patron était sorti"/>
    <x v="1"/>
    <m/>
    <m/>
    <m/>
    <x v="3"/>
    <x v="0"/>
  </r>
  <r>
    <x v="14"/>
    <x v="6"/>
    <x v="6"/>
    <x v="16"/>
    <s v="Elage"/>
    <x v="140"/>
    <x v="1"/>
    <m/>
    <x v="1"/>
    <x v="1"/>
    <m/>
    <s v="Le patron était sorti"/>
    <x v="1"/>
    <m/>
    <m/>
    <m/>
    <x v="3"/>
    <x v="0"/>
  </r>
  <r>
    <x v="14"/>
    <x v="6"/>
    <x v="6"/>
    <x v="16"/>
    <s v="Mamadou Diallo"/>
    <x v="138"/>
    <x v="1"/>
    <m/>
    <x v="1"/>
    <x v="1"/>
    <m/>
    <s v="Il est intéressé par nos produits,il va me contacter en cas de besoin"/>
    <x v="1"/>
    <m/>
    <m/>
    <m/>
    <x v="3"/>
    <x v="0"/>
  </r>
  <r>
    <x v="14"/>
    <x v="6"/>
    <x v="6"/>
    <x v="16"/>
    <s v="Baye Diouf"/>
    <x v="139"/>
    <x v="1"/>
    <m/>
    <x v="1"/>
    <x v="1"/>
    <m/>
    <s v="Ma demande de repasser"/>
    <x v="1"/>
    <m/>
    <m/>
    <m/>
    <x v="3"/>
    <x v="0"/>
  </r>
  <r>
    <x v="14"/>
    <x v="6"/>
    <x v="6"/>
    <x v="16"/>
    <s v="Mouhamed Diallo"/>
    <x v="319"/>
    <x v="0"/>
    <m/>
    <x v="1"/>
    <x v="1"/>
    <m/>
    <s v="Il m'a demandé de lui envoyer les photos des produits par WhatsApp"/>
    <x v="1"/>
    <m/>
    <m/>
    <m/>
    <x v="3"/>
    <x v="0"/>
  </r>
  <r>
    <x v="14"/>
    <x v="4"/>
    <x v="4"/>
    <x v="17"/>
    <s v="Gora  fall"/>
    <x v="529"/>
    <x v="0"/>
    <m/>
    <x v="0"/>
    <x v="1"/>
    <m/>
    <s v="liu attend son commande"/>
    <x v="1"/>
    <m/>
    <m/>
    <m/>
    <x v="3"/>
    <x v="0"/>
  </r>
  <r>
    <x v="14"/>
    <x v="4"/>
    <x v="4"/>
    <x v="17"/>
    <s v="Souleymane DIEME"/>
    <x v="144"/>
    <x v="0"/>
    <m/>
    <x v="1"/>
    <x v="1"/>
    <m/>
    <s v="Li attend son commande"/>
    <x v="1"/>
    <m/>
    <m/>
    <m/>
    <x v="3"/>
    <x v="0"/>
  </r>
  <r>
    <x v="14"/>
    <x v="4"/>
    <x v="4"/>
    <x v="17"/>
    <s v="Malado"/>
    <x v="141"/>
    <x v="0"/>
    <m/>
    <x v="1"/>
    <x v="1"/>
    <m/>
    <s v="Li à dit je repasser lundi"/>
    <x v="1"/>
    <m/>
    <m/>
    <m/>
    <x v="3"/>
    <x v="0"/>
  </r>
  <r>
    <x v="14"/>
    <x v="4"/>
    <x v="4"/>
    <x v="17"/>
    <s v="Bassirou Diallo"/>
    <x v="530"/>
    <x v="0"/>
    <m/>
    <x v="1"/>
    <x v="1"/>
    <m/>
    <s v="Le patron est sorti"/>
    <x v="1"/>
    <m/>
    <m/>
    <m/>
    <x v="3"/>
    <x v="0"/>
  </r>
  <r>
    <x v="14"/>
    <x v="4"/>
    <x v="4"/>
    <x v="17"/>
    <s v="Chérie"/>
    <x v="531"/>
    <x v="1"/>
    <m/>
    <x v="1"/>
    <x v="1"/>
    <m/>
    <s v="Li ma di que je  passe une autre"/>
    <x v="1"/>
    <m/>
    <m/>
    <m/>
    <x v="3"/>
    <x v="0"/>
  </r>
  <r>
    <x v="14"/>
    <x v="4"/>
    <x v="4"/>
    <x v="17"/>
    <s v="Souleymane"/>
    <x v="532"/>
    <x v="0"/>
    <m/>
    <x v="1"/>
    <x v="1"/>
    <m/>
    <s v="Li dit que Li konece pas nos produits"/>
    <x v="1"/>
    <m/>
    <m/>
    <m/>
    <x v="3"/>
    <x v="0"/>
  </r>
  <r>
    <x v="14"/>
    <x v="4"/>
    <x v="4"/>
    <x v="17"/>
    <s v="hieno"/>
    <x v="143"/>
    <x v="1"/>
    <m/>
    <x v="0"/>
    <x v="1"/>
    <m/>
    <s v="Li est sorti"/>
    <x v="1"/>
    <m/>
    <m/>
    <m/>
    <x v="3"/>
    <x v="0"/>
  </r>
  <r>
    <x v="14"/>
    <x v="4"/>
    <x v="4"/>
    <x v="17"/>
    <s v="Alfa"/>
    <x v="147"/>
    <x v="0"/>
    <m/>
    <x v="1"/>
    <x v="1"/>
    <m/>
    <s v="est sortie"/>
    <x v="1"/>
    <m/>
    <m/>
    <m/>
    <x v="3"/>
    <x v="0"/>
  </r>
  <r>
    <x v="14"/>
    <x v="1"/>
    <x v="1"/>
    <x v="44"/>
    <s v="ABLAYE DIALLO"/>
    <x v="403"/>
    <x v="1"/>
    <m/>
    <x v="0"/>
    <x v="1"/>
    <m/>
    <s v="Il m'avait commande 5 cartons café stick Altimo depuis longtemp"/>
    <x v="1"/>
    <m/>
    <m/>
    <m/>
    <x v="3"/>
    <x v="0"/>
  </r>
  <r>
    <x v="14"/>
    <x v="1"/>
    <x v="1"/>
    <x v="44"/>
    <s v="CHEIKH GAYE"/>
    <x v="404"/>
    <x v="1"/>
    <m/>
    <x v="0"/>
    <x v="1"/>
    <m/>
    <s v="Il avait commandé depuis longtemp 5 cartons café stick Refraish et 3 cartons café pot 50g et 2 cartons café pot 200g et il veut tout à la foi"/>
    <x v="1"/>
    <m/>
    <m/>
    <m/>
    <x v="3"/>
    <x v="0"/>
  </r>
  <r>
    <x v="14"/>
    <x v="1"/>
    <x v="1"/>
    <x v="44"/>
    <s v="LAHAT DIOP"/>
    <x v="405"/>
    <x v="0"/>
    <m/>
    <x v="0"/>
    <x v="1"/>
    <m/>
    <s v="Il avait commandé du café stick Refraish depuis longtemp qui n'ai toujours pas livré et c'est lui aussi qu'on doit faire la remise sur ses 18 cartons café pot 50g"/>
    <x v="1"/>
    <m/>
    <m/>
    <m/>
    <x v="3"/>
    <x v="0"/>
  </r>
  <r>
    <x v="14"/>
    <x v="1"/>
    <x v="1"/>
    <x v="44"/>
    <s v="THIERNO KANTÉ"/>
    <x v="406"/>
    <x v="0"/>
    <m/>
    <x v="0"/>
    <x v="0"/>
    <m/>
    <s v="RAS"/>
    <x v="0"/>
    <n v="25"/>
    <n v="26000"/>
    <n v="650000"/>
    <x v="3"/>
    <x v="0"/>
  </r>
  <r>
    <x v="14"/>
    <x v="1"/>
    <x v="1"/>
    <x v="44"/>
    <s v="MATAR GUEYE"/>
    <x v="408"/>
    <x v="1"/>
    <m/>
    <x v="1"/>
    <x v="1"/>
    <m/>
    <s v="Il a du café Terranga en stock et a dit qu'il va essayer notre café aprés, pour le lait il ne le vend pas en se moment"/>
    <x v="1"/>
    <m/>
    <m/>
    <m/>
    <x v="3"/>
    <x v="0"/>
  </r>
  <r>
    <x v="14"/>
    <x v="1"/>
    <x v="1"/>
    <x v="44"/>
    <s v="AMADOU DIALLO"/>
    <x v="407"/>
    <x v="1"/>
    <m/>
    <x v="1"/>
    <x v="1"/>
    <m/>
    <s v="Il dis qu'il va essayer nos produits ultérieurement"/>
    <x v="1"/>
    <m/>
    <m/>
    <m/>
    <x v="3"/>
    <x v="0"/>
  </r>
  <r>
    <x v="14"/>
    <x v="1"/>
    <x v="1"/>
    <x v="44"/>
    <s v="CHEIKH "/>
    <x v="409"/>
    <x v="0"/>
    <m/>
    <x v="0"/>
    <x v="1"/>
    <m/>
    <s v="Il avait commandé du café stick Refraish depuis longtemps qui n'a pas été livré et finalement c'est Diarra de l'usine qui la livré hier"/>
    <x v="1"/>
    <m/>
    <m/>
    <m/>
    <x v="3"/>
    <x v="0"/>
  </r>
  <r>
    <x v="14"/>
    <x v="1"/>
    <x v="1"/>
    <x v="44"/>
    <s v="MAGUETTE"/>
    <x v="410"/>
    <x v="0"/>
    <m/>
    <x v="0"/>
    <x v="1"/>
    <m/>
    <s v="Il lui reste 15 cartons café stick Altimo sur les 25 cartons que lui avait vendu il ya environ 15 jours"/>
    <x v="1"/>
    <m/>
    <m/>
    <m/>
    <x v="3"/>
    <x v="0"/>
  </r>
  <r>
    <x v="14"/>
    <x v="2"/>
    <x v="2"/>
    <x v="2"/>
    <s v="Aladji"/>
    <x v="402"/>
    <x v="0"/>
    <m/>
    <x v="0"/>
    <x v="1"/>
    <m/>
    <s v="Il a fait sa commande de 25cartons refraish qui n'est pas encore livré depuis bientôt 4semaines"/>
    <x v="1"/>
    <m/>
    <m/>
    <m/>
    <x v="3"/>
    <x v="0"/>
  </r>
  <r>
    <x v="14"/>
    <x v="2"/>
    <x v="2"/>
    <x v="2"/>
    <s v="Khalifa"/>
    <x v="533"/>
    <x v="0"/>
    <m/>
    <x v="0"/>
    <x v="1"/>
    <m/>
    <s v="Il lui reste du stock de café.pour le lait il fera signe quand il sera prêt pour l'achat"/>
    <x v="1"/>
    <m/>
    <m/>
    <m/>
    <x v="3"/>
    <x v="0"/>
  </r>
  <r>
    <x v="14"/>
    <x v="2"/>
    <x v="2"/>
    <x v="2"/>
    <s v="Wane"/>
    <x v="534"/>
    <x v="1"/>
    <m/>
    <x v="0"/>
    <x v="1"/>
    <m/>
    <s v="Va me rappeler en cas de besoin"/>
    <x v="1"/>
    <m/>
    <m/>
    <m/>
    <x v="3"/>
    <x v="0"/>
  </r>
  <r>
    <x v="14"/>
    <x v="2"/>
    <x v="2"/>
    <x v="2"/>
    <s v="Bassoum khamza"/>
    <x v="535"/>
    <x v="1"/>
    <m/>
    <x v="0"/>
    <x v="1"/>
    <m/>
    <s v="Il va rappeler quand son stock sera épuisé"/>
    <x v="1"/>
    <m/>
    <m/>
    <m/>
    <x v="3"/>
    <x v="0"/>
  </r>
  <r>
    <x v="14"/>
    <x v="2"/>
    <x v="2"/>
    <x v="2"/>
    <s v="Mamadou Diallo"/>
    <x v="536"/>
    <x v="1"/>
    <m/>
    <x v="1"/>
    <x v="1"/>
    <m/>
    <s v="Le patron n'était pas encore arrivé"/>
    <x v="1"/>
    <m/>
    <m/>
    <m/>
    <x v="3"/>
    <x v="0"/>
  </r>
  <r>
    <x v="14"/>
    <x v="2"/>
    <x v="2"/>
    <x v="43"/>
    <s v="Mbaye"/>
    <x v="537"/>
    <x v="7"/>
    <m/>
    <x v="1"/>
    <x v="1"/>
    <m/>
    <s v="Il réfléchit par rapport à nos produits.demande de passer très souvent"/>
    <x v="1"/>
    <m/>
    <m/>
    <m/>
    <x v="3"/>
    <x v="0"/>
  </r>
  <r>
    <x v="14"/>
    <x v="2"/>
    <x v="2"/>
    <x v="2"/>
    <s v="Babacar Thiam"/>
    <x v="538"/>
    <x v="0"/>
    <m/>
    <x v="1"/>
    <x v="1"/>
    <m/>
    <s v="Il achetait les produits en ville.mais pour l'instant il a arrêté de vendre car il dit que la rotation était lente chez lui"/>
    <x v="1"/>
    <m/>
    <m/>
    <m/>
    <x v="3"/>
    <x v="0"/>
  </r>
  <r>
    <x v="14"/>
    <x v="2"/>
    <x v="2"/>
    <x v="2"/>
    <s v="Ba"/>
    <x v="539"/>
    <x v="0"/>
    <m/>
    <x v="1"/>
    <x v="1"/>
    <m/>
    <s v="Il achetait en ville.il lui reste du stock"/>
    <x v="1"/>
    <m/>
    <m/>
    <m/>
    <x v="3"/>
    <x v="0"/>
  </r>
  <r>
    <x v="15"/>
    <x v="4"/>
    <x v="4"/>
    <x v="21"/>
    <s v="Khassim Diallo "/>
    <x v="170"/>
    <x v="0"/>
    <m/>
    <x v="0"/>
    <x v="1"/>
    <m/>
    <s v="Le patron est sorti "/>
    <x v="1"/>
    <m/>
    <m/>
    <m/>
    <x v="3"/>
    <x v="0"/>
  </r>
  <r>
    <x v="15"/>
    <x v="4"/>
    <x v="4"/>
    <x v="21"/>
    <s v="Moustapha  thiaw"/>
    <x v="171"/>
    <x v="1"/>
    <m/>
    <x v="0"/>
    <x v="1"/>
    <m/>
    <s v="Li le reste de stock "/>
    <x v="1"/>
    <m/>
    <m/>
    <m/>
    <x v="3"/>
    <x v="0"/>
  </r>
  <r>
    <x v="15"/>
    <x v="4"/>
    <x v="4"/>
    <x v="21"/>
    <s v="Abdou  Salam "/>
    <x v="172"/>
    <x v="1"/>
    <m/>
    <x v="0"/>
    <x v="0"/>
    <m/>
    <s v="liu attend son commande "/>
    <x v="8"/>
    <n v="3"/>
    <n v="10750"/>
    <n v="32250"/>
    <x v="3"/>
    <x v="0"/>
  </r>
  <r>
    <x v="15"/>
    <x v="4"/>
    <x v="4"/>
    <x v="21"/>
    <s v="Moussa Diaw "/>
    <x v="173"/>
    <x v="1"/>
    <m/>
    <x v="0"/>
    <x v="1"/>
    <m/>
    <s v="Li le reste de quelques cartons de kafe istisk "/>
    <x v="1"/>
    <m/>
    <m/>
    <m/>
    <x v="3"/>
    <x v="0"/>
  </r>
  <r>
    <x v="15"/>
    <x v="4"/>
    <x v="4"/>
    <x v="21"/>
    <s v="Moustapha Ba "/>
    <x v="174"/>
    <x v="1"/>
    <m/>
    <x v="1"/>
    <x v="1"/>
    <m/>
    <s v="Li ma dit de repasser "/>
    <x v="1"/>
    <m/>
    <m/>
    <m/>
    <x v="3"/>
    <x v="0"/>
  </r>
  <r>
    <x v="15"/>
    <x v="4"/>
    <x v="4"/>
    <x v="21"/>
    <s v="Ahmet   DIALLO "/>
    <x v="400"/>
    <x v="1"/>
    <m/>
    <x v="0"/>
    <x v="1"/>
    <m/>
    <s v="Li est sortie "/>
    <x v="1"/>
    <m/>
    <m/>
    <m/>
    <x v="3"/>
    <x v="0"/>
  </r>
  <r>
    <x v="15"/>
    <x v="6"/>
    <x v="6"/>
    <x v="53"/>
    <s v="Yakhoba diallo"/>
    <x v="540"/>
    <x v="0"/>
    <m/>
    <x v="1"/>
    <x v="1"/>
    <m/>
    <s v="Ma demande de repasser qu'il y réfléchir"/>
    <x v="1"/>
    <m/>
    <m/>
    <m/>
    <x v="3"/>
    <x v="0"/>
  </r>
  <r>
    <x v="15"/>
    <x v="6"/>
    <x v="6"/>
    <x v="53"/>
    <s v="Alpha omar"/>
    <x v="541"/>
    <x v="0"/>
    <m/>
    <x v="1"/>
    <x v="1"/>
    <m/>
    <s v="Qu'il préfère attendre l'envie de ses clients"/>
    <x v="1"/>
    <m/>
    <m/>
    <m/>
    <x v="3"/>
    <x v="0"/>
  </r>
  <r>
    <x v="15"/>
    <x v="6"/>
    <x v="6"/>
    <x v="53"/>
    <s v="Mouhamed ba"/>
    <x v="542"/>
    <x v="0"/>
    <m/>
    <x v="1"/>
    <x v="1"/>
    <m/>
    <s v="Il attend l'envie de ses clients pour pouvoir commander"/>
    <x v="1"/>
    <m/>
    <m/>
    <m/>
    <x v="3"/>
    <x v="0"/>
  </r>
  <r>
    <x v="15"/>
    <x v="6"/>
    <x v="6"/>
    <x v="53"/>
    <s v="Alpha Diallo"/>
    <x v="543"/>
    <x v="1"/>
    <m/>
    <x v="1"/>
    <x v="1"/>
    <m/>
    <s v="Ma demande de repasser"/>
    <x v="1"/>
    <m/>
    <m/>
    <m/>
    <x v="3"/>
    <x v="0"/>
  </r>
  <r>
    <x v="15"/>
    <x v="6"/>
    <x v="6"/>
    <x v="53"/>
    <s v="Cissé"/>
    <x v="544"/>
    <x v="1"/>
    <m/>
    <x v="1"/>
    <x v="1"/>
    <m/>
    <s v="Le patron était absent"/>
    <x v="1"/>
    <m/>
    <m/>
    <m/>
    <x v="3"/>
    <x v="0"/>
  </r>
  <r>
    <x v="15"/>
    <x v="1"/>
    <x v="1"/>
    <x v="30"/>
    <s v="MOR GUEYE"/>
    <x v="241"/>
    <x v="1"/>
    <m/>
    <x v="0"/>
    <x v="1"/>
    <m/>
    <s v="Il lui reste 4 cartons sur les 13 cartons café pot 200g il y a environ 1mois et demi pour le 50g il a Valléa qui est moin chaire que nous a 9500"/>
    <x v="1"/>
    <m/>
    <m/>
    <m/>
    <x v="3"/>
    <x v="0"/>
  </r>
  <r>
    <x v="15"/>
    <x v="1"/>
    <x v="1"/>
    <x v="39"/>
    <s v="DAME GAYE"/>
    <x v="242"/>
    <x v="1"/>
    <m/>
    <x v="0"/>
    <x v="1"/>
    <m/>
    <s v="Il veut 5 cartons café pot 50g a 9750 le carton"/>
    <x v="1"/>
    <m/>
    <m/>
    <m/>
    <x v="3"/>
    <x v="0"/>
  </r>
  <r>
    <x v="15"/>
    <x v="1"/>
    <x v="1"/>
    <x v="30"/>
    <s v="OUSSEYNOU SARR"/>
    <x v="243"/>
    <x v="1"/>
    <m/>
    <x v="1"/>
    <x v="1"/>
    <m/>
    <s v="C'est un nouveau grossiste il dit qu'il va étudier nos produits"/>
    <x v="1"/>
    <m/>
    <m/>
    <m/>
    <x v="3"/>
    <x v="0"/>
  </r>
  <r>
    <x v="15"/>
    <x v="1"/>
    <x v="1"/>
    <x v="30"/>
    <s v="ABDOULAYE DIA"/>
    <x v="244"/>
    <x v="1"/>
    <m/>
    <x v="1"/>
    <x v="1"/>
    <m/>
    <s v="Il lui reste 2 cartons café stick Refraish et 3 cartons café pot 50g qu'il avait acheté ailleurs"/>
    <x v="1"/>
    <m/>
    <m/>
    <m/>
    <x v="3"/>
    <x v="0"/>
  </r>
  <r>
    <x v="15"/>
    <x v="1"/>
    <x v="1"/>
    <x v="30"/>
    <s v="ABOUBAKRI DJIBI SARR"/>
    <x v="245"/>
    <x v="1"/>
    <m/>
    <x v="1"/>
    <x v="1"/>
    <m/>
    <s v="Il ne vend que Nescafé"/>
    <x v="1"/>
    <m/>
    <m/>
    <m/>
    <x v="3"/>
    <x v="0"/>
  </r>
  <r>
    <x v="15"/>
    <x v="1"/>
    <x v="1"/>
    <x v="30"/>
    <s v="MOUSSA DIOP"/>
    <x v="444"/>
    <x v="0"/>
    <m/>
    <x v="1"/>
    <x v="1"/>
    <m/>
    <s v="Il avait arrété de vendre du café et du lait en poudre sauf Laicran mais il dit qu'il va essayer de reprendre ultérieurement"/>
    <x v="1"/>
    <m/>
    <m/>
    <m/>
    <x v="3"/>
    <x v="0"/>
  </r>
  <r>
    <x v="15"/>
    <x v="1"/>
    <x v="1"/>
    <x v="30"/>
    <s v="YORO DIENG"/>
    <x v="248"/>
    <x v="1"/>
    <m/>
    <x v="1"/>
    <x v="1"/>
    <m/>
    <s v="Il ne vend pas de café en se moment"/>
    <x v="1"/>
    <m/>
    <m/>
    <m/>
    <x v="3"/>
    <x v="0"/>
  </r>
  <r>
    <x v="15"/>
    <x v="1"/>
    <x v="1"/>
    <x v="30"/>
    <s v="ABLAYE DIALLO"/>
    <x v="246"/>
    <x v="0"/>
    <m/>
    <x v="0"/>
    <x v="1"/>
    <m/>
    <s v="Il a terminé tous nos produit que je lui avait vendu a savaoir les cafés pots et le stick Refraish mais dis qu'il n'a pas assai d'argent en se moment pour passer commande comptant"/>
    <x v="1"/>
    <m/>
    <m/>
    <m/>
    <x v="3"/>
    <x v="0"/>
  </r>
  <r>
    <x v="15"/>
    <x v="1"/>
    <x v="1"/>
    <x v="30"/>
    <s v="YACINE DIALLO"/>
    <x v="247"/>
    <x v="1"/>
    <m/>
    <x v="1"/>
    <x v="1"/>
    <m/>
    <s v="Il dit qu'il est intéressé pas le café mais n'a pas d'argent en se moment"/>
    <x v="1"/>
    <m/>
    <m/>
    <m/>
    <x v="3"/>
    <x v="0"/>
  </r>
  <r>
    <x v="15"/>
    <x v="1"/>
    <x v="1"/>
    <x v="30"/>
    <s v="Modou fall"/>
    <x v="249"/>
    <x v="1"/>
    <m/>
    <x v="1"/>
    <x v="1"/>
    <m/>
    <s v="No"/>
    <x v="1"/>
    <m/>
    <m/>
    <m/>
    <x v="3"/>
    <x v="0"/>
  </r>
  <r>
    <x v="15"/>
    <x v="1"/>
    <x v="1"/>
    <x v="30"/>
    <s v="NIANG ET FRERE"/>
    <x v="250"/>
    <x v="1"/>
    <m/>
    <x v="1"/>
    <x v="1"/>
    <m/>
    <s v="Il dit qu'il a beaucoup de good énergie en stock mais est intéressé par nos produit il va passer commande une foi qu'il aura terminé son stock"/>
    <x v="1"/>
    <m/>
    <m/>
    <m/>
    <x v="3"/>
    <x v="0"/>
  </r>
  <r>
    <x v="15"/>
    <x v="1"/>
    <x v="1"/>
    <x v="30"/>
    <s v="TAPHA DIOP"/>
    <x v="251"/>
    <x v="0"/>
    <m/>
    <x v="1"/>
    <x v="1"/>
    <m/>
    <s v="Il est en partanariat avec Nescafé"/>
    <x v="1"/>
    <m/>
    <m/>
    <m/>
    <x v="3"/>
    <x v="0"/>
  </r>
  <r>
    <x v="15"/>
    <x v="1"/>
    <x v="1"/>
    <x v="38"/>
    <s v="LY ET FRERE"/>
    <x v="545"/>
    <x v="0"/>
    <m/>
    <x v="0"/>
    <x v="2"/>
    <s v="Juillet"/>
    <s v="RAS"/>
    <x v="2"/>
    <n v="5"/>
    <n v="19500"/>
    <n v="97500"/>
    <x v="3"/>
    <x v="0"/>
  </r>
  <r>
    <x v="15"/>
    <x v="1"/>
    <x v="1"/>
    <x v="39"/>
    <s v="MOUHAMED DIALLO"/>
    <x v="307"/>
    <x v="1"/>
    <m/>
    <x v="0"/>
    <x v="2"/>
    <s v="Juillet"/>
    <s v="RAS"/>
    <x v="8"/>
    <n v="3"/>
    <n v="10250"/>
    <n v="30750"/>
    <x v="3"/>
    <x v="0"/>
  </r>
  <r>
    <x v="15"/>
    <x v="1"/>
    <x v="1"/>
    <x v="9"/>
    <s v="ABDOURAHMAN BA"/>
    <x v="73"/>
    <x v="1"/>
    <m/>
    <x v="0"/>
    <x v="2"/>
    <s v="Juillet"/>
    <s v="RAS"/>
    <x v="11"/>
    <n v="2"/>
    <n v="12250"/>
    <n v="24500"/>
    <x v="3"/>
    <x v="0"/>
  </r>
  <r>
    <x v="15"/>
    <x v="2"/>
    <x v="2"/>
    <x v="7"/>
    <s v="Matar "/>
    <x v="516"/>
    <x v="0"/>
    <m/>
    <x v="0"/>
    <x v="0"/>
    <m/>
    <s v="Il voudrait que sa commande soit livrée lundi  14juillet"/>
    <x v="4"/>
    <n v="50"/>
    <n v="6000"/>
    <n v="300000"/>
    <x v="3"/>
    <x v="0"/>
  </r>
  <r>
    <x v="15"/>
    <x v="2"/>
    <x v="2"/>
    <x v="7"/>
    <s v="Aliou"/>
    <x v="546"/>
    <x v="0"/>
    <m/>
    <x v="0"/>
    <x v="1"/>
    <m/>
    <s v="Il veut essayer les sticks janus.Va me rappeler quand il sera prêt pour l'achat"/>
    <x v="1"/>
    <m/>
    <m/>
    <m/>
    <x v="3"/>
    <x v="0"/>
  </r>
  <r>
    <x v="15"/>
    <x v="2"/>
    <x v="2"/>
    <x v="7"/>
    <s v="Pape Dieng"/>
    <x v="66"/>
    <x v="1"/>
    <m/>
    <x v="0"/>
    <x v="1"/>
    <m/>
    <s v="Veut essayer sticks janus.va me rappeler quand il sera prêt pour l'achat"/>
    <x v="1"/>
    <m/>
    <m/>
    <m/>
    <x v="3"/>
    <x v="0"/>
  </r>
  <r>
    <x v="15"/>
    <x v="2"/>
    <x v="2"/>
    <x v="7"/>
    <s v="Assane"/>
    <x v="547"/>
    <x v="0"/>
    <m/>
    <x v="0"/>
    <x v="1"/>
    <m/>
    <s v="Il a épuisé son stock de janus pot.M'a demandé de revenir la semaine prochaine il va passer sa commande"/>
    <x v="1"/>
    <m/>
    <m/>
    <m/>
    <x v="3"/>
    <x v="0"/>
  </r>
  <r>
    <x v="15"/>
    <x v="2"/>
    <x v="2"/>
    <x v="14"/>
    <s v="S.K.L"/>
    <x v="548"/>
    <x v="0"/>
    <m/>
    <x v="0"/>
    <x v="2"/>
    <s v="Juillet"/>
    <s v="Il avait commandé 100cartons de refraish mais il n'a reçu que 50cartons"/>
    <x v="0"/>
    <n v="50"/>
    <n v="26000"/>
    <n v="1300000"/>
    <x v="3"/>
    <x v="0"/>
  </r>
  <r>
    <x v="15"/>
    <x v="3"/>
    <x v="3"/>
    <x v="13"/>
    <s v="Gougna Guèye "/>
    <x v="121"/>
    <x v="0"/>
    <m/>
    <x v="0"/>
    <x v="1"/>
    <m/>
    <s v="Il a besoin le lait 25kilo mais dit que c'est chairs par rapport à nos concurrents "/>
    <x v="1"/>
    <m/>
    <m/>
    <m/>
    <x v="3"/>
    <x v="0"/>
  </r>
  <r>
    <x v="15"/>
    <x v="3"/>
    <x v="3"/>
    <x v="13"/>
    <s v="Worry Diallo "/>
    <x v="122"/>
    <x v="0"/>
    <m/>
    <x v="1"/>
    <x v="1"/>
    <m/>
    <s v="Il lui reste d'autres produits "/>
    <x v="1"/>
    <m/>
    <m/>
    <m/>
    <x v="3"/>
    <x v="0"/>
  </r>
  <r>
    <x v="15"/>
    <x v="3"/>
    <x v="3"/>
    <x v="13"/>
    <s v="Ablaye "/>
    <x v="123"/>
    <x v="0"/>
    <m/>
    <x v="1"/>
    <x v="1"/>
    <m/>
    <s v="Il n'était pas présent "/>
    <x v="1"/>
    <m/>
    <m/>
    <m/>
    <x v="3"/>
    <x v="0"/>
  </r>
  <r>
    <x v="15"/>
    <x v="3"/>
    <x v="3"/>
    <x v="13"/>
    <s v="Momodou "/>
    <x v="549"/>
    <x v="0"/>
    <m/>
    <x v="1"/>
    <x v="1"/>
    <m/>
    <s v="Il est intéressé par le café stick refraich "/>
    <x v="1"/>
    <m/>
    <m/>
    <m/>
    <x v="3"/>
    <x v="0"/>
  </r>
  <r>
    <x v="15"/>
    <x v="3"/>
    <x v="3"/>
    <x v="13"/>
    <s v="Boubacar Diallo "/>
    <x v="550"/>
    <x v="1"/>
    <m/>
    <x v="1"/>
    <x v="1"/>
    <m/>
    <s v="Il n'était pas présent "/>
    <x v="1"/>
    <m/>
    <m/>
    <m/>
    <x v="3"/>
    <x v="0"/>
  </r>
  <r>
    <x v="15"/>
    <x v="3"/>
    <x v="3"/>
    <x v="13"/>
    <s v="Momodou "/>
    <x v="551"/>
    <x v="0"/>
    <m/>
    <x v="1"/>
    <x v="1"/>
    <m/>
    <s v="Il connaît nos produits mais le patron n'était pas présent "/>
    <x v="1"/>
    <m/>
    <m/>
    <m/>
    <x v="3"/>
    <x v="0"/>
  </r>
  <r>
    <x v="15"/>
    <x v="3"/>
    <x v="3"/>
    <x v="13"/>
    <s v="Fallou"/>
    <x v="552"/>
    <x v="3"/>
    <m/>
    <x v="1"/>
    <x v="1"/>
    <m/>
    <s v="Il était intéressé par le lait concentré mais dit que c'est chairs "/>
    <x v="1"/>
    <m/>
    <m/>
    <m/>
    <x v="3"/>
    <x v="0"/>
  </r>
  <r>
    <x v="15"/>
    <x v="3"/>
    <x v="3"/>
    <x v="13"/>
    <s v="Yass"/>
    <x v="125"/>
    <x v="0"/>
    <m/>
    <x v="1"/>
    <x v="1"/>
    <m/>
    <s v="Il lui reste des café qu' il achète à Dakar "/>
    <x v="1"/>
    <m/>
    <m/>
    <m/>
    <x v="3"/>
    <x v="0"/>
  </r>
  <r>
    <x v="15"/>
    <x v="3"/>
    <x v="3"/>
    <x v="13"/>
    <s v="Ablaye Ba"/>
    <x v="553"/>
    <x v="1"/>
    <m/>
    <x v="1"/>
    <x v="1"/>
    <m/>
    <s v="Il n'a pas commencé à vendre nos produits "/>
    <x v="1"/>
    <m/>
    <m/>
    <m/>
    <x v="3"/>
    <x v="0"/>
  </r>
  <r>
    <x v="15"/>
    <x v="3"/>
    <x v="3"/>
    <x v="13"/>
    <s v="Abdourahmane "/>
    <x v="127"/>
    <x v="0"/>
    <m/>
    <x v="0"/>
    <x v="1"/>
    <m/>
    <s v="Il avait commender 25 cartons de refraich stick mais je lui es pas livré "/>
    <x v="1"/>
    <m/>
    <m/>
    <m/>
    <x v="3"/>
    <x v="0"/>
  </r>
  <r>
    <x v="15"/>
    <x v="3"/>
    <x v="3"/>
    <x v="13"/>
    <s v="Madina"/>
    <x v="126"/>
    <x v="0"/>
    <m/>
    <x v="0"/>
    <x v="1"/>
    <m/>
    <s v="Il avait commender 25 cartons depuis le30 juin passé non livré "/>
    <x v="1"/>
    <m/>
    <m/>
    <m/>
    <x v="3"/>
    <x v="0"/>
  </r>
  <r>
    <x v="16"/>
    <x v="6"/>
    <x v="6"/>
    <x v="23"/>
    <s v="Baye sy"/>
    <x v="177"/>
    <x v="1"/>
    <m/>
    <x v="1"/>
    <x v="1"/>
    <m/>
    <s v="Ma demande de repasser"/>
    <x v="1"/>
    <m/>
    <m/>
    <m/>
    <x v="3"/>
    <x v="0"/>
  </r>
  <r>
    <x v="16"/>
    <x v="6"/>
    <x v="6"/>
    <x v="23"/>
    <s v="Bathie"/>
    <x v="178"/>
    <x v="1"/>
    <m/>
    <x v="1"/>
    <x v="1"/>
    <m/>
    <s v="Ma demande de repasser"/>
    <x v="1"/>
    <m/>
    <m/>
    <m/>
    <x v="3"/>
    <x v="0"/>
  </r>
  <r>
    <x v="16"/>
    <x v="6"/>
    <x v="6"/>
    <x v="24"/>
    <s v="Djiby "/>
    <x v="179"/>
    <x v="1"/>
    <m/>
    <x v="1"/>
    <x v="1"/>
    <m/>
    <s v="Il a dit que nos produits sont chers "/>
    <x v="1"/>
    <m/>
    <m/>
    <m/>
    <x v="3"/>
    <x v="0"/>
  </r>
  <r>
    <x v="16"/>
    <x v="6"/>
    <x v="6"/>
    <x v="22"/>
    <s v="Amadou"/>
    <x v="176"/>
    <x v="3"/>
    <m/>
    <x v="0"/>
    <x v="1"/>
    <m/>
    <s v="Il lui reste quelques boîtes "/>
    <x v="1"/>
    <m/>
    <m/>
    <m/>
    <x v="3"/>
    <x v="0"/>
  </r>
  <r>
    <x v="16"/>
    <x v="4"/>
    <x v="4"/>
    <x v="25"/>
    <s v="Khaidim séne "/>
    <x v="192"/>
    <x v="0"/>
    <m/>
    <x v="0"/>
    <x v="1"/>
    <m/>
    <s v="Le patron est sorti "/>
    <x v="1"/>
    <m/>
    <m/>
    <m/>
    <x v="3"/>
    <x v="0"/>
  </r>
  <r>
    <x v="16"/>
    <x v="4"/>
    <x v="4"/>
    <x v="25"/>
    <s v="Moustapha seye "/>
    <x v="184"/>
    <x v="0"/>
    <m/>
    <x v="0"/>
    <x v="1"/>
    <m/>
    <s v="liu à commande 25carton de Altimo depuis le 27 juin Li attend son commande "/>
    <x v="1"/>
    <m/>
    <m/>
    <m/>
    <x v="3"/>
    <x v="0"/>
  </r>
  <r>
    <x v="16"/>
    <x v="4"/>
    <x v="4"/>
    <x v="25"/>
    <s v="Mor seye "/>
    <x v="187"/>
    <x v="0"/>
    <m/>
    <x v="0"/>
    <x v="1"/>
    <m/>
    <s v="Li aussi  pareil  depuis  le 27 juin 25carton de Altimo "/>
    <x v="1"/>
    <m/>
    <m/>
    <m/>
    <x v="3"/>
    <x v="0"/>
  </r>
  <r>
    <x v="16"/>
    <x v="4"/>
    <x v="4"/>
    <x v="25"/>
    <s v="Matar  Ndaiye "/>
    <x v="188"/>
    <x v="0"/>
    <m/>
    <x v="0"/>
    <x v="1"/>
    <m/>
    <s v="Li à interece sur le 200g "/>
    <x v="1"/>
    <m/>
    <m/>
    <m/>
    <x v="3"/>
    <x v="0"/>
  </r>
  <r>
    <x v="16"/>
    <x v="4"/>
    <x v="4"/>
    <x v="25"/>
    <s v="Mouhamet diakhoumpa "/>
    <x v="412"/>
    <x v="0"/>
    <m/>
    <x v="0"/>
    <x v="1"/>
    <m/>
    <s v="liu attend son commande de  Altimo 50 carton juste qu'à présent  début le 26 juin "/>
    <x v="1"/>
    <m/>
    <m/>
    <m/>
    <x v="3"/>
    <x v="0"/>
  </r>
  <r>
    <x v="16"/>
    <x v="4"/>
    <x v="4"/>
    <x v="25"/>
    <s v="Issa Diallo "/>
    <x v="554"/>
    <x v="0"/>
    <m/>
    <x v="0"/>
    <x v="0"/>
    <m/>
    <s v="Li attend son commande "/>
    <x v="12"/>
    <n v="5"/>
    <n v="31000"/>
    <n v="155000"/>
    <x v="3"/>
    <x v="0"/>
  </r>
  <r>
    <x v="16"/>
    <x v="4"/>
    <x v="4"/>
    <x v="25"/>
    <s v="Silla"/>
    <x v="555"/>
    <x v="1"/>
    <m/>
    <x v="0"/>
    <x v="1"/>
    <m/>
    <s v="Li patron est sorti "/>
    <x v="1"/>
    <m/>
    <m/>
    <m/>
    <x v="3"/>
    <x v="0"/>
  </r>
  <r>
    <x v="16"/>
    <x v="4"/>
    <x v="4"/>
    <x v="25"/>
    <s v="Korka "/>
    <x v="191"/>
    <x v="0"/>
    <m/>
    <x v="0"/>
    <x v="1"/>
    <m/>
    <s v="Liu  aussi ma  commande 1 carton de referais pour essayer  début 26"/>
    <x v="1"/>
    <m/>
    <m/>
    <m/>
    <x v="3"/>
    <x v="0"/>
  </r>
  <r>
    <x v="16"/>
    <x v="4"/>
    <x v="4"/>
    <x v="25"/>
    <s v="Aliou  Diallo "/>
    <x v="556"/>
    <x v="1"/>
    <m/>
    <x v="1"/>
    <x v="1"/>
    <m/>
    <s v="liu attend son commande Altimo "/>
    <x v="1"/>
    <m/>
    <m/>
    <m/>
    <x v="3"/>
    <x v="0"/>
  </r>
  <r>
    <x v="16"/>
    <x v="4"/>
    <x v="4"/>
    <x v="25"/>
    <s v="Kawe ABDOU "/>
    <x v="413"/>
    <x v="0"/>
    <m/>
    <x v="1"/>
    <x v="1"/>
    <m/>
    <s v="liu attend son commande 1carton de referais pour essayer "/>
    <x v="1"/>
    <m/>
    <m/>
    <m/>
    <x v="3"/>
    <x v="0"/>
  </r>
  <r>
    <x v="16"/>
    <x v="2"/>
    <x v="2"/>
    <x v="2"/>
    <s v="Issa"/>
    <x v="557"/>
    <x v="0"/>
    <m/>
    <x v="1"/>
    <x v="1"/>
    <m/>
    <s v="Le patron qui passe les commandes n'était pas présent"/>
    <x v="1"/>
    <m/>
    <m/>
    <m/>
    <x v="3"/>
    <x v="0"/>
  </r>
  <r>
    <x v="16"/>
    <x v="2"/>
    <x v="2"/>
    <x v="2"/>
    <s v="Moustapha Ba"/>
    <x v="558"/>
    <x v="1"/>
    <m/>
    <x v="1"/>
    <x v="1"/>
    <m/>
    <s v="Le patron qui passe les commandes n'était pas présent"/>
    <x v="1"/>
    <m/>
    <m/>
    <m/>
    <x v="3"/>
    <x v="0"/>
  </r>
  <r>
    <x v="16"/>
    <x v="2"/>
    <x v="2"/>
    <x v="2"/>
    <s v="Alpha"/>
    <x v="559"/>
    <x v="2"/>
    <m/>
    <x v="1"/>
    <x v="1"/>
    <m/>
    <s v="Demande revenir une prochaine fois"/>
    <x v="1"/>
    <m/>
    <m/>
    <m/>
    <x v="3"/>
    <x v="0"/>
  </r>
  <r>
    <x v="16"/>
    <x v="2"/>
    <x v="2"/>
    <x v="2"/>
    <s v="Tidiane Baldé"/>
    <x v="560"/>
    <x v="2"/>
    <m/>
    <x v="1"/>
    <x v="1"/>
    <m/>
    <s v="Demande de revenir une prochaine fois"/>
    <x v="1"/>
    <m/>
    <m/>
    <m/>
    <x v="3"/>
    <x v="0"/>
  </r>
  <r>
    <x v="16"/>
    <x v="2"/>
    <x v="2"/>
    <x v="2"/>
    <s v="Wakeur Serigne Abdou Ahad Mbacké"/>
    <x v="561"/>
    <x v="3"/>
    <m/>
    <x v="1"/>
    <x v="1"/>
    <m/>
    <s v="Le patron qui passe les commandes n'était pas présent"/>
    <x v="1"/>
    <m/>
    <m/>
    <m/>
    <x v="3"/>
    <x v="0"/>
  </r>
  <r>
    <x v="16"/>
    <x v="2"/>
    <x v="2"/>
    <x v="2"/>
    <s v="Abdoulaye"/>
    <x v="562"/>
    <x v="0"/>
    <m/>
    <x v="1"/>
    <x v="1"/>
    <m/>
    <s v="Demande de revenir une prochaine fois pour rencontrer le patron"/>
    <x v="1"/>
    <m/>
    <m/>
    <m/>
    <x v="3"/>
    <x v="0"/>
  </r>
  <r>
    <x v="16"/>
    <x v="2"/>
    <x v="2"/>
    <x v="2"/>
    <s v="Amadou Dia"/>
    <x v="563"/>
    <x v="1"/>
    <m/>
    <x v="1"/>
    <x v="1"/>
    <m/>
    <s v="Il avait acheté 5cartons café altimo aux Parcelles parce qu'il n'avait pas vu la responsable de zone.actuellement il lui reste 4cartons.il dit que la rotation est lente aussi"/>
    <x v="1"/>
    <m/>
    <m/>
    <m/>
    <x v="3"/>
    <x v="0"/>
  </r>
  <r>
    <x v="16"/>
    <x v="2"/>
    <x v="2"/>
    <x v="2"/>
    <s v="Maguette"/>
    <x v="564"/>
    <x v="1"/>
    <m/>
    <x v="0"/>
    <x v="1"/>
    <m/>
    <s v="Il achetait les produits chez l'équipe de promotion (café 200g et lait concentré sucré)._x000a_Il demande de revenir une prochaine fois pour discuter à propos du lait en poudre"/>
    <x v="1"/>
    <m/>
    <m/>
    <m/>
    <x v="3"/>
    <x v="0"/>
  </r>
  <r>
    <x v="16"/>
    <x v="2"/>
    <x v="2"/>
    <x v="2"/>
    <s v="Baye chérif"/>
    <x v="565"/>
    <x v="1"/>
    <m/>
    <x v="0"/>
    <x v="1"/>
    <m/>
    <s v="Il lui reste du stock de café 200g .il achetait chez les promoteurs"/>
    <x v="1"/>
    <m/>
    <m/>
    <m/>
    <x v="3"/>
    <x v="0"/>
  </r>
  <r>
    <x v="16"/>
    <x v="2"/>
    <x v="2"/>
    <x v="2"/>
    <s v="Wakeur Elhadj Malick Gueye"/>
    <x v="566"/>
    <x v="0"/>
    <m/>
    <x v="1"/>
    <x v="1"/>
    <m/>
    <s v="Le patron n'était pas encore arrivé"/>
    <x v="1"/>
    <m/>
    <m/>
    <m/>
    <x v="3"/>
    <x v="0"/>
  </r>
  <r>
    <x v="16"/>
    <x v="2"/>
    <x v="2"/>
    <x v="2"/>
    <s v="Mamadou"/>
    <x v="567"/>
    <x v="3"/>
    <m/>
    <x v="0"/>
    <x v="1"/>
    <m/>
    <s v="Il achetait les produits chez les promoteurs.m'a demandé de le rappeler pour discuter à propos des 200g"/>
    <x v="1"/>
    <m/>
    <m/>
    <m/>
    <x v="3"/>
    <x v="0"/>
  </r>
  <r>
    <x v="16"/>
    <x v="2"/>
    <x v="2"/>
    <x v="2"/>
    <s v="Khadim"/>
    <x v="568"/>
    <x v="2"/>
    <m/>
    <x v="1"/>
    <x v="1"/>
    <m/>
    <s v="N'a pas encore commencé à vendre nos produits"/>
    <x v="1"/>
    <m/>
    <m/>
    <m/>
    <x v="3"/>
    <x v="0"/>
  </r>
  <r>
    <x v="16"/>
    <x v="2"/>
    <x v="2"/>
    <x v="2"/>
    <s v="Fallou Diop"/>
    <x v="569"/>
    <x v="1"/>
    <m/>
    <x v="0"/>
    <x v="1"/>
    <m/>
    <s v="Il achetait les produits chez les promoteurs.il lui reste du stock de 200g"/>
    <x v="1"/>
    <m/>
    <m/>
    <m/>
    <x v="3"/>
    <x v="0"/>
  </r>
  <r>
    <x v="16"/>
    <x v="2"/>
    <x v="2"/>
    <x v="2"/>
    <s v="Abdou"/>
    <x v="570"/>
    <x v="2"/>
    <m/>
    <x v="0"/>
    <x v="1"/>
    <m/>
    <s v="Il vendait le janus et le kamlac évaporé mais actuellement il n'a aucun de nos produits"/>
    <x v="1"/>
    <m/>
    <m/>
    <m/>
    <x v="3"/>
    <x v="0"/>
  </r>
  <r>
    <x v="16"/>
    <x v="2"/>
    <x v="2"/>
    <x v="2"/>
    <s v="Massamba"/>
    <x v="26"/>
    <x v="3"/>
    <m/>
    <x v="0"/>
    <x v="1"/>
    <m/>
    <s v="Il vendait le kamlac évaporé et le janus pot mais actuellement il n'a pas nos produits"/>
    <x v="1"/>
    <m/>
    <m/>
    <m/>
    <x v="3"/>
    <x v="0"/>
  </r>
  <r>
    <x v="16"/>
    <x v="2"/>
    <x v="2"/>
    <x v="2"/>
    <s v="Ousmane"/>
    <x v="571"/>
    <x v="3"/>
    <m/>
    <x v="0"/>
    <x v="1"/>
    <m/>
    <s v="Il est intéressé par janus 200g.va rappeler pour faire sa commande."/>
    <x v="1"/>
    <m/>
    <m/>
    <m/>
    <x v="3"/>
    <x v="0"/>
  </r>
  <r>
    <x v="16"/>
    <x v="2"/>
    <x v="2"/>
    <x v="2"/>
    <s v="Abdou Lakhat Faye"/>
    <x v="25"/>
    <x v="1"/>
    <m/>
    <x v="1"/>
    <x v="1"/>
    <m/>
    <s v="Il dit qu'il Achète le janus pot 200g moins cher que notre prix à Dakar plateau"/>
    <x v="1"/>
    <m/>
    <m/>
    <m/>
    <x v="3"/>
    <x v="0"/>
  </r>
  <r>
    <x v="16"/>
    <x v="2"/>
    <x v="2"/>
    <x v="2"/>
    <s v="Bamba"/>
    <x v="572"/>
    <x v="1"/>
    <m/>
    <x v="1"/>
    <x v="0"/>
    <m/>
    <s v="Il a commandé 3cartons 200g pour essayer"/>
    <x v="2"/>
    <n v="3"/>
    <n v="19500"/>
    <n v="58500"/>
    <x v="3"/>
    <x v="0"/>
  </r>
  <r>
    <x v="16"/>
    <x v="2"/>
    <x v="2"/>
    <x v="2"/>
    <s v="Moussa"/>
    <x v="573"/>
    <x v="3"/>
    <m/>
    <x v="1"/>
    <x v="1"/>
    <m/>
    <s v="Il demande de revenir une prochaine fois"/>
    <x v="1"/>
    <m/>
    <m/>
    <m/>
    <x v="3"/>
    <x v="0"/>
  </r>
  <r>
    <x v="16"/>
    <x v="2"/>
    <x v="2"/>
    <x v="2"/>
    <s v="Dame"/>
    <x v="574"/>
    <x v="0"/>
    <m/>
    <x v="1"/>
    <x v="1"/>
    <m/>
    <s v="N'a pas encore commencé nos produits"/>
    <x v="1"/>
    <m/>
    <m/>
    <m/>
    <x v="3"/>
    <x v="0"/>
  </r>
  <r>
    <x v="16"/>
    <x v="2"/>
    <x v="2"/>
    <x v="2"/>
    <s v="Wakeur Serigne Massamba"/>
    <x v="575"/>
    <x v="0"/>
    <m/>
    <x v="1"/>
    <x v="1"/>
    <m/>
    <s v="N'a pas commencé nos produits"/>
    <x v="1"/>
    <m/>
    <m/>
    <m/>
    <x v="3"/>
    <x v="0"/>
  </r>
  <r>
    <x v="16"/>
    <x v="2"/>
    <x v="2"/>
    <x v="2"/>
    <s v="Thierno"/>
    <x v="576"/>
    <x v="1"/>
    <m/>
    <x v="1"/>
    <x v="1"/>
    <m/>
    <s v="Le patron n'était pas présent"/>
    <x v="1"/>
    <m/>
    <m/>
    <m/>
    <x v="3"/>
    <x v="0"/>
  </r>
  <r>
    <x v="16"/>
    <x v="2"/>
    <x v="2"/>
    <x v="2"/>
    <s v="Mamadou"/>
    <x v="577"/>
    <x v="0"/>
    <m/>
    <x v="1"/>
    <x v="1"/>
    <m/>
    <s v="Il m'a demandé lui envoyer les infos via WhatsApp._x000a_C'est déjà fait.j'attend le retour"/>
    <x v="1"/>
    <m/>
    <m/>
    <m/>
    <x v="3"/>
    <x v="0"/>
  </r>
  <r>
    <x v="16"/>
    <x v="2"/>
    <x v="2"/>
    <x v="2"/>
    <s v="Mamadou"/>
    <x v="578"/>
    <x v="2"/>
    <m/>
    <x v="1"/>
    <x v="1"/>
    <m/>
    <s v="Le patron n'était pas présent"/>
    <x v="1"/>
    <m/>
    <m/>
    <m/>
    <x v="3"/>
    <x v="0"/>
  </r>
  <r>
    <x v="16"/>
    <x v="2"/>
    <x v="2"/>
    <x v="2"/>
    <s v="Sonké Global Distribution Suarl"/>
    <x v="23"/>
    <x v="0"/>
    <m/>
    <x v="0"/>
    <x v="1"/>
    <m/>
    <s v="Il vend le janus mais c'est le patron qui passe les commandes et il était sorti"/>
    <x v="1"/>
    <m/>
    <m/>
    <m/>
    <x v="3"/>
    <x v="0"/>
  </r>
  <r>
    <x v="16"/>
    <x v="2"/>
    <x v="2"/>
    <x v="2"/>
    <s v="Samba Godho Distribution"/>
    <x v="22"/>
    <x v="0"/>
    <m/>
    <x v="0"/>
    <x v="1"/>
    <m/>
    <s v="Il vendait les produits janus puis à un certain moment il ne voyait plus la responsable de zone.mais je lui ai expliqué que désormais avec moi il peut refaire ses commandes"/>
    <x v="1"/>
    <m/>
    <m/>
    <m/>
    <x v="3"/>
    <x v="0"/>
  </r>
  <r>
    <x v="16"/>
    <x v="2"/>
    <x v="2"/>
    <x v="2"/>
    <s v="Ibrahima Sori Diallo"/>
    <x v="21"/>
    <x v="0"/>
    <m/>
    <x v="0"/>
    <x v="1"/>
    <m/>
    <s v="Il veut l'altimo stick et va rappeler pour ses commandes"/>
    <x v="1"/>
    <m/>
    <m/>
    <m/>
    <x v="3"/>
    <x v="0"/>
  </r>
  <r>
    <x v="16"/>
    <x v="2"/>
    <x v="2"/>
    <x v="2"/>
    <s v="Baldé"/>
    <x v="24"/>
    <x v="3"/>
    <m/>
    <x v="0"/>
    <x v="1"/>
    <m/>
    <s v="Il achetait chez les promoteurs.va me rappeler pour faire ses commandes"/>
    <x v="1"/>
    <m/>
    <m/>
    <m/>
    <x v="3"/>
    <x v="0"/>
  </r>
  <r>
    <x v="16"/>
    <x v="2"/>
    <x v="2"/>
    <x v="2"/>
    <s v="Dian Diallo"/>
    <x v="20"/>
    <x v="0"/>
    <m/>
    <x v="1"/>
    <x v="1"/>
    <m/>
    <s v="Il vend les produits Janus mais les achète à Dakar plateau"/>
    <x v="1"/>
    <m/>
    <m/>
    <m/>
    <x v="3"/>
    <x v="0"/>
  </r>
  <r>
    <x v="16"/>
    <x v="2"/>
    <x v="2"/>
    <x v="2"/>
    <s v="Dieng et Frères"/>
    <x v="19"/>
    <x v="1"/>
    <m/>
    <x v="1"/>
    <x v="1"/>
    <m/>
    <s v="Demande de le contacter via WhatsApp il va voir les produits"/>
    <x v="1"/>
    <m/>
    <m/>
    <m/>
    <x v="3"/>
    <x v="0"/>
  </r>
  <r>
    <x v="16"/>
    <x v="2"/>
    <x v="2"/>
    <x v="2"/>
    <s v="Khassim"/>
    <x v="579"/>
    <x v="3"/>
    <m/>
    <x v="1"/>
    <x v="1"/>
    <m/>
    <s v="Il lui reste du stock de janus refraish pot"/>
    <x v="1"/>
    <m/>
    <m/>
    <m/>
    <x v="3"/>
    <x v="0"/>
  </r>
  <r>
    <x v="16"/>
    <x v="2"/>
    <x v="2"/>
    <x v="14"/>
    <s v="S.K.L"/>
    <x v="548"/>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6"/>
    <x v="3"/>
    <x v="3"/>
    <x v="28"/>
    <s v="Établissement wa salam"/>
    <x v="217"/>
    <x v="0"/>
    <m/>
    <x v="0"/>
    <x v="1"/>
    <m/>
    <s v="Il avait essayé nos pot de 50g mais dit qu'il n'a pas de clients pour nos produits "/>
    <x v="1"/>
    <m/>
    <m/>
    <m/>
    <x v="3"/>
    <x v="0"/>
  </r>
  <r>
    <x v="16"/>
    <x v="3"/>
    <x v="3"/>
    <x v="28"/>
    <s v="Mouhamed ba"/>
    <x v="218"/>
    <x v="0"/>
    <m/>
    <x v="0"/>
    <x v="1"/>
    <m/>
    <s v="Il lui reste a peu près 73 cartons de refraich stick et pour le lait en poudre il va en discuter avec son patron "/>
    <x v="1"/>
    <m/>
    <m/>
    <m/>
    <x v="3"/>
    <x v="0"/>
  </r>
  <r>
    <x v="16"/>
    <x v="3"/>
    <x v="3"/>
    <x v="28"/>
    <s v="Seye et fils"/>
    <x v="226"/>
    <x v="0"/>
    <m/>
    <x v="0"/>
    <x v="1"/>
    <m/>
    <s v="Il voulait 05 cartons de refraich stick que j'ai pas livré "/>
    <x v="1"/>
    <m/>
    <m/>
    <m/>
    <x v="3"/>
    <x v="0"/>
  </r>
  <r>
    <x v="16"/>
    <x v="3"/>
    <x v="3"/>
    <x v="28"/>
    <s v="Adama ba"/>
    <x v="219"/>
    <x v="0"/>
    <m/>
    <x v="0"/>
    <x v="1"/>
    <m/>
    <s v="Il vend le café royal et demande si le lait évaporé n'es pas disponible "/>
    <x v="1"/>
    <m/>
    <m/>
    <m/>
    <x v="3"/>
    <x v="0"/>
  </r>
  <r>
    <x v="16"/>
    <x v="3"/>
    <x v="3"/>
    <x v="28"/>
    <s v="Dieng et frère "/>
    <x v="215"/>
    <x v="0"/>
    <m/>
    <x v="0"/>
    <x v="1"/>
    <m/>
    <s v="Il dit que notre livraison ne vient pas a temps il achète chez Abdourahmane "/>
    <x v="1"/>
    <m/>
    <m/>
    <m/>
    <x v="3"/>
    <x v="0"/>
  </r>
  <r>
    <x v="16"/>
    <x v="3"/>
    <x v="3"/>
    <x v="28"/>
    <s v="Pape Niang "/>
    <x v="211"/>
    <x v="1"/>
    <m/>
    <x v="0"/>
    <x v="1"/>
    <m/>
    <s v="Il lui reste 2 cartons de refraich stick "/>
    <x v="1"/>
    <m/>
    <m/>
    <m/>
    <x v="3"/>
    <x v="0"/>
  </r>
  <r>
    <x v="16"/>
    <x v="3"/>
    <x v="3"/>
    <x v="28"/>
    <s v="Mbaye Dieng "/>
    <x v="213"/>
    <x v="0"/>
    <m/>
    <x v="0"/>
    <x v="1"/>
    <m/>
    <s v="Il m'avait commender 10 cartons refraich que j'ai pas livré il a acheté le café royal "/>
    <x v="1"/>
    <m/>
    <m/>
    <m/>
    <x v="3"/>
    <x v="0"/>
  </r>
  <r>
    <x v="16"/>
    <x v="3"/>
    <x v="3"/>
    <x v="28"/>
    <s v="Mor Dieng "/>
    <x v="215"/>
    <x v="0"/>
    <m/>
    <x v="0"/>
    <x v="1"/>
    <m/>
    <s v="Il va discuter avec son frère pour pouvoir prendre 50 cartons de refraich stick et pour les autres produits il n'a pas commencé à vendre "/>
    <x v="1"/>
    <m/>
    <m/>
    <m/>
    <x v="3"/>
    <x v="0"/>
  </r>
  <r>
    <x v="16"/>
    <x v="3"/>
    <x v="3"/>
    <x v="28"/>
    <s v="IBRAHIMA NGOM "/>
    <x v="212"/>
    <x v="0"/>
    <m/>
    <x v="0"/>
    <x v="1"/>
    <m/>
    <s v="Il avait passé sa commande depuis et c'est pas livré "/>
    <x v="1"/>
    <m/>
    <m/>
    <m/>
    <x v="3"/>
    <x v="0"/>
  </r>
  <r>
    <x v="16"/>
    <x v="3"/>
    <x v="3"/>
    <x v="28"/>
    <s v="Alpha "/>
    <x v="228"/>
    <x v="0"/>
    <m/>
    <x v="1"/>
    <x v="1"/>
    <m/>
    <s v="Il n'était pas présent "/>
    <x v="1"/>
    <m/>
    <m/>
    <m/>
    <x v="3"/>
    <x v="0"/>
  </r>
  <r>
    <x v="16"/>
    <x v="3"/>
    <x v="3"/>
    <x v="28"/>
    <s v="Samba"/>
    <x v="580"/>
    <x v="0"/>
    <m/>
    <x v="1"/>
    <x v="1"/>
    <m/>
    <s v="Il n'a pas commencé à vendre nos produits "/>
    <x v="1"/>
    <m/>
    <m/>
    <m/>
    <x v="3"/>
    <x v="0"/>
  </r>
  <r>
    <x v="16"/>
    <x v="3"/>
    <x v="3"/>
    <x v="28"/>
    <s v="Ousmane Diallo "/>
    <x v="222"/>
    <x v="0"/>
    <m/>
    <x v="1"/>
    <x v="1"/>
    <m/>
    <s v="Il n'était pas présent "/>
    <x v="1"/>
    <m/>
    <m/>
    <m/>
    <x v="3"/>
    <x v="0"/>
  </r>
  <r>
    <x v="16"/>
    <x v="3"/>
    <x v="3"/>
    <x v="28"/>
    <s v="Serigne fallou Dieng"/>
    <x v="225"/>
    <x v="0"/>
    <m/>
    <x v="1"/>
    <x v="1"/>
    <m/>
    <s v="Il fait partie des frère Dieng ils vont m'appeler pour passer leur commende"/>
    <x v="1"/>
    <m/>
    <m/>
    <m/>
    <x v="3"/>
    <x v="0"/>
  </r>
  <r>
    <x v="16"/>
    <x v="3"/>
    <x v="3"/>
    <x v="28"/>
    <s v="Bada "/>
    <x v="224"/>
    <x v="1"/>
    <m/>
    <x v="1"/>
    <x v="1"/>
    <m/>
    <s v="Il dit qu'il n'a pas d'argent "/>
    <x v="1"/>
    <m/>
    <m/>
    <m/>
    <x v="3"/>
    <x v="0"/>
  </r>
  <r>
    <x v="16"/>
    <x v="3"/>
    <x v="3"/>
    <x v="28"/>
    <s v="Mame cheikh "/>
    <x v="227"/>
    <x v="1"/>
    <m/>
    <x v="1"/>
    <x v="1"/>
    <m/>
    <s v="Il lui reste encore le café 3 cartons "/>
    <x v="1"/>
    <m/>
    <m/>
    <m/>
    <x v="3"/>
    <x v="0"/>
  </r>
  <r>
    <x v="16"/>
    <x v="3"/>
    <x v="3"/>
    <x v="28"/>
    <s v="Malick bah"/>
    <x v="210"/>
    <x v="0"/>
    <m/>
    <x v="1"/>
    <x v="1"/>
    <m/>
    <s v="Il achète le café refraich stick moyen de 26000 f"/>
    <x v="1"/>
    <m/>
    <m/>
    <m/>
    <x v="3"/>
    <x v="0"/>
  </r>
  <r>
    <x v="16"/>
    <x v="3"/>
    <x v="3"/>
    <x v="28"/>
    <s v="Djili "/>
    <x v="214"/>
    <x v="0"/>
    <m/>
    <x v="1"/>
    <x v="1"/>
    <m/>
    <s v="Il lui reste des café refraich en boîte "/>
    <x v="1"/>
    <m/>
    <m/>
    <m/>
    <x v="3"/>
    <x v="0"/>
  </r>
  <r>
    <x v="16"/>
    <x v="3"/>
    <x v="3"/>
    <x v="28"/>
    <s v="Mamour Diop "/>
    <x v="581"/>
    <x v="0"/>
    <m/>
    <x v="1"/>
    <x v="1"/>
    <m/>
    <s v="Il m'a proposé 25500 pour le café refraich "/>
    <x v="1"/>
    <m/>
    <m/>
    <m/>
    <x v="3"/>
    <x v="0"/>
  </r>
  <r>
    <x v="16"/>
    <x v="3"/>
    <x v="3"/>
    <x v="28"/>
    <s v="Ali Diop "/>
    <x v="221"/>
    <x v="1"/>
    <m/>
    <x v="1"/>
    <x v="1"/>
    <m/>
    <s v="Il n'était pas présent "/>
    <x v="1"/>
    <m/>
    <m/>
    <m/>
    <x v="3"/>
    <x v="0"/>
  </r>
  <r>
    <x v="16"/>
    <x v="3"/>
    <x v="3"/>
    <x v="28"/>
    <s v="Seye et fils "/>
    <x v="582"/>
    <x v="0"/>
    <m/>
    <x v="1"/>
    <x v="1"/>
    <m/>
    <s v="Il ne peut pas prendre par quantité le café refraich stick et pour les pots il dit qu'il vend que Nescafé et terranga"/>
    <x v="1"/>
    <m/>
    <m/>
    <m/>
    <x v="3"/>
    <x v="0"/>
  </r>
  <r>
    <x v="16"/>
    <x v="3"/>
    <x v="3"/>
    <x v="28"/>
    <s v="IBRAHIMA "/>
    <x v="230"/>
    <x v="1"/>
    <m/>
    <x v="1"/>
    <x v="1"/>
    <m/>
    <s v="Il achète nos produits chez Abdourahmane "/>
    <x v="1"/>
    <m/>
    <m/>
    <m/>
    <x v="3"/>
    <x v="0"/>
  </r>
  <r>
    <x v="16"/>
    <x v="3"/>
    <x v="3"/>
    <x v="28"/>
    <s v="Dieng"/>
    <x v="583"/>
    <x v="0"/>
    <m/>
    <x v="1"/>
    <x v="1"/>
    <m/>
    <s v="Dit de repasser "/>
    <x v="1"/>
    <m/>
    <m/>
    <m/>
    <x v="3"/>
    <x v="0"/>
  </r>
  <r>
    <x v="16"/>
    <x v="3"/>
    <x v="3"/>
    <x v="28"/>
    <s v="Malado"/>
    <x v="223"/>
    <x v="1"/>
    <m/>
    <x v="0"/>
    <x v="1"/>
    <m/>
    <s v="Il voulait 5 cartons en urgence donc je lui ai propose d'acheter chez Mohamed "/>
    <x v="1"/>
    <m/>
    <m/>
    <m/>
    <x v="3"/>
    <x v="0"/>
  </r>
  <r>
    <x v="16"/>
    <x v="3"/>
    <x v="3"/>
    <x v="28"/>
    <s v="Abdourahmane "/>
    <x v="216"/>
    <x v="0"/>
    <m/>
    <x v="0"/>
    <x v="1"/>
    <m/>
    <s v="Il lui reste à peu près 29 cartons de refraich stick que je lui es livré le 18 juin passé "/>
    <x v="1"/>
    <m/>
    <m/>
    <m/>
    <x v="3"/>
    <x v="0"/>
  </r>
  <r>
    <x v="16"/>
    <x v="1"/>
    <x v="1"/>
    <x v="39"/>
    <s v="DJILI SENE"/>
    <x v="305"/>
    <x v="0"/>
    <m/>
    <x v="1"/>
    <x v="1"/>
    <m/>
    <s v="Il dit qu'il va essayer ultérieurement, il a beaucoup de café good érnergie de même que leur lait en poudre"/>
    <x v="1"/>
    <m/>
    <m/>
    <m/>
    <x v="3"/>
    <x v="0"/>
  </r>
  <r>
    <x v="16"/>
    <x v="1"/>
    <x v="1"/>
    <x v="39"/>
    <s v="PA DIOP"/>
    <x v="308"/>
    <x v="1"/>
    <m/>
    <x v="1"/>
    <x v="1"/>
    <m/>
    <s v="Il a arrété de vendre le lait en poudre et le café, il ne demande que l'évaporé"/>
    <x v="1"/>
    <m/>
    <m/>
    <m/>
    <x v="3"/>
    <x v="0"/>
  </r>
  <r>
    <x v="16"/>
    <x v="1"/>
    <x v="1"/>
    <x v="39"/>
    <s v="MODOU WADE"/>
    <x v="306"/>
    <x v="1"/>
    <m/>
    <x v="1"/>
    <x v="1"/>
    <m/>
    <s v="Il dit qu'il va essayer aprés"/>
    <x v="1"/>
    <m/>
    <m/>
    <m/>
    <x v="3"/>
    <x v="0"/>
  </r>
  <r>
    <x v="16"/>
    <x v="1"/>
    <x v="1"/>
    <x v="39"/>
    <s v="MOUHAMED DIALLO"/>
    <x v="584"/>
    <x v="1"/>
    <m/>
    <x v="0"/>
    <x v="1"/>
    <m/>
    <s v="Il avait commandé 2 cartons 50g que je vais lui remettre demain"/>
    <x v="1"/>
    <m/>
    <m/>
    <m/>
    <x v="3"/>
    <x v="0"/>
  </r>
  <r>
    <x v="16"/>
    <x v="1"/>
    <x v="1"/>
    <x v="39"/>
    <s v="ALPHA DIALLO"/>
    <x v="309"/>
    <x v="1"/>
    <m/>
    <x v="0"/>
    <x v="1"/>
    <m/>
    <s v="Il a terminé les 8 cartons café stick Refraish que lui avait vendu mais n'a pas assé d'argent pour commander en grande quantité en se moment et demande de faire dépot vente"/>
    <x v="1"/>
    <m/>
    <m/>
    <m/>
    <x v="3"/>
    <x v="0"/>
  </r>
  <r>
    <x v="16"/>
    <x v="1"/>
    <x v="1"/>
    <x v="38"/>
    <s v="MOUSSA BA"/>
    <x v="310"/>
    <x v="1"/>
    <m/>
    <x v="0"/>
    <x v="1"/>
    <m/>
    <s v="Il lui reste 2 cartons café sticks Refraish sur les 5 que je lui avait livré"/>
    <x v="1"/>
    <m/>
    <m/>
    <m/>
    <x v="3"/>
    <x v="0"/>
  </r>
  <r>
    <x v="16"/>
    <x v="1"/>
    <x v="1"/>
    <x v="38"/>
    <s v="CHEIKH DIOP"/>
    <x v="299"/>
    <x v="1"/>
    <m/>
    <x v="0"/>
    <x v="1"/>
    <m/>
    <s v="Il lui reste 4 boites sur les 5 cartons Refraish que je lui avait vendu,il veut aussi 5 cartons Altimo que je vais prendre demain chez mon clients Mamadou Dia et lui remettre"/>
    <x v="1"/>
    <m/>
    <m/>
    <m/>
    <x v="3"/>
    <x v="0"/>
  </r>
  <r>
    <x v="16"/>
    <x v="1"/>
    <x v="1"/>
    <x v="38"/>
    <s v="SEYNABOU BA"/>
    <x v="304"/>
    <x v="1"/>
    <m/>
    <x v="0"/>
    <x v="1"/>
    <m/>
    <s v="RESTE 3 cartons café stick Refraish sur les 5 cartons que je lui avait vendu il y a environ 1 mois pour essayage"/>
    <x v="1"/>
    <m/>
    <m/>
    <m/>
    <x v="3"/>
    <x v="0"/>
  </r>
  <r>
    <x v="16"/>
    <x v="1"/>
    <x v="1"/>
    <x v="38"/>
    <s v="LY ET FRERE"/>
    <x v="585"/>
    <x v="0"/>
    <m/>
    <x v="0"/>
    <x v="0"/>
    <m/>
    <s v="Il a terminé son stock de café stick Refraish, café pot 50g et café pots 200g, il attend de regrouper l'argent pour passer commande"/>
    <x v="2"/>
    <n v="5"/>
    <n v="19500"/>
    <n v="97500"/>
    <x v="3"/>
    <x v="0"/>
  </r>
  <r>
    <x v="16"/>
    <x v="1"/>
    <x v="1"/>
    <x v="38"/>
    <s v="NAFAR BOUTIQUE"/>
    <x v="586"/>
    <x v="0"/>
    <m/>
    <x v="0"/>
    <x v="1"/>
    <m/>
    <s v="Il avait commandé 25 cartons café stick Refraish depuis 2 semaine et toujours pas de livraison et le client se plaind vu que c sa 1ere commande"/>
    <x v="1"/>
    <m/>
    <m/>
    <m/>
    <x v="3"/>
    <x v="0"/>
  </r>
  <r>
    <x v="16"/>
    <x v="1"/>
    <x v="1"/>
    <x v="38"/>
    <s v="PAPE DIOP"/>
    <x v="301"/>
    <x v="1"/>
    <m/>
    <x v="0"/>
    <x v="1"/>
    <m/>
    <s v="Il lui reste 21 cartons cartons café stick Refraish sur les 25 que je lui avait vendu pour essage il y a 2 semaine environ"/>
    <x v="1"/>
    <m/>
    <m/>
    <m/>
    <x v="3"/>
    <x v="0"/>
  </r>
  <r>
    <x v="16"/>
    <x v="1"/>
    <x v="1"/>
    <x v="38"/>
    <s v="MAMADOU DIA"/>
    <x v="302"/>
    <x v="0"/>
    <m/>
    <x v="0"/>
    <x v="2"/>
    <s v="Juillet"/>
    <s v="Je lui ai livré 50 cartons café stick Altimo et il reste 50 cartons vu qu'il avait commandé 100 cartons"/>
    <x v="7"/>
    <n v="50"/>
    <n v="31000"/>
    <n v="1550000"/>
    <x v="3"/>
    <x v="0"/>
  </r>
  <r>
    <x v="16"/>
    <x v="1"/>
    <x v="1"/>
    <x v="9"/>
    <s v="MOUSTAPHA DIALLO"/>
    <x v="78"/>
    <x v="0"/>
    <m/>
    <x v="0"/>
    <x v="2"/>
    <s v="Juillet"/>
    <s v="RAS"/>
    <x v="8"/>
    <n v="50"/>
    <n v="9750"/>
    <n v="487500"/>
    <x v="3"/>
    <x v="0"/>
  </r>
  <r>
    <x v="16"/>
    <x v="1"/>
    <x v="1"/>
    <x v="1"/>
    <s v="MATAR LY"/>
    <x v="16"/>
    <x v="0"/>
    <m/>
    <x v="0"/>
    <x v="2"/>
    <s v="Juillet"/>
    <s v="RAS"/>
    <x v="0"/>
    <n v="100"/>
    <n v="26000"/>
    <n v="2600000"/>
    <x v="3"/>
    <x v="0"/>
  </r>
  <r>
    <x v="16"/>
    <x v="3"/>
    <x v="3"/>
    <x v="37"/>
    <s v="Khadam seye"/>
    <x v="587"/>
    <x v="0"/>
    <m/>
    <x v="0"/>
    <x v="0"/>
    <m/>
    <s v="Ras"/>
    <x v="0"/>
    <n v="5"/>
    <n v="26000"/>
    <n v="130000"/>
    <x v="3"/>
    <x v="0"/>
  </r>
  <r>
    <x v="17"/>
    <x v="0"/>
    <x v="0"/>
    <x v="0"/>
    <s v="Ibrahima Diallo"/>
    <x v="588"/>
    <x v="0"/>
    <m/>
    <x v="0"/>
    <x v="1"/>
    <m/>
    <s v="Commande livre"/>
    <x v="1"/>
    <m/>
    <m/>
    <m/>
    <x v="3"/>
    <x v="0"/>
  </r>
  <r>
    <x v="17"/>
    <x v="0"/>
    <x v="0"/>
    <x v="0"/>
    <s v="Mouhem"/>
    <x v="589"/>
    <x v="2"/>
    <m/>
    <x v="0"/>
    <x v="1"/>
    <m/>
    <s v="Il ma dit d passé Une notre fois"/>
    <x v="1"/>
    <m/>
    <m/>
    <m/>
    <x v="3"/>
    <x v="0"/>
  </r>
  <r>
    <x v="17"/>
    <x v="0"/>
    <x v="0"/>
    <x v="0"/>
    <s v="Oumar"/>
    <x v="89"/>
    <x v="0"/>
    <m/>
    <x v="1"/>
    <x v="1"/>
    <m/>
    <s v="Il ma dit d passé Une notre fois"/>
    <x v="1"/>
    <m/>
    <m/>
    <m/>
    <x v="3"/>
    <x v="0"/>
  </r>
  <r>
    <x v="17"/>
    <x v="0"/>
    <x v="0"/>
    <x v="0"/>
    <s v="More"/>
    <x v="83"/>
    <x v="0"/>
    <m/>
    <x v="0"/>
    <x v="1"/>
    <m/>
    <s v="Il connaît non produit"/>
    <x v="1"/>
    <m/>
    <m/>
    <m/>
    <x v="3"/>
    <x v="0"/>
  </r>
  <r>
    <x v="17"/>
    <x v="0"/>
    <x v="0"/>
    <x v="0"/>
    <s v="Alune"/>
    <x v="590"/>
    <x v="0"/>
    <m/>
    <x v="1"/>
    <x v="1"/>
    <m/>
    <s v="Il veut le sticker pour essayer mais il ma dit d passé Une notre fois"/>
    <x v="1"/>
    <m/>
    <m/>
    <m/>
    <x v="3"/>
    <x v="0"/>
  </r>
  <r>
    <x v="17"/>
    <x v="0"/>
    <x v="0"/>
    <x v="0"/>
    <s v="Dame"/>
    <x v="277"/>
    <x v="0"/>
    <m/>
    <x v="0"/>
    <x v="0"/>
    <m/>
    <s v="Il veut 25carton de refraich+5 carton de 200g de pote pour essayer"/>
    <x v="0"/>
    <n v="25"/>
    <n v="26000"/>
    <n v="650000"/>
    <x v="3"/>
    <x v="0"/>
  </r>
  <r>
    <x v="17"/>
    <x v="0"/>
    <x v="0"/>
    <x v="0"/>
    <s v="Mamadou bah"/>
    <x v="591"/>
    <x v="2"/>
    <m/>
    <x v="0"/>
    <x v="1"/>
    <m/>
    <s v="Ras"/>
    <x v="1"/>
    <m/>
    <m/>
    <m/>
    <x v="3"/>
    <x v="0"/>
  </r>
  <r>
    <x v="17"/>
    <x v="6"/>
    <x v="6"/>
    <x v="35"/>
    <s v="Moussa "/>
    <x v="265"/>
    <x v="1"/>
    <m/>
    <x v="1"/>
    <x v="1"/>
    <m/>
    <s v="Ma demande de repasser "/>
    <x v="1"/>
    <m/>
    <m/>
    <m/>
    <x v="3"/>
    <x v="0"/>
  </r>
  <r>
    <x v="17"/>
    <x v="6"/>
    <x v="6"/>
    <x v="35"/>
    <s v="Karamoko "/>
    <x v="266"/>
    <x v="3"/>
    <m/>
    <x v="1"/>
    <x v="1"/>
    <m/>
    <s v="Le patron était sorti "/>
    <x v="1"/>
    <m/>
    <m/>
    <m/>
    <x v="3"/>
    <x v="0"/>
  </r>
  <r>
    <x v="17"/>
    <x v="6"/>
    <x v="6"/>
    <x v="35"/>
    <s v="Le toro"/>
    <x v="431"/>
    <x v="0"/>
    <m/>
    <x v="1"/>
    <x v="1"/>
    <m/>
    <s v="Il dise que nos produits sont inconnu labas par les consommateurs "/>
    <x v="1"/>
    <m/>
    <m/>
    <m/>
    <x v="3"/>
    <x v="0"/>
  </r>
  <r>
    <x v="17"/>
    <x v="6"/>
    <x v="6"/>
    <x v="35"/>
    <s v="Omar"/>
    <x v="267"/>
    <x v="1"/>
    <m/>
    <x v="1"/>
    <x v="1"/>
    <m/>
    <s v="Ma demande de repasser "/>
    <x v="1"/>
    <m/>
    <m/>
    <m/>
    <x v="3"/>
    <x v="0"/>
  </r>
  <r>
    <x v="17"/>
    <x v="6"/>
    <x v="6"/>
    <x v="35"/>
    <s v="Lamarana "/>
    <x v="268"/>
    <x v="0"/>
    <m/>
    <x v="1"/>
    <x v="1"/>
    <m/>
    <s v="Le patron est en voyage "/>
    <x v="1"/>
    <m/>
    <m/>
    <m/>
    <x v="3"/>
    <x v="0"/>
  </r>
  <r>
    <x v="17"/>
    <x v="6"/>
    <x v="6"/>
    <x v="35"/>
    <s v="Daouda "/>
    <x v="269"/>
    <x v="0"/>
    <m/>
    <x v="1"/>
    <x v="1"/>
    <m/>
    <s v="Qu'il attend que ses clients lui en demande "/>
    <x v="1"/>
    <m/>
    <m/>
    <m/>
    <x v="3"/>
    <x v="0"/>
  </r>
  <r>
    <x v="17"/>
    <x v="6"/>
    <x v="6"/>
    <x v="35"/>
    <s v="Vieux dia "/>
    <x v="432"/>
    <x v="0"/>
    <m/>
    <x v="1"/>
    <x v="1"/>
    <m/>
    <s v="La demande de repasser, qu'il lui reste quelques boîtes encore "/>
    <x v="1"/>
    <m/>
    <m/>
    <m/>
    <x v="3"/>
    <x v="0"/>
  </r>
  <r>
    <x v="17"/>
    <x v="6"/>
    <x v="6"/>
    <x v="34"/>
    <s v="Willan"/>
    <x v="264"/>
    <x v="1"/>
    <m/>
    <x v="1"/>
    <x v="1"/>
    <m/>
    <s v="Il était absent"/>
    <x v="1"/>
    <m/>
    <m/>
    <m/>
    <x v="3"/>
    <x v="0"/>
  </r>
  <r>
    <x v="17"/>
    <x v="6"/>
    <x v="6"/>
    <x v="34"/>
    <s v="Makhtar"/>
    <x v="592"/>
    <x v="0"/>
    <m/>
    <x v="1"/>
    <x v="1"/>
    <m/>
    <s v="Qu'il a arrêté de vendre nos produits car ils sont lents a écouler"/>
    <x v="1"/>
    <m/>
    <m/>
    <m/>
    <x v="3"/>
    <x v="0"/>
  </r>
  <r>
    <x v="17"/>
    <x v="6"/>
    <x v="6"/>
    <x v="34"/>
    <s v="Mamadou"/>
    <x v="263"/>
    <x v="0"/>
    <m/>
    <x v="1"/>
    <x v="1"/>
    <m/>
    <s v="Ma demande de repasser qu'il y réfléchir"/>
    <x v="1"/>
    <m/>
    <m/>
    <m/>
    <x v="3"/>
    <x v="0"/>
  </r>
  <r>
    <x v="17"/>
    <x v="6"/>
    <x v="6"/>
    <x v="34"/>
    <s v="Djibril"/>
    <x v="262"/>
    <x v="1"/>
    <m/>
    <x v="1"/>
    <x v="1"/>
    <m/>
    <s v="M'a demandé de repasser"/>
    <x v="1"/>
    <m/>
    <m/>
    <m/>
    <x v="3"/>
    <x v="0"/>
  </r>
  <r>
    <x v="17"/>
    <x v="6"/>
    <x v="6"/>
    <x v="34"/>
    <s v="Omar Diallo"/>
    <x v="261"/>
    <x v="1"/>
    <m/>
    <x v="1"/>
    <x v="1"/>
    <m/>
    <s v="Qu'il y réfléchir car nos produits sont chers selon lui"/>
    <x v="1"/>
    <m/>
    <m/>
    <m/>
    <x v="3"/>
    <x v="0"/>
  </r>
  <r>
    <x v="17"/>
    <x v="6"/>
    <x v="6"/>
    <x v="34"/>
    <s v="Cheikh tidiane diop"/>
    <x v="593"/>
    <x v="0"/>
    <m/>
    <x v="1"/>
    <x v="1"/>
    <m/>
    <s v="Ma demandé de repasser "/>
    <x v="1"/>
    <m/>
    <m/>
    <m/>
    <x v="3"/>
    <x v="0"/>
  </r>
  <r>
    <x v="17"/>
    <x v="1"/>
    <x v="1"/>
    <x v="1"/>
    <s v="TAPHA GAYE"/>
    <x v="17"/>
    <x v="0"/>
    <m/>
    <x v="0"/>
    <x v="1"/>
    <m/>
    <s v="Il lui reste 25 cartons café stick Refraish sur les 50 cartons que je lui avait vendu il ya 1 mois"/>
    <x v="1"/>
    <m/>
    <m/>
    <m/>
    <x v="3"/>
    <x v="0"/>
  </r>
  <r>
    <x v="17"/>
    <x v="1"/>
    <x v="1"/>
    <x v="1"/>
    <s v="PERE NIANG"/>
    <x v="10"/>
    <x v="0"/>
    <m/>
    <x v="1"/>
    <x v="1"/>
    <m/>
    <s v="Il ne vend pas de café ou lait "/>
    <x v="1"/>
    <m/>
    <m/>
    <m/>
    <x v="3"/>
    <x v="0"/>
  </r>
  <r>
    <x v="17"/>
    <x v="1"/>
    <x v="1"/>
    <x v="1"/>
    <s v="THUERNO GUISSE"/>
    <x v="9"/>
    <x v="0"/>
    <m/>
    <x v="0"/>
    <x v="2"/>
    <s v="Juillet"/>
    <s v="Il avait déjà essayé nos café pot et aujojrd'hui je l'ai vendu 1 carton café pot 100g Altimo pour esseyage "/>
    <x v="13"/>
    <n v="1"/>
    <n v="35500"/>
    <n v="35500"/>
    <x v="3"/>
    <x v="0"/>
  </r>
  <r>
    <x v="17"/>
    <x v="1"/>
    <x v="1"/>
    <x v="1"/>
    <s v="TAPHA GUEYE"/>
    <x v="11"/>
    <x v="1"/>
    <m/>
    <x v="1"/>
    <x v="1"/>
    <m/>
    <s v="Il a arrété de vendre du café ou du lait vu k c'est trop lent chez lui"/>
    <x v="1"/>
    <m/>
    <m/>
    <m/>
    <x v="3"/>
    <x v="0"/>
  </r>
  <r>
    <x v="17"/>
    <x v="1"/>
    <x v="1"/>
    <x v="1"/>
    <s v="YERI DIALLO"/>
    <x v="12"/>
    <x v="0"/>
    <m/>
    <x v="1"/>
    <x v="1"/>
    <m/>
    <s v="Il dis qu'il va faire essayage ultérieurement"/>
    <x v="1"/>
    <m/>
    <m/>
    <m/>
    <x v="3"/>
    <x v="0"/>
  </r>
  <r>
    <x v="17"/>
    <x v="1"/>
    <x v="1"/>
    <x v="1"/>
    <s v="MAMADOU SALIOU DIALLO"/>
    <x v="13"/>
    <x v="0"/>
    <m/>
    <x v="0"/>
    <x v="0"/>
    <m/>
    <s v="Il a demandé les 2 cartons café stick pour essaye et voir si sa va marché chez lui"/>
    <x v="0"/>
    <n v="2"/>
    <n v="26000"/>
    <n v="52000"/>
    <x v="3"/>
    <x v="0"/>
  </r>
  <r>
    <x v="17"/>
    <x v="1"/>
    <x v="1"/>
    <x v="1"/>
    <s v="OUSMANE BA"/>
    <x v="14"/>
    <x v="1"/>
    <m/>
    <x v="0"/>
    <x v="0"/>
    <m/>
    <s v="Je lui avait vendu 5 cartons café stick Altimo qu'il a déjà vendu et aujourd'hui son frère a commandé 1 carton en attendant son retour vu qu'il est parti en voyage"/>
    <x v="7"/>
    <n v="1"/>
    <n v="31000"/>
    <n v="31000"/>
    <x v="3"/>
    <x v="0"/>
  </r>
  <r>
    <x v="17"/>
    <x v="1"/>
    <x v="1"/>
    <x v="1"/>
    <s v="ABDALAYE DIALLO"/>
    <x v="15"/>
    <x v="0"/>
    <m/>
    <x v="0"/>
    <x v="1"/>
    <m/>
    <s v="Il lui reste du stock de café stick Refraish et Altimo, café pot Refraish 50g et 200g en stock indéterminé mais dis qu'il va repasser commande une foi k son stock terminé"/>
    <x v="1"/>
    <m/>
    <m/>
    <m/>
    <x v="3"/>
    <x v="0"/>
  </r>
  <r>
    <x v="17"/>
    <x v="1"/>
    <x v="1"/>
    <x v="1"/>
    <s v="MATAR LY"/>
    <x v="16"/>
    <x v="0"/>
    <m/>
    <x v="0"/>
    <x v="0"/>
    <m/>
    <s v="RAS"/>
    <x v="0"/>
    <n v="100"/>
    <n v="26000"/>
    <n v="2600000"/>
    <x v="3"/>
    <x v="0"/>
  </r>
  <r>
    <x v="17"/>
    <x v="1"/>
    <x v="1"/>
    <x v="41"/>
    <s v="MAMADOU LAMINE DIALLO"/>
    <x v="356"/>
    <x v="0"/>
    <m/>
    <x v="0"/>
    <x v="1"/>
    <m/>
    <s v="Il lui reste 22 cartons café stcik Altimo sur les 25 cartons que je lui avait vendu depuis 1 mois"/>
    <x v="1"/>
    <m/>
    <m/>
    <m/>
    <x v="3"/>
    <x v="0"/>
  </r>
  <r>
    <x v="17"/>
    <x v="1"/>
    <x v="1"/>
    <x v="41"/>
    <s v="AMADOU SOW"/>
    <x v="594"/>
    <x v="0"/>
    <m/>
    <x v="1"/>
    <x v="1"/>
    <m/>
    <s v="C'est un client de Diéne Senghor de l'usine qui lui avait livré du café stick Altimo 50 cartons dernièrement"/>
    <x v="1"/>
    <m/>
    <m/>
    <m/>
    <x v="3"/>
    <x v="0"/>
  </r>
  <r>
    <x v="17"/>
    <x v="1"/>
    <x v="1"/>
    <x v="41"/>
    <s v="ALIMENTATION TOUT"/>
    <x v="350"/>
    <x v="3"/>
    <m/>
    <x v="1"/>
    <x v="1"/>
    <m/>
    <s v="Il dis qu'il voit voir après"/>
    <x v="1"/>
    <m/>
    <m/>
    <m/>
    <x v="3"/>
    <x v="0"/>
  </r>
  <r>
    <x v="17"/>
    <x v="1"/>
    <x v="1"/>
    <x v="41"/>
    <s v="WOURI BA"/>
    <x v="351"/>
    <x v="0"/>
    <m/>
    <x v="1"/>
    <x v="1"/>
    <m/>
    <s v="Il dit de repasser demain a 10h"/>
    <x v="1"/>
    <m/>
    <m/>
    <m/>
    <x v="3"/>
    <x v="0"/>
  </r>
  <r>
    <x v="17"/>
    <x v="1"/>
    <x v="1"/>
    <x v="41"/>
    <s v="MOUHAMED FALL"/>
    <x v="352"/>
    <x v="3"/>
    <m/>
    <x v="1"/>
    <x v="1"/>
    <m/>
    <s v="Il dit qu'il va essaye après la plupart du temps il achéte ses marchandise à Dakar"/>
    <x v="1"/>
    <m/>
    <m/>
    <m/>
    <x v="3"/>
    <x v="0"/>
  </r>
  <r>
    <x v="17"/>
    <x v="1"/>
    <x v="1"/>
    <x v="41"/>
    <s v="OMAR DIALLO"/>
    <x v="353"/>
    <x v="1"/>
    <m/>
    <x v="0"/>
    <x v="1"/>
    <m/>
    <s v="Je lui avait vendu 1 cartons café stick Altimo pour essayer y a longtemp mais depui il ne la pas vendu il dit que ses clients ne lui demande que le Nescafé"/>
    <x v="1"/>
    <m/>
    <m/>
    <m/>
    <x v="3"/>
    <x v="0"/>
  </r>
  <r>
    <x v="17"/>
    <x v="1"/>
    <x v="1"/>
    <x v="41"/>
    <s v="SOULEYMANE SY"/>
    <x v="354"/>
    <x v="0"/>
    <m/>
    <x v="1"/>
    <x v="1"/>
    <m/>
    <s v="Il était absent aujourd'hui"/>
    <x v="1"/>
    <m/>
    <m/>
    <m/>
    <x v="3"/>
    <x v="0"/>
  </r>
  <r>
    <x v="17"/>
    <x v="1"/>
    <x v="1"/>
    <x v="41"/>
    <s v="FALLOU FALL"/>
    <x v="355"/>
    <x v="0"/>
    <m/>
    <x v="1"/>
    <x v="1"/>
    <m/>
    <s v="Il ne vend pas de café ou du lait sauf pour les événements ou le ramadan car il est face du Supéco et s'il achéte il ne pourra pas vendre"/>
    <x v="1"/>
    <m/>
    <m/>
    <m/>
    <x v="3"/>
    <x v="0"/>
  </r>
  <r>
    <x v="17"/>
    <x v="3"/>
    <x v="3"/>
    <x v="3"/>
    <s v="Fallou"/>
    <x v="29"/>
    <x v="0"/>
    <m/>
    <x v="1"/>
    <x v="0"/>
    <m/>
    <s v="Il veut essayer "/>
    <x v="2"/>
    <n v="2"/>
    <n v="19500"/>
    <n v="39000"/>
    <x v="3"/>
    <x v="0"/>
  </r>
  <r>
    <x v="17"/>
    <x v="3"/>
    <x v="3"/>
    <x v="3"/>
    <s v="Alassane Diallo "/>
    <x v="28"/>
    <x v="0"/>
    <m/>
    <x v="1"/>
    <x v="1"/>
    <m/>
    <s v="Il avait commender 25 cartons de refraich stick pour lui et Alpha Oumar Diallo mais il ont acheté chez Araty "/>
    <x v="1"/>
    <m/>
    <m/>
    <m/>
    <x v="3"/>
    <x v="0"/>
  </r>
  <r>
    <x v="17"/>
    <x v="3"/>
    <x v="3"/>
    <x v="3"/>
    <s v="Alpha Oumar Diallo "/>
    <x v="595"/>
    <x v="0"/>
    <m/>
    <x v="1"/>
    <x v="1"/>
    <m/>
    <s v="Il voulait partager 25 cartons de refraich avec Alassane Diallo mais ils ont acheté chez Araty "/>
    <x v="1"/>
    <m/>
    <m/>
    <m/>
    <x v="3"/>
    <x v="0"/>
  </r>
  <r>
    <x v="17"/>
    <x v="3"/>
    <x v="3"/>
    <x v="3"/>
    <s v="Mohamed Diallo "/>
    <x v="27"/>
    <x v="0"/>
    <m/>
    <x v="1"/>
    <x v="1"/>
    <m/>
    <s v="La boutique n'était pas ouvert "/>
    <x v="1"/>
    <m/>
    <m/>
    <m/>
    <x v="3"/>
    <x v="0"/>
  </r>
  <r>
    <x v="17"/>
    <x v="3"/>
    <x v="3"/>
    <x v="3"/>
    <s v="Diouf"/>
    <x v="30"/>
    <x v="1"/>
    <m/>
    <x v="1"/>
    <x v="1"/>
    <m/>
    <s v="Il vend que le café Nescafé "/>
    <x v="1"/>
    <m/>
    <m/>
    <m/>
    <x v="3"/>
    <x v="0"/>
  </r>
  <r>
    <x v="17"/>
    <x v="3"/>
    <x v="3"/>
    <x v="3"/>
    <s v="Dione et frère "/>
    <x v="596"/>
    <x v="1"/>
    <m/>
    <x v="1"/>
    <x v="1"/>
    <m/>
    <s v="Il me dit toujours que le patron n'était pas présent "/>
    <x v="1"/>
    <m/>
    <m/>
    <m/>
    <x v="3"/>
    <x v="0"/>
  </r>
  <r>
    <x v="17"/>
    <x v="3"/>
    <x v="3"/>
    <x v="3"/>
    <s v="Abdoulaye Diallo "/>
    <x v="597"/>
    <x v="0"/>
    <m/>
    <x v="1"/>
    <x v="1"/>
    <m/>
    <s v="Il avait commender 5 cartons de refraich stick et pour le lait il dit qu'il vend que le lait laicran "/>
    <x v="1"/>
    <m/>
    <m/>
    <m/>
    <x v="3"/>
    <x v="0"/>
  </r>
  <r>
    <x v="17"/>
    <x v="4"/>
    <x v="4"/>
    <x v="4"/>
    <s v="cale cole"/>
    <x v="598"/>
    <x v="0"/>
    <m/>
    <x v="0"/>
    <x v="1"/>
    <m/>
    <s v="Je l'est  venduit le café stick le 26passè mais le café est trop  lent"/>
    <x v="1"/>
    <m/>
    <m/>
    <m/>
    <x v="3"/>
    <x v="0"/>
  </r>
  <r>
    <x v="17"/>
    <x v="4"/>
    <x v="4"/>
    <x v="4"/>
    <s v="Aliou Ba "/>
    <x v="41"/>
    <x v="0"/>
    <m/>
    <x v="0"/>
    <x v="1"/>
    <m/>
    <s v="Li à commande le kafe stick réfréner samane  passé "/>
    <x v="1"/>
    <m/>
    <m/>
    <m/>
    <x v="3"/>
    <x v="0"/>
  </r>
  <r>
    <x v="17"/>
    <x v="4"/>
    <x v="4"/>
    <x v="4"/>
    <s v="Memedou  Diallo "/>
    <x v="314"/>
    <x v="1"/>
    <m/>
    <x v="0"/>
    <x v="1"/>
    <m/>
    <s v="J'ai  les vendus un carton de referais pour essayer mais sa reste "/>
    <x v="1"/>
    <m/>
    <m/>
    <m/>
    <x v="3"/>
    <x v="0"/>
  </r>
  <r>
    <x v="17"/>
    <x v="4"/>
    <x v="4"/>
    <x v="4"/>
    <s v="Omare Ndaiye "/>
    <x v="599"/>
    <x v="0"/>
    <m/>
    <x v="0"/>
    <x v="1"/>
    <m/>
    <s v=" Li le reste 3carton de  kafe refreche"/>
    <x v="1"/>
    <m/>
    <m/>
    <m/>
    <x v="3"/>
    <x v="0"/>
  </r>
  <r>
    <x v="17"/>
    <x v="4"/>
    <x v="4"/>
    <x v="4"/>
    <s v="Ismiala "/>
    <x v="39"/>
    <x v="0"/>
    <m/>
    <x v="1"/>
    <x v="1"/>
    <m/>
    <s v="Le patron est sorti "/>
    <x v="1"/>
    <m/>
    <m/>
    <m/>
    <x v="3"/>
    <x v="0"/>
  </r>
  <r>
    <x v="17"/>
    <x v="4"/>
    <x v="4"/>
    <x v="4"/>
    <s v="Siradio  Barry "/>
    <x v="34"/>
    <x v="0"/>
    <m/>
    <x v="0"/>
    <x v="1"/>
    <m/>
    <s v="liu reste du produit "/>
    <x v="1"/>
    <m/>
    <m/>
    <m/>
    <x v="3"/>
    <x v="0"/>
  </r>
  <r>
    <x v="17"/>
    <x v="4"/>
    <x v="4"/>
    <x v="4"/>
    <s v="Billo salle "/>
    <x v="36"/>
    <x v="0"/>
    <m/>
    <x v="1"/>
    <x v="1"/>
    <m/>
    <s v="Li va faire son commande "/>
    <x v="1"/>
    <m/>
    <m/>
    <m/>
    <x v="3"/>
    <x v="0"/>
  </r>
  <r>
    <x v="17"/>
    <x v="4"/>
    <x v="4"/>
    <x v="4"/>
    <s v="Sow "/>
    <x v="486"/>
    <x v="0"/>
    <m/>
    <x v="0"/>
    <x v="1"/>
    <m/>
    <s v="lui dit je que je l'appele demain pour le 200g il veut commander 5 carton "/>
    <x v="1"/>
    <m/>
    <m/>
    <m/>
    <x v="3"/>
    <x v="0"/>
  </r>
  <r>
    <x v="17"/>
    <x v="4"/>
    <x v="4"/>
    <x v="25"/>
    <s v="Mouhamet  diakhoumpa "/>
    <x v="412"/>
    <x v="0"/>
    <m/>
    <x v="0"/>
    <x v="2"/>
    <s v="Juillet"/>
    <s v="Eras "/>
    <x v="4"/>
    <n v="150"/>
    <n v="6000"/>
    <n v="900000"/>
    <x v="3"/>
    <x v="0"/>
  </r>
  <r>
    <x v="17"/>
    <x v="4"/>
    <x v="4"/>
    <x v="25"/>
    <s v="Mouhamet  diakhoumpa "/>
    <x v="412"/>
    <x v="0"/>
    <m/>
    <x v="0"/>
    <x v="2"/>
    <s v="Juillet"/>
    <s v="Eras "/>
    <x v="10"/>
    <n v="150"/>
    <n v="6000"/>
    <n v="900000"/>
    <x v="3"/>
    <x v="0"/>
  </r>
  <r>
    <x v="17"/>
    <x v="2"/>
    <x v="2"/>
    <x v="14"/>
    <s v="Négoce Jum"/>
    <x v="600"/>
    <x v="0"/>
    <m/>
    <x v="1"/>
    <x v="1"/>
    <m/>
    <s v="La gérante demande de revenir une prochaine.elle va d'abord réfléchir sur les produits"/>
    <x v="1"/>
    <m/>
    <m/>
    <m/>
    <x v="3"/>
    <x v="0"/>
  </r>
  <r>
    <x v="17"/>
    <x v="2"/>
    <x v="2"/>
    <x v="14"/>
    <s v="S.K.L"/>
    <x v="548"/>
    <x v="0"/>
    <m/>
    <x v="0"/>
    <x v="1"/>
    <m/>
    <s v="Il a fait sa commande de 100 cartons refraish qui ne sont pas encore livrés"/>
    <x v="1"/>
    <m/>
    <m/>
    <m/>
    <x v="3"/>
    <x v="0"/>
  </r>
  <r>
    <x v="17"/>
    <x v="2"/>
    <x v="2"/>
    <x v="14"/>
    <s v="Fall"/>
    <x v="129"/>
    <x v="0"/>
    <m/>
    <x v="0"/>
    <x v="1"/>
    <m/>
    <s v="Il lui reste encore du stock de lait de 18g.il a arrêté de vendre le café janus 200g car il a pu avoir des cafés 200g moins chers"/>
    <x v="1"/>
    <m/>
    <m/>
    <m/>
    <x v="3"/>
    <x v="0"/>
  </r>
  <r>
    <x v="17"/>
    <x v="2"/>
    <x v="2"/>
    <x v="14"/>
    <s v="Babacar Mbaye Kébé"/>
    <x v="448"/>
    <x v="0"/>
    <m/>
    <x v="0"/>
    <x v="1"/>
    <m/>
    <s v="Il lui reste du stock de café stick altimo.une dizaine de cartons.concernant les cafés 200g il a trouvé des marques moins chers"/>
    <x v="1"/>
    <m/>
    <m/>
    <m/>
    <x v="3"/>
    <x v="0"/>
  </r>
  <r>
    <x v="17"/>
    <x v="2"/>
    <x v="2"/>
    <x v="14"/>
    <s v="Mamoune Mbacké"/>
    <x v="601"/>
    <x v="0"/>
    <m/>
    <x v="0"/>
    <x v="1"/>
    <m/>
    <s v="Il dit qu'il a quelques factures à gérer d'abord après cela  il va me revenir pour faire ses commandes"/>
    <x v="1"/>
    <m/>
    <m/>
    <m/>
    <x v="3"/>
    <x v="0"/>
  </r>
  <r>
    <x v="17"/>
    <x v="2"/>
    <x v="2"/>
    <x v="14"/>
    <s v="Mame Gör"/>
    <x v="602"/>
    <x v="0"/>
    <m/>
    <x v="0"/>
    <x v="1"/>
    <m/>
    <s v="Il lui reste du stock de café 200g .je n'ai pas accès à son dépôt pour vérifier le nombre."/>
    <x v="1"/>
    <m/>
    <m/>
    <m/>
    <x v="3"/>
    <x v="0"/>
  </r>
  <r>
    <x v="17"/>
    <x v="2"/>
    <x v="2"/>
    <x v="14"/>
    <s v="Ameth"/>
    <x v="500"/>
    <x v="0"/>
    <m/>
    <x v="0"/>
    <x v="1"/>
    <m/>
    <s v="Il lui reste 6cartons de lait janus 18g.va me rappeler quand il sera prêt pour renouveler"/>
    <x v="1"/>
    <m/>
    <m/>
    <m/>
    <x v="3"/>
    <x v="0"/>
  </r>
  <r>
    <x v="17"/>
    <x v="2"/>
    <x v="2"/>
    <x v="14"/>
    <s v="Aladji"/>
    <x v="603"/>
    <x v="0"/>
    <m/>
    <x v="0"/>
    <x v="1"/>
    <m/>
    <s v="Il lui reste du stock de café janus 200g.en même temps il m'a expliqué qu'il a pu avoir un autre café moins cher que janus acheté à 17500(bonjourné)"/>
    <x v="1"/>
    <m/>
    <m/>
    <m/>
    <x v="3"/>
    <x v="0"/>
  </r>
  <r>
    <x v="17"/>
    <x v="2"/>
    <x v="2"/>
    <x v="14"/>
    <s v="Khadim"/>
    <x v="604"/>
    <x v="1"/>
    <m/>
    <x v="0"/>
    <x v="1"/>
    <m/>
    <s v="Il dit qu'il a cessé de commander du café ces temps-ci car la rotation est devenue très lente de son côté"/>
    <x v="1"/>
    <m/>
    <m/>
    <m/>
    <x v="3"/>
    <x v="0"/>
  </r>
  <r>
    <x v="17"/>
    <x v="2"/>
    <x v="2"/>
    <x v="14"/>
    <s v="Birane"/>
    <x v="501"/>
    <x v="0"/>
    <m/>
    <x v="0"/>
    <x v="1"/>
    <m/>
    <s v="Il va réfléchir sur les produits et me rappeler"/>
    <x v="1"/>
    <m/>
    <m/>
    <m/>
    <x v="3"/>
    <x v="0"/>
  </r>
  <r>
    <x v="17"/>
    <x v="2"/>
    <x v="2"/>
    <x v="14"/>
    <s v="Seynabou Gakou"/>
    <x v="605"/>
    <x v="0"/>
    <m/>
    <x v="1"/>
    <x v="0"/>
    <m/>
    <s v="Elle a fait sa commande 25cartons refraish sticks pour essayer"/>
    <x v="0"/>
    <n v="25"/>
    <n v="26000"/>
    <n v="650000"/>
    <x v="3"/>
    <x v="0"/>
  </r>
  <r>
    <x v="17"/>
    <x v="2"/>
    <x v="2"/>
    <x v="14"/>
    <s v="Mactar Diallo"/>
    <x v="606"/>
    <x v="0"/>
    <m/>
    <x v="0"/>
    <x v="1"/>
    <m/>
    <s v="Le patron est toujours en voyage"/>
    <x v="1"/>
    <m/>
    <m/>
    <m/>
    <x v="3"/>
    <x v="0"/>
  </r>
  <r>
    <x v="18"/>
    <x v="6"/>
    <x v="6"/>
    <x v="11"/>
    <s v="Supermarché le cayor"/>
    <x v="102"/>
    <x v="0"/>
    <m/>
    <x v="0"/>
    <x v="1"/>
    <m/>
    <s v="Il avait commandé 25 carton de refraish non livré"/>
    <x v="1"/>
    <m/>
    <m/>
    <m/>
    <x v="3"/>
    <x v="0"/>
  </r>
  <r>
    <x v="18"/>
    <x v="6"/>
    <x v="6"/>
    <x v="11"/>
    <s v="Mor diop"/>
    <x v="101"/>
    <x v="1"/>
    <m/>
    <x v="1"/>
    <x v="1"/>
    <m/>
    <s v="Il lui reste du stock de café"/>
    <x v="1"/>
    <m/>
    <m/>
    <m/>
    <x v="3"/>
    <x v="0"/>
  </r>
  <r>
    <x v="18"/>
    <x v="6"/>
    <x v="6"/>
    <x v="11"/>
    <s v="Pa Sylla"/>
    <x v="512"/>
    <x v="0"/>
    <m/>
    <x v="1"/>
    <x v="1"/>
    <m/>
    <s v="Il a son propre fournisseur de janus"/>
    <x v="1"/>
    <m/>
    <m/>
    <m/>
    <x v="3"/>
    <x v="0"/>
  </r>
  <r>
    <x v="18"/>
    <x v="6"/>
    <x v="6"/>
    <x v="11"/>
    <s v="Pape castor"/>
    <x v="107"/>
    <x v="0"/>
    <m/>
    <x v="1"/>
    <x v="1"/>
    <m/>
    <s v="Ma demande de repasser"/>
    <x v="1"/>
    <m/>
    <m/>
    <m/>
    <x v="3"/>
    <x v="0"/>
  </r>
  <r>
    <x v="18"/>
    <x v="6"/>
    <x v="6"/>
    <x v="11"/>
    <s v="Gueye et frère"/>
    <x v="106"/>
    <x v="3"/>
    <m/>
    <x v="0"/>
    <x v="1"/>
    <m/>
    <s v="Il lui reste quelques boîtes de janus"/>
    <x v="1"/>
    <m/>
    <m/>
    <m/>
    <x v="3"/>
    <x v="0"/>
  </r>
  <r>
    <x v="18"/>
    <x v="6"/>
    <x v="6"/>
    <x v="11"/>
    <s v="Dioguou"/>
    <x v="104"/>
    <x v="0"/>
    <m/>
    <x v="0"/>
    <x v="1"/>
    <m/>
    <s v="Il lui reste quelques boîtes de janus, il dit que c'est lent à écouler"/>
    <x v="1"/>
    <m/>
    <m/>
    <m/>
    <x v="3"/>
    <x v="0"/>
  </r>
  <r>
    <x v="18"/>
    <x v="6"/>
    <x v="6"/>
    <x v="11"/>
    <s v="Alioune"/>
    <x v="103"/>
    <x v="1"/>
    <m/>
    <x v="1"/>
    <x v="1"/>
    <m/>
    <s v="Ma demande de repasser"/>
    <x v="1"/>
    <m/>
    <m/>
    <m/>
    <x v="3"/>
    <x v="0"/>
  </r>
  <r>
    <x v="18"/>
    <x v="6"/>
    <x v="6"/>
    <x v="11"/>
    <s v="Sylla"/>
    <x v="105"/>
    <x v="0"/>
    <m/>
    <x v="1"/>
    <x v="1"/>
    <m/>
    <s v="Ma demande de repasser"/>
    <x v="1"/>
    <m/>
    <m/>
    <m/>
    <x v="3"/>
    <x v="0"/>
  </r>
  <r>
    <x v="18"/>
    <x v="6"/>
    <x v="6"/>
    <x v="11"/>
    <s v="Alpha ba "/>
    <x v="607"/>
    <x v="0"/>
    <m/>
    <x v="1"/>
    <x v="1"/>
    <m/>
    <s v="Ma demande de repasser qu'il y réfléchir "/>
    <x v="1"/>
    <m/>
    <m/>
    <m/>
    <x v="3"/>
    <x v="0"/>
  </r>
  <r>
    <x v="18"/>
    <x v="6"/>
    <x v="6"/>
    <x v="11"/>
    <s v="Mouhamed "/>
    <x v="608"/>
    <x v="0"/>
    <m/>
    <x v="1"/>
    <x v="1"/>
    <m/>
    <s v="Ma demande de repasser "/>
    <x v="1"/>
    <m/>
    <m/>
    <m/>
    <x v="3"/>
    <x v="0"/>
  </r>
  <r>
    <x v="18"/>
    <x v="4"/>
    <x v="4"/>
    <x v="33"/>
    <s v="Falou kebe "/>
    <x v="254"/>
    <x v="0"/>
    <m/>
    <x v="0"/>
    <x v="1"/>
    <m/>
    <s v="Li va m'appeler "/>
    <x v="1"/>
    <m/>
    <m/>
    <m/>
    <x v="3"/>
    <x v="0"/>
  </r>
  <r>
    <x v="18"/>
    <x v="4"/>
    <x v="4"/>
    <x v="33"/>
    <s v="Assane "/>
    <x v="255"/>
    <x v="0"/>
    <m/>
    <x v="0"/>
    <x v="1"/>
    <m/>
    <s v="liu    dit   que je repasser dans la semaine _x000a_"/>
    <x v="1"/>
    <m/>
    <m/>
    <m/>
    <x v="3"/>
    <x v="0"/>
  </r>
  <r>
    <x v="18"/>
    <x v="4"/>
    <x v="4"/>
    <x v="33"/>
    <s v="Mbaye Diop "/>
    <x v="609"/>
    <x v="0"/>
    <m/>
    <x v="0"/>
    <x v="1"/>
    <m/>
    <s v="Demande le kamlac "/>
    <x v="1"/>
    <m/>
    <m/>
    <m/>
    <x v="3"/>
    <x v="0"/>
  </r>
  <r>
    <x v="18"/>
    <x v="4"/>
    <x v="4"/>
    <x v="33"/>
    <s v="Atout Ndaiye "/>
    <x v="610"/>
    <x v="1"/>
    <m/>
    <x v="0"/>
    <x v="1"/>
    <m/>
    <s v="Li attend son commande "/>
    <x v="1"/>
    <m/>
    <m/>
    <m/>
    <x v="3"/>
    <x v="0"/>
  </r>
  <r>
    <x v="18"/>
    <x v="4"/>
    <x v="4"/>
    <x v="4"/>
    <s v="Memedou  Ba "/>
    <x v="316"/>
    <x v="0"/>
    <m/>
    <x v="1"/>
    <x v="1"/>
    <m/>
    <s v="liu  attend  son commande "/>
    <x v="1"/>
    <m/>
    <m/>
    <m/>
    <x v="3"/>
    <x v="0"/>
  </r>
  <r>
    <x v="18"/>
    <x v="4"/>
    <x v="4"/>
    <x v="33"/>
    <s v="Bayé  salle "/>
    <x v="611"/>
    <x v="0"/>
    <m/>
    <x v="1"/>
    <x v="1"/>
    <m/>
    <s v="Li est sorti "/>
    <x v="1"/>
    <m/>
    <m/>
    <m/>
    <x v="3"/>
    <x v="0"/>
  </r>
  <r>
    <x v="18"/>
    <x v="4"/>
    <x v="4"/>
    <x v="33"/>
    <s v="Modou  Gueye "/>
    <x v="465"/>
    <x v="0"/>
    <m/>
    <x v="1"/>
    <x v="1"/>
    <m/>
    <s v=" liu dit que Li  ne connaissait pas nos produits "/>
    <x v="1"/>
    <m/>
    <m/>
    <m/>
    <x v="3"/>
    <x v="0"/>
  </r>
  <r>
    <x v="18"/>
    <x v="4"/>
    <x v="4"/>
    <x v="10"/>
    <s v=" Lamarana  Ba "/>
    <x v="258"/>
    <x v="0"/>
    <m/>
    <x v="0"/>
    <x v="1"/>
    <m/>
    <s v=" Liu attend son commande "/>
    <x v="1"/>
    <m/>
    <m/>
    <m/>
    <x v="3"/>
    <x v="0"/>
  </r>
  <r>
    <x v="18"/>
    <x v="4"/>
    <x v="4"/>
    <x v="33"/>
    <s v="Itilere "/>
    <x v="37"/>
    <x v="0"/>
    <m/>
    <x v="0"/>
    <x v="1"/>
    <m/>
    <s v="Depuis l'augmentation du prix Li refuge de fer  une commande "/>
    <x v="1"/>
    <m/>
    <m/>
    <m/>
    <x v="3"/>
    <x v="0"/>
  </r>
  <r>
    <x v="18"/>
    <x v="4"/>
    <x v="4"/>
    <x v="33"/>
    <s v="Moutare "/>
    <x v="259"/>
    <x v="0"/>
    <m/>
    <x v="0"/>
    <x v="1"/>
    <m/>
    <s v="Li reste 5 carton de Altimo "/>
    <x v="1"/>
    <m/>
    <m/>
    <m/>
    <x v="3"/>
    <x v="0"/>
  </r>
  <r>
    <x v="18"/>
    <x v="1"/>
    <x v="1"/>
    <x v="9"/>
    <s v="ABDOU RAHMAN BA"/>
    <x v="73"/>
    <x v="1"/>
    <m/>
    <x v="0"/>
    <x v="2"/>
    <s v="Juillet"/>
    <s v="Il a prix le lait en poudre pour essayage"/>
    <x v="11"/>
    <n v="3"/>
    <n v="12250"/>
    <n v="36750"/>
    <x v="3"/>
    <x v="0"/>
  </r>
  <r>
    <x v="18"/>
    <x v="2"/>
    <x v="2"/>
    <x v="48"/>
    <s v="Elhadj Thiaw"/>
    <x v="478"/>
    <x v="1"/>
    <m/>
    <x v="0"/>
    <x v="2"/>
    <s v="Juillet"/>
    <s v="Il a reçu sa commande de 3cartons pot refraish 50g pour essayer"/>
    <x v="8"/>
    <n v="3"/>
    <n v="10250"/>
    <n v="30750"/>
    <x v="3"/>
    <x v="0"/>
  </r>
  <r>
    <x v="18"/>
    <x v="2"/>
    <x v="2"/>
    <x v="14"/>
    <s v="S K L"/>
    <x v="548"/>
    <x v="0"/>
    <m/>
    <x v="0"/>
    <x v="0"/>
    <m/>
    <s v="Il voudrait que sa commande soit livrée demain le 09juillet"/>
    <x v="0"/>
    <n v="100"/>
    <n v="26000"/>
    <n v="2600000"/>
    <x v="3"/>
    <x v="0"/>
  </r>
  <r>
    <x v="18"/>
    <x v="0"/>
    <x v="0"/>
    <x v="0"/>
    <s v="Alimentation bobo sy"/>
    <x v="4"/>
    <x v="0"/>
    <m/>
    <x v="1"/>
    <x v="1"/>
    <m/>
    <s v="Il veut essayer mais il ma dit c Cher le café stik"/>
    <x v="1"/>
    <m/>
    <m/>
    <m/>
    <x v="3"/>
    <x v="0"/>
  </r>
  <r>
    <x v="18"/>
    <x v="0"/>
    <x v="0"/>
    <x v="0"/>
    <s v="Mouhem Diallo"/>
    <x v="612"/>
    <x v="0"/>
    <m/>
    <x v="1"/>
    <x v="1"/>
    <m/>
    <s v="Il ma dit d passé Une notre fois"/>
    <x v="1"/>
    <m/>
    <m/>
    <m/>
    <x v="3"/>
    <x v="0"/>
  </r>
  <r>
    <x v="18"/>
    <x v="0"/>
    <x v="0"/>
    <x v="0"/>
    <s v="Mamadou Diallo"/>
    <x v="613"/>
    <x v="0"/>
    <m/>
    <x v="0"/>
    <x v="1"/>
    <m/>
    <s v="Il ma dit d passé Une notre fois"/>
    <x v="1"/>
    <m/>
    <m/>
    <m/>
    <x v="3"/>
    <x v="0"/>
  </r>
  <r>
    <x v="18"/>
    <x v="0"/>
    <x v="0"/>
    <x v="0"/>
    <s v="Alfa Bari"/>
    <x v="614"/>
    <x v="0"/>
    <m/>
    <x v="0"/>
    <x v="1"/>
    <m/>
    <s v="Il veut le l'ai janus 25 kg mais il ma dit chez très cher il ma dit le prix c 52000"/>
    <x v="1"/>
    <m/>
    <m/>
    <m/>
    <x v="3"/>
    <x v="0"/>
  </r>
  <r>
    <x v="18"/>
    <x v="0"/>
    <x v="0"/>
    <x v="0"/>
    <s v="Wos binése"/>
    <x v="615"/>
    <x v="0"/>
    <m/>
    <x v="1"/>
    <x v="1"/>
    <m/>
    <s v="Il ma dit d passé Une notre fois"/>
    <x v="1"/>
    <m/>
    <m/>
    <m/>
    <x v="3"/>
    <x v="0"/>
  </r>
  <r>
    <x v="18"/>
    <x v="0"/>
    <x v="0"/>
    <x v="0"/>
    <s v="Bobo diallo"/>
    <x v="616"/>
    <x v="0"/>
    <m/>
    <x v="1"/>
    <x v="1"/>
    <m/>
    <s v="Mais il veut essayer mais il ma dit d passé Une notre fois"/>
    <x v="1"/>
    <m/>
    <m/>
    <m/>
    <x v="3"/>
    <x v="0"/>
  </r>
  <r>
    <x v="18"/>
    <x v="0"/>
    <x v="0"/>
    <x v="0"/>
    <s v="Alayi Diallo"/>
    <x v="272"/>
    <x v="0"/>
    <m/>
    <x v="1"/>
    <x v="1"/>
    <m/>
    <s v="Il les soti"/>
    <x v="1"/>
    <m/>
    <m/>
    <m/>
    <x v="3"/>
    <x v="0"/>
  </r>
  <r>
    <x v="18"/>
    <x v="0"/>
    <x v="0"/>
    <x v="0"/>
    <s v="Khdime"/>
    <x v="8"/>
    <x v="0"/>
    <m/>
    <x v="0"/>
    <x v="1"/>
    <m/>
    <s v="Ras"/>
    <x v="1"/>
    <m/>
    <m/>
    <m/>
    <x v="3"/>
    <x v="0"/>
  </r>
  <r>
    <x v="18"/>
    <x v="0"/>
    <x v="0"/>
    <x v="0"/>
    <s v="Toure"/>
    <x v="92"/>
    <x v="0"/>
    <m/>
    <x v="1"/>
    <x v="1"/>
    <m/>
    <s v="Ras"/>
    <x v="1"/>
    <m/>
    <m/>
    <m/>
    <x v="3"/>
    <x v="0"/>
  </r>
  <r>
    <x v="18"/>
    <x v="0"/>
    <x v="0"/>
    <x v="0"/>
    <s v="Modou"/>
    <x v="0"/>
    <x v="0"/>
    <m/>
    <x v="0"/>
    <x v="1"/>
    <m/>
    <s v="Je les déjà livre 25 carton de réfresh mais il lui reste 5 carton de réfresh"/>
    <x v="1"/>
    <m/>
    <m/>
    <m/>
    <x v="3"/>
    <x v="0"/>
  </r>
  <r>
    <x v="18"/>
    <x v="0"/>
    <x v="0"/>
    <x v="0"/>
    <s v="Ibrahima Diallo"/>
    <x v="617"/>
    <x v="0"/>
    <m/>
    <x v="0"/>
    <x v="1"/>
    <m/>
    <s v="Il ma dit d passé Une notre fois"/>
    <x v="1"/>
    <m/>
    <m/>
    <m/>
    <x v="3"/>
    <x v="0"/>
  </r>
  <r>
    <x v="18"/>
    <x v="0"/>
    <x v="0"/>
    <x v="0"/>
    <s v="Ibrahima Diallo"/>
    <x v="617"/>
    <x v="0"/>
    <m/>
    <x v="0"/>
    <x v="1"/>
    <m/>
    <s v="Il ma dit d passé Une notre fois"/>
    <x v="1"/>
    <m/>
    <m/>
    <m/>
    <x v="3"/>
    <x v="0"/>
  </r>
  <r>
    <x v="18"/>
    <x v="0"/>
    <x v="0"/>
    <x v="0"/>
    <s v="Ibrahima Diallo parcelle unité 3"/>
    <x v="588"/>
    <x v="0"/>
    <m/>
    <x v="0"/>
    <x v="2"/>
    <s v="Juillet"/>
    <s v="Commande livre"/>
    <x v="0"/>
    <n v="25"/>
    <n v="26000"/>
    <n v="650000"/>
    <x v="3"/>
    <x v="0"/>
  </r>
  <r>
    <x v="18"/>
    <x v="0"/>
    <x v="0"/>
    <x v="0"/>
    <s v="Sodidala sarl"/>
    <x v="618"/>
    <x v="0"/>
    <m/>
    <x v="0"/>
    <x v="2"/>
    <s v="Juillet"/>
    <s v="Commande livre"/>
    <x v="0"/>
    <n v="25"/>
    <n v="26000"/>
    <n v="650000"/>
    <x v="3"/>
    <x v="0"/>
  </r>
  <r>
    <x v="18"/>
    <x v="0"/>
    <x v="0"/>
    <x v="20"/>
    <s v="Dame Diop"/>
    <x v="161"/>
    <x v="0"/>
    <m/>
    <x v="0"/>
    <x v="2"/>
    <s v="Juillet"/>
    <s v="Commande livre"/>
    <x v="0"/>
    <n v="25"/>
    <n v="26000"/>
    <n v="650000"/>
    <x v="3"/>
    <x v="0"/>
  </r>
  <r>
    <x v="18"/>
    <x v="0"/>
    <x v="0"/>
    <x v="20"/>
    <s v="Lamine Diallo"/>
    <x v="162"/>
    <x v="0"/>
    <m/>
    <x v="0"/>
    <x v="2"/>
    <s v="Juillet"/>
    <s v="Commande livre"/>
    <x v="0"/>
    <n v="25"/>
    <n v="26000"/>
    <n v="650000"/>
    <x v="3"/>
    <x v="0"/>
  </r>
  <r>
    <x v="18"/>
    <x v="0"/>
    <x v="0"/>
    <x v="0"/>
    <s v="Fallou kane"/>
    <x v="619"/>
    <x v="0"/>
    <m/>
    <x v="1"/>
    <x v="1"/>
    <m/>
    <s v="Il ma dit d passé Une notre fois"/>
    <x v="1"/>
    <m/>
    <m/>
    <m/>
    <x v="3"/>
    <x v="0"/>
  </r>
  <r>
    <x v="18"/>
    <x v="0"/>
    <x v="0"/>
    <x v="0"/>
    <s v="Sakina Distribution"/>
    <x v="6"/>
    <x v="0"/>
    <m/>
    <x v="0"/>
    <x v="1"/>
    <m/>
    <s v="Il ma dit d passé Une notre fois"/>
    <x v="1"/>
    <m/>
    <m/>
    <m/>
    <x v="3"/>
    <x v="0"/>
  </r>
  <r>
    <x v="18"/>
    <x v="0"/>
    <x v="0"/>
    <x v="20"/>
    <s v="Nouri"/>
    <x v="273"/>
    <x v="0"/>
    <m/>
    <x v="0"/>
    <x v="0"/>
    <m/>
    <s v="Il la commande 25 carton de réfresh"/>
    <x v="0"/>
    <n v="25"/>
    <n v="26000"/>
    <n v="650000"/>
    <x v="3"/>
    <x v="0"/>
  </r>
  <r>
    <x v="18"/>
    <x v="3"/>
    <x v="3"/>
    <x v="19"/>
    <s v="DJIBRIL Laye"/>
    <x v="373"/>
    <x v="0"/>
    <m/>
    <x v="0"/>
    <x v="1"/>
    <m/>
    <s v="Il avait commender depuis le début juin il il attend jusqu'à présent "/>
    <x v="1"/>
    <m/>
    <m/>
    <m/>
    <x v="3"/>
    <x v="0"/>
  </r>
  <r>
    <x v="18"/>
    <x v="3"/>
    <x v="3"/>
    <x v="19"/>
    <s v="Bala"/>
    <x v="374"/>
    <x v="0"/>
    <m/>
    <x v="1"/>
    <x v="1"/>
    <m/>
    <s v="Il n'était pas présent "/>
    <x v="1"/>
    <m/>
    <m/>
    <m/>
    <x v="3"/>
    <x v="0"/>
  </r>
  <r>
    <x v="18"/>
    <x v="3"/>
    <x v="3"/>
    <x v="19"/>
    <s v="Salif"/>
    <x v="372"/>
    <x v="0"/>
    <m/>
    <x v="0"/>
    <x v="1"/>
    <m/>
    <s v="Il n'était pas présent mais depuis l'augmentation du prix il n'a pas commencé à vendre nos produits "/>
    <x v="1"/>
    <m/>
    <m/>
    <m/>
    <x v="3"/>
    <x v="0"/>
  </r>
  <r>
    <x v="18"/>
    <x v="3"/>
    <x v="3"/>
    <x v="19"/>
    <s v="Abdou Sow"/>
    <x v="181"/>
    <x v="0"/>
    <m/>
    <x v="0"/>
    <x v="1"/>
    <m/>
    <s v="Il a commencé à acheter chez Balla "/>
    <x v="1"/>
    <m/>
    <m/>
    <m/>
    <x v="3"/>
    <x v="0"/>
  </r>
  <r>
    <x v="18"/>
    <x v="3"/>
    <x v="3"/>
    <x v="19"/>
    <s v="Mactar"/>
    <x v="371"/>
    <x v="0"/>
    <m/>
    <x v="0"/>
    <x v="1"/>
    <m/>
    <s v="Il lui reste du café refraich stick a peu près 39"/>
    <x v="1"/>
    <m/>
    <m/>
    <m/>
    <x v="3"/>
    <x v="0"/>
  </r>
  <r>
    <x v="18"/>
    <x v="3"/>
    <x v="3"/>
    <x v="19"/>
    <s v="Kane"/>
    <x v="370"/>
    <x v="0"/>
    <m/>
    <x v="1"/>
    <x v="1"/>
    <m/>
    <s v="Il a prend nos produits directement à l'usine par ce qu' on lui a ouvert un compte "/>
    <x v="1"/>
    <m/>
    <m/>
    <m/>
    <x v="3"/>
    <x v="0"/>
  </r>
  <r>
    <x v="18"/>
    <x v="3"/>
    <x v="3"/>
    <x v="19"/>
    <s v="Mara"/>
    <x v="369"/>
    <x v="1"/>
    <m/>
    <x v="1"/>
    <x v="1"/>
    <m/>
    <s v="Il lui reste d'autres produits "/>
    <x v="1"/>
    <m/>
    <m/>
    <m/>
    <x v="3"/>
    <x v="0"/>
  </r>
  <r>
    <x v="18"/>
    <x v="3"/>
    <x v="3"/>
    <x v="19"/>
    <s v="Abou sow"/>
    <x v="182"/>
    <x v="1"/>
    <m/>
    <x v="0"/>
    <x v="1"/>
    <m/>
    <s v="Il avait acheté les pots 200 g mais ces clients disent que le café a beaucoup de poudre donc ils n'auront pas de bénéfices "/>
    <x v="1"/>
    <m/>
    <m/>
    <m/>
    <x v="3"/>
    <x v="0"/>
  </r>
  <r>
    <x v="18"/>
    <x v="3"/>
    <x v="3"/>
    <x v="19"/>
    <s v="NIANG ET FRÈRE "/>
    <x v="620"/>
    <x v="0"/>
    <m/>
    <x v="0"/>
    <x v="1"/>
    <m/>
    <s v="Il avait commender 5 cartons pour tester le nouveau pris "/>
    <x v="1"/>
    <m/>
    <m/>
    <m/>
    <x v="3"/>
    <x v="0"/>
  </r>
  <r>
    <x v="18"/>
    <x v="3"/>
    <x v="3"/>
    <x v="19"/>
    <s v="Sada"/>
    <x v="183"/>
    <x v="0"/>
    <m/>
    <x v="1"/>
    <x v="1"/>
    <m/>
    <s v="Il avait acheté les pots de refraich mais depuis il a des problème pour les écoulés"/>
    <x v="1"/>
    <m/>
    <m/>
    <m/>
    <x v="3"/>
    <x v="0"/>
  </r>
  <r>
    <x v="18"/>
    <x v="3"/>
    <x v="3"/>
    <x v="19"/>
    <s v="BABACAR "/>
    <x v="621"/>
    <x v="0"/>
    <m/>
    <x v="1"/>
    <x v="1"/>
    <m/>
    <s v="Il n'était pas présent "/>
    <x v="1"/>
    <m/>
    <m/>
    <m/>
    <x v="3"/>
    <x v="0"/>
  </r>
  <r>
    <x v="18"/>
    <x v="3"/>
    <x v="3"/>
    <x v="19"/>
    <s v="Fallou "/>
    <x v="367"/>
    <x v="0"/>
    <m/>
    <x v="0"/>
    <x v="1"/>
    <m/>
    <s v="Il avait commender 25 cartons refraich stick mais il attend toujours "/>
    <x v="1"/>
    <m/>
    <m/>
    <m/>
    <x v="3"/>
    <x v="0"/>
  </r>
  <r>
    <x v="18"/>
    <x v="3"/>
    <x v="3"/>
    <x v="19"/>
    <s v="Pape Dieng "/>
    <x v="622"/>
    <x v="1"/>
    <m/>
    <x v="1"/>
    <x v="1"/>
    <m/>
    <s v="Il dit de repasser de temps en temps "/>
    <x v="1"/>
    <m/>
    <m/>
    <m/>
    <x v="3"/>
    <x v="0"/>
  </r>
  <r>
    <x v="18"/>
    <x v="3"/>
    <x v="3"/>
    <x v="19"/>
    <s v="AMADOU Diallo"/>
    <x v="623"/>
    <x v="0"/>
    <m/>
    <x v="1"/>
    <x v="1"/>
    <m/>
    <s v="Il vendait le café Altimo mais depuis l'augmentation il n'a pas commencé à vendre "/>
    <x v="1"/>
    <m/>
    <m/>
    <m/>
    <x v="3"/>
    <x v="0"/>
  </r>
  <r>
    <x v="19"/>
    <x v="4"/>
    <x v="4"/>
    <x v="10"/>
    <s v="Souleymane "/>
    <x v="94"/>
    <x v="1"/>
    <m/>
    <x v="0"/>
    <x v="1"/>
    <m/>
    <s v="Liu de repasser une autre jour "/>
    <x v="1"/>
    <m/>
    <m/>
    <m/>
    <x v="3"/>
    <x v="0"/>
  </r>
  <r>
    <x v="19"/>
    <x v="4"/>
    <x v="4"/>
    <x v="10"/>
    <s v="Memedou  Diallo  "/>
    <x v="95"/>
    <x v="1"/>
    <m/>
    <x v="0"/>
    <x v="1"/>
    <m/>
    <s v="Le patron est sorti "/>
    <x v="1"/>
    <m/>
    <m/>
    <m/>
    <x v="3"/>
    <x v="0"/>
  </r>
  <r>
    <x v="19"/>
    <x v="4"/>
    <x v="4"/>
    <x v="10"/>
    <s v="Moudou  salle "/>
    <x v="100"/>
    <x v="0"/>
    <m/>
    <x v="0"/>
    <x v="1"/>
    <m/>
    <s v="liu attend son  commande "/>
    <x v="1"/>
    <m/>
    <m/>
    <m/>
    <x v="3"/>
    <x v="0"/>
  </r>
  <r>
    <x v="19"/>
    <x v="4"/>
    <x v="4"/>
    <x v="10"/>
    <s v="Tonton  Daow "/>
    <x v="624"/>
    <x v="0"/>
    <m/>
    <x v="1"/>
    <x v="0"/>
    <m/>
    <s v="Pour  essayer "/>
    <x v="8"/>
    <n v="1"/>
    <n v="10750"/>
    <n v="10750"/>
    <x v="3"/>
    <x v="0"/>
  </r>
  <r>
    <x v="19"/>
    <x v="4"/>
    <x v="4"/>
    <x v="10"/>
    <s v="Tonton  Daow "/>
    <x v="624"/>
    <x v="0"/>
    <m/>
    <x v="1"/>
    <x v="0"/>
    <m/>
    <s v="Pour  essayer "/>
    <x v="2"/>
    <n v="1"/>
    <n v="19500"/>
    <n v="19500"/>
    <x v="3"/>
    <x v="0"/>
  </r>
  <r>
    <x v="19"/>
    <x v="4"/>
    <x v="4"/>
    <x v="10"/>
    <s v="Abadou "/>
    <x v="97"/>
    <x v="0"/>
    <m/>
    <x v="1"/>
    <x v="1"/>
    <m/>
    <s v="Le patron est sorti "/>
    <x v="1"/>
    <m/>
    <m/>
    <m/>
    <x v="3"/>
    <x v="0"/>
  </r>
  <r>
    <x v="19"/>
    <x v="4"/>
    <x v="4"/>
    <x v="25"/>
    <s v="Mouhamet  diakhoumpa "/>
    <x v="625"/>
    <x v="0"/>
    <m/>
    <x v="0"/>
    <x v="2"/>
    <s v="Juillet"/>
    <s v="Rac"/>
    <x v="6"/>
    <n v="50"/>
    <n v="7500"/>
    <n v="375000"/>
    <x v="3"/>
    <x v="0"/>
  </r>
  <r>
    <x v="19"/>
    <x v="2"/>
    <x v="2"/>
    <x v="48"/>
    <s v="Alpha Omar Diallo"/>
    <x v="475"/>
    <x v="1"/>
    <m/>
    <x v="1"/>
    <x v="1"/>
    <m/>
    <s v="Le patron n'était pas encore arrivé"/>
    <x v="1"/>
    <m/>
    <m/>
    <m/>
    <x v="3"/>
    <x v="0"/>
  </r>
  <r>
    <x v="19"/>
    <x v="2"/>
    <x v="2"/>
    <x v="48"/>
    <s v="Bassir Diallo"/>
    <x v="476"/>
    <x v="0"/>
    <m/>
    <x v="1"/>
    <x v="1"/>
    <m/>
    <s v="Veut essayer l'altimo.va me rappeler pour confirmer sa commande"/>
    <x v="1"/>
    <m/>
    <m/>
    <m/>
    <x v="3"/>
    <x v="0"/>
  </r>
  <r>
    <x v="19"/>
    <x v="2"/>
    <x v="2"/>
    <x v="48"/>
    <s v="Boubacar Diallo"/>
    <x v="626"/>
    <x v="0"/>
    <m/>
    <x v="0"/>
    <x v="1"/>
    <m/>
    <s v="Il lui reste du stock refraish sticks.je n'ai pas accès à son dépôt pour vérifier le nombre."/>
    <x v="1"/>
    <m/>
    <m/>
    <m/>
    <x v="3"/>
    <x v="0"/>
  </r>
  <r>
    <x v="19"/>
    <x v="2"/>
    <x v="2"/>
    <x v="48"/>
    <s v="Khassim"/>
    <x v="477"/>
    <x v="0"/>
    <m/>
    <x v="1"/>
    <x v="1"/>
    <m/>
    <s v="Le patron était parti en ville.le gérant m'a demandé de lui envoyer nos produits et les prix par WhatsApp._x000a_C'est déjà fait, j'attends sa réponse"/>
    <x v="1"/>
    <m/>
    <m/>
    <m/>
    <x v="3"/>
    <x v="0"/>
  </r>
  <r>
    <x v="19"/>
    <x v="2"/>
    <x v="2"/>
    <x v="48"/>
    <s v="Comptoir Commercial Ba et Frères"/>
    <x v="627"/>
    <x v="1"/>
    <m/>
    <x v="1"/>
    <x v="1"/>
    <m/>
    <s v="le gérant m'a demandé de lui envoyer nos produits et les prix par WhatsApp._x000a_C'est déjà fait, j'attends sa réponse"/>
    <x v="1"/>
    <m/>
    <m/>
    <m/>
    <x v="3"/>
    <x v="0"/>
  </r>
  <r>
    <x v="19"/>
    <x v="2"/>
    <x v="2"/>
    <x v="48"/>
    <s v="Ibrahima Fall"/>
    <x v="628"/>
    <x v="7"/>
    <m/>
    <x v="1"/>
    <x v="1"/>
    <m/>
    <s v="Demande de repasser"/>
    <x v="1"/>
    <m/>
    <m/>
    <m/>
    <x v="3"/>
    <x v="0"/>
  </r>
  <r>
    <x v="19"/>
    <x v="2"/>
    <x v="2"/>
    <x v="48"/>
    <s v="Ismaëla"/>
    <x v="629"/>
    <x v="1"/>
    <m/>
    <x v="1"/>
    <x v="1"/>
    <m/>
    <s v="Le patron n'était pas présent"/>
    <x v="1"/>
    <m/>
    <m/>
    <m/>
    <x v="3"/>
    <x v="0"/>
  </r>
  <r>
    <x v="19"/>
    <x v="2"/>
    <x v="2"/>
    <x v="48"/>
    <s v="Elhadj Thiaw"/>
    <x v="478"/>
    <x v="1"/>
    <m/>
    <x v="0"/>
    <x v="0"/>
    <m/>
    <s v="Il a commandé 3cartons pot refraish de 50g pour essayer"/>
    <x v="8"/>
    <n v="3"/>
    <n v="10250"/>
    <n v="30750"/>
    <x v="3"/>
    <x v="0"/>
  </r>
  <r>
    <x v="19"/>
    <x v="2"/>
    <x v="2"/>
    <x v="48"/>
    <s v="Aliou"/>
    <x v="630"/>
    <x v="1"/>
    <m/>
    <x v="1"/>
    <x v="1"/>
    <m/>
    <s v="Va rappeler en cas de besoin"/>
    <x v="1"/>
    <m/>
    <m/>
    <m/>
    <x v="3"/>
    <x v="0"/>
  </r>
  <r>
    <x v="19"/>
    <x v="2"/>
    <x v="2"/>
    <x v="48"/>
    <s v="Omar"/>
    <x v="631"/>
    <x v="7"/>
    <m/>
    <x v="1"/>
    <x v="1"/>
    <m/>
    <s v="Je lui ai envoyé les images de nos produits par WhatsApp il va les montrer à son patron"/>
    <x v="1"/>
    <m/>
    <m/>
    <m/>
    <x v="3"/>
    <x v="0"/>
  </r>
  <r>
    <x v="19"/>
    <x v="2"/>
    <x v="2"/>
    <x v="48"/>
    <s v="Yamar Gueye"/>
    <x v="632"/>
    <x v="7"/>
    <m/>
    <x v="1"/>
    <x v="1"/>
    <m/>
    <s v="Le patron n'était pas encore arrivé"/>
    <x v="1"/>
    <m/>
    <m/>
    <m/>
    <x v="3"/>
    <x v="0"/>
  </r>
  <r>
    <x v="19"/>
    <x v="2"/>
    <x v="2"/>
    <x v="48"/>
    <s v="Mohamed Lamine Ly"/>
    <x v="633"/>
    <x v="0"/>
    <m/>
    <x v="1"/>
    <x v="1"/>
    <m/>
    <s v="Pour le moment il ne vend que des biscuits.va réfléchir sur le café"/>
    <x v="1"/>
    <m/>
    <m/>
    <m/>
    <x v="3"/>
    <x v="0"/>
  </r>
  <r>
    <x v="19"/>
    <x v="2"/>
    <x v="2"/>
    <x v="54"/>
    <s v="Khadim"/>
    <x v="634"/>
    <x v="0"/>
    <m/>
    <x v="1"/>
    <x v="1"/>
    <m/>
    <s v="A fait sa commande de café stick refraish depuis 3 semaines il attend"/>
    <x v="1"/>
    <m/>
    <m/>
    <m/>
    <x v="3"/>
    <x v="0"/>
  </r>
  <r>
    <x v="19"/>
    <x v="2"/>
    <x v="2"/>
    <x v="54"/>
    <s v="Ibrahima Diallo"/>
    <x v="635"/>
    <x v="1"/>
    <m/>
    <x v="1"/>
    <x v="1"/>
    <m/>
    <s v="Il lui reste du stock de café altimo"/>
    <x v="1"/>
    <m/>
    <m/>
    <m/>
    <x v="3"/>
    <x v="0"/>
  </r>
  <r>
    <x v="19"/>
    <x v="2"/>
    <x v="2"/>
    <x v="54"/>
    <s v="Amadou Ba"/>
    <x v="636"/>
    <x v="1"/>
    <m/>
    <x v="1"/>
    <x v="1"/>
    <m/>
    <s v="Demande de revenir une prochaine fois"/>
    <x v="1"/>
    <m/>
    <m/>
    <m/>
    <x v="3"/>
    <x v="0"/>
  </r>
  <r>
    <x v="19"/>
    <x v="2"/>
    <x v="2"/>
    <x v="54"/>
    <s v="Abdou Gueye"/>
    <x v="637"/>
    <x v="0"/>
    <m/>
    <x v="1"/>
    <x v="1"/>
    <m/>
    <s v="C'est un autre commerçant qui lui avait vendu il ya quelques mois .il Lui reste 5cartons refraish et il trouve que la rotation est un peu lente"/>
    <x v="1"/>
    <m/>
    <m/>
    <m/>
    <x v="3"/>
    <x v="0"/>
  </r>
  <r>
    <x v="19"/>
    <x v="2"/>
    <x v="2"/>
    <x v="54"/>
    <s v="Mohamed Saliou"/>
    <x v="638"/>
    <x v="1"/>
    <m/>
    <x v="1"/>
    <x v="1"/>
    <m/>
    <s v="Demande de revenir prochaine fois"/>
    <x v="1"/>
    <m/>
    <m/>
    <m/>
    <x v="3"/>
    <x v="0"/>
  </r>
  <r>
    <x v="19"/>
    <x v="2"/>
    <x v="2"/>
    <x v="54"/>
    <s v="Abdou Leye"/>
    <x v="639"/>
    <x v="1"/>
    <m/>
    <x v="1"/>
    <x v="1"/>
    <m/>
    <s v="Il lui reste des pots janus 200g et les sticks altimo"/>
    <x v="1"/>
    <m/>
    <m/>
    <m/>
    <x v="3"/>
    <x v="0"/>
  </r>
  <r>
    <x v="19"/>
    <x v="2"/>
    <x v="2"/>
    <x v="54"/>
    <s v="Mamadou"/>
    <x v="640"/>
    <x v="2"/>
    <m/>
    <x v="1"/>
    <x v="1"/>
    <m/>
    <s v="Le patron n'était pas présent"/>
    <x v="1"/>
    <m/>
    <m/>
    <m/>
    <x v="3"/>
    <x v="0"/>
  </r>
  <r>
    <x v="19"/>
    <x v="2"/>
    <x v="2"/>
    <x v="54"/>
    <s v="Mohamed"/>
    <x v="641"/>
    <x v="7"/>
    <m/>
    <x v="1"/>
    <x v="1"/>
    <m/>
    <s v="Le gérant demande de revenir une prochaine fois afin de rencontrer le patron"/>
    <x v="1"/>
    <m/>
    <m/>
    <m/>
    <x v="3"/>
    <x v="0"/>
  </r>
  <r>
    <x v="19"/>
    <x v="2"/>
    <x v="2"/>
    <x v="54"/>
    <s v="Sope Nabi"/>
    <x v="642"/>
    <x v="3"/>
    <m/>
    <x v="1"/>
    <x v="1"/>
    <m/>
    <s v="Le patron n'était pas encore arrivé"/>
    <x v="1"/>
    <m/>
    <m/>
    <m/>
    <x v="3"/>
    <x v="0"/>
  </r>
  <r>
    <x v="19"/>
    <x v="6"/>
    <x v="6"/>
    <x v="26"/>
    <s v="Mame cheikh"/>
    <x v="194"/>
    <x v="0"/>
    <m/>
    <x v="0"/>
    <x v="1"/>
    <m/>
    <s v="Il lui reste quelques cartons de  refraish "/>
    <x v="1"/>
    <m/>
    <m/>
    <m/>
    <x v="3"/>
    <x v="0"/>
  </r>
  <r>
    <x v="19"/>
    <x v="6"/>
    <x v="6"/>
    <x v="26"/>
    <s v="Sow "/>
    <x v="201"/>
    <x v="1"/>
    <m/>
    <x v="1"/>
    <x v="1"/>
    <m/>
    <s v="Ma demande de repasser "/>
    <x v="1"/>
    <m/>
    <m/>
    <m/>
    <x v="3"/>
    <x v="0"/>
  </r>
  <r>
    <x v="19"/>
    <x v="6"/>
    <x v="6"/>
    <x v="26"/>
    <s v="Ndiaye "/>
    <x v="643"/>
    <x v="0"/>
    <m/>
    <x v="1"/>
    <x v="1"/>
    <m/>
    <s v="Na pas encore commencé à vendre nos produits "/>
    <x v="1"/>
    <m/>
    <m/>
    <m/>
    <x v="3"/>
    <x v="0"/>
  </r>
  <r>
    <x v="19"/>
    <x v="6"/>
    <x v="6"/>
    <x v="26"/>
    <s v="Tapha "/>
    <x v="197"/>
    <x v="0"/>
    <m/>
    <x v="1"/>
    <x v="1"/>
    <m/>
    <s v="Ma demande de repasser dans quelques jours "/>
    <x v="1"/>
    <m/>
    <m/>
    <m/>
    <x v="3"/>
    <x v="0"/>
  </r>
  <r>
    <x v="19"/>
    <x v="6"/>
    <x v="6"/>
    <x v="26"/>
    <s v="Ndongo "/>
    <x v="484"/>
    <x v="0"/>
    <m/>
    <x v="1"/>
    <x v="1"/>
    <m/>
    <s v="Il dit que ses clients a lui ne connaissent pas nos produits "/>
    <x v="1"/>
    <m/>
    <m/>
    <m/>
    <x v="3"/>
    <x v="0"/>
  </r>
  <r>
    <x v="19"/>
    <x v="6"/>
    <x v="6"/>
    <x v="26"/>
    <s v="Barry "/>
    <x v="195"/>
    <x v="0"/>
    <m/>
    <x v="0"/>
    <x v="0"/>
    <m/>
    <s v="Qu'il aimerait recevoir son commende dans la semaine "/>
    <x v="0"/>
    <n v="25"/>
    <n v="26000"/>
    <n v="650000"/>
    <x v="3"/>
    <x v="0"/>
  </r>
  <r>
    <x v="19"/>
    <x v="6"/>
    <x v="6"/>
    <x v="26"/>
    <s v="Elage Diallo "/>
    <x v="198"/>
    <x v="0"/>
    <m/>
    <x v="1"/>
    <x v="1"/>
    <m/>
    <s v="Le patron est en voyage "/>
    <x v="1"/>
    <m/>
    <m/>
    <m/>
    <x v="3"/>
    <x v="0"/>
  </r>
  <r>
    <x v="19"/>
    <x v="6"/>
    <x v="6"/>
    <x v="26"/>
    <s v="Modou "/>
    <x v="199"/>
    <x v="1"/>
    <m/>
    <x v="1"/>
    <x v="1"/>
    <m/>
    <s v="Ma demande de repasser "/>
    <x v="1"/>
    <m/>
    <m/>
    <m/>
    <x v="3"/>
    <x v="0"/>
  </r>
  <r>
    <x v="19"/>
    <x v="6"/>
    <x v="6"/>
    <x v="26"/>
    <s v="Ablay "/>
    <x v="644"/>
    <x v="0"/>
    <m/>
    <x v="1"/>
    <x v="1"/>
    <m/>
    <s v="Ma demande de repasser "/>
    <x v="1"/>
    <m/>
    <m/>
    <m/>
    <x v="3"/>
    <x v="0"/>
  </r>
  <r>
    <x v="19"/>
    <x v="0"/>
    <x v="0"/>
    <x v="0"/>
    <s v="EsoGEl saRL"/>
    <x v="88"/>
    <x v="0"/>
    <m/>
    <x v="0"/>
    <x v="1"/>
    <m/>
    <s v="Il connaît non produit"/>
    <x v="1"/>
    <m/>
    <m/>
    <m/>
    <x v="3"/>
    <x v="0"/>
  </r>
  <r>
    <x v="19"/>
    <x v="0"/>
    <x v="0"/>
    <x v="0"/>
    <s v="Dia"/>
    <x v="84"/>
    <x v="0"/>
    <m/>
    <x v="1"/>
    <x v="1"/>
    <m/>
    <s v="Il ma dit d passé Une notre fois"/>
    <x v="1"/>
    <m/>
    <m/>
    <m/>
    <x v="3"/>
    <x v="0"/>
  </r>
  <r>
    <x v="19"/>
    <x v="0"/>
    <x v="0"/>
    <x v="0"/>
    <s v="Mouhem"/>
    <x v="85"/>
    <x v="0"/>
    <m/>
    <x v="1"/>
    <x v="1"/>
    <m/>
    <s v="Il veut le sticker pour essayer"/>
    <x v="1"/>
    <m/>
    <m/>
    <m/>
    <x v="3"/>
    <x v="0"/>
  </r>
  <r>
    <x v="19"/>
    <x v="0"/>
    <x v="0"/>
    <x v="0"/>
    <s v="Moussa beye"/>
    <x v="86"/>
    <x v="0"/>
    <m/>
    <x v="1"/>
    <x v="1"/>
    <m/>
    <s v="Ras"/>
    <x v="1"/>
    <m/>
    <m/>
    <m/>
    <x v="3"/>
    <x v="0"/>
  </r>
  <r>
    <x v="19"/>
    <x v="0"/>
    <x v="0"/>
    <x v="0"/>
    <s v="Mouhem"/>
    <x v="348"/>
    <x v="0"/>
    <m/>
    <x v="0"/>
    <x v="1"/>
    <m/>
    <s v="Il connaît non produit"/>
    <x v="1"/>
    <m/>
    <m/>
    <m/>
    <x v="3"/>
    <x v="0"/>
  </r>
  <r>
    <x v="19"/>
    <x v="0"/>
    <x v="0"/>
    <x v="0"/>
    <s v="Baye Salou"/>
    <x v="87"/>
    <x v="0"/>
    <m/>
    <x v="0"/>
    <x v="1"/>
    <m/>
    <s v="Ras"/>
    <x v="1"/>
    <m/>
    <m/>
    <m/>
    <x v="3"/>
    <x v="0"/>
  </r>
  <r>
    <x v="19"/>
    <x v="0"/>
    <x v="0"/>
    <x v="0"/>
    <s v="Moussa sall"/>
    <x v="349"/>
    <x v="0"/>
    <m/>
    <x v="1"/>
    <x v="1"/>
    <m/>
    <s v="Il connaît non produit"/>
    <x v="1"/>
    <m/>
    <m/>
    <m/>
    <x v="3"/>
    <x v="0"/>
  </r>
  <r>
    <x v="19"/>
    <x v="0"/>
    <x v="0"/>
    <x v="0"/>
    <s v="More"/>
    <x v="83"/>
    <x v="0"/>
    <m/>
    <x v="0"/>
    <x v="1"/>
    <m/>
    <s v="Il veut 5 carton de 50 g de référait pour essayer"/>
    <x v="1"/>
    <m/>
    <m/>
    <m/>
    <x v="3"/>
    <x v="0"/>
  </r>
  <r>
    <x v="19"/>
    <x v="0"/>
    <x v="0"/>
    <x v="0"/>
    <s v="Moutafa"/>
    <x v="469"/>
    <x v="0"/>
    <m/>
    <x v="1"/>
    <x v="1"/>
    <m/>
    <s v="Il connaît non produit"/>
    <x v="1"/>
    <m/>
    <m/>
    <m/>
    <x v="3"/>
    <x v="0"/>
  </r>
  <r>
    <x v="19"/>
    <x v="1"/>
    <x v="1"/>
    <x v="8"/>
    <s v="TAPHA THIAM"/>
    <x v="67"/>
    <x v="0"/>
    <m/>
    <x v="0"/>
    <x v="1"/>
    <m/>
    <s v="Il lui reste du café stick en quantités non déterminé sur les 25 que je lui avait vendu l'autre semaine"/>
    <x v="1"/>
    <m/>
    <m/>
    <m/>
    <x v="3"/>
    <x v="0"/>
  </r>
  <r>
    <x v="19"/>
    <x v="1"/>
    <x v="1"/>
    <x v="8"/>
    <s v="BALDE"/>
    <x v="69"/>
    <x v="1"/>
    <m/>
    <x v="0"/>
    <x v="1"/>
    <m/>
    <s v="Il avait commandé 13 cartons café stick Refraish depuis longtempt et il est frustré de la non livraison depuis"/>
    <x v="1"/>
    <m/>
    <m/>
    <m/>
    <x v="3"/>
    <x v="0"/>
  </r>
  <r>
    <x v="19"/>
    <x v="1"/>
    <x v="1"/>
    <x v="8"/>
    <s v="ADAMA BA"/>
    <x v="645"/>
    <x v="1"/>
    <m/>
    <x v="1"/>
    <x v="1"/>
    <m/>
    <s v="Il dis a chaque foi qu'il va essayer"/>
    <x v="1"/>
    <m/>
    <m/>
    <m/>
    <x v="3"/>
    <x v="0"/>
  </r>
  <r>
    <x v="19"/>
    <x v="1"/>
    <x v="1"/>
    <x v="8"/>
    <s v="PÉRE MBAYE"/>
    <x v="646"/>
    <x v="1"/>
    <m/>
    <x v="0"/>
    <x v="1"/>
    <m/>
    <s v="Il avait commandé 5 cartons stick Refraish depuis longtemps aussi et sa na pas été livré depuis"/>
    <x v="1"/>
    <m/>
    <m/>
    <m/>
    <x v="3"/>
    <x v="0"/>
  </r>
  <r>
    <x v="19"/>
    <x v="1"/>
    <x v="1"/>
    <x v="8"/>
    <s v="CHERIF DIALLO"/>
    <x v="70"/>
    <x v="0"/>
    <m/>
    <x v="0"/>
    <x v="1"/>
    <m/>
    <s v="Il lui reste 29 cartons café stick Refraish sur les 50 cartons que je lui avait livré il y a environs 2 semaine"/>
    <x v="1"/>
    <m/>
    <m/>
    <m/>
    <x v="3"/>
    <x v="0"/>
  </r>
  <r>
    <x v="19"/>
    <x v="1"/>
    <x v="1"/>
    <x v="8"/>
    <s v="ABDOULAYE BA"/>
    <x v="71"/>
    <x v="0"/>
    <m/>
    <x v="0"/>
    <x v="1"/>
    <m/>
    <s v="Il lui reste 20 cartons sur les 25 cartons café sticks Refraish que je lui avait livré l'autre semaine"/>
    <x v="1"/>
    <m/>
    <m/>
    <m/>
    <x v="3"/>
    <x v="0"/>
  </r>
  <r>
    <x v="19"/>
    <x v="1"/>
    <x v="1"/>
    <x v="8"/>
    <s v="ABDOU LATIF DIENG"/>
    <x v="72"/>
    <x v="0"/>
    <m/>
    <x v="1"/>
    <x v="1"/>
    <m/>
    <s v="C'est un nouveau point de vente qui vient d'être installer"/>
    <x v="1"/>
    <m/>
    <m/>
    <m/>
    <x v="3"/>
    <x v="0"/>
  </r>
  <r>
    <x v="19"/>
    <x v="1"/>
    <x v="1"/>
    <x v="8"/>
    <s v="THIERNO SOULEYMANE"/>
    <x v="68"/>
    <x v="0"/>
    <m/>
    <x v="0"/>
    <x v="1"/>
    <m/>
    <s v="Il lui reste du stock de café stick Refraish indéterminé "/>
    <x v="1"/>
    <m/>
    <m/>
    <m/>
    <x v="3"/>
    <x v="0"/>
  </r>
  <r>
    <x v="19"/>
    <x v="1"/>
    <x v="1"/>
    <x v="9"/>
    <s v="ABDOURAHMANE BA"/>
    <x v="73"/>
    <x v="1"/>
    <m/>
    <x v="0"/>
    <x v="0"/>
    <m/>
    <s v="Je lui avait vendu 5 cartons café pot 50g et il lui reste 1 carton + 6 boites"/>
    <x v="11"/>
    <n v="3"/>
    <n v="12250"/>
    <n v="36750"/>
    <x v="3"/>
    <x v="0"/>
  </r>
  <r>
    <x v="19"/>
    <x v="1"/>
    <x v="1"/>
    <x v="9"/>
    <s v="CHEIKH NDAO"/>
    <x v="75"/>
    <x v="1"/>
    <m/>
    <x v="0"/>
    <x v="1"/>
    <m/>
    <s v="Son magasin n'était pas ouvert aujourd'hui"/>
    <x v="1"/>
    <m/>
    <m/>
    <m/>
    <x v="3"/>
    <x v="0"/>
  </r>
  <r>
    <x v="19"/>
    <x v="1"/>
    <x v="1"/>
    <x v="9"/>
    <s v="MATAR KA"/>
    <x v="647"/>
    <x v="1"/>
    <m/>
    <x v="0"/>
    <x v="1"/>
    <m/>
    <s v="Je lui avait vendu 5 cartons café stick Refraish il y a 2 semaine mais il lui reste 4 cartons il avait acheté pour acheter mais c'est lent chez lui"/>
    <x v="1"/>
    <m/>
    <m/>
    <m/>
    <x v="3"/>
    <x v="0"/>
  </r>
  <r>
    <x v="19"/>
    <x v="1"/>
    <x v="1"/>
    <x v="9"/>
    <s v="ABLAYE DIALLO"/>
    <x v="648"/>
    <x v="0"/>
    <m/>
    <x v="0"/>
    <x v="1"/>
    <m/>
    <s v="Je lui avait vendu 25 cartons café stick Refraish et il lui reste 18 cartons"/>
    <x v="1"/>
    <m/>
    <m/>
    <m/>
    <x v="3"/>
    <x v="0"/>
  </r>
  <r>
    <x v="19"/>
    <x v="1"/>
    <x v="1"/>
    <x v="9"/>
    <s v="MATAR NDIAYE"/>
    <x v="649"/>
    <x v="1"/>
    <m/>
    <x v="1"/>
    <x v="1"/>
    <m/>
    <s v="Il dit just qu'il va essayer aprés"/>
    <x v="1"/>
    <m/>
    <m/>
    <m/>
    <x v="3"/>
    <x v="0"/>
  </r>
  <r>
    <x v="19"/>
    <x v="1"/>
    <x v="1"/>
    <x v="9"/>
    <s v="BOUTIQUE SAMB"/>
    <x v="650"/>
    <x v="1"/>
    <m/>
    <x v="1"/>
    <x v="1"/>
    <m/>
    <s v="Il a beucoup de café de nos concurents mais dit qu'il va essayer le lait aprés"/>
    <x v="1"/>
    <m/>
    <m/>
    <m/>
    <x v="3"/>
    <x v="0"/>
  </r>
  <r>
    <x v="19"/>
    <x v="1"/>
    <x v="1"/>
    <x v="9"/>
    <s v="BAYE FALL"/>
    <x v="79"/>
    <x v="0"/>
    <m/>
    <x v="1"/>
    <x v="1"/>
    <m/>
    <s v="Il vent le café stick Refraish mais l'achéte chez Harati au moment oú il fait ses achats"/>
    <x v="1"/>
    <m/>
    <m/>
    <m/>
    <x v="3"/>
    <x v="0"/>
  </r>
  <r>
    <x v="19"/>
    <x v="1"/>
    <x v="1"/>
    <x v="9"/>
    <s v="MOUSTAPHA DIALLO"/>
    <x v="78"/>
    <x v="0"/>
    <m/>
    <x v="0"/>
    <x v="0"/>
    <m/>
    <s v="Il lui reste du café stick Refraish sur les 50 cartons que je lui avait vendu qui reste difficile à compter de même que sur les 25 cartons 200g Refraish livrées derniérement il a seulement terminé les 50g Refraish"/>
    <x v="8"/>
    <n v="50"/>
    <n v="9750"/>
    <n v="487500"/>
    <x v="3"/>
    <x v="0"/>
  </r>
  <r>
    <x v="19"/>
    <x v="1"/>
    <x v="1"/>
    <x v="9"/>
    <s v="SEYDOU TALL"/>
    <x v="77"/>
    <x v="0"/>
    <m/>
    <x v="0"/>
    <x v="1"/>
    <m/>
    <s v="Il lui reste 15 cartons café pots 200g sur les 25 cartons que je lui avait vendu depuis plus d'1 mois c trop lent pour lui"/>
    <x v="1"/>
    <m/>
    <m/>
    <m/>
    <x v="3"/>
    <x v="0"/>
  </r>
  <r>
    <x v="19"/>
    <x v="3"/>
    <x v="3"/>
    <x v="37"/>
    <s v="Khadame Seye"/>
    <x v="651"/>
    <x v="0"/>
    <m/>
    <x v="0"/>
    <x v="1"/>
    <m/>
    <s v="Dit de repasser le Jeudi pour les pots de 50g"/>
    <x v="1"/>
    <m/>
    <m/>
    <m/>
    <x v="3"/>
    <x v="0"/>
  </r>
  <r>
    <x v="19"/>
    <x v="3"/>
    <x v="3"/>
    <x v="37"/>
    <s v="Gassama"/>
    <x v="287"/>
    <x v="1"/>
    <m/>
    <x v="1"/>
    <x v="1"/>
    <m/>
    <s v="Le patron n'était pas présent "/>
    <x v="1"/>
    <m/>
    <m/>
    <m/>
    <x v="3"/>
    <x v="0"/>
  </r>
  <r>
    <x v="19"/>
    <x v="3"/>
    <x v="3"/>
    <x v="37"/>
    <s v="Mohamed Ba "/>
    <x v="290"/>
    <x v="1"/>
    <m/>
    <x v="1"/>
    <x v="1"/>
    <m/>
    <s v="Le patron n'était pas présent "/>
    <x v="1"/>
    <m/>
    <m/>
    <m/>
    <x v="3"/>
    <x v="0"/>
  </r>
  <r>
    <x v="19"/>
    <x v="3"/>
    <x v="3"/>
    <x v="37"/>
    <s v="Aliou Ba"/>
    <x v="284"/>
    <x v="0"/>
    <m/>
    <x v="1"/>
    <x v="1"/>
    <m/>
    <s v="Il lui reste d'autres produits "/>
    <x v="1"/>
    <m/>
    <m/>
    <m/>
    <x v="3"/>
    <x v="0"/>
  </r>
  <r>
    <x v="19"/>
    <x v="3"/>
    <x v="3"/>
    <x v="37"/>
    <s v="Aliou Diallo "/>
    <x v="286"/>
    <x v="1"/>
    <m/>
    <x v="1"/>
    <x v="1"/>
    <m/>
    <s v="Le patron n'était pas présent "/>
    <x v="1"/>
    <m/>
    <m/>
    <m/>
    <x v="3"/>
    <x v="0"/>
  </r>
  <r>
    <x v="19"/>
    <x v="3"/>
    <x v="3"/>
    <x v="37"/>
    <s v="El Hadj malick"/>
    <x v="289"/>
    <x v="0"/>
    <m/>
    <x v="1"/>
    <x v="1"/>
    <m/>
    <s v="Dit de repasser pour le café pot "/>
    <x v="1"/>
    <m/>
    <m/>
    <m/>
    <x v="3"/>
    <x v="0"/>
  </r>
  <r>
    <x v="19"/>
    <x v="3"/>
    <x v="3"/>
    <x v="37"/>
    <s v="Sow"/>
    <x v="285"/>
    <x v="0"/>
    <m/>
    <x v="1"/>
    <x v="1"/>
    <m/>
    <s v="Il n'a pas commencé à vendre nos produits "/>
    <x v="1"/>
    <m/>
    <m/>
    <m/>
    <x v="3"/>
    <x v="0"/>
  </r>
  <r>
    <x v="19"/>
    <x v="3"/>
    <x v="3"/>
    <x v="37"/>
    <s v="Thierno Baldé "/>
    <x v="283"/>
    <x v="0"/>
    <m/>
    <x v="1"/>
    <x v="1"/>
    <m/>
    <s v="Il a nos café refraich stick qu' il a acheté chez Mouhamed Ainoumady "/>
    <x v="1"/>
    <m/>
    <m/>
    <m/>
    <x v="3"/>
    <x v="0"/>
  </r>
  <r>
    <x v="19"/>
    <x v="3"/>
    <x v="3"/>
    <x v="37"/>
    <s v="El Hadj Cissé "/>
    <x v="288"/>
    <x v="0"/>
    <m/>
    <x v="1"/>
    <x v="1"/>
    <m/>
    <s v="Propriétaire de 2 magasin dit qu'il achète nos produits à Djediewaye "/>
    <x v="1"/>
    <m/>
    <m/>
    <m/>
    <x v="3"/>
    <x v="0"/>
  </r>
  <r>
    <x v="20"/>
    <x v="6"/>
    <x v="6"/>
    <x v="22"/>
    <s v="Amadou_x000a_"/>
    <x v="176"/>
    <x v="3"/>
    <m/>
    <x v="0"/>
    <x v="1"/>
    <m/>
    <s v="Il lui reste 2 carton de janus pot 200g"/>
    <x v="1"/>
    <m/>
    <m/>
    <m/>
    <x v="4"/>
    <x v="0"/>
  </r>
  <r>
    <x v="20"/>
    <x v="6"/>
    <x v="6"/>
    <x v="23"/>
    <s v="Baye sy"/>
    <x v="177"/>
    <x v="1"/>
    <m/>
    <x v="1"/>
    <x v="1"/>
    <m/>
    <s v="Ma demande de repasser"/>
    <x v="1"/>
    <m/>
    <m/>
    <m/>
    <x v="4"/>
    <x v="0"/>
  </r>
  <r>
    <x v="20"/>
    <x v="6"/>
    <x v="6"/>
    <x v="23"/>
    <s v="Bathie"/>
    <x v="178"/>
    <x v="1"/>
    <m/>
    <x v="1"/>
    <x v="1"/>
    <m/>
    <s v="Ma demande de repasser"/>
    <x v="1"/>
    <m/>
    <m/>
    <m/>
    <x v="4"/>
    <x v="0"/>
  </r>
  <r>
    <x v="20"/>
    <x v="6"/>
    <x v="6"/>
    <x v="24"/>
    <s v="Djiby"/>
    <x v="179"/>
    <x v="1"/>
    <m/>
    <x v="1"/>
    <x v="1"/>
    <m/>
    <s v="Il dit que nos produits sont chers et lent à écouler "/>
    <x v="1"/>
    <m/>
    <m/>
    <m/>
    <x v="4"/>
    <x v="0"/>
  </r>
  <r>
    <x v="20"/>
    <x v="0"/>
    <x v="0"/>
    <x v="27"/>
    <s v="Diop"/>
    <x v="203"/>
    <x v="0"/>
    <m/>
    <x v="1"/>
    <x v="1"/>
    <m/>
    <s v="Il ma dit d passé Une notre fois"/>
    <x v="1"/>
    <m/>
    <m/>
    <m/>
    <x v="4"/>
    <x v="0"/>
  </r>
  <r>
    <x v="20"/>
    <x v="0"/>
    <x v="0"/>
    <x v="27"/>
    <s v="Alfa"/>
    <x v="204"/>
    <x v="0"/>
    <m/>
    <x v="1"/>
    <x v="1"/>
    <m/>
    <s v="Certains connaissent nos produits mais il leur reste du stock"/>
    <x v="1"/>
    <m/>
    <m/>
    <m/>
    <x v="4"/>
    <x v="0"/>
  </r>
  <r>
    <x v="20"/>
    <x v="0"/>
    <x v="0"/>
    <x v="27"/>
    <s v="Yokou"/>
    <x v="652"/>
    <x v="0"/>
    <m/>
    <x v="0"/>
    <x v="1"/>
    <m/>
    <s v="Ras"/>
    <x v="1"/>
    <m/>
    <m/>
    <m/>
    <x v="4"/>
    <x v="0"/>
  </r>
  <r>
    <x v="20"/>
    <x v="0"/>
    <x v="0"/>
    <x v="27"/>
    <s v="Khamsa Diop"/>
    <x v="206"/>
    <x v="0"/>
    <m/>
    <x v="0"/>
    <x v="1"/>
    <m/>
    <s v="Comment livre c bien"/>
    <x v="1"/>
    <m/>
    <m/>
    <m/>
    <x v="4"/>
    <x v="0"/>
  </r>
  <r>
    <x v="20"/>
    <x v="0"/>
    <x v="0"/>
    <x v="20"/>
    <s v="Lamane Dieng"/>
    <x v="653"/>
    <x v="0"/>
    <m/>
    <x v="0"/>
    <x v="1"/>
    <m/>
    <s v="Il la commande 100 carton d réfresh+50 carton d Altimo non livré depuis Moi de juin"/>
    <x v="1"/>
    <m/>
    <m/>
    <m/>
    <x v="4"/>
    <x v="0"/>
  </r>
  <r>
    <x v="20"/>
    <x v="0"/>
    <x v="0"/>
    <x v="27"/>
    <s v="Mbaye Diop"/>
    <x v="425"/>
    <x v="0"/>
    <m/>
    <x v="0"/>
    <x v="1"/>
    <m/>
    <s v="Il ma dit d passé Une notre fois"/>
    <x v="1"/>
    <m/>
    <m/>
    <m/>
    <x v="4"/>
    <x v="0"/>
  </r>
  <r>
    <x v="20"/>
    <x v="0"/>
    <x v="0"/>
    <x v="27"/>
    <s v="Moutafa Diop"/>
    <x v="209"/>
    <x v="0"/>
    <m/>
    <x v="0"/>
    <x v="1"/>
    <m/>
    <s v="Ras"/>
    <x v="1"/>
    <m/>
    <m/>
    <m/>
    <x v="4"/>
    <x v="0"/>
  </r>
  <r>
    <x v="20"/>
    <x v="0"/>
    <x v="0"/>
    <x v="27"/>
    <s v="Oumar"/>
    <x v="654"/>
    <x v="0"/>
    <m/>
    <x v="0"/>
    <x v="1"/>
    <m/>
    <s v="Pour les autres ils leur restent du stock mais en cas de besoin il vont m'appeler"/>
    <x v="1"/>
    <m/>
    <m/>
    <m/>
    <x v="4"/>
    <x v="0"/>
  </r>
  <r>
    <x v="20"/>
    <x v="0"/>
    <x v="0"/>
    <x v="27"/>
    <s v="Ousseynou"/>
    <x v="655"/>
    <x v="0"/>
    <m/>
    <x v="0"/>
    <x v="1"/>
    <m/>
    <s v="Ras"/>
    <x v="1"/>
    <m/>
    <m/>
    <m/>
    <x v="4"/>
    <x v="0"/>
  </r>
  <r>
    <x v="20"/>
    <x v="0"/>
    <x v="0"/>
    <x v="27"/>
    <s v="Sylla"/>
    <x v="205"/>
    <x v="0"/>
    <m/>
    <x v="0"/>
    <x v="1"/>
    <m/>
    <s v="Il la essayer déjà 2 carton d 200g"/>
    <x v="1"/>
    <m/>
    <m/>
    <m/>
    <x v="4"/>
    <x v="0"/>
  </r>
  <r>
    <x v="20"/>
    <x v="0"/>
    <x v="0"/>
    <x v="27"/>
    <s v="Ousseynou"/>
    <x v="656"/>
    <x v="0"/>
    <m/>
    <x v="0"/>
    <x v="1"/>
    <m/>
    <s v="Il ma dit d passé Une notre fois"/>
    <x v="1"/>
    <m/>
    <m/>
    <m/>
    <x v="4"/>
    <x v="0"/>
  </r>
  <r>
    <x v="20"/>
    <x v="0"/>
    <x v="0"/>
    <x v="27"/>
    <s v="Babacar"/>
    <x v="657"/>
    <x v="0"/>
    <m/>
    <x v="0"/>
    <x v="1"/>
    <m/>
    <s v="Ras"/>
    <x v="1"/>
    <m/>
    <m/>
    <m/>
    <x v="4"/>
    <x v="0"/>
  </r>
  <r>
    <x v="20"/>
    <x v="0"/>
    <x v="0"/>
    <x v="27"/>
    <s v="Cheikh Diallo"/>
    <x v="658"/>
    <x v="0"/>
    <m/>
    <x v="0"/>
    <x v="1"/>
    <m/>
    <s v="Je les déjà livre 10 carton de réfresh pour essayer"/>
    <x v="1"/>
    <m/>
    <m/>
    <m/>
    <x v="4"/>
    <x v="0"/>
  </r>
  <r>
    <x v="20"/>
    <x v="4"/>
    <x v="4"/>
    <x v="21"/>
    <s v="Bassirou  "/>
    <x v="169"/>
    <x v="0"/>
    <m/>
    <x v="0"/>
    <x v="1"/>
    <m/>
    <s v="Stock reste  3carton de Altimo  mais il me demande le kamlac "/>
    <x v="1"/>
    <m/>
    <m/>
    <m/>
    <x v="4"/>
    <x v="0"/>
  </r>
  <r>
    <x v="20"/>
    <x v="4"/>
    <x v="4"/>
    <x v="21"/>
    <s v="Souyebou "/>
    <x v="399"/>
    <x v="0"/>
    <m/>
    <x v="1"/>
    <x v="1"/>
    <m/>
    <s v="Li dit je repasser "/>
    <x v="1"/>
    <m/>
    <m/>
    <m/>
    <x v="4"/>
    <x v="0"/>
  </r>
  <r>
    <x v="20"/>
    <x v="4"/>
    <x v="4"/>
    <x v="21"/>
    <s v="Kasim Diallo "/>
    <x v="170"/>
    <x v="0"/>
    <m/>
    <x v="0"/>
    <x v="1"/>
    <m/>
    <s v="  Le patron est sorti "/>
    <x v="1"/>
    <m/>
    <m/>
    <m/>
    <x v="4"/>
    <x v="0"/>
  </r>
  <r>
    <x v="20"/>
    <x v="4"/>
    <x v="4"/>
    <x v="21"/>
    <s v="Moussa  Diaw "/>
    <x v="173"/>
    <x v="1"/>
    <m/>
    <x v="0"/>
    <x v="1"/>
    <m/>
    <s v="Li  à  dit que  j'attends le produit  fini "/>
    <x v="1"/>
    <m/>
    <m/>
    <m/>
    <x v="4"/>
    <x v="0"/>
  </r>
  <r>
    <x v="20"/>
    <x v="4"/>
    <x v="4"/>
    <x v="21"/>
    <s v="Abdou  Salam "/>
    <x v="172"/>
    <x v="1"/>
    <m/>
    <x v="0"/>
    <x v="1"/>
    <m/>
    <s v="J'ai recencè aujourd'hui liya pa prokrom"/>
    <x v="1"/>
    <m/>
    <m/>
    <m/>
    <x v="4"/>
    <x v="0"/>
  </r>
  <r>
    <x v="20"/>
    <x v="4"/>
    <x v="4"/>
    <x v="21"/>
    <s v="Ahmed Diallo "/>
    <x v="175"/>
    <x v="1"/>
    <m/>
    <x v="0"/>
    <x v="0"/>
    <s v="Juillet"/>
    <s v="Ok"/>
    <x v="12"/>
    <n v="5"/>
    <n v="31000"/>
    <n v="155000"/>
    <x v="4"/>
    <x v="0"/>
  </r>
  <r>
    <x v="20"/>
    <x v="4"/>
    <x v="4"/>
    <x v="21"/>
    <s v="Moustapha  thaim "/>
    <x v="171"/>
    <x v="1"/>
    <m/>
    <x v="0"/>
    <x v="0"/>
    <s v="Juillet"/>
    <s v="C'est OK mais aujourd'hui j'ai livré à  Mouhamet  Daikhoumpa 10carton de  la l'ait kamlac et juanus "/>
    <x v="0"/>
    <n v="10"/>
    <n v="26000"/>
    <n v="260000"/>
    <x v="4"/>
    <x v="0"/>
  </r>
  <r>
    <x v="20"/>
    <x v="4"/>
    <x v="4"/>
    <x v="21"/>
    <s v="Moustapha  thaim "/>
    <x v="171"/>
    <x v="1"/>
    <m/>
    <x v="0"/>
    <x v="0"/>
    <s v="Juillet"/>
    <s v="C'est OK mais aujourd'hui j'ai livré à  Mouhamet  Daikhoumpa 10carton de  la l'ait kamlac et juanus "/>
    <x v="8"/>
    <n v="3"/>
    <n v="10750"/>
    <n v="32250"/>
    <x v="4"/>
    <x v="0"/>
  </r>
  <r>
    <x v="20"/>
    <x v="3"/>
    <x v="3"/>
    <x v="42"/>
    <s v="Boubacar Diallo"/>
    <x v="392"/>
    <x v="0"/>
    <m/>
    <x v="0"/>
    <x v="1"/>
    <m/>
    <s v="Il es intéressé par nos pots Altimo mais il va décider si il prit prendre ( il dit que c'est chairs)"/>
    <x v="1"/>
    <m/>
    <m/>
    <m/>
    <x v="4"/>
    <x v="0"/>
  </r>
  <r>
    <x v="20"/>
    <x v="3"/>
    <x v="3"/>
    <x v="42"/>
    <s v="Momodou Diallo "/>
    <x v="659"/>
    <x v="0"/>
    <m/>
    <x v="1"/>
    <x v="1"/>
    <m/>
    <s v="C'est Boubacar Diallo qui lui fourni"/>
    <x v="1"/>
    <m/>
    <m/>
    <m/>
    <x v="4"/>
    <x v="0"/>
  </r>
  <r>
    <x v="20"/>
    <x v="3"/>
    <x v="3"/>
    <x v="42"/>
    <s v="Fallou Ndiaye "/>
    <x v="660"/>
    <x v="1"/>
    <m/>
    <x v="1"/>
    <x v="1"/>
    <m/>
    <s v="Il n'est pas présent "/>
    <x v="1"/>
    <m/>
    <m/>
    <m/>
    <x v="4"/>
    <x v="0"/>
  </r>
  <r>
    <x v="20"/>
    <x v="3"/>
    <x v="3"/>
    <x v="42"/>
    <s v="Ramadane"/>
    <x v="393"/>
    <x v="1"/>
    <m/>
    <x v="1"/>
    <x v="1"/>
    <m/>
    <s v="Il lui reste d'autres produits "/>
    <x v="1"/>
    <m/>
    <m/>
    <m/>
    <x v="4"/>
    <x v="0"/>
  </r>
  <r>
    <x v="20"/>
    <x v="3"/>
    <x v="3"/>
    <x v="42"/>
    <s v="Mountaha Diallo "/>
    <x v="394"/>
    <x v="0"/>
    <m/>
    <x v="1"/>
    <x v="1"/>
    <m/>
    <s v="Il était intéressé par le lait concentré mais dit qu'il A achète d'autre Mark moins chère "/>
    <x v="1"/>
    <m/>
    <m/>
    <m/>
    <x v="4"/>
    <x v="0"/>
  </r>
  <r>
    <x v="20"/>
    <x v="3"/>
    <x v="3"/>
    <x v="42"/>
    <s v="Pape"/>
    <x v="388"/>
    <x v="0"/>
    <m/>
    <x v="1"/>
    <x v="1"/>
    <m/>
    <s v="Il avait commender 1/ cartons de refraich pour essayer "/>
    <x v="1"/>
    <m/>
    <m/>
    <m/>
    <x v="4"/>
    <x v="0"/>
  </r>
  <r>
    <x v="20"/>
    <x v="3"/>
    <x v="3"/>
    <x v="31"/>
    <s v="Samba ba"/>
    <x v="344"/>
    <x v="0"/>
    <m/>
    <x v="0"/>
    <x v="2"/>
    <s v="Juillet"/>
    <s v="Il avait commender 100 cartons stick mais il a reçu que 75 cartons "/>
    <x v="0"/>
    <n v="50"/>
    <n v="26000"/>
    <n v="1300000"/>
    <x v="4"/>
    <x v="0"/>
  </r>
  <r>
    <x v="20"/>
    <x v="3"/>
    <x v="3"/>
    <x v="31"/>
    <s v="Samba ba"/>
    <x v="344"/>
    <x v="0"/>
    <m/>
    <x v="0"/>
    <x v="2"/>
    <s v="Juillet"/>
    <s v="Il avait commender 100 cartons stick mais il a reçu que 75 cartons "/>
    <x v="7"/>
    <n v="25"/>
    <n v="31000"/>
    <n v="775000"/>
    <x v="4"/>
    <x v="0"/>
  </r>
  <r>
    <x v="20"/>
    <x v="1"/>
    <x v="1"/>
    <x v="30"/>
    <s v="MODOU FALL"/>
    <x v="661"/>
    <x v="1"/>
    <m/>
    <x v="1"/>
    <x v="1"/>
    <m/>
    <s v="C'est un nouveau point de vente, il attend d'étudier le marché"/>
    <x v="1"/>
    <m/>
    <m/>
    <m/>
    <x v="4"/>
    <x v="0"/>
  </r>
  <r>
    <x v="20"/>
    <x v="1"/>
    <x v="1"/>
    <x v="30"/>
    <s v="NIANG ET FRÉRE"/>
    <x v="250"/>
    <x v="1"/>
    <m/>
    <x v="1"/>
    <x v="1"/>
    <m/>
    <s v="Il a beaucouo de produit Good Energie qui est trop lent pour lui il attend que sa termine"/>
    <x v="1"/>
    <m/>
    <m/>
    <m/>
    <x v="4"/>
    <x v="0"/>
  </r>
  <r>
    <x v="20"/>
    <x v="1"/>
    <x v="1"/>
    <x v="30"/>
    <s v="YACINE DIALLO"/>
    <x v="247"/>
    <x v="1"/>
    <m/>
    <x v="1"/>
    <x v="1"/>
    <m/>
    <s v="Il veut essayer nos produit mais demande dépot vente "/>
    <x v="1"/>
    <m/>
    <m/>
    <m/>
    <x v="4"/>
    <x v="0"/>
  </r>
  <r>
    <x v="20"/>
    <x v="1"/>
    <x v="1"/>
    <x v="30"/>
    <s v="ABLAYE DIALLO"/>
    <x v="246"/>
    <x v="0"/>
    <m/>
    <x v="0"/>
    <x v="1"/>
    <m/>
    <s v="Il a vendu tout son stock de 200g et stick Refraish que je lui avait vendu mais dit qu'il va passer commande après "/>
    <x v="1"/>
    <m/>
    <m/>
    <m/>
    <x v="4"/>
    <x v="0"/>
  </r>
  <r>
    <x v="20"/>
    <x v="1"/>
    <x v="1"/>
    <x v="30"/>
    <s v="YORO DIAGNE"/>
    <x v="248"/>
    <x v="1"/>
    <m/>
    <x v="1"/>
    <x v="1"/>
    <m/>
    <s v="Il veut le café stick mais demande de faire dépot vente"/>
    <x v="1"/>
    <m/>
    <m/>
    <m/>
    <x v="4"/>
    <x v="0"/>
  </r>
  <r>
    <x v="20"/>
    <x v="1"/>
    <x v="1"/>
    <x v="30"/>
    <s v="MOUSSA DIOP"/>
    <x v="444"/>
    <x v="0"/>
    <m/>
    <x v="1"/>
    <x v="1"/>
    <m/>
    <s v="Il est en partenariat avec Nescafé"/>
    <x v="1"/>
    <m/>
    <m/>
    <m/>
    <x v="4"/>
    <x v="0"/>
  </r>
  <r>
    <x v="20"/>
    <x v="1"/>
    <x v="1"/>
    <x v="30"/>
    <s v="ABOUBAKRY DJIBI SOW"/>
    <x v="662"/>
    <x v="1"/>
    <m/>
    <x v="1"/>
    <x v="1"/>
    <m/>
    <s v="Il a les produits de nos concurents surtout Good energie mais je l'ai convaincu d'essayer les notre au moins"/>
    <x v="1"/>
    <m/>
    <m/>
    <m/>
    <x v="4"/>
    <x v="0"/>
  </r>
  <r>
    <x v="20"/>
    <x v="1"/>
    <x v="1"/>
    <x v="30"/>
    <s v="TAPHA DIOP"/>
    <x v="251"/>
    <x v="0"/>
    <m/>
    <x v="1"/>
    <x v="1"/>
    <m/>
    <s v="Il est en partenariat avec Nescafé"/>
    <x v="1"/>
    <m/>
    <m/>
    <m/>
    <x v="4"/>
    <x v="0"/>
  </r>
  <r>
    <x v="20"/>
    <x v="1"/>
    <x v="1"/>
    <x v="30"/>
    <s v="AL ASSANE DIA"/>
    <x v="244"/>
    <x v="1"/>
    <m/>
    <x v="1"/>
    <x v="1"/>
    <m/>
    <s v="Il a nos café pot 50g acheté chez Harati"/>
    <x v="1"/>
    <m/>
    <m/>
    <m/>
    <x v="4"/>
    <x v="0"/>
  </r>
  <r>
    <x v="20"/>
    <x v="1"/>
    <x v="1"/>
    <x v="30"/>
    <s v="DAME GUEYE"/>
    <x v="663"/>
    <x v="1"/>
    <m/>
    <x v="1"/>
    <x v="1"/>
    <m/>
    <s v="Il lui reste du café pot qu'il a acheté a Thiaroye"/>
    <x v="1"/>
    <m/>
    <m/>
    <m/>
    <x v="4"/>
    <x v="0"/>
  </r>
  <r>
    <x v="20"/>
    <x v="1"/>
    <x v="1"/>
    <x v="30"/>
    <s v="MOR GUEYE"/>
    <x v="241"/>
    <x v="1"/>
    <m/>
    <x v="0"/>
    <x v="1"/>
    <m/>
    <s v="Il lui reste 5 cartons café pot 200g"/>
    <x v="1"/>
    <m/>
    <m/>
    <m/>
    <x v="4"/>
    <x v="0"/>
  </r>
  <r>
    <x v="20"/>
    <x v="2"/>
    <x v="2"/>
    <x v="7"/>
    <s v="Matar Gaye"/>
    <x v="516"/>
    <x v="0"/>
    <m/>
    <x v="0"/>
    <x v="1"/>
    <m/>
    <s v="Aujourd'hui nous avons discuté à propos des sticks et il est intéressé.il m'a demandé de revenir la semaine prochaine pour conclure."/>
    <x v="1"/>
    <m/>
    <m/>
    <m/>
    <x v="4"/>
    <x v="0"/>
  </r>
  <r>
    <x v="20"/>
    <x v="2"/>
    <x v="2"/>
    <x v="7"/>
    <s v="Aliou"/>
    <x v="546"/>
    <x v="0"/>
    <m/>
    <x v="0"/>
    <x v="2"/>
    <s v="Juillet"/>
    <s v="Il a acheté un carton altimo pot de 100g pour essayer"/>
    <x v="13"/>
    <n v="1"/>
    <n v="35500"/>
    <n v="35500"/>
    <x v="4"/>
    <x v="0"/>
  </r>
  <r>
    <x v="20"/>
    <x v="2"/>
    <x v="2"/>
    <x v="7"/>
    <s v="Pape Dieng"/>
    <x v="66"/>
    <x v="1"/>
    <m/>
    <x v="0"/>
    <x v="1"/>
    <m/>
    <s v="Me demande de le rappeler à propos des sticks"/>
    <x v="1"/>
    <m/>
    <m/>
    <m/>
    <x v="4"/>
    <x v="0"/>
  </r>
  <r>
    <x v="20"/>
    <x v="2"/>
    <x v="2"/>
    <x v="7"/>
    <s v="Assane"/>
    <x v="547"/>
    <x v="0"/>
    <m/>
    <x v="0"/>
    <x v="1"/>
    <m/>
    <s v="Ses clients apprécient le café janus mais la rotation est un peu lente.il demande aussi le kamlac évaporé."/>
    <x v="1"/>
    <m/>
    <m/>
    <m/>
    <x v="4"/>
    <x v="0"/>
  </r>
  <r>
    <x v="20"/>
    <x v="2"/>
    <x v="2"/>
    <x v="43"/>
    <s v="Khalifa"/>
    <x v="533"/>
    <x v="0"/>
    <m/>
    <x v="0"/>
    <x v="2"/>
    <s v="Juillet"/>
    <s v="Commande reçue très tardivement _x000a__x000a_Ce client voudrait que ses commandes soient livrées un peu plus tôt dans la matinée car il travaille avec des partenaires qui lui donne rendez-vous la matinée._x000a_Merci"/>
    <x v="4"/>
    <n v="100"/>
    <n v="6000"/>
    <n v="600000"/>
    <x v="4"/>
    <x v="0"/>
  </r>
  <r>
    <x v="20"/>
    <x v="5"/>
    <x v="5"/>
    <x v="55"/>
    <s v="Momodou Salif"/>
    <x v="664"/>
    <x v="0"/>
    <m/>
    <x v="0"/>
    <x v="0"/>
    <s v="Juillet"/>
    <s v="Il a dit si le café sort lundi je l'amène"/>
    <x v="0"/>
    <n v="25"/>
    <n v="26000"/>
    <n v="650000"/>
    <x v="4"/>
    <x v="0"/>
  </r>
  <r>
    <x v="20"/>
    <x v="5"/>
    <x v="5"/>
    <x v="55"/>
    <s v="Ablaye"/>
    <x v="665"/>
    <x v="1"/>
    <m/>
    <x v="1"/>
    <x v="1"/>
    <m/>
    <s v="Il a le café il a dit que ce sont les promoteur qui l'ont vendu 5 cartons de 200g"/>
    <x v="1"/>
    <m/>
    <m/>
    <m/>
    <x v="4"/>
    <x v="0"/>
  </r>
  <r>
    <x v="20"/>
    <x v="5"/>
    <x v="5"/>
    <x v="55"/>
    <s v="YaYa Dia"/>
    <x v="666"/>
    <x v="0"/>
    <m/>
    <x v="0"/>
    <x v="1"/>
    <m/>
    <s v="Il a dit qu'il lui reste 10 cartons de refraish sur 25 livrés"/>
    <x v="1"/>
    <m/>
    <m/>
    <m/>
    <x v="4"/>
    <x v="0"/>
  </r>
  <r>
    <x v="20"/>
    <x v="5"/>
    <x v="5"/>
    <x v="55"/>
    <s v="Thiaw et Frères"/>
    <x v="667"/>
    <x v="1"/>
    <m/>
    <x v="0"/>
    <x v="1"/>
    <m/>
    <s v="Il a dit que son café est fini mais le bosse n'était pas là il dit de le rappeler"/>
    <x v="1"/>
    <m/>
    <m/>
    <m/>
    <x v="4"/>
    <x v="0"/>
  </r>
  <r>
    <x v="20"/>
    <x v="5"/>
    <x v="5"/>
    <x v="55"/>
    <s v="Momodou yaya"/>
    <x v="668"/>
    <x v="0"/>
    <m/>
    <x v="1"/>
    <x v="1"/>
    <m/>
    <s v="Il a juste dit qu'il a le produit"/>
    <x v="1"/>
    <m/>
    <m/>
    <m/>
    <x v="4"/>
    <x v="0"/>
  </r>
  <r>
    <x v="20"/>
    <x v="5"/>
    <x v="5"/>
    <x v="55"/>
    <s v="Momodou Diallo"/>
    <x v="669"/>
    <x v="0"/>
    <m/>
    <x v="0"/>
    <x v="1"/>
    <m/>
    <s v="Il dit que sont café en reste toujours mais il n'a pas précisé combien"/>
    <x v="1"/>
    <m/>
    <m/>
    <m/>
    <x v="4"/>
    <x v="0"/>
  </r>
  <r>
    <x v="20"/>
    <x v="5"/>
    <x v="5"/>
    <x v="29"/>
    <s v="Wakeur Alpha thiombane"/>
    <x v="670"/>
    <x v="0"/>
    <m/>
    <x v="0"/>
    <x v="2"/>
    <s v="Juin"/>
    <s v="Il a dit qu'il attend toujours les 25 cartons de café altimo"/>
    <x v="0"/>
    <n v="25"/>
    <n v="26000"/>
    <n v="650000"/>
    <x v="4"/>
    <x v="0"/>
  </r>
  <r>
    <x v="20"/>
    <x v="5"/>
    <x v="5"/>
    <x v="29"/>
    <s v="Modou Ndiaye"/>
    <x v="236"/>
    <x v="0"/>
    <m/>
    <x v="0"/>
    <x v="2"/>
    <s v="Juin"/>
    <s v="Il a dit que le café pot altimo 100g l'intéressé mais va me revenir"/>
    <x v="0"/>
    <n v="25"/>
    <n v="26000"/>
    <n v="650000"/>
    <x v="4"/>
    <x v="0"/>
  </r>
  <r>
    <x v="21"/>
    <x v="4"/>
    <x v="4"/>
    <x v="56"/>
    <s v="Moustapha seye"/>
    <x v="184"/>
    <x v="0"/>
    <m/>
    <x v="0"/>
    <x v="1"/>
    <m/>
    <s v="Il attend son commande  qu'il avait passé depuis le moi de Juin."/>
    <x v="1"/>
    <m/>
    <m/>
    <m/>
    <x v="4"/>
    <x v="0"/>
  </r>
  <r>
    <x v="21"/>
    <x v="4"/>
    <x v="4"/>
    <x v="25"/>
    <s v="Issa Diallo "/>
    <x v="185"/>
    <x v="0"/>
    <m/>
    <x v="0"/>
    <x v="1"/>
    <m/>
    <s v="Il n'était pas présent "/>
    <x v="1"/>
    <m/>
    <m/>
    <m/>
    <x v="4"/>
    <x v="0"/>
  </r>
  <r>
    <x v="21"/>
    <x v="4"/>
    <x v="4"/>
    <x v="56"/>
    <s v="Mor seye"/>
    <x v="671"/>
    <x v="0"/>
    <m/>
    <x v="0"/>
    <x v="1"/>
    <m/>
    <s v="Il a accheter 10 carton chez Araty en attendant sa commande de 25 cartons de Café stick Altimo 1,5gx09boites qu'il avait passé depuis le moi de Juin"/>
    <x v="1"/>
    <m/>
    <m/>
    <m/>
    <x v="4"/>
    <x v="0"/>
  </r>
  <r>
    <x v="21"/>
    <x v="4"/>
    <x v="4"/>
    <x v="56"/>
    <s v="Chérif "/>
    <x v="672"/>
    <x v="1"/>
    <m/>
    <x v="0"/>
    <x v="0"/>
    <m/>
    <s v="Il veut essayer nos produits "/>
    <x v="7"/>
    <n v="1"/>
    <n v="31000"/>
    <n v="31000"/>
    <x v="4"/>
    <x v="0"/>
  </r>
  <r>
    <x v="21"/>
    <x v="4"/>
    <x v="4"/>
    <x v="25"/>
    <s v="Matar Ndiaye "/>
    <x v="188"/>
    <x v="0"/>
    <m/>
    <x v="0"/>
    <x v="1"/>
    <m/>
    <s v="Il veut commander mais dit que c'est chère il préfère attendre la livraison de Moustapha seye pour qu il lui diminuer le prix "/>
    <x v="1"/>
    <m/>
    <m/>
    <m/>
    <x v="4"/>
    <x v="0"/>
  </r>
  <r>
    <x v="21"/>
    <x v="4"/>
    <x v="4"/>
    <x v="56"/>
    <s v="Abdou Diop "/>
    <x v="673"/>
    <x v="0"/>
    <m/>
    <x v="1"/>
    <x v="1"/>
    <m/>
    <s v="Il vas passer sa  commande "/>
    <x v="1"/>
    <m/>
    <m/>
    <m/>
    <x v="4"/>
    <x v="0"/>
  </r>
  <r>
    <x v="21"/>
    <x v="4"/>
    <x v="4"/>
    <x v="56"/>
    <s v="Mamadou ba "/>
    <x v="674"/>
    <x v="0"/>
    <m/>
    <x v="1"/>
    <x v="1"/>
    <m/>
    <s v="Il veut essayer "/>
    <x v="1"/>
    <m/>
    <m/>
    <m/>
    <x v="4"/>
    <x v="0"/>
  </r>
  <r>
    <x v="21"/>
    <x v="4"/>
    <x v="4"/>
    <x v="25"/>
    <s v="Korka "/>
    <x v="191"/>
    <x v="0"/>
    <m/>
    <x v="0"/>
    <x v="1"/>
    <m/>
    <s v="Il va m'appeler "/>
    <x v="1"/>
    <m/>
    <m/>
    <m/>
    <x v="4"/>
    <x v="0"/>
  </r>
  <r>
    <x v="21"/>
    <x v="4"/>
    <x v="4"/>
    <x v="56"/>
    <s v="Kaw Saliou"/>
    <x v="413"/>
    <x v="0"/>
    <m/>
    <x v="1"/>
    <x v="0"/>
    <m/>
    <s v="Il veut essayer "/>
    <x v="0"/>
    <n v="1"/>
    <n v="26000"/>
    <n v="26000"/>
    <x v="4"/>
    <x v="0"/>
  </r>
  <r>
    <x v="21"/>
    <x v="4"/>
    <x v="4"/>
    <x v="56"/>
    <s v="Sylla "/>
    <x v="675"/>
    <x v="1"/>
    <m/>
    <x v="0"/>
    <x v="1"/>
    <m/>
    <s v="Il n'était pas présent "/>
    <x v="1"/>
    <m/>
    <m/>
    <m/>
    <x v="4"/>
    <x v="0"/>
  </r>
  <r>
    <x v="21"/>
    <x v="4"/>
    <x v="4"/>
    <x v="56"/>
    <s v="Mouhamet diakhoumpa "/>
    <x v="676"/>
    <x v="0"/>
    <m/>
    <x v="0"/>
    <x v="1"/>
    <m/>
    <s v="Il a besoin de ses 50 cartons Café stick Altimo 1,5gx09boites qu'il avait commendé au mois de Juin et pour le lait il veut essayer "/>
    <x v="1"/>
    <m/>
    <m/>
    <m/>
    <x v="4"/>
    <x v="0"/>
  </r>
  <r>
    <x v="21"/>
    <x v="4"/>
    <x v="4"/>
    <x v="56"/>
    <s v="Mouhamet diakhoumpa "/>
    <x v="676"/>
    <x v="0"/>
    <m/>
    <x v="0"/>
    <x v="1"/>
    <m/>
    <s v="Il a besoin de ses 5 cartons Lait Janus 18gx100 qu'il avait commendé au mois de Juin"/>
    <x v="1"/>
    <m/>
    <m/>
    <m/>
    <x v="4"/>
    <x v="0"/>
  </r>
  <r>
    <x v="21"/>
    <x v="4"/>
    <x v="4"/>
    <x v="56"/>
    <s v="Mouhamet diakhoumpa "/>
    <x v="676"/>
    <x v="0"/>
    <m/>
    <x v="0"/>
    <x v="1"/>
    <m/>
    <s v="Il a besoin de ses 5 cartons Lait Kamlac sachet 18gx100 qu'il avait commendé au mois de Juin"/>
    <x v="1"/>
    <m/>
    <m/>
    <m/>
    <x v="4"/>
    <x v="0"/>
  </r>
  <r>
    <x v="21"/>
    <x v="0"/>
    <x v="0"/>
    <x v="0"/>
    <s v="Moussa sall"/>
    <x v="349"/>
    <x v="0"/>
    <m/>
    <x v="1"/>
    <x v="1"/>
    <m/>
    <s v="Ras"/>
    <x v="1"/>
    <m/>
    <m/>
    <m/>
    <x v="4"/>
    <x v="0"/>
  </r>
  <r>
    <x v="21"/>
    <x v="0"/>
    <x v="0"/>
    <x v="0"/>
    <s v="Alune"/>
    <x v="93"/>
    <x v="0"/>
    <m/>
    <x v="0"/>
    <x v="1"/>
    <m/>
    <s v="Il ma dit d passé Une notre fois"/>
    <x v="1"/>
    <m/>
    <m/>
    <m/>
    <x v="4"/>
    <x v="0"/>
  </r>
  <r>
    <x v="21"/>
    <x v="0"/>
    <x v="0"/>
    <x v="0"/>
    <s v="Elhaj Diallo"/>
    <x v="481"/>
    <x v="0"/>
    <m/>
    <x v="1"/>
    <x v="1"/>
    <m/>
    <s v="Il veut d l'ai janus 25 kg mais il ma dit c chère il ma proposé le prix de 52mile"/>
    <x v="1"/>
    <m/>
    <m/>
    <m/>
    <x v="4"/>
    <x v="0"/>
  </r>
  <r>
    <x v="21"/>
    <x v="0"/>
    <x v="0"/>
    <x v="0"/>
    <s v="Fallou"/>
    <x v="482"/>
    <x v="0"/>
    <m/>
    <x v="1"/>
    <x v="1"/>
    <m/>
    <s v="Ras"/>
    <x v="1"/>
    <m/>
    <m/>
    <m/>
    <x v="4"/>
    <x v="0"/>
  </r>
  <r>
    <x v="21"/>
    <x v="0"/>
    <x v="0"/>
    <x v="0"/>
    <s v="Laye"/>
    <x v="92"/>
    <x v="0"/>
    <m/>
    <x v="1"/>
    <x v="1"/>
    <m/>
    <s v="Il ma dit d passé Une notre fois"/>
    <x v="1"/>
    <m/>
    <m/>
    <m/>
    <x v="4"/>
    <x v="0"/>
  </r>
  <r>
    <x v="21"/>
    <x v="0"/>
    <x v="0"/>
    <x v="0"/>
    <s v="Fallou kane"/>
    <x v="5"/>
    <x v="0"/>
    <m/>
    <x v="1"/>
    <x v="1"/>
    <m/>
    <s v="Il veut essayer 200g de pote de référait il ma dit d passé Une notre fois"/>
    <x v="1"/>
    <m/>
    <m/>
    <m/>
    <x v="4"/>
    <x v="0"/>
  </r>
  <r>
    <x v="21"/>
    <x v="0"/>
    <x v="0"/>
    <x v="0"/>
    <s v="Moutafa"/>
    <x v="469"/>
    <x v="0"/>
    <m/>
    <x v="1"/>
    <x v="1"/>
    <m/>
    <s v="Ras"/>
    <x v="1"/>
    <m/>
    <m/>
    <m/>
    <x v="4"/>
    <x v="0"/>
  </r>
  <r>
    <x v="21"/>
    <x v="0"/>
    <x v="0"/>
    <x v="0"/>
    <s v="Sakina"/>
    <x v="677"/>
    <x v="0"/>
    <m/>
    <x v="0"/>
    <x v="1"/>
    <m/>
    <s v="Il connaît non produit"/>
    <x v="1"/>
    <m/>
    <m/>
    <m/>
    <x v="4"/>
    <x v="0"/>
  </r>
  <r>
    <x v="21"/>
    <x v="0"/>
    <x v="0"/>
    <x v="0"/>
    <s v="More"/>
    <x v="83"/>
    <x v="0"/>
    <m/>
    <x v="0"/>
    <x v="1"/>
    <m/>
    <s v="Il ma dit d passé Une notre fois"/>
    <x v="1"/>
    <m/>
    <m/>
    <m/>
    <x v="4"/>
    <x v="0"/>
  </r>
  <r>
    <x v="21"/>
    <x v="0"/>
    <x v="0"/>
    <x v="0"/>
    <s v="Modou"/>
    <x v="479"/>
    <x v="0"/>
    <m/>
    <x v="0"/>
    <x v="1"/>
    <s v="Juillet"/>
    <s v="Rac"/>
    <x v="1"/>
    <m/>
    <m/>
    <m/>
    <x v="4"/>
    <x v="0"/>
  </r>
  <r>
    <x v="21"/>
    <x v="0"/>
    <x v="0"/>
    <x v="0"/>
    <s v="Moussa beye"/>
    <x v="480"/>
    <x v="0"/>
    <m/>
    <x v="1"/>
    <x v="1"/>
    <s v="Juillet"/>
    <s v="Il veut 10 carton d réfresh non livré"/>
    <x v="1"/>
    <m/>
    <m/>
    <m/>
    <x v="4"/>
    <x v="0"/>
  </r>
  <r>
    <x v="21"/>
    <x v="6"/>
    <x v="6"/>
    <x v="16"/>
    <s v="Amadou"/>
    <x v="137"/>
    <x v="3"/>
    <m/>
    <x v="1"/>
    <x v="1"/>
    <m/>
    <s v="Ma demande de repasser"/>
    <x v="1"/>
    <m/>
    <m/>
    <m/>
    <x v="4"/>
    <x v="0"/>
  </r>
  <r>
    <x v="21"/>
    <x v="6"/>
    <x v="6"/>
    <x v="16"/>
    <s v="Mamadou Diallo"/>
    <x v="136"/>
    <x v="0"/>
    <m/>
    <x v="1"/>
    <x v="1"/>
    <m/>
    <s v="Il vend nos produits via Alati et c'est aussi le fournisseur dans ce zone pour les autres commerçants"/>
    <x v="1"/>
    <m/>
    <m/>
    <m/>
    <x v="4"/>
    <x v="0"/>
  </r>
  <r>
    <x v="21"/>
    <x v="6"/>
    <x v="6"/>
    <x v="16"/>
    <s v="Daily"/>
    <x v="318"/>
    <x v="4"/>
    <m/>
    <x v="1"/>
    <x v="1"/>
    <m/>
    <s v="Elle importe ses propres produits"/>
    <x v="1"/>
    <m/>
    <m/>
    <m/>
    <x v="4"/>
    <x v="0"/>
  </r>
  <r>
    <x v="21"/>
    <x v="6"/>
    <x v="6"/>
    <x v="16"/>
    <s v="Elage"/>
    <x v="140"/>
    <x v="1"/>
    <m/>
    <x v="1"/>
    <x v="1"/>
    <m/>
    <s v="Na pas encore commencé à vendre nos produits,il ma demande de repasser"/>
    <x v="1"/>
    <m/>
    <m/>
    <m/>
    <x v="4"/>
    <x v="0"/>
  </r>
  <r>
    <x v="21"/>
    <x v="2"/>
    <x v="2"/>
    <x v="36"/>
    <s v="Abdallahi Fall"/>
    <x v="279"/>
    <x v="1"/>
    <m/>
    <x v="1"/>
    <x v="1"/>
    <s v="Juillet"/>
    <s v="Le gérant m'a demandé de revenir une prochaine fois car le patron n'est là que durant l'après-midi."/>
    <x v="1"/>
    <m/>
    <m/>
    <m/>
    <x v="4"/>
    <x v="0"/>
  </r>
  <r>
    <x v="21"/>
    <x v="2"/>
    <x v="2"/>
    <x v="36"/>
    <s v="Mohamed Fall"/>
    <x v="280"/>
    <x v="1"/>
    <m/>
    <x v="1"/>
    <x v="1"/>
    <s v="Juillet"/>
    <s v="Il m'a demandé de lui envoyer les images de tous   nos produits ainsi que les prix.il va les étudier ensuite va rappeler pour faire sa commande"/>
    <x v="1"/>
    <m/>
    <m/>
    <m/>
    <x v="4"/>
    <x v="0"/>
  </r>
  <r>
    <x v="21"/>
    <x v="2"/>
    <x v="2"/>
    <x v="36"/>
    <s v="Sadio"/>
    <x v="281"/>
    <x v="1"/>
    <m/>
    <x v="1"/>
    <x v="1"/>
    <s v="Juillet"/>
    <s v="Le patron n'était pas présent"/>
    <x v="1"/>
    <m/>
    <m/>
    <m/>
    <x v="4"/>
    <x v="0"/>
  </r>
  <r>
    <x v="21"/>
    <x v="2"/>
    <x v="2"/>
    <x v="14"/>
    <s v="Mame Gör"/>
    <x v="602"/>
    <x v="0"/>
    <m/>
    <x v="0"/>
    <x v="2"/>
    <s v="Juillet"/>
    <s v="Commande reçue._x000a_Merci"/>
    <x v="2"/>
    <n v="25"/>
    <n v="19500"/>
    <n v="487500"/>
    <x v="4"/>
    <x v="0"/>
  </r>
  <r>
    <x v="21"/>
    <x v="2"/>
    <x v="2"/>
    <x v="43"/>
    <s v="Khalifa"/>
    <x v="533"/>
    <x v="0"/>
    <m/>
    <x v="0"/>
    <x v="0"/>
    <s v="Juillet"/>
    <s v="Il veut être livré demain 4juillet le matin tôt s'il vous plaît._x000a_Merci"/>
    <x v="10"/>
    <n v="100"/>
    <n v="6000"/>
    <n v="600000"/>
    <x v="4"/>
    <x v="0"/>
  </r>
  <r>
    <x v="21"/>
    <x v="3"/>
    <x v="3"/>
    <x v="46"/>
    <s v="X_x000a_Cheikh Ane "/>
    <x v="678"/>
    <x v="0"/>
    <m/>
    <x v="1"/>
    <x v="1"/>
    <s v="Juillet"/>
    <s v="Il voulait le lait en poudre 25k mais il dit que c'est chairs "/>
    <x v="1"/>
    <m/>
    <m/>
    <m/>
    <x v="4"/>
    <x v="0"/>
  </r>
  <r>
    <x v="21"/>
    <x v="3"/>
    <x v="3"/>
    <x v="46"/>
    <s v="Drame "/>
    <x v="456"/>
    <x v="0"/>
    <m/>
    <x v="0"/>
    <x v="1"/>
    <s v="Juillet"/>
    <s v="Il veux le café refraich stick mais la proposition que je lui es dit il refuse (je lui es propose 25C refraich++25carton lait en poudre 100 pièce "/>
    <x v="1"/>
    <m/>
    <m/>
    <m/>
    <x v="4"/>
    <x v="0"/>
  </r>
  <r>
    <x v="21"/>
    <x v="3"/>
    <x v="3"/>
    <x v="46"/>
    <s v="Moustapha "/>
    <x v="458"/>
    <x v="0"/>
    <m/>
    <x v="0"/>
    <x v="1"/>
    <s v="Juillet"/>
    <s v="Il pris le café pot pour essayer et en attendant de recevoir sa commande de 25 cartons Café stick Refraish 1,5gx09boites qu'il avait passé depuis début juin "/>
    <x v="1"/>
    <m/>
    <m/>
    <m/>
    <x v="4"/>
    <x v="0"/>
  </r>
  <r>
    <x v="21"/>
    <x v="3"/>
    <x v="3"/>
    <x v="46"/>
    <s v="Moustapha "/>
    <x v="458"/>
    <x v="0"/>
    <m/>
    <x v="0"/>
    <x v="1"/>
    <s v="Juillet"/>
    <s v="Il pris le café pot pour essayer et pour recevoir sa commande de 10 cartons de Café pot Refraish 50g qu'il avait demandé depuis début juin "/>
    <x v="1"/>
    <m/>
    <m/>
    <m/>
    <x v="4"/>
    <x v="0"/>
  </r>
  <r>
    <x v="21"/>
    <x v="3"/>
    <x v="3"/>
    <x v="46"/>
    <s v="Moustapha "/>
    <x v="458"/>
    <x v="0"/>
    <m/>
    <x v="0"/>
    <x v="1"/>
    <s v="Juillet"/>
    <s v="Il pris le café pot pour essayer et pour recevoir sa commande de 5 cartons de Café pot Refraish 200g qu'il avait demandé depuis début juin "/>
    <x v="1"/>
    <m/>
    <m/>
    <m/>
    <x v="4"/>
    <x v="0"/>
  </r>
  <r>
    <x v="21"/>
    <x v="3"/>
    <x v="3"/>
    <x v="46"/>
    <s v="Mohamed camara"/>
    <x v="459"/>
    <x v="1"/>
    <m/>
    <x v="0"/>
    <x v="0"/>
    <s v="Juillet"/>
    <s v="Il veut essayer le café pot mais dit d'attendre "/>
    <x v="0"/>
    <n v="5"/>
    <n v="26000"/>
    <n v="130000"/>
    <x v="4"/>
    <x v="0"/>
  </r>
  <r>
    <x v="21"/>
    <x v="3"/>
    <x v="3"/>
    <x v="46"/>
    <s v="Mouhamed Dian Diallo "/>
    <x v="679"/>
    <x v="0"/>
    <m/>
    <x v="0"/>
    <x v="1"/>
    <s v="Juillet"/>
    <s v="Il attend la commande de 25 cartons de Café stick Refraish 1,5gx09boites qu'il avait commandé depuis la fin du moi de Mai"/>
    <x v="1"/>
    <m/>
    <m/>
    <m/>
    <x v="4"/>
    <x v="0"/>
  </r>
  <r>
    <x v="21"/>
    <x v="3"/>
    <x v="3"/>
    <x v="46"/>
    <s v="Alpha"/>
    <x v="459"/>
    <x v="1"/>
    <m/>
    <x v="0"/>
    <x v="1"/>
    <s v="Juillet"/>
    <s v="Il vendait le café Altimo mais depuis l'augmentation il ne l'a acheté "/>
    <x v="1"/>
    <m/>
    <m/>
    <m/>
    <x v="4"/>
    <x v="0"/>
  </r>
  <r>
    <x v="21"/>
    <x v="3"/>
    <x v="3"/>
    <x v="46"/>
    <s v="Moustapha "/>
    <x v="458"/>
    <x v="0"/>
    <m/>
    <x v="0"/>
    <x v="1"/>
    <s v="Juillet"/>
    <s v="Il n'a pas commencé à vendre nos produits "/>
    <x v="1"/>
    <m/>
    <m/>
    <m/>
    <x v="4"/>
    <x v="0"/>
  </r>
  <r>
    <x v="21"/>
    <x v="3"/>
    <x v="3"/>
    <x v="46"/>
    <s v="Momodou "/>
    <x v="449"/>
    <x v="0"/>
    <m/>
    <x v="1"/>
    <x v="1"/>
    <s v="Juillet"/>
    <s v="Il n'était pas présent "/>
    <x v="1"/>
    <m/>
    <m/>
    <m/>
    <x v="4"/>
    <x v="0"/>
  </r>
  <r>
    <x v="21"/>
    <x v="3"/>
    <x v="3"/>
    <x v="46"/>
    <s v="Souleymane "/>
    <x v="680"/>
    <x v="0"/>
    <m/>
    <x v="1"/>
    <x v="1"/>
    <s v="Juillet"/>
    <s v="Il a acheté le café a Dakar "/>
    <x v="1"/>
    <m/>
    <m/>
    <m/>
    <x v="4"/>
    <x v="0"/>
  </r>
  <r>
    <x v="21"/>
    <x v="3"/>
    <x v="3"/>
    <x v="46"/>
    <s v="Mbacké Ngom"/>
    <x v="462"/>
    <x v="0"/>
    <m/>
    <x v="0"/>
    <x v="0"/>
    <s v="Juillet"/>
    <s v="Pour le café pot il dit qu' il n'a pas de clients qui achète "/>
    <x v="0"/>
    <n v="25"/>
    <n v="26000"/>
    <n v="650000"/>
    <x v="4"/>
    <x v="0"/>
  </r>
  <r>
    <x v="21"/>
    <x v="5"/>
    <x v="5"/>
    <x v="32"/>
    <s v="Seydou baldé"/>
    <x v="377"/>
    <x v="0"/>
    <m/>
    <x v="0"/>
    <x v="1"/>
    <s v="Juillet"/>
    <s v="Il appellera pour faire sa commande "/>
    <x v="1"/>
    <m/>
    <m/>
    <m/>
    <x v="4"/>
    <x v="0"/>
  </r>
  <r>
    <x v="21"/>
    <x v="5"/>
    <x v="5"/>
    <x v="32"/>
    <s v="Mouhamed "/>
    <x v="325"/>
    <x v="0"/>
    <m/>
    <x v="1"/>
    <x v="1"/>
    <s v="Juillet"/>
    <s v="Il m'a dit qu'il va m'appeler en cas de besoin"/>
    <x v="1"/>
    <m/>
    <m/>
    <m/>
    <x v="4"/>
    <x v="0"/>
  </r>
  <r>
    <x v="21"/>
    <x v="5"/>
    <x v="5"/>
    <x v="32"/>
    <s v="Omar fall"/>
    <x v="681"/>
    <x v="0"/>
    <m/>
    <x v="1"/>
    <x v="1"/>
    <s v="Juillet"/>
    <s v="Il a le café stick servi par ndiaye et frères mais il est intéressé par le café pot altimo"/>
    <x v="1"/>
    <m/>
    <m/>
    <m/>
    <x v="4"/>
    <x v="0"/>
  </r>
  <r>
    <x v="21"/>
    <x v="5"/>
    <x v="5"/>
    <x v="32"/>
    <s v="Cheikh bara "/>
    <x v="336"/>
    <x v="0"/>
    <m/>
    <x v="1"/>
    <x v="1"/>
    <s v="Juillet"/>
    <s v="Il veut 50 cartons refraish stick mais va appeler pour confirmer"/>
    <x v="1"/>
    <m/>
    <m/>
    <m/>
    <x v="4"/>
    <x v="0"/>
  </r>
  <r>
    <x v="21"/>
    <x v="5"/>
    <x v="5"/>
    <x v="32"/>
    <s v="Serigne Saliou Gaye"/>
    <x v="379"/>
    <x v="0"/>
    <m/>
    <x v="0"/>
    <x v="1"/>
    <s v="Juillet"/>
    <s v="Il dit qu'il va m'appeler pour commander le pot 50g"/>
    <x v="1"/>
    <m/>
    <m/>
    <m/>
    <x v="4"/>
    <x v="0"/>
  </r>
  <r>
    <x v="21"/>
    <x v="5"/>
    <x v="5"/>
    <x v="32"/>
    <s v="Ndiaye Fall"/>
    <x v="380"/>
    <x v="0"/>
    <m/>
    <x v="0"/>
    <x v="1"/>
    <s v="Juillet"/>
    <s v="Je l'ai proposé les pots et le lait 25kg mais a dit qu'il en reste de stock de pot et pour le lait il dit que c'est trop chère même donc il a proposé si on pouvait le réduire jusqu'à 52000f"/>
    <x v="1"/>
    <m/>
    <m/>
    <m/>
    <x v="4"/>
    <x v="0"/>
  </r>
  <r>
    <x v="21"/>
    <x v="5"/>
    <x v="5"/>
    <x v="32"/>
    <s v="Serigne Khadim"/>
    <x v="381"/>
    <x v="1"/>
    <m/>
    <x v="0"/>
    <x v="1"/>
    <s v="Juillet"/>
    <s v="Il a demandé d'après ce que j'avais aujourd'hui pour acheté mais je l'ai promis pour demain"/>
    <x v="1"/>
    <m/>
    <m/>
    <m/>
    <x v="4"/>
    <x v="0"/>
  </r>
  <r>
    <x v="21"/>
    <x v="5"/>
    <x v="5"/>
    <x v="32"/>
    <s v="Ismaïla"/>
    <x v="385"/>
    <x v="0"/>
    <m/>
    <x v="0"/>
    <x v="1"/>
    <s v="Juillet"/>
    <s v="Il a le café pot 200g il a était servi par lamine Seye"/>
    <x v="1"/>
    <m/>
    <m/>
    <m/>
    <x v="4"/>
    <x v="0"/>
  </r>
  <r>
    <x v="21"/>
    <x v="5"/>
    <x v="5"/>
    <x v="32"/>
    <s v="Famara"/>
    <x v="386"/>
    <x v="0"/>
    <m/>
    <x v="0"/>
    <x v="1"/>
    <s v="Juillet"/>
    <s v="Il lui reste 5 cartons de 50g sur 25 livrés"/>
    <x v="1"/>
    <m/>
    <m/>
    <m/>
    <x v="4"/>
    <x v="0"/>
  </r>
  <r>
    <x v="21"/>
    <x v="5"/>
    <x v="5"/>
    <x v="32"/>
    <s v="Boubou Séye"/>
    <x v="384"/>
    <x v="0"/>
    <m/>
    <x v="1"/>
    <x v="1"/>
    <s v="Juillet"/>
    <s v="Il n'était pas présent il dit de repasser"/>
    <x v="1"/>
    <m/>
    <m/>
    <m/>
    <x v="4"/>
    <x v="0"/>
  </r>
  <r>
    <x v="21"/>
    <x v="5"/>
    <x v="5"/>
    <x v="32"/>
    <s v="Tonton Ndiouga"/>
    <x v="332"/>
    <x v="0"/>
    <m/>
    <x v="1"/>
    <x v="1"/>
    <s v="Juillet"/>
    <s v="Il a dit qu'il ne vendait pas nos produits"/>
    <x v="1"/>
    <m/>
    <m/>
    <m/>
    <x v="4"/>
    <x v="0"/>
  </r>
  <r>
    <x v="21"/>
    <x v="5"/>
    <x v="5"/>
    <x v="32"/>
    <s v="Mballo Seye"/>
    <x v="329"/>
    <x v="0"/>
    <m/>
    <x v="1"/>
    <x v="1"/>
    <s v="Juillet"/>
    <s v="Il a le café stick servi par ndiaye et frères"/>
    <x v="1"/>
    <m/>
    <m/>
    <m/>
    <x v="4"/>
    <x v="0"/>
  </r>
  <r>
    <x v="21"/>
    <x v="5"/>
    <x v="5"/>
    <x v="32"/>
    <s v="Mouhamed Diallo"/>
    <x v="330"/>
    <x v="0"/>
    <m/>
    <x v="0"/>
    <x v="1"/>
    <s v="Juillet"/>
    <s v="Il a dit qu'il vas m'appeler en cas de besoin"/>
    <x v="1"/>
    <m/>
    <m/>
    <m/>
    <x v="4"/>
    <x v="0"/>
  </r>
  <r>
    <x v="21"/>
    <x v="5"/>
    <x v="5"/>
    <x v="32"/>
    <s v="Lamine Seye"/>
    <x v="382"/>
    <x v="0"/>
    <m/>
    <x v="0"/>
    <x v="0"/>
    <s v="Juillet"/>
    <s v="Il a dit qu'il n'a plus de café a vendre pour le lait 25kg il dit veut essayer mais dit que chère par rapport au prix du marché"/>
    <x v="0"/>
    <n v="25"/>
    <n v="26000"/>
    <n v="650000"/>
    <x v="4"/>
    <x v="0"/>
  </r>
  <r>
    <x v="21"/>
    <x v="5"/>
    <x v="5"/>
    <x v="32"/>
    <s v="Ndiaye et frères"/>
    <x v="383"/>
    <x v="0"/>
    <m/>
    <x v="1"/>
    <x v="1"/>
    <s v="Juillet"/>
    <s v="Il a dit que son stock est fini mais notre prix est chère et je l'ai demandé de proposer mais il a dit qu'il vas m'appeler"/>
    <x v="1"/>
    <m/>
    <m/>
    <m/>
    <x v="4"/>
    <x v="0"/>
  </r>
  <r>
    <x v="21"/>
    <x v="5"/>
    <x v="5"/>
    <x v="32"/>
    <s v="Ousseynou"/>
    <x v="331"/>
    <x v="0"/>
    <m/>
    <x v="1"/>
    <x v="1"/>
    <s v="Juillet"/>
    <s v="Il m'avait appelé pour en acheter sur le même jour mais comme je l'avais pas il a préfèré acheter chez Ndiaye"/>
    <x v="1"/>
    <m/>
    <m/>
    <m/>
    <x v="4"/>
    <x v="0"/>
  </r>
  <r>
    <x v="21"/>
    <x v="5"/>
    <x v="5"/>
    <x v="32"/>
    <s v="Medoune"/>
    <x v="682"/>
    <x v="0"/>
    <m/>
    <x v="1"/>
    <x v="0"/>
    <s v="Juillet"/>
    <s v="C'était un des clients de Omar et il m'avait donné son numéro pour l'appeler car d'habitude quand je passais il n'était pas présent"/>
    <x v="0"/>
    <n v="50"/>
    <n v="26000"/>
    <n v="1300000"/>
    <x v="4"/>
    <x v="0"/>
  </r>
  <r>
    <x v="21"/>
    <x v="1"/>
    <x v="1"/>
    <x v="39"/>
    <s v="DJILI SENE"/>
    <x v="305"/>
    <x v="0"/>
    <m/>
    <x v="1"/>
    <x v="1"/>
    <s v="Juillet"/>
    <s v="Il a beaucoup de café de Good Energie mais dit qu'il va essayer ultérieurement et il est il est intéressé par le lait en poudre 25kg sauf le prix est chaire pour lui il propose environ 52000 pour essayage"/>
    <x v="1"/>
    <m/>
    <m/>
    <m/>
    <x v="4"/>
    <x v="0"/>
  </r>
  <r>
    <x v="21"/>
    <x v="1"/>
    <x v="1"/>
    <x v="39"/>
    <s v="DJili "/>
    <x v="683"/>
    <x v="0"/>
    <m/>
    <x v="1"/>
    <x v="1"/>
    <s v="Juillet"/>
    <s v="Il est en partenariat av3c Nestlé"/>
    <x v="1"/>
    <m/>
    <m/>
    <m/>
    <x v="4"/>
    <x v="0"/>
  </r>
  <r>
    <x v="21"/>
    <x v="1"/>
    <x v="1"/>
    <x v="39"/>
    <s v="MODOU WADE"/>
    <x v="684"/>
    <x v="1"/>
    <m/>
    <x v="1"/>
    <x v="1"/>
    <s v="Juillet"/>
    <s v="Il ne vend pas de café mais pour le lait il en réfléchi"/>
    <x v="1"/>
    <m/>
    <m/>
    <m/>
    <x v="4"/>
    <x v="0"/>
  </r>
  <r>
    <x v="21"/>
    <x v="1"/>
    <x v="1"/>
    <x v="39"/>
    <s v="MOUHAMED DIALLO"/>
    <x v="307"/>
    <x v="1"/>
    <m/>
    <x v="0"/>
    <x v="0"/>
    <s v="Juillet"/>
    <s v="RAS pour le café mais il veut arréter de vendre du lait vu qu'il n'arrive pas a vendre ses stocks"/>
    <x v="8"/>
    <n v="2"/>
    <n v="10250"/>
    <n v="20500"/>
    <x v="4"/>
    <x v="0"/>
  </r>
  <r>
    <x v="21"/>
    <x v="1"/>
    <x v="1"/>
    <x v="38"/>
    <s v="MOUSSA BA"/>
    <x v="310"/>
    <x v="1"/>
    <m/>
    <x v="0"/>
    <x v="1"/>
    <s v="Juillet"/>
    <s v="Il lui reste du stock de café stick Refraish et café pot 200g mais j'ai pas pu compter vu que le client était absent seul son employé était présent"/>
    <x v="1"/>
    <m/>
    <m/>
    <m/>
    <x v="4"/>
    <x v="0"/>
  </r>
  <r>
    <x v="21"/>
    <x v="1"/>
    <x v="1"/>
    <x v="38"/>
    <s v="CHEIKH"/>
    <x v="685"/>
    <x v="1"/>
    <m/>
    <x v="0"/>
    <x v="0"/>
    <s v="Juillet"/>
    <s v="RAS"/>
    <x v="8"/>
    <n v="2"/>
    <n v="10250"/>
    <n v="20500"/>
    <x v="4"/>
    <x v="0"/>
  </r>
  <r>
    <x v="21"/>
    <x v="1"/>
    <x v="1"/>
    <x v="38"/>
    <s v="CHEIKH DIOP"/>
    <x v="299"/>
    <x v="1"/>
    <m/>
    <x v="0"/>
    <x v="1"/>
    <s v="Juillet"/>
    <s v="Il n'a plus de stock de café mais n'a pas assez d'argent pour commander il propose un dépot vente"/>
    <x v="1"/>
    <m/>
    <m/>
    <m/>
    <x v="4"/>
    <x v="0"/>
  </r>
  <r>
    <x v="21"/>
    <x v="1"/>
    <x v="1"/>
    <x v="38"/>
    <s v="SEYNABOU BA"/>
    <x v="686"/>
    <x v="1"/>
    <m/>
    <x v="0"/>
    <x v="1"/>
    <s v="Juillet"/>
    <s v="Elle lui reste 2 cartons café stick Refraish "/>
    <x v="1"/>
    <m/>
    <m/>
    <m/>
    <x v="4"/>
    <x v="0"/>
  </r>
  <r>
    <x v="21"/>
    <x v="1"/>
    <x v="1"/>
    <x v="38"/>
    <s v="LY ET FRÉRE"/>
    <x v="585"/>
    <x v="0"/>
    <m/>
    <x v="0"/>
    <x v="1"/>
    <s v="Juillet"/>
    <s v="Ils ont vendu tous leur stock de café pot et café stick que je les avaient vendu par contre il dis qu'ils vont appeler le lundi pour passer commande histoir de regrouper l'argent"/>
    <x v="1"/>
    <m/>
    <m/>
    <m/>
    <x v="4"/>
    <x v="0"/>
  </r>
  <r>
    <x v="21"/>
    <x v="1"/>
    <x v="1"/>
    <x v="38"/>
    <s v="NAFAR BOUTIQUE"/>
    <x v="300"/>
    <x v="0"/>
    <m/>
    <x v="0"/>
    <x v="0"/>
    <s v="Juillet"/>
    <s v="1ére commande pour essayer"/>
    <x v="0"/>
    <n v="25"/>
    <n v="26000"/>
    <n v="650000"/>
    <x v="4"/>
    <x v="0"/>
  </r>
  <r>
    <x v="21"/>
    <x v="1"/>
    <x v="1"/>
    <x v="38"/>
    <s v="PAPE DIOP"/>
    <x v="301"/>
    <x v="1"/>
    <m/>
    <x v="0"/>
    <x v="1"/>
    <s v="Juillet"/>
    <s v="Il lui reste du 20 cartons café stick Refraish sur les 25 cartons que je lui avait livré le lundi passé"/>
    <x v="1"/>
    <m/>
    <m/>
    <m/>
    <x v="4"/>
    <x v="0"/>
  </r>
  <r>
    <x v="21"/>
    <x v="1"/>
    <x v="1"/>
    <x v="38"/>
    <s v="MAMADOU DIA"/>
    <x v="302"/>
    <x v="0"/>
    <m/>
    <x v="0"/>
    <x v="1"/>
    <s v="Juillet"/>
    <s v="Il avait commandé 100 cartons café stick Altimo il y a 2 semaine depuis sa na pas était livré et le client se plaind"/>
    <x v="1"/>
    <m/>
    <m/>
    <m/>
    <x v="4"/>
    <x v="0"/>
  </r>
  <r>
    <x v="22"/>
    <x v="5"/>
    <x v="5"/>
    <x v="18"/>
    <s v="Stapro.com SARL n1"/>
    <x v="149"/>
    <x v="0"/>
    <m/>
    <x v="0"/>
    <x v="1"/>
    <s v="Juillet"/>
    <s v="Le gérant n'était pas encore là mais il a dit que le produit reste"/>
    <x v="1"/>
    <m/>
    <m/>
    <m/>
    <x v="4"/>
    <x v="0"/>
  </r>
  <r>
    <x v="22"/>
    <x v="5"/>
    <x v="5"/>
    <x v="18"/>
    <s v="Baldé et frères"/>
    <x v="150"/>
    <x v="1"/>
    <m/>
    <x v="1"/>
    <x v="1"/>
    <s v="Juillet"/>
    <s v="Il dit qu'il préfère attendre encore pour voir s'il va acheter ou pas"/>
    <x v="1"/>
    <m/>
    <m/>
    <m/>
    <x v="4"/>
    <x v="0"/>
  </r>
  <r>
    <x v="22"/>
    <x v="5"/>
    <x v="5"/>
    <x v="18"/>
    <s v="Sow et frères"/>
    <x v="151"/>
    <x v="0"/>
    <m/>
    <x v="1"/>
    <x v="1"/>
    <s v="Juillet"/>
    <s v="Il a dit qu'il a le café sticks mais il n'est pas trop bavard"/>
    <x v="1"/>
    <m/>
    <m/>
    <m/>
    <x v="4"/>
    <x v="0"/>
  </r>
  <r>
    <x v="22"/>
    <x v="5"/>
    <x v="5"/>
    <x v="18"/>
    <s v="Stapro .com SARL n2"/>
    <x v="152"/>
    <x v="0"/>
    <m/>
    <x v="1"/>
    <x v="1"/>
    <s v="Juillet"/>
    <s v="Le gérant n'était pas encore là"/>
    <x v="1"/>
    <m/>
    <m/>
    <m/>
    <x v="4"/>
    <x v="0"/>
  </r>
  <r>
    <x v="22"/>
    <x v="5"/>
    <x v="5"/>
    <x v="18"/>
    <s v="Sopé Naby"/>
    <x v="153"/>
    <x v="0"/>
    <m/>
    <x v="1"/>
    <x v="1"/>
    <s v="Juillet"/>
    <s v="Il a le café sticks mais il est servi par stapro n1il a demandé aussi les pots 50 et 200g refraish mais il a dit que le ginny était moins chère avec 17500f le caton"/>
    <x v="1"/>
    <m/>
    <m/>
    <m/>
    <x v="4"/>
    <x v="0"/>
  </r>
  <r>
    <x v="22"/>
    <x v="5"/>
    <x v="5"/>
    <x v="18"/>
    <s v="Ablaté mbaye"/>
    <x v="148"/>
    <x v="0"/>
    <m/>
    <x v="0"/>
    <x v="1"/>
    <s v="Juillet"/>
    <s v="Il a toujours du stock de café refraish sticks et 200g fourni par ndiaye à Rufisque"/>
    <x v="1"/>
    <m/>
    <m/>
    <m/>
    <x v="4"/>
    <x v="0"/>
  </r>
  <r>
    <x v="22"/>
    <x v="6"/>
    <x v="6"/>
    <x v="11"/>
    <s v="Mor diop"/>
    <x v="101"/>
    <x v="1"/>
    <m/>
    <x v="1"/>
    <x v="1"/>
    <m/>
    <s v="Il lui reste du stock de janus café qu'il avait acheté chez les promoteurs"/>
    <x v="1"/>
    <m/>
    <m/>
    <m/>
    <x v="4"/>
    <x v="0"/>
  </r>
  <r>
    <x v="22"/>
    <x v="6"/>
    <x v="6"/>
    <x v="11"/>
    <s v="Ndioguou"/>
    <x v="104"/>
    <x v="0"/>
    <m/>
    <x v="0"/>
    <x v="1"/>
    <m/>
    <s v="Il lui reste du stock de janus que je lui avais vendu,il dit que c'est lent à écouler"/>
    <x v="1"/>
    <m/>
    <m/>
    <m/>
    <x v="4"/>
    <x v="0"/>
  </r>
  <r>
    <x v="22"/>
    <x v="6"/>
    <x v="6"/>
    <x v="11"/>
    <s v="Supermarché le cayor"/>
    <x v="102"/>
    <x v="0"/>
    <m/>
    <x v="0"/>
    <x v="1"/>
    <m/>
    <s v="Il avait commandé 25 carton de refraish pas encore livré"/>
    <x v="1"/>
    <m/>
    <m/>
    <m/>
    <x v="4"/>
    <x v="0"/>
  </r>
  <r>
    <x v="22"/>
    <x v="6"/>
    <x v="6"/>
    <x v="11"/>
    <s v="Pape castor"/>
    <x v="107"/>
    <x v="0"/>
    <m/>
    <x v="1"/>
    <x v="1"/>
    <m/>
    <s v="Ma demande de repasser"/>
    <x v="1"/>
    <m/>
    <m/>
    <m/>
    <x v="4"/>
    <x v="0"/>
  </r>
  <r>
    <x v="22"/>
    <x v="6"/>
    <x v="6"/>
    <x v="11"/>
    <s v="Gueye et frère"/>
    <x v="106"/>
    <x v="3"/>
    <m/>
    <x v="0"/>
    <x v="1"/>
    <m/>
    <s v="Il lui reste la moitié du carton de 200g janus café"/>
    <x v="1"/>
    <m/>
    <m/>
    <m/>
    <x v="4"/>
    <x v="0"/>
  </r>
  <r>
    <x v="22"/>
    <x v="6"/>
    <x v="6"/>
    <x v="11"/>
    <s v="Alioune"/>
    <x v="103"/>
    <x v="1"/>
    <m/>
    <x v="1"/>
    <x v="1"/>
    <m/>
    <s v="Ma demande de repasser"/>
    <x v="1"/>
    <m/>
    <m/>
    <m/>
    <x v="4"/>
    <x v="0"/>
  </r>
  <r>
    <x v="22"/>
    <x v="6"/>
    <x v="6"/>
    <x v="11"/>
    <s v="Pape"/>
    <x v="513"/>
    <x v="1"/>
    <m/>
    <x v="1"/>
    <x v="1"/>
    <m/>
    <s v="Ma demande de repasser dans quelques jours"/>
    <x v="1"/>
    <m/>
    <m/>
    <m/>
    <x v="4"/>
    <x v="0"/>
  </r>
  <r>
    <x v="22"/>
    <x v="4"/>
    <x v="4"/>
    <x v="33"/>
    <s v="Falo kebe "/>
    <x v="254"/>
    <x v="0"/>
    <m/>
    <x v="0"/>
    <x v="1"/>
    <s v="Juillet"/>
    <s v="Il lui reste 5 carton "/>
    <x v="1"/>
    <m/>
    <m/>
    <m/>
    <x v="4"/>
    <x v="0"/>
  </r>
  <r>
    <x v="22"/>
    <x v="4"/>
    <x v="4"/>
    <x v="33"/>
    <s v="Assane "/>
    <x v="255"/>
    <x v="0"/>
    <m/>
    <x v="0"/>
    <x v="1"/>
    <s v="Juillet"/>
    <s v="Dit de repasser "/>
    <x v="1"/>
    <m/>
    <m/>
    <m/>
    <x v="4"/>
    <x v="0"/>
  </r>
  <r>
    <x v="22"/>
    <x v="4"/>
    <x v="4"/>
    <x v="33"/>
    <s v="Cheikh Tidiane "/>
    <x v="257"/>
    <x v="1"/>
    <m/>
    <x v="0"/>
    <x v="1"/>
    <s v="Juillet"/>
    <s v="Il demande le lait évaporé "/>
    <x v="1"/>
    <m/>
    <m/>
    <m/>
    <x v="4"/>
    <x v="0"/>
  </r>
  <r>
    <x v="22"/>
    <x v="4"/>
    <x v="4"/>
    <x v="33"/>
    <s v="Modou Gueye "/>
    <x v="687"/>
    <x v="0"/>
    <m/>
    <x v="0"/>
    <x v="1"/>
    <s v="Juillet"/>
    <s v="Depuis l'augmentation du prix il n'a pas commandé "/>
    <x v="1"/>
    <m/>
    <m/>
    <m/>
    <x v="4"/>
    <x v="0"/>
  </r>
  <r>
    <x v="22"/>
    <x v="4"/>
    <x v="4"/>
    <x v="33"/>
    <s v="Moustapha Ndaw "/>
    <x v="688"/>
    <x v="0"/>
    <m/>
    <x v="0"/>
    <x v="1"/>
    <s v="Juillet"/>
    <s v="Il vas commender"/>
    <x v="1"/>
    <m/>
    <m/>
    <m/>
    <x v="4"/>
    <x v="0"/>
  </r>
  <r>
    <x v="22"/>
    <x v="0"/>
    <x v="0"/>
    <x v="20"/>
    <s v="Alune"/>
    <x v="397"/>
    <x v="1"/>
    <m/>
    <x v="0"/>
    <x v="1"/>
    <s v="Juillet"/>
    <s v="Il ma dit d passé Une notre fois"/>
    <x v="1"/>
    <m/>
    <m/>
    <m/>
    <x v="4"/>
    <x v="0"/>
  </r>
  <r>
    <x v="22"/>
    <x v="0"/>
    <x v="0"/>
    <x v="20"/>
    <s v="Lamine Diallo"/>
    <x v="162"/>
    <x v="0"/>
    <m/>
    <x v="0"/>
    <x v="1"/>
    <s v="Juillet"/>
    <s v="Il ma commande 10 carton d réfresh non livré depuis Moi de juin"/>
    <x v="1"/>
    <m/>
    <m/>
    <m/>
    <x v="4"/>
    <x v="0"/>
  </r>
  <r>
    <x v="22"/>
    <x v="0"/>
    <x v="0"/>
    <x v="20"/>
    <s v="Dame Diop"/>
    <x v="161"/>
    <x v="0"/>
    <m/>
    <x v="0"/>
    <x v="1"/>
    <s v="Juillet"/>
    <s v="Il ma commande 25 carton de réfresh non livré depuis Moi de juin"/>
    <x v="1"/>
    <m/>
    <m/>
    <m/>
    <x v="4"/>
    <x v="0"/>
  </r>
  <r>
    <x v="22"/>
    <x v="0"/>
    <x v="0"/>
    <x v="20"/>
    <s v="Ali"/>
    <x v="397"/>
    <x v="1"/>
    <m/>
    <x v="0"/>
    <x v="1"/>
    <s v="Juillet"/>
    <s v="Il ma dit d passé"/>
    <x v="1"/>
    <m/>
    <m/>
    <m/>
    <x v="4"/>
    <x v="0"/>
  </r>
  <r>
    <x v="22"/>
    <x v="0"/>
    <x v="0"/>
    <x v="20"/>
    <s v="Ibrahima Diallo"/>
    <x v="155"/>
    <x v="0"/>
    <m/>
    <x v="0"/>
    <x v="1"/>
    <s v="Juillet"/>
    <s v="Rac"/>
    <x v="1"/>
    <m/>
    <m/>
    <m/>
    <x v="4"/>
    <x v="0"/>
  </r>
  <r>
    <x v="22"/>
    <x v="0"/>
    <x v="0"/>
    <x v="20"/>
    <s v="Abdou Diallo"/>
    <x v="156"/>
    <x v="0"/>
    <m/>
    <x v="0"/>
    <x v="1"/>
    <s v="Juillet"/>
    <s v="Il ma commande 10 carton d réfresh non livré depuis Moi de juin"/>
    <x v="1"/>
    <m/>
    <m/>
    <m/>
    <x v="4"/>
    <x v="0"/>
  </r>
  <r>
    <x v="22"/>
    <x v="0"/>
    <x v="0"/>
    <x v="20"/>
    <s v="Moussa ndao"/>
    <x v="157"/>
    <x v="0"/>
    <m/>
    <x v="0"/>
    <x v="1"/>
    <s v="Juillet"/>
    <s v="Il la essayer 2 carton d 200g de référait"/>
    <x v="1"/>
    <m/>
    <m/>
    <m/>
    <x v="4"/>
    <x v="0"/>
  </r>
  <r>
    <x v="22"/>
    <x v="0"/>
    <x v="0"/>
    <x v="20"/>
    <s v="Abdourama salle"/>
    <x v="158"/>
    <x v="0"/>
    <m/>
    <x v="0"/>
    <x v="1"/>
    <s v="Juillet"/>
    <s v="Il connaît non produit"/>
    <x v="1"/>
    <m/>
    <m/>
    <m/>
    <x v="4"/>
    <x v="0"/>
  </r>
  <r>
    <x v="22"/>
    <x v="0"/>
    <x v="0"/>
    <x v="20"/>
    <s v="Adama"/>
    <x v="159"/>
    <x v="0"/>
    <m/>
    <x v="0"/>
    <x v="1"/>
    <s v="Juillet"/>
    <s v="Rac"/>
    <x v="1"/>
    <m/>
    <m/>
    <m/>
    <x v="4"/>
    <x v="0"/>
  </r>
  <r>
    <x v="22"/>
    <x v="0"/>
    <x v="0"/>
    <x v="20"/>
    <s v="Babacar Diop"/>
    <x v="160"/>
    <x v="0"/>
    <m/>
    <x v="0"/>
    <x v="1"/>
    <s v="Juillet"/>
    <s v="Il ma dit d passé"/>
    <x v="1"/>
    <m/>
    <m/>
    <m/>
    <x v="4"/>
    <x v="0"/>
  </r>
  <r>
    <x v="22"/>
    <x v="0"/>
    <x v="0"/>
    <x v="20"/>
    <s v="Cheikh na"/>
    <x v="161"/>
    <x v="0"/>
    <m/>
    <x v="0"/>
    <x v="1"/>
    <s v="Juillet"/>
    <s v="Rac"/>
    <x v="1"/>
    <m/>
    <m/>
    <m/>
    <x v="4"/>
    <x v="0"/>
  </r>
  <r>
    <x v="22"/>
    <x v="0"/>
    <x v="0"/>
    <x v="20"/>
    <s v="Issa bah"/>
    <x v="164"/>
    <x v="0"/>
    <m/>
    <x v="0"/>
    <x v="1"/>
    <s v="Juillet"/>
    <s v="Rac"/>
    <x v="1"/>
    <m/>
    <m/>
    <m/>
    <x v="4"/>
    <x v="0"/>
  </r>
  <r>
    <x v="22"/>
    <x v="0"/>
    <x v="0"/>
    <x v="20"/>
    <s v="Oumane bah"/>
    <x v="396"/>
    <x v="0"/>
    <m/>
    <x v="0"/>
    <x v="1"/>
    <s v="Juillet"/>
    <s v="Je les déjà vendu 5 carton d réfresh pour essayer"/>
    <x v="1"/>
    <m/>
    <m/>
    <m/>
    <x v="4"/>
    <x v="0"/>
  </r>
  <r>
    <x v="22"/>
    <x v="0"/>
    <x v="0"/>
    <x v="20"/>
    <s v="Alfa"/>
    <x v="166"/>
    <x v="0"/>
    <m/>
    <x v="0"/>
    <x v="1"/>
    <s v="Juillet"/>
    <s v="Ras"/>
    <x v="1"/>
    <m/>
    <m/>
    <m/>
    <x v="4"/>
    <x v="0"/>
  </r>
  <r>
    <x v="22"/>
    <x v="0"/>
    <x v="0"/>
    <x v="20"/>
    <s v="Amadou Diallo"/>
    <x v="167"/>
    <x v="0"/>
    <m/>
    <x v="0"/>
    <x v="1"/>
    <s v="Juillet"/>
    <s v="Je les déjà vendu 10 carton d réfresh pour essayer"/>
    <x v="1"/>
    <m/>
    <m/>
    <m/>
    <x v="4"/>
    <x v="0"/>
  </r>
  <r>
    <x v="22"/>
    <x v="2"/>
    <x v="2"/>
    <x v="14"/>
    <s v="Mactar Diallo"/>
    <x v="606"/>
    <x v="0"/>
    <m/>
    <x v="0"/>
    <x v="1"/>
    <s v="Juillet"/>
    <s v="Le patron est en voyage depuis le mois passé"/>
    <x v="1"/>
    <m/>
    <m/>
    <m/>
    <x v="4"/>
    <x v="0"/>
  </r>
  <r>
    <x v="22"/>
    <x v="2"/>
    <x v="2"/>
    <x v="14"/>
    <s v="Moustapha"/>
    <x v="689"/>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2"/>
    <x v="2"/>
    <x v="2"/>
    <x v="14"/>
    <s v="Fall"/>
    <x v="129"/>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2"/>
    <x v="2"/>
    <x v="2"/>
    <x v="14"/>
    <s v="Touba Darou Khoudoss"/>
    <x v="690"/>
    <x v="0"/>
    <m/>
    <x v="0"/>
    <x v="1"/>
    <s v="Juillet"/>
    <s v="Il va me rappeler en cas de besoin"/>
    <x v="1"/>
    <m/>
    <m/>
    <m/>
    <x v="4"/>
    <x v="0"/>
  </r>
  <r>
    <x v="22"/>
    <x v="2"/>
    <x v="2"/>
    <x v="14"/>
    <s v="Rama"/>
    <x v="691"/>
    <x v="1"/>
    <m/>
    <x v="0"/>
    <x v="1"/>
    <s v="Juillet"/>
    <s v="Elle veut d'abord écouler son stock de Nescafé ensuite elle va essayer avec la marque Janus pot de 200g et 50g"/>
    <x v="1"/>
    <m/>
    <m/>
    <m/>
    <x v="4"/>
    <x v="0"/>
  </r>
  <r>
    <x v="22"/>
    <x v="2"/>
    <x v="2"/>
    <x v="14"/>
    <s v="Babacar Mbaye Kébé"/>
    <x v="448"/>
    <x v="0"/>
    <m/>
    <x v="0"/>
    <x v="1"/>
    <s v="Juillet"/>
    <s v="Il avait pris 25 altimo stick la semaine dernière.Aujourd'hui il lui en reste 10cartons._x000a_Concernant les 200g il a trouvé d'autres marques moins cher (ginny17500)"/>
    <x v="1"/>
    <m/>
    <m/>
    <m/>
    <x v="4"/>
    <x v="0"/>
  </r>
  <r>
    <x v="22"/>
    <x v="2"/>
    <x v="2"/>
    <x v="14"/>
    <s v="Mamoune Mbacké"/>
    <x v="601"/>
    <x v="0"/>
    <m/>
    <x v="0"/>
    <x v="1"/>
    <s v="Juillet"/>
    <s v="Il veut d'abord faire son inventaire ensuite il passera ses commandes"/>
    <x v="1"/>
    <m/>
    <m/>
    <m/>
    <x v="4"/>
    <x v="0"/>
  </r>
  <r>
    <x v="22"/>
    <x v="2"/>
    <x v="2"/>
    <x v="14"/>
    <s v="Mame Gör"/>
    <x v="602"/>
    <x v="0"/>
    <m/>
    <x v="0"/>
    <x v="0"/>
    <s v="Juillet"/>
    <s v="Il veut que sa commande soit livrée demain 3juillet"/>
    <x v="2"/>
    <n v="25"/>
    <n v="19500"/>
    <n v="487500"/>
    <x v="4"/>
    <x v="0"/>
  </r>
  <r>
    <x v="22"/>
    <x v="2"/>
    <x v="2"/>
    <x v="14"/>
    <s v="Ameth"/>
    <x v="500"/>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2"/>
    <x v="2"/>
    <x v="2"/>
    <x v="14"/>
    <s v="Elhadj"/>
    <x v="603"/>
    <x v="0"/>
    <m/>
    <x v="0"/>
    <x v="1"/>
    <s v="Juillet"/>
    <s v="Il lui reste 15cartons de janus 200g"/>
    <x v="1"/>
    <m/>
    <m/>
    <m/>
    <x v="4"/>
    <x v="0"/>
  </r>
  <r>
    <x v="22"/>
    <x v="2"/>
    <x v="2"/>
    <x v="43"/>
    <s v="Aladji"/>
    <x v="402"/>
    <x v="0"/>
    <m/>
    <x v="0"/>
    <x v="1"/>
    <s v="Juillet"/>
    <s v="Il attend sa commande de 25 cartons de Café stick Refraish 1,5gx09boites qu'il avait passé depuis  Juin."/>
    <x v="1"/>
    <m/>
    <m/>
    <m/>
    <x v="4"/>
    <x v="0"/>
  </r>
  <r>
    <x v="22"/>
    <x v="3"/>
    <x v="3"/>
    <x v="52"/>
    <s v="Ba et frère "/>
    <x v="692"/>
    <x v="0"/>
    <m/>
    <x v="0"/>
    <x v="1"/>
    <s v="Juillet"/>
    <s v="Il vient de achèter le café refraich par ce qu' il dit de ne pas pouvoir patienter"/>
    <x v="1"/>
    <m/>
    <m/>
    <m/>
    <x v="4"/>
    <x v="0"/>
  </r>
  <r>
    <x v="22"/>
    <x v="3"/>
    <x v="3"/>
    <x v="52"/>
    <s v="Bouba"/>
    <x v="521"/>
    <x v="1"/>
    <m/>
    <x v="1"/>
    <x v="1"/>
    <s v="Juillet"/>
    <s v="Il a le café qu' il a pris chez Balla"/>
    <x v="1"/>
    <m/>
    <m/>
    <m/>
    <x v="4"/>
    <x v="0"/>
  </r>
  <r>
    <x v="22"/>
    <x v="3"/>
    <x v="3"/>
    <x v="52"/>
    <s v="Ousmane Dramé "/>
    <x v="518"/>
    <x v="1"/>
    <m/>
    <x v="1"/>
    <x v="1"/>
    <s v="Juillet"/>
    <s v="Pas présent "/>
    <x v="1"/>
    <m/>
    <m/>
    <m/>
    <x v="4"/>
    <x v="0"/>
  </r>
  <r>
    <x v="22"/>
    <x v="3"/>
    <x v="3"/>
    <x v="52"/>
    <s v="Medoune "/>
    <x v="523"/>
    <x v="1"/>
    <m/>
    <x v="0"/>
    <x v="1"/>
    <s v="Juillet"/>
    <s v="Il demande si le lait évaporé n'es pas disponible "/>
    <x v="1"/>
    <m/>
    <m/>
    <m/>
    <x v="4"/>
    <x v="0"/>
  </r>
  <r>
    <x v="22"/>
    <x v="3"/>
    <x v="3"/>
    <x v="52"/>
    <s v="Fallou Sarr "/>
    <x v="525"/>
    <x v="0"/>
    <m/>
    <x v="1"/>
    <x v="1"/>
    <s v="Juillet"/>
    <s v=" Demande d'être livre sa commande de 1 carton de Café stick Refraish 1,5gx09boites qu'il avait fait au mois de Juin"/>
    <x v="1"/>
    <m/>
    <m/>
    <m/>
    <x v="4"/>
    <x v="0"/>
  </r>
  <r>
    <x v="22"/>
    <x v="3"/>
    <x v="3"/>
    <x v="52"/>
    <s v="Oury Fall"/>
    <x v="526"/>
    <x v="0"/>
    <m/>
    <x v="1"/>
    <x v="1"/>
    <s v="Juillet"/>
    <s v="Pas intéressé par nos produits "/>
    <x v="1"/>
    <m/>
    <m/>
    <m/>
    <x v="4"/>
    <x v="0"/>
  </r>
  <r>
    <x v="23"/>
    <x v="6"/>
    <x v="6"/>
    <x v="26"/>
    <s v="Mame cheikh"/>
    <x v="194"/>
    <x v="0"/>
    <m/>
    <x v="0"/>
    <x v="1"/>
    <m/>
    <s v="Il lui reste du stock de janus"/>
    <x v="1"/>
    <m/>
    <m/>
    <m/>
    <x v="4"/>
    <x v="0"/>
  </r>
  <r>
    <x v="23"/>
    <x v="6"/>
    <x v="6"/>
    <x v="26"/>
    <s v="Sow"/>
    <x v="201"/>
    <x v="1"/>
    <m/>
    <x v="1"/>
    <x v="1"/>
    <m/>
    <s v="Ma demande de repasser dans quelques jours"/>
    <x v="1"/>
    <m/>
    <m/>
    <m/>
    <x v="4"/>
    <x v="0"/>
  </r>
  <r>
    <x v="23"/>
    <x v="6"/>
    <x v="6"/>
    <x v="57"/>
    <s v="Ndiaye"/>
    <x v="196"/>
    <x v="0"/>
    <m/>
    <x v="1"/>
    <x v="1"/>
    <m/>
    <s v="Qu'il y réfléchir si il va acheter ou non"/>
    <x v="1"/>
    <m/>
    <m/>
    <m/>
    <x v="4"/>
    <x v="0"/>
  </r>
  <r>
    <x v="23"/>
    <x v="6"/>
    <x v="6"/>
    <x v="26"/>
    <s v="Ablay"/>
    <x v="644"/>
    <x v="0"/>
    <m/>
    <x v="1"/>
    <x v="1"/>
    <m/>
    <s v="Il lui reste du stock de janus"/>
    <x v="1"/>
    <m/>
    <m/>
    <m/>
    <x v="4"/>
    <x v="0"/>
  </r>
  <r>
    <x v="23"/>
    <x v="6"/>
    <x v="6"/>
    <x v="26"/>
    <s v="Elage"/>
    <x v="200"/>
    <x v="1"/>
    <m/>
    <x v="1"/>
    <x v="1"/>
    <m/>
    <s v="Ma demande de repasser"/>
    <x v="1"/>
    <m/>
    <m/>
    <m/>
    <x v="4"/>
    <x v="0"/>
  </r>
  <r>
    <x v="23"/>
    <x v="6"/>
    <x v="6"/>
    <x v="26"/>
    <s v="Zakaria"/>
    <x v="485"/>
    <x v="2"/>
    <m/>
    <x v="1"/>
    <x v="1"/>
    <m/>
    <s v="Qu'il va m'appeler après"/>
    <x v="1"/>
    <m/>
    <m/>
    <m/>
    <x v="4"/>
    <x v="0"/>
  </r>
  <r>
    <x v="23"/>
    <x v="6"/>
    <x v="6"/>
    <x v="26"/>
    <s v="18safar"/>
    <x v="693"/>
    <x v="0"/>
    <m/>
    <x v="1"/>
    <x v="1"/>
    <m/>
    <s v="Ne donne aucune réponse exacte pour nos produits"/>
    <x v="1"/>
    <m/>
    <m/>
    <m/>
    <x v="4"/>
    <x v="0"/>
  </r>
  <r>
    <x v="23"/>
    <x v="6"/>
    <x v="6"/>
    <x v="26"/>
    <s v="Ndiaye"/>
    <x v="643"/>
    <x v="0"/>
    <m/>
    <x v="1"/>
    <x v="1"/>
    <m/>
    <s v="Ne prend que par prêt"/>
    <x v="1"/>
    <m/>
    <m/>
    <m/>
    <x v="4"/>
    <x v="0"/>
  </r>
  <r>
    <x v="23"/>
    <x v="6"/>
    <x v="6"/>
    <x v="26"/>
    <s v="Alassane"/>
    <x v="694"/>
    <x v="0"/>
    <m/>
    <x v="1"/>
    <x v="1"/>
    <m/>
    <s v="Ma demande de repasser"/>
    <x v="1"/>
    <m/>
    <m/>
    <m/>
    <x v="4"/>
    <x v="0"/>
  </r>
  <r>
    <x v="23"/>
    <x v="6"/>
    <x v="6"/>
    <x v="26"/>
    <s v="Barry"/>
    <x v="195"/>
    <x v="0"/>
    <m/>
    <x v="0"/>
    <x v="1"/>
    <m/>
    <s v="Va me rappeler s'il décide à commander"/>
    <x v="1"/>
    <m/>
    <m/>
    <m/>
    <x v="4"/>
    <x v="0"/>
  </r>
  <r>
    <x v="23"/>
    <x v="6"/>
    <x v="6"/>
    <x v="22"/>
    <s v="Amadou"/>
    <x v="176"/>
    <x v="3"/>
    <m/>
    <x v="0"/>
    <x v="1"/>
    <m/>
    <s v="Il lui reste du stock de janus café 2 carton de pot 200g"/>
    <x v="1"/>
    <m/>
    <m/>
    <m/>
    <x v="4"/>
    <x v="0"/>
  </r>
  <r>
    <x v="23"/>
    <x v="4"/>
    <x v="4"/>
    <x v="10"/>
    <s v="Aliou ba"/>
    <x v="317"/>
    <x v="0"/>
    <m/>
    <x v="0"/>
    <x v="0"/>
    <s v="Juillet"/>
    <s v="Il voulait essayer le café 200 g mais j'ai acheté chez Dame à côté pour qu'il puisse essayer "/>
    <x v="0"/>
    <n v="50"/>
    <n v="26000"/>
    <n v="1300000"/>
    <x v="4"/>
    <x v="0"/>
  </r>
  <r>
    <x v="23"/>
    <x v="4"/>
    <x v="4"/>
    <x v="10"/>
    <s v="Abdoulaye Gueye"/>
    <x v="695"/>
    <x v="1"/>
    <m/>
    <x v="0"/>
    <x v="0"/>
    <s v="Juillet"/>
    <s v="Il veut essayer "/>
    <x v="8"/>
    <n v="1"/>
    <n v="10250"/>
    <n v="10250"/>
    <x v="4"/>
    <x v="0"/>
  </r>
  <r>
    <x v="23"/>
    <x v="4"/>
    <x v="4"/>
    <x v="10"/>
    <s v="Abdoulaye Gueye"/>
    <x v="695"/>
    <x v="1"/>
    <m/>
    <x v="0"/>
    <x v="0"/>
    <s v="Juillet"/>
    <s v="Il veut essayer "/>
    <x v="2"/>
    <n v="1"/>
    <n v="19500"/>
    <n v="19500"/>
    <x v="4"/>
    <x v="0"/>
  </r>
  <r>
    <x v="23"/>
    <x v="4"/>
    <x v="4"/>
    <x v="33"/>
    <s v="Baye zale "/>
    <x v="611"/>
    <x v="0"/>
    <m/>
    <x v="1"/>
    <x v="1"/>
    <s v="Juillet"/>
    <s v="Le patron n'était pas présent "/>
    <x v="1"/>
    <m/>
    <m/>
    <m/>
    <x v="4"/>
    <x v="0"/>
  </r>
  <r>
    <x v="23"/>
    <x v="4"/>
    <x v="4"/>
    <x v="10"/>
    <s v="Momodou seydou "/>
    <x v="696"/>
    <x v="1"/>
    <m/>
    <x v="0"/>
    <x v="1"/>
    <s v="Juillet"/>
    <s v="Il a eu des problèmes pour évacuer nos produits "/>
    <x v="1"/>
    <m/>
    <m/>
    <m/>
    <x v="4"/>
    <x v="0"/>
  </r>
  <r>
    <x v="23"/>
    <x v="4"/>
    <x v="4"/>
    <x v="10"/>
    <s v="Amadou Ba"/>
    <x v="697"/>
    <x v="1"/>
    <m/>
    <x v="0"/>
    <x v="0"/>
    <s v="Juillet"/>
    <s v="Notre problème de livraison doit être résolu "/>
    <x v="0"/>
    <n v="5"/>
    <n v="26000"/>
    <n v="130000"/>
    <x v="4"/>
    <x v="0"/>
  </r>
  <r>
    <x v="23"/>
    <x v="4"/>
    <x v="4"/>
    <x v="10"/>
    <s v="Alssane Ba"/>
    <x v="698"/>
    <x v="1"/>
    <m/>
    <x v="0"/>
    <x v="0"/>
    <s v="Juillet"/>
    <s v="Lui aussi il parle de nos problèmes de livraison "/>
    <x v="8"/>
    <n v="2"/>
    <n v="10250"/>
    <n v="20500"/>
    <x v="4"/>
    <x v="0"/>
  </r>
  <r>
    <x v="23"/>
    <x v="4"/>
    <x v="4"/>
    <x v="10"/>
    <s v="Atou Ndiaye "/>
    <x v="699"/>
    <x v="1"/>
    <m/>
    <x v="0"/>
    <x v="0"/>
    <s v="Juillet"/>
    <s v="Il attend sa livraison "/>
    <x v="8"/>
    <n v="1"/>
    <n v="10250"/>
    <n v="10250"/>
    <x v="4"/>
    <x v="0"/>
  </r>
  <r>
    <x v="23"/>
    <x v="4"/>
    <x v="4"/>
    <x v="10"/>
    <s v="Atou Ndiaye "/>
    <x v="699"/>
    <x v="1"/>
    <m/>
    <x v="0"/>
    <x v="0"/>
    <s v="Juillet"/>
    <s v="Il attend sa livraison "/>
    <x v="2"/>
    <n v="1"/>
    <n v="19500"/>
    <n v="19500"/>
    <x v="4"/>
    <x v="0"/>
  </r>
  <r>
    <x v="23"/>
    <x v="0"/>
    <x v="0"/>
    <x v="0"/>
    <s v="Abdou Diallo"/>
    <x v="700"/>
    <x v="2"/>
    <m/>
    <x v="1"/>
    <x v="1"/>
    <s v="Juillet"/>
    <s v="Il ma dit d passé"/>
    <x v="1"/>
    <m/>
    <m/>
    <m/>
    <x v="4"/>
    <x v="0"/>
  </r>
  <r>
    <x v="23"/>
    <x v="0"/>
    <x v="0"/>
    <x v="0"/>
    <s v="Mamadou bah"/>
    <x v="591"/>
    <x v="2"/>
    <m/>
    <x v="0"/>
    <x v="1"/>
    <s v="Juillet"/>
    <s v="Il le reste du stock"/>
    <x v="1"/>
    <m/>
    <m/>
    <m/>
    <x v="4"/>
    <x v="0"/>
  </r>
  <r>
    <x v="23"/>
    <x v="0"/>
    <x v="0"/>
    <x v="0"/>
    <s v="Alune Bah"/>
    <x v="590"/>
    <x v="0"/>
    <m/>
    <x v="1"/>
    <x v="1"/>
    <s v="Juillet"/>
    <s v="Ras"/>
    <x v="1"/>
    <m/>
    <m/>
    <m/>
    <x v="4"/>
    <x v="0"/>
  </r>
  <r>
    <x v="23"/>
    <x v="0"/>
    <x v="0"/>
    <x v="0"/>
    <s v="Alfa baldes"/>
    <x v="701"/>
    <x v="2"/>
    <m/>
    <x v="1"/>
    <x v="1"/>
    <s v="Juillet"/>
    <s v="Il ma dit d passé Une notre fois"/>
    <x v="1"/>
    <m/>
    <m/>
    <m/>
    <x v="4"/>
    <x v="0"/>
  </r>
  <r>
    <x v="23"/>
    <x v="0"/>
    <x v="0"/>
    <x v="0"/>
    <s v="Ibrahima Diallo"/>
    <x v="702"/>
    <x v="0"/>
    <m/>
    <x v="0"/>
    <x v="1"/>
    <s v="Juillet"/>
    <s v="Commande de 25 cartons de Café stick Refraish 1,5gx09boites non livré et elle était passée depuis le mois de Juin"/>
    <x v="1"/>
    <m/>
    <m/>
    <m/>
    <x v="4"/>
    <x v="0"/>
  </r>
  <r>
    <x v="23"/>
    <x v="0"/>
    <x v="0"/>
    <x v="0"/>
    <s v="Baye Modou"/>
    <x v="91"/>
    <x v="0"/>
    <m/>
    <x v="0"/>
    <x v="1"/>
    <s v="Juillet"/>
    <s v="Rac"/>
    <x v="1"/>
    <m/>
    <m/>
    <m/>
    <x v="4"/>
    <x v="0"/>
  </r>
  <r>
    <x v="23"/>
    <x v="0"/>
    <x v="0"/>
    <x v="0"/>
    <s v="Modou"/>
    <x v="0"/>
    <x v="0"/>
    <m/>
    <x v="0"/>
    <x v="1"/>
    <s v="Juillet"/>
    <s v="Mais il ma dit que il achète le produit"/>
    <x v="1"/>
    <m/>
    <m/>
    <m/>
    <x v="4"/>
    <x v="0"/>
  </r>
  <r>
    <x v="23"/>
    <x v="0"/>
    <x v="0"/>
    <x v="0"/>
    <s v="Mouhem Diallo"/>
    <x v="471"/>
    <x v="0"/>
    <m/>
    <x v="0"/>
    <x v="1"/>
    <s v="Juillet"/>
    <s v="Il ma dit d passé Une notre fois"/>
    <x v="1"/>
    <m/>
    <m/>
    <m/>
    <x v="4"/>
    <x v="0"/>
  </r>
  <r>
    <x v="23"/>
    <x v="0"/>
    <x v="0"/>
    <x v="0"/>
    <s v="More"/>
    <x v="703"/>
    <x v="1"/>
    <m/>
    <x v="1"/>
    <x v="1"/>
    <s v="Juillet"/>
    <s v="Rac"/>
    <x v="1"/>
    <m/>
    <m/>
    <m/>
    <x v="4"/>
    <x v="0"/>
  </r>
  <r>
    <x v="23"/>
    <x v="2"/>
    <x v="2"/>
    <x v="43"/>
    <s v="Aladji"/>
    <x v="402"/>
    <x v="0"/>
    <m/>
    <x v="0"/>
    <x v="1"/>
    <s v="Juillet"/>
    <s v="Il lui reste du stock._x000a_Il avait acheté les janus pots 200g et refraish sticks pour essayer la semaine passée.ses clients apprécient petit à petit"/>
    <x v="1"/>
    <m/>
    <m/>
    <m/>
    <x v="4"/>
    <x v="0"/>
  </r>
  <r>
    <x v="23"/>
    <x v="2"/>
    <x v="2"/>
    <x v="43"/>
    <s v="Khalifa"/>
    <x v="533"/>
    <x v="0"/>
    <m/>
    <x v="0"/>
    <x v="1"/>
    <s v="Juillet"/>
    <s v="Il a repris service récemment.demande de revenir d'ici quelques jours"/>
    <x v="1"/>
    <m/>
    <m/>
    <m/>
    <x v="4"/>
    <x v="0"/>
  </r>
  <r>
    <x v="23"/>
    <x v="2"/>
    <x v="2"/>
    <x v="43"/>
    <s v="Wane"/>
    <x v="534"/>
    <x v="1"/>
    <m/>
    <x v="0"/>
    <x v="1"/>
    <s v="Juillet"/>
    <s v="Il demande de revenir la semaine prochaine"/>
    <x v="1"/>
    <m/>
    <m/>
    <m/>
    <x v="4"/>
    <x v="0"/>
  </r>
  <r>
    <x v="23"/>
    <x v="2"/>
    <x v="2"/>
    <x v="43"/>
    <s v="Bassoum khamza"/>
    <x v="535"/>
    <x v="1"/>
    <m/>
    <x v="0"/>
    <x v="2"/>
    <s v="Juin"/>
    <s v="Commande reçue._x000a_Merci"/>
    <x v="2"/>
    <n v="25"/>
    <n v="19500"/>
    <n v="487500"/>
    <x v="4"/>
    <x v="0"/>
  </r>
  <r>
    <x v="23"/>
    <x v="2"/>
    <x v="2"/>
    <x v="43"/>
    <s v="Mamadou Diallo"/>
    <x v="536"/>
    <x v="1"/>
    <m/>
    <x v="1"/>
    <x v="1"/>
    <m/>
    <s v="Le patron n'était pas présent"/>
    <x v="1"/>
    <m/>
    <m/>
    <m/>
    <x v="4"/>
    <x v="0"/>
  </r>
  <r>
    <x v="23"/>
    <x v="2"/>
    <x v="2"/>
    <x v="43"/>
    <s v="Mbaye"/>
    <x v="537"/>
    <x v="7"/>
    <m/>
    <x v="1"/>
    <x v="1"/>
    <m/>
    <s v="Il n'a pas encore commencé à vendre nos produits.demande de passer de temps en temps"/>
    <x v="1"/>
    <m/>
    <m/>
    <m/>
    <x v="4"/>
    <x v="0"/>
  </r>
  <r>
    <x v="23"/>
    <x v="2"/>
    <x v="2"/>
    <x v="43"/>
    <s v="Babacar Thiam"/>
    <x v="538"/>
    <x v="0"/>
    <m/>
    <x v="1"/>
    <x v="1"/>
    <m/>
    <s v="Pour l'instant il a arrêté de vendre les produits janus car la rotation était trop lente de son côté ."/>
    <x v="1"/>
    <m/>
    <m/>
    <m/>
    <x v="4"/>
    <x v="0"/>
  </r>
  <r>
    <x v="23"/>
    <x v="2"/>
    <x v="2"/>
    <x v="43"/>
    <s v="Ba"/>
    <x v="539"/>
    <x v="0"/>
    <m/>
    <x v="1"/>
    <x v="1"/>
    <m/>
    <s v="Il lui reste du stock.il achetait les produits en ville (Dakar plateau)"/>
    <x v="1"/>
    <m/>
    <m/>
    <m/>
    <x v="4"/>
    <x v="0"/>
  </r>
  <r>
    <x v="23"/>
    <x v="1"/>
    <x v="1"/>
    <x v="1"/>
    <s v="THIERNO GUISSÉ"/>
    <x v="9"/>
    <x v="0"/>
    <m/>
    <x v="0"/>
    <x v="1"/>
    <m/>
    <s v="Est intéressé par le café pot 100g Altimo mais dis que c'est trop chaire propose e prix de 30000"/>
    <x v="1"/>
    <m/>
    <m/>
    <m/>
    <x v="4"/>
    <x v="0"/>
  </r>
  <r>
    <x v="23"/>
    <x v="1"/>
    <x v="1"/>
    <x v="1"/>
    <s v="MAGUONÉ NIANG"/>
    <x v="10"/>
    <x v="0"/>
    <m/>
    <x v="1"/>
    <x v="1"/>
    <m/>
    <s v="Dis qu'il ne vend pas le lait en poudre par contre pour le café il a l'habitude de vendre le Nescafé seulement mais va essayer os produits ultérieurement"/>
    <x v="1"/>
    <m/>
    <m/>
    <m/>
    <x v="4"/>
    <x v="0"/>
  </r>
  <r>
    <x v="23"/>
    <x v="1"/>
    <x v="1"/>
    <x v="1"/>
    <s v="WOURI DIALLO"/>
    <x v="704"/>
    <x v="0"/>
    <m/>
    <x v="1"/>
    <x v="1"/>
    <m/>
    <s v="Dis qu'il va essayer a chaque fois que je passe"/>
    <x v="1"/>
    <m/>
    <m/>
    <m/>
    <x v="4"/>
    <x v="0"/>
  </r>
  <r>
    <x v="23"/>
    <x v="1"/>
    <x v="1"/>
    <x v="1"/>
    <s v="MATAR LY"/>
    <x v="16"/>
    <x v="0"/>
    <m/>
    <x v="0"/>
    <x v="1"/>
    <m/>
    <s v="Il lui reste 35 cartons café stick Refraish sur les 100 que je lui avait vendu la semaine passé et 18 café pot 200g qu'il avait acheté a Dakar chez Harati mais qui est lent pour lui"/>
    <x v="1"/>
    <m/>
    <m/>
    <m/>
    <x v="4"/>
    <x v="0"/>
  </r>
  <r>
    <x v="23"/>
    <x v="1"/>
    <x v="1"/>
    <x v="1"/>
    <s v="MAMADOU SALIOU DIALLO"/>
    <x v="705"/>
    <x v="0"/>
    <m/>
    <x v="1"/>
    <x v="1"/>
    <m/>
    <s v="Il dis qu'il va essayer ultérieument l'ancien gérant n'est plus la c'est un nouveau gérant mais il est intéressé il attend juste d'être bien installé"/>
    <x v="1"/>
    <m/>
    <m/>
    <m/>
    <x v="4"/>
    <x v="0"/>
  </r>
  <r>
    <x v="23"/>
    <x v="1"/>
    <x v="1"/>
    <x v="1"/>
    <s v="SOULEYMANE BA"/>
    <x v="706"/>
    <x v="1"/>
    <m/>
    <x v="1"/>
    <x v="1"/>
    <m/>
    <s v="Il demande de faire dépot vente"/>
    <x v="1"/>
    <m/>
    <m/>
    <m/>
    <x v="4"/>
    <x v="0"/>
  </r>
  <r>
    <x v="23"/>
    <x v="1"/>
    <x v="1"/>
    <x v="1"/>
    <s v="TAPHA GAYE"/>
    <x v="17"/>
    <x v="0"/>
    <m/>
    <x v="0"/>
    <x v="1"/>
    <m/>
    <s v="Il lui reste 24 cartons café stick Refraish sur les 50 cartons vendu il y a environ 2 semaine"/>
    <x v="1"/>
    <m/>
    <m/>
    <m/>
    <x v="4"/>
    <x v="0"/>
  </r>
  <r>
    <x v="23"/>
    <x v="1"/>
    <x v="1"/>
    <x v="1"/>
    <s v="MAMADOU LAMINE DIALLO"/>
    <x v="356"/>
    <x v="0"/>
    <m/>
    <x v="0"/>
    <x v="1"/>
    <m/>
    <s v="Il lui reste du café stick Alimo en qantité indéterminé sur les 25 cartons vendu le vendredi passé"/>
    <x v="1"/>
    <m/>
    <m/>
    <m/>
    <x v="4"/>
    <x v="0"/>
  </r>
  <r>
    <x v="23"/>
    <x v="1"/>
    <x v="1"/>
    <x v="1"/>
    <s v="ABLAYE BA"/>
    <x v="15"/>
    <x v="0"/>
    <m/>
    <x v="0"/>
    <x v="1"/>
    <m/>
    <s v="Je lui avait vendu du café pot 50g, du café stick Refraish et du café stick Altimo, il était absent aujourd'hui raison pour laquelle je n'ai pas pu avoir les stocks restants"/>
    <x v="1"/>
    <m/>
    <m/>
    <m/>
    <x v="4"/>
    <x v="0"/>
  </r>
  <r>
    <x v="23"/>
    <x v="1"/>
    <x v="1"/>
    <x v="41"/>
    <s v="WOURI BA"/>
    <x v="351"/>
    <x v="0"/>
    <m/>
    <x v="1"/>
    <x v="1"/>
    <m/>
    <s v="Il a demandé de repasser"/>
    <x v="1"/>
    <m/>
    <m/>
    <m/>
    <x v="4"/>
    <x v="0"/>
  </r>
  <r>
    <x v="23"/>
    <x v="1"/>
    <x v="1"/>
    <x v="41"/>
    <s v="SOULEYMANE SY"/>
    <x v="707"/>
    <x v="0"/>
    <m/>
    <x v="1"/>
    <x v="1"/>
    <m/>
    <s v="Il est en partenaria av3c NESTLE"/>
    <x v="1"/>
    <m/>
    <m/>
    <m/>
    <x v="4"/>
    <x v="0"/>
  </r>
  <r>
    <x v="23"/>
    <x v="1"/>
    <x v="1"/>
    <x v="41"/>
    <s v="OUSMANE "/>
    <x v="708"/>
    <x v="0"/>
    <m/>
    <x v="1"/>
    <x v="1"/>
    <m/>
    <s v="Dis qu'il va essayer nos produits ultérieurement"/>
    <x v="1"/>
    <m/>
    <m/>
    <m/>
    <x v="4"/>
    <x v="0"/>
  </r>
  <r>
    <x v="23"/>
    <x v="5"/>
    <x v="5"/>
    <x v="29"/>
    <s v="Ass"/>
    <x v="233"/>
    <x v="0"/>
    <m/>
    <x v="0"/>
    <x v="1"/>
    <m/>
    <s v="Il a le café stick et le pot 200g et j'ai même pris 6 cartons de sticks et le livré à yally et frères à diamniadio"/>
    <x v="1"/>
    <m/>
    <m/>
    <m/>
    <x v="4"/>
    <x v="0"/>
  </r>
  <r>
    <x v="23"/>
    <x v="5"/>
    <x v="5"/>
    <x v="29"/>
    <s v="Moussa cisse"/>
    <x v="235"/>
    <x v="0"/>
    <m/>
    <x v="0"/>
    <x v="1"/>
    <m/>
    <s v="Il a le café stick et il est servi par Wakeur Alpha thiombane"/>
    <x v="1"/>
    <m/>
    <m/>
    <m/>
    <x v="4"/>
    <x v="0"/>
  </r>
  <r>
    <x v="23"/>
    <x v="5"/>
    <x v="5"/>
    <x v="29"/>
    <s v="Wakeur Alpha thiombane"/>
    <x v="232"/>
    <x v="0"/>
    <m/>
    <x v="0"/>
    <x v="1"/>
    <m/>
    <s v="Il dit qu'il n'a plus de café sticks mais il lui reste 10 sur 25 cartons livrés de café pot 200g et il attend sa commande de 25 cartons de Café stick Refraish 1,5gx09boites qu'il avait demandé au mois de juin"/>
    <x v="1"/>
    <m/>
    <m/>
    <m/>
    <x v="4"/>
    <x v="0"/>
  </r>
  <r>
    <x v="23"/>
    <x v="5"/>
    <x v="5"/>
    <x v="29"/>
    <s v="Wakeur Alpha thiombane"/>
    <x v="232"/>
    <x v="0"/>
    <m/>
    <x v="0"/>
    <x v="1"/>
    <m/>
    <s v="Il dit qu'il n'a plus de café sticks mais il lui reste 10 sur 25 cartons livrés de café pot 200g et il attend sa commande de 25 cartons de Café stick Altimo 1,5gx09boites qu'il avait demandé au mois de juin"/>
    <x v="1"/>
    <m/>
    <m/>
    <m/>
    <x v="4"/>
    <x v="0"/>
  </r>
  <r>
    <x v="23"/>
    <x v="5"/>
    <x v="5"/>
    <x v="29"/>
    <s v="Abdourahmane baldé"/>
    <x v="234"/>
    <x v="0"/>
    <m/>
    <x v="0"/>
    <x v="1"/>
    <m/>
    <s v="Il lui reste du stock de refraish sticks, 200g et 50g"/>
    <x v="1"/>
    <m/>
    <m/>
    <m/>
    <x v="4"/>
    <x v="0"/>
  </r>
  <r>
    <x v="23"/>
    <x v="5"/>
    <x v="5"/>
    <x v="29"/>
    <s v="Modou ndiaye"/>
    <x v="236"/>
    <x v="0"/>
    <m/>
    <x v="0"/>
    <x v="1"/>
    <m/>
    <s v="Il attend sa commande de 25 cartons de Café stick Refraish 1,5gx09boites qu'il avait passé depuis  Juin."/>
    <x v="1"/>
    <m/>
    <m/>
    <m/>
    <x v="4"/>
    <x v="0"/>
  </r>
  <r>
    <x v="23"/>
    <x v="5"/>
    <x v="5"/>
    <x v="29"/>
    <s v="Moustapha baldé"/>
    <x v="240"/>
    <x v="3"/>
    <m/>
    <x v="0"/>
    <x v="1"/>
    <m/>
    <s v="Il était sorti"/>
    <x v="1"/>
    <m/>
    <m/>
    <m/>
    <x v="4"/>
    <x v="0"/>
  </r>
  <r>
    <x v="23"/>
    <x v="5"/>
    <x v="5"/>
    <x v="29"/>
    <s v="Dame"/>
    <x v="238"/>
    <x v="1"/>
    <m/>
    <x v="1"/>
    <x v="1"/>
    <m/>
    <s v="Il avait promis d'acheter mais jusqu'à présent il n'a pas encore acheté"/>
    <x v="1"/>
    <m/>
    <m/>
    <m/>
    <x v="4"/>
    <x v="0"/>
  </r>
  <r>
    <x v="23"/>
    <x v="5"/>
    <x v="5"/>
    <x v="29"/>
    <s v="Mame Coumba fall"/>
    <x v="443"/>
    <x v="3"/>
    <m/>
    <x v="1"/>
    <x v="1"/>
    <m/>
    <s v="Elle a d'autres café comme nescafé,teranga ,Maxwell"/>
    <x v="1"/>
    <m/>
    <m/>
    <m/>
    <x v="4"/>
    <x v="0"/>
  </r>
  <r>
    <x v="23"/>
    <x v="5"/>
    <x v="5"/>
    <x v="29"/>
    <s v="Pape Sylla"/>
    <x v="237"/>
    <x v="1"/>
    <m/>
    <x v="1"/>
    <x v="1"/>
    <m/>
    <s v="Il dit que c'est client préfèrent acheter d'autres café comme le good  énergie , teranga et nescafé"/>
    <x v="1"/>
    <m/>
    <m/>
    <m/>
    <x v="4"/>
    <x v="0"/>
  </r>
  <r>
    <x v="23"/>
    <x v="5"/>
    <x v="5"/>
    <x v="29"/>
    <s v="Korka Diallo"/>
    <x v="239"/>
    <x v="3"/>
    <m/>
    <x v="1"/>
    <x v="1"/>
    <m/>
    <s v="Il a le café pot 200g mais dit que ça reste à bouger"/>
    <x v="1"/>
    <m/>
    <m/>
    <m/>
    <x v="4"/>
    <x v="0"/>
  </r>
  <r>
    <x v="23"/>
    <x v="3"/>
    <x v="3"/>
    <x v="58"/>
    <s v="Cheikh "/>
    <x v="709"/>
    <x v="0"/>
    <m/>
    <x v="1"/>
    <x v="1"/>
    <m/>
    <s v="Il va essayer inchalla"/>
    <x v="1"/>
    <m/>
    <m/>
    <m/>
    <x v="4"/>
    <x v="0"/>
  </r>
  <r>
    <x v="23"/>
    <x v="3"/>
    <x v="3"/>
    <x v="58"/>
    <s v="Abdou Aziz "/>
    <x v="710"/>
    <x v="0"/>
    <m/>
    <x v="1"/>
    <x v="1"/>
    <m/>
    <s v="Il était occupé "/>
    <x v="1"/>
    <m/>
    <m/>
    <m/>
    <x v="4"/>
    <x v="0"/>
  </r>
  <r>
    <x v="23"/>
    <x v="3"/>
    <x v="3"/>
    <x v="58"/>
    <s v="Abdoulaye "/>
    <x v="711"/>
    <x v="1"/>
    <m/>
    <x v="1"/>
    <x v="1"/>
    <m/>
    <s v="Il prend ses produits chez cheikh "/>
    <x v="1"/>
    <m/>
    <m/>
    <m/>
    <x v="4"/>
    <x v="0"/>
  </r>
  <r>
    <x v="23"/>
    <x v="3"/>
    <x v="3"/>
    <x v="58"/>
    <s v="Alassane "/>
    <x v="712"/>
    <x v="1"/>
    <m/>
    <x v="1"/>
    <x v="0"/>
    <s v="Juillet"/>
    <s v="Il connaît le produits il achète chez Ndiaye et frère tingeug "/>
    <x v="0"/>
    <n v="1"/>
    <n v="26000"/>
    <n v="26000"/>
    <x v="4"/>
    <x v="0"/>
  </r>
  <r>
    <x v="23"/>
    <x v="3"/>
    <x v="3"/>
    <x v="58"/>
    <s v="Alassane "/>
    <x v="712"/>
    <x v="1"/>
    <m/>
    <x v="1"/>
    <x v="0"/>
    <s v="Juillet"/>
    <s v="Il connaît le produits il achète chez Ndiaye et frère tingeug "/>
    <x v="8"/>
    <n v="1"/>
    <n v="10250"/>
    <n v="10250"/>
    <x v="4"/>
    <x v="0"/>
  </r>
  <r>
    <x v="23"/>
    <x v="3"/>
    <x v="3"/>
    <x v="58"/>
    <s v="Boubacar Diallo "/>
    <x v="713"/>
    <x v="0"/>
    <m/>
    <x v="1"/>
    <x v="1"/>
    <m/>
    <s v="Il va commencer à vendre nos produits "/>
    <x v="1"/>
    <m/>
    <m/>
    <m/>
    <x v="4"/>
    <x v="0"/>
  </r>
  <r>
    <x v="23"/>
    <x v="3"/>
    <x v="3"/>
    <x v="58"/>
    <s v="Diongue "/>
    <x v="714"/>
    <x v="0"/>
    <m/>
    <x v="1"/>
    <x v="1"/>
    <m/>
    <s v="Il veut le café pots refraich mais dit qu'il va m'appeler "/>
    <x v="1"/>
    <m/>
    <m/>
    <m/>
    <x v="4"/>
    <x v="0"/>
  </r>
  <r>
    <x v="23"/>
    <x v="3"/>
    <x v="3"/>
    <x v="58"/>
    <s v="Dalal diam"/>
    <x v="715"/>
    <x v="0"/>
    <m/>
    <x v="1"/>
    <x v="1"/>
    <m/>
    <s v="Le patron n'était pas présent "/>
    <x v="1"/>
    <m/>
    <m/>
    <m/>
    <x v="4"/>
    <x v="0"/>
  </r>
  <r>
    <x v="23"/>
    <x v="3"/>
    <x v="3"/>
    <x v="58"/>
    <s v="IBRAHIMA Dieng"/>
    <x v="716"/>
    <x v="0"/>
    <m/>
    <x v="1"/>
    <x v="1"/>
    <m/>
    <s v="Il lui reste d'autres produits "/>
    <x v="1"/>
    <m/>
    <m/>
    <m/>
    <x v="4"/>
    <x v="0"/>
  </r>
  <r>
    <x v="23"/>
    <x v="3"/>
    <x v="3"/>
    <x v="58"/>
    <s v="Mbacké "/>
    <x v="717"/>
    <x v="1"/>
    <m/>
    <x v="1"/>
    <x v="1"/>
    <m/>
    <s v="Dit de repasser "/>
    <x v="1"/>
    <m/>
    <m/>
    <m/>
    <x v="4"/>
    <x v="0"/>
  </r>
  <r>
    <x v="24"/>
    <x v="6"/>
    <x v="6"/>
    <x v="35"/>
    <s v="Moussa"/>
    <x v="265"/>
    <x v="1"/>
    <m/>
    <x v="1"/>
    <x v="1"/>
    <m/>
    <s v="Ras"/>
    <x v="1"/>
    <m/>
    <m/>
    <m/>
    <x v="4"/>
    <x v="1"/>
  </r>
  <r>
    <x v="24"/>
    <x v="6"/>
    <x v="6"/>
    <x v="35"/>
    <s v="Le toro"/>
    <x v="431"/>
    <x v="0"/>
    <m/>
    <x v="1"/>
    <x v="1"/>
    <s v="Juin"/>
    <s v="Il dit que nos produits sont inconnu"/>
    <x v="1"/>
    <m/>
    <m/>
    <m/>
    <x v="4"/>
    <x v="1"/>
  </r>
  <r>
    <x v="24"/>
    <x v="6"/>
    <x v="6"/>
    <x v="35"/>
    <s v="Omar"/>
    <x v="430"/>
    <x v="1"/>
    <m/>
    <x v="1"/>
    <x v="1"/>
    <s v="Juin"/>
    <s v="Ma demande de repasser"/>
    <x v="1"/>
    <m/>
    <m/>
    <m/>
    <x v="4"/>
    <x v="1"/>
  </r>
  <r>
    <x v="24"/>
    <x v="6"/>
    <x v="6"/>
    <x v="35"/>
    <s v="Lamarana"/>
    <x v="268"/>
    <x v="0"/>
    <m/>
    <x v="1"/>
    <x v="1"/>
    <s v="Juin"/>
    <s v="Le patron était sorti"/>
    <x v="1"/>
    <m/>
    <m/>
    <m/>
    <x v="4"/>
    <x v="1"/>
  </r>
  <r>
    <x v="24"/>
    <x v="6"/>
    <x v="6"/>
    <x v="35"/>
    <s v="Daouda"/>
    <x v="269"/>
    <x v="0"/>
    <m/>
    <x v="1"/>
    <x v="1"/>
    <s v="Juin"/>
    <s v="Il faudrait d'abord que les boutiquiers du coin connaissent nos produits pour pouvoir commander"/>
    <x v="1"/>
    <m/>
    <m/>
    <m/>
    <x v="4"/>
    <x v="1"/>
  </r>
  <r>
    <x v="24"/>
    <x v="6"/>
    <x v="6"/>
    <x v="35"/>
    <s v="Karamoko"/>
    <x v="266"/>
    <x v="3"/>
    <m/>
    <x v="1"/>
    <x v="1"/>
    <s v="Juin"/>
    <s v="Le patron est en voyage "/>
    <x v="1"/>
    <m/>
    <m/>
    <m/>
    <x v="4"/>
    <x v="1"/>
  </r>
  <r>
    <x v="24"/>
    <x v="0"/>
    <x v="0"/>
    <x v="0"/>
    <s v="Fallou"/>
    <x v="718"/>
    <x v="0"/>
    <m/>
    <x v="1"/>
    <x v="1"/>
    <s v="Juin"/>
    <s v="Rac"/>
    <x v="1"/>
    <m/>
    <m/>
    <m/>
    <x v="4"/>
    <x v="1"/>
  </r>
  <r>
    <x v="24"/>
    <x v="0"/>
    <x v="0"/>
    <x v="0"/>
    <s v="Bassire"/>
    <x v="719"/>
    <x v="0"/>
    <m/>
    <x v="1"/>
    <x v="1"/>
    <s v="Juin"/>
    <s v="Rac"/>
    <x v="1"/>
    <m/>
    <m/>
    <m/>
    <x v="4"/>
    <x v="1"/>
  </r>
  <r>
    <x v="24"/>
    <x v="0"/>
    <x v="0"/>
    <x v="0"/>
    <s v="Abdou Diallo"/>
    <x v="720"/>
    <x v="0"/>
    <m/>
    <x v="0"/>
    <x v="1"/>
    <s v="Juin"/>
    <s v="Rac"/>
    <x v="1"/>
    <m/>
    <m/>
    <m/>
    <x v="4"/>
    <x v="1"/>
  </r>
  <r>
    <x v="24"/>
    <x v="0"/>
    <x v="0"/>
    <x v="20"/>
    <s v="Bobo"/>
    <x v="483"/>
    <x v="0"/>
    <m/>
    <x v="1"/>
    <x v="1"/>
    <s v="Juin"/>
    <s v="Il connaît non produit"/>
    <x v="1"/>
    <m/>
    <m/>
    <m/>
    <x v="4"/>
    <x v="1"/>
  </r>
  <r>
    <x v="24"/>
    <x v="0"/>
    <x v="0"/>
    <x v="0"/>
    <s v="Sakina"/>
    <x v="677"/>
    <x v="0"/>
    <m/>
    <x v="0"/>
    <x v="1"/>
    <s v="Juin"/>
    <s v="Rac"/>
    <x v="1"/>
    <m/>
    <m/>
    <m/>
    <x v="4"/>
    <x v="1"/>
  </r>
  <r>
    <x v="24"/>
    <x v="0"/>
    <x v="0"/>
    <x v="0"/>
    <s v="Mouhem Diallo"/>
    <x v="470"/>
    <x v="0"/>
    <m/>
    <x v="0"/>
    <x v="1"/>
    <s v="Juin"/>
    <s v="Il connaît non produit"/>
    <x v="1"/>
    <m/>
    <m/>
    <m/>
    <x v="4"/>
    <x v="1"/>
  </r>
  <r>
    <x v="24"/>
    <x v="0"/>
    <x v="0"/>
    <x v="0"/>
    <s v="Amadou Diallo"/>
    <x v="721"/>
    <x v="0"/>
    <m/>
    <x v="1"/>
    <x v="1"/>
    <s v="Juin"/>
    <s v="Rac"/>
    <x v="1"/>
    <m/>
    <m/>
    <m/>
    <x v="4"/>
    <x v="1"/>
  </r>
  <r>
    <x v="24"/>
    <x v="0"/>
    <x v="0"/>
    <x v="0"/>
    <s v="Mamadou"/>
    <x v="275"/>
    <x v="0"/>
    <m/>
    <x v="1"/>
    <x v="1"/>
    <s v="Juin"/>
    <s v="Rac"/>
    <x v="1"/>
    <m/>
    <m/>
    <m/>
    <x v="4"/>
    <x v="1"/>
  </r>
  <r>
    <x v="24"/>
    <x v="0"/>
    <x v="0"/>
    <x v="0"/>
    <s v="Alfa"/>
    <x v="614"/>
    <x v="0"/>
    <m/>
    <x v="0"/>
    <x v="1"/>
    <s v="Juin"/>
    <s v="Ok"/>
    <x v="1"/>
    <m/>
    <m/>
    <m/>
    <x v="4"/>
    <x v="1"/>
  </r>
  <r>
    <x v="24"/>
    <x v="2"/>
    <x v="2"/>
    <x v="48"/>
    <s v="Alpha Omar Diallo"/>
    <x v="475"/>
    <x v="1"/>
    <m/>
    <x v="1"/>
    <x v="1"/>
    <s v="Juin"/>
    <s v="Le patron viendra le soir"/>
    <x v="1"/>
    <m/>
    <m/>
    <m/>
    <x v="4"/>
    <x v="1"/>
  </r>
  <r>
    <x v="24"/>
    <x v="2"/>
    <x v="2"/>
    <x v="48"/>
    <s v="Bassir Diallo"/>
    <x v="476"/>
    <x v="0"/>
    <m/>
    <x v="1"/>
    <x v="1"/>
    <m/>
    <s v="Le patron viendra le soir"/>
    <x v="1"/>
    <m/>
    <m/>
    <m/>
    <x v="4"/>
    <x v="1"/>
  </r>
  <r>
    <x v="24"/>
    <x v="2"/>
    <x v="2"/>
    <x v="48"/>
    <s v="Boubacar Diallo"/>
    <x v="626"/>
    <x v="0"/>
    <m/>
    <x v="0"/>
    <x v="1"/>
    <s v="Juin"/>
    <s v="Il lui reste du stock"/>
    <x v="1"/>
    <m/>
    <m/>
    <m/>
    <x v="4"/>
    <x v="1"/>
  </r>
  <r>
    <x v="24"/>
    <x v="2"/>
    <x v="2"/>
    <x v="48"/>
    <s v="Khassim"/>
    <x v="477"/>
    <x v="0"/>
    <m/>
    <x v="1"/>
    <x v="1"/>
    <s v="Juin"/>
    <s v="Demande de revenir une prochaine fois"/>
    <x v="1"/>
    <m/>
    <m/>
    <m/>
    <x v="4"/>
    <x v="1"/>
  </r>
  <r>
    <x v="24"/>
    <x v="2"/>
    <x v="2"/>
    <x v="48"/>
    <s v="Comptoir Commercial Ba et Frères"/>
    <x v="627"/>
    <x v="1"/>
    <m/>
    <x v="1"/>
    <x v="1"/>
    <s v="Juin"/>
    <s v="Le patron est sorti"/>
    <x v="1"/>
    <m/>
    <m/>
    <m/>
    <x v="4"/>
    <x v="1"/>
  </r>
  <r>
    <x v="24"/>
    <x v="2"/>
    <x v="2"/>
    <x v="48"/>
    <s v="Ibrahima Fall"/>
    <x v="628"/>
    <x v="7"/>
    <m/>
    <x v="1"/>
    <x v="1"/>
    <s v="Juin"/>
    <s v="A pris mon numéro va rappeler en cas de besoin"/>
    <x v="1"/>
    <m/>
    <m/>
    <m/>
    <x v="4"/>
    <x v="1"/>
  </r>
  <r>
    <x v="24"/>
    <x v="2"/>
    <x v="2"/>
    <x v="48"/>
    <s v="Ismaëla"/>
    <x v="629"/>
    <x v="1"/>
    <m/>
    <x v="1"/>
    <x v="1"/>
    <s v="Juin"/>
    <s v="Il a déjà mon numéro.va me rappeler quand il sera prêt pour l'achat"/>
    <x v="1"/>
    <m/>
    <m/>
    <m/>
    <x v="4"/>
    <x v="1"/>
  </r>
  <r>
    <x v="24"/>
    <x v="2"/>
    <x v="2"/>
    <x v="48"/>
    <s v="Khadim"/>
    <x v="634"/>
    <x v="0"/>
    <m/>
    <x v="1"/>
    <x v="0"/>
    <s v="Juin"/>
    <s v="A fait sa commande depuis semaine passée pour essayer le refraish stick mais toujours pas encore livré"/>
    <x v="0"/>
    <n v="25"/>
    <n v="26000"/>
    <n v="650000"/>
    <x v="4"/>
    <x v="1"/>
  </r>
  <r>
    <x v="24"/>
    <x v="2"/>
    <x v="2"/>
    <x v="6"/>
    <s v="Serigne Modou"/>
    <x v="722"/>
    <x v="0"/>
    <m/>
    <x v="0"/>
    <x v="0"/>
    <s v="Juin"/>
    <s v="A fait sa commande la semaine passée.pas encore livré"/>
    <x v="0"/>
    <n v="25"/>
    <n v="26000"/>
    <n v="650000"/>
    <x v="4"/>
    <x v="1"/>
  </r>
  <r>
    <x v="24"/>
    <x v="4"/>
    <x v="4"/>
    <x v="10"/>
    <s v="Abdou  Ba "/>
    <x v="723"/>
    <x v="1"/>
    <m/>
    <x v="0"/>
    <x v="1"/>
    <s v="Juin"/>
    <s v="liu dit Li  ya pas  de portrait pour  aujourd'hui "/>
    <x v="1"/>
    <m/>
    <m/>
    <m/>
    <x v="4"/>
    <x v="1"/>
  </r>
  <r>
    <x v="24"/>
    <x v="4"/>
    <x v="4"/>
    <x v="10"/>
    <s v="Abadoule Diallo "/>
    <x v="44"/>
    <x v="0"/>
    <m/>
    <x v="0"/>
    <x v="1"/>
    <s v="Juin"/>
    <s v="li  va m'appeler "/>
    <x v="1"/>
    <m/>
    <m/>
    <m/>
    <x v="4"/>
    <x v="1"/>
  </r>
  <r>
    <x v="24"/>
    <x v="4"/>
    <x v="4"/>
    <x v="4"/>
    <s v="Amadou  Diallo "/>
    <x v="40"/>
    <x v="0"/>
    <m/>
    <x v="1"/>
    <x v="1"/>
    <s v="Juin"/>
    <s v="Li à  une autre stock je  tandem stock  fini"/>
    <x v="1"/>
    <m/>
    <m/>
    <m/>
    <x v="4"/>
    <x v="1"/>
  </r>
  <r>
    <x v="24"/>
    <x v="4"/>
    <x v="4"/>
    <x v="10"/>
    <s v="Modou sall "/>
    <x v="100"/>
    <x v="0"/>
    <m/>
    <x v="0"/>
    <x v="0"/>
    <s v="Juin"/>
    <s v="Les clients sont  satisfait sur produits mais ont livré tardivement "/>
    <x v="0"/>
    <n v="25"/>
    <n v="26000"/>
    <n v="650000"/>
    <x v="4"/>
    <x v="1"/>
  </r>
  <r>
    <x v="24"/>
    <x v="4"/>
    <x v="4"/>
    <x v="10"/>
    <s v="Lamarana  Ba "/>
    <x v="258"/>
    <x v="0"/>
    <m/>
    <x v="0"/>
    <x v="0"/>
    <s v="Juin"/>
    <s v="Li attend produits "/>
    <x v="8"/>
    <n v="10"/>
    <n v="10750"/>
    <n v="107500"/>
    <x v="4"/>
    <x v="1"/>
  </r>
  <r>
    <x v="24"/>
    <x v="4"/>
    <x v="4"/>
    <x v="10"/>
    <s v="Lamarana  Ba "/>
    <x v="258"/>
    <x v="0"/>
    <m/>
    <x v="0"/>
    <x v="0"/>
    <s v="Juin"/>
    <s v="Li attend produits "/>
    <x v="2"/>
    <n v="3"/>
    <n v="19500"/>
    <n v="58500"/>
    <x v="4"/>
    <x v="1"/>
  </r>
  <r>
    <x v="24"/>
    <x v="4"/>
    <x v="4"/>
    <x v="10"/>
    <s v="Omar  Ndaiye "/>
    <x v="35"/>
    <x v="0"/>
    <m/>
    <x v="0"/>
    <x v="1"/>
    <s v="Juin"/>
    <s v="liu reste  du produit "/>
    <x v="1"/>
    <m/>
    <m/>
    <m/>
    <x v="4"/>
    <x v="1"/>
  </r>
  <r>
    <x v="24"/>
    <x v="5"/>
    <x v="5"/>
    <x v="5"/>
    <s v="Yally et frères"/>
    <x v="50"/>
    <x v="0"/>
    <m/>
    <x v="0"/>
    <x v="2"/>
    <s v="Juin"/>
    <s v="Il a demandé son café et je l'ai dit qu'on va lui livré demain"/>
    <x v="6"/>
    <n v="25"/>
    <n v="7500"/>
    <n v="187500"/>
    <x v="4"/>
    <x v="1"/>
  </r>
  <r>
    <x v="24"/>
    <x v="1"/>
    <x v="1"/>
    <x v="8"/>
    <s v="MOUSTAPHA THIAM"/>
    <x v="67"/>
    <x v="0"/>
    <m/>
    <x v="0"/>
    <x v="2"/>
    <s v="Juin"/>
    <s v="RAS pour sa 1ére commande "/>
    <x v="0"/>
    <n v="25"/>
    <n v="26000"/>
    <n v="650000"/>
    <x v="4"/>
    <x v="1"/>
  </r>
  <r>
    <x v="24"/>
    <x v="1"/>
    <x v="1"/>
    <x v="8"/>
    <s v="MOUHAMED DAYEL"/>
    <x v="724"/>
    <x v="0"/>
    <m/>
    <x v="1"/>
    <x v="1"/>
    <s v="Juin"/>
    <s v="Dis qu'il va réfléchir d'avantage avant de passer commande"/>
    <x v="1"/>
    <m/>
    <m/>
    <m/>
    <x v="4"/>
    <x v="1"/>
  </r>
  <r>
    <x v="24"/>
    <x v="1"/>
    <x v="1"/>
    <x v="8"/>
    <s v="THIERNO SOULEUMANE"/>
    <x v="68"/>
    <x v="0"/>
    <m/>
    <x v="0"/>
    <x v="1"/>
    <s v="Juin"/>
    <s v="Il lui reste 6 cartons café stick Refraish "/>
    <x v="1"/>
    <m/>
    <m/>
    <m/>
    <x v="4"/>
    <x v="1"/>
  </r>
  <r>
    <x v="24"/>
    <x v="1"/>
    <x v="1"/>
    <x v="8"/>
    <s v="BALDE"/>
    <x v="725"/>
    <x v="0"/>
    <m/>
    <x v="0"/>
    <x v="0"/>
    <s v="Juin"/>
    <s v="RAS"/>
    <x v="0"/>
    <n v="13"/>
    <n v="26000"/>
    <n v="338000"/>
    <x v="4"/>
    <x v="1"/>
  </r>
  <r>
    <x v="24"/>
    <x v="1"/>
    <x v="1"/>
    <x v="8"/>
    <s v="ADAMA BA"/>
    <x v="645"/>
    <x v="1"/>
    <m/>
    <x v="1"/>
    <x v="1"/>
    <s v="Juin"/>
    <s v="Il dis qu'il va rappeler a chaque fois que je passe"/>
    <x v="1"/>
    <m/>
    <m/>
    <m/>
    <x v="4"/>
    <x v="1"/>
  </r>
  <r>
    <x v="24"/>
    <x v="1"/>
    <x v="1"/>
    <x v="8"/>
    <s v="TOURÉ"/>
    <x v="726"/>
    <x v="3"/>
    <m/>
    <x v="1"/>
    <x v="1"/>
    <s v="Juin"/>
    <s v="Il dis qu'il va réfléchir"/>
    <x v="1"/>
    <m/>
    <m/>
    <m/>
    <x v="4"/>
    <x v="1"/>
  </r>
  <r>
    <x v="24"/>
    <x v="1"/>
    <x v="1"/>
    <x v="8"/>
    <s v="PERE MBAYE"/>
    <x v="727"/>
    <x v="0"/>
    <m/>
    <x v="0"/>
    <x v="0"/>
    <s v="Juin"/>
    <s v="RAS"/>
    <x v="0"/>
    <n v="5"/>
    <n v="26000"/>
    <n v="130000"/>
    <x v="4"/>
    <x v="1"/>
  </r>
  <r>
    <x v="24"/>
    <x v="1"/>
    <x v="1"/>
    <x v="8"/>
    <s v="ABLAYE BA"/>
    <x v="71"/>
    <x v="0"/>
    <m/>
    <x v="0"/>
    <x v="2"/>
    <s v="Juin"/>
    <s v="Se plaind de retard de livraison"/>
    <x v="0"/>
    <n v="25"/>
    <n v="26000"/>
    <n v="650000"/>
    <x v="4"/>
    <x v="1"/>
  </r>
  <r>
    <x v="24"/>
    <x v="1"/>
    <x v="1"/>
    <x v="9"/>
    <s v="ABLAYE DIALLO"/>
    <x v="648"/>
    <x v="0"/>
    <m/>
    <x v="0"/>
    <x v="2"/>
    <s v="Juin"/>
    <s v="Se plaind de ratard de livraison"/>
    <x v="0"/>
    <n v="25"/>
    <n v="26000"/>
    <n v="650000"/>
    <x v="4"/>
    <x v="1"/>
  </r>
  <r>
    <x v="24"/>
    <x v="1"/>
    <x v="1"/>
    <x v="38"/>
    <s v="PAPE DIOP"/>
    <x v="301"/>
    <x v="1"/>
    <m/>
    <x v="0"/>
    <x v="2"/>
    <s v="Juin"/>
    <s v="RAS"/>
    <x v="0"/>
    <n v="25"/>
    <n v="26000"/>
    <n v="650000"/>
    <x v="4"/>
    <x v="1"/>
  </r>
  <r>
    <x v="24"/>
    <x v="3"/>
    <x v="3"/>
    <x v="13"/>
    <s v="Gougna Guèye "/>
    <x v="121"/>
    <x v="0"/>
    <m/>
    <x v="0"/>
    <x v="0"/>
    <s v="Juin"/>
    <s v="Il demande le lait évaporé "/>
    <x v="0"/>
    <n v="5"/>
    <n v="26000"/>
    <n v="130000"/>
    <x v="4"/>
    <x v="1"/>
  </r>
  <r>
    <x v="24"/>
    <x v="3"/>
    <x v="3"/>
    <x v="13"/>
    <s v="Worry Diallo"/>
    <x v="122"/>
    <x v="0"/>
    <m/>
    <x v="1"/>
    <x v="1"/>
    <s v="Juin"/>
    <s v="Il ne vend pas nos produits "/>
    <x v="1"/>
    <m/>
    <m/>
    <m/>
    <x v="4"/>
    <x v="1"/>
  </r>
  <r>
    <x v="24"/>
    <x v="3"/>
    <x v="3"/>
    <x v="13"/>
    <s v="Abdoulaye Diallo "/>
    <x v="123"/>
    <x v="0"/>
    <m/>
    <x v="1"/>
    <x v="1"/>
    <s v="Juin"/>
    <s v="Il n'a pas commencé à vendre nos produits "/>
    <x v="1"/>
    <m/>
    <m/>
    <m/>
    <x v="4"/>
    <x v="1"/>
  </r>
  <r>
    <x v="24"/>
    <x v="3"/>
    <x v="3"/>
    <x v="13"/>
    <s v="Momodou Sow"/>
    <x v="549"/>
    <x v="0"/>
    <m/>
    <x v="1"/>
    <x v="1"/>
    <s v="Juin"/>
    <s v="Le patron n'était pas présent "/>
    <x v="1"/>
    <m/>
    <m/>
    <m/>
    <x v="4"/>
    <x v="1"/>
  </r>
  <r>
    <x v="24"/>
    <x v="3"/>
    <x v="3"/>
    <x v="13"/>
    <s v="Boubacar Diallo "/>
    <x v="550"/>
    <x v="1"/>
    <m/>
    <x v="1"/>
    <x v="1"/>
    <s v="Juin"/>
    <s v="Il va me rappeler "/>
    <x v="1"/>
    <m/>
    <m/>
    <m/>
    <x v="4"/>
    <x v="1"/>
  </r>
  <r>
    <x v="24"/>
    <x v="3"/>
    <x v="3"/>
    <x v="13"/>
    <s v="Momodou "/>
    <x v="551"/>
    <x v="0"/>
    <m/>
    <x v="1"/>
    <x v="1"/>
    <s v="Juin"/>
    <s v="Il achète ses produits à Dakar "/>
    <x v="1"/>
    <m/>
    <m/>
    <m/>
    <x v="4"/>
    <x v="1"/>
  </r>
  <r>
    <x v="24"/>
    <x v="3"/>
    <x v="3"/>
    <x v="13"/>
    <s v="Yass"/>
    <x v="125"/>
    <x v="0"/>
    <m/>
    <x v="1"/>
    <x v="1"/>
    <s v="Juin"/>
    <s v="Il m'a dit qu'il achète nos produits à Dakar mais il a pris mon numéro "/>
    <x v="1"/>
    <m/>
    <m/>
    <m/>
    <x v="4"/>
    <x v="1"/>
  </r>
  <r>
    <x v="24"/>
    <x v="3"/>
    <x v="3"/>
    <x v="13"/>
    <s v="Abdourahmane Bah"/>
    <x v="127"/>
    <x v="0"/>
    <m/>
    <x v="0"/>
    <x v="0"/>
    <s v="Juin"/>
    <s v="Il dit que nos produits Altimo sont trop chère "/>
    <x v="0"/>
    <n v="25"/>
    <n v="26000"/>
    <n v="650000"/>
    <x v="4"/>
    <x v="1"/>
  </r>
  <r>
    <x v="24"/>
    <x v="3"/>
    <x v="3"/>
    <x v="13"/>
    <s v="Cellou Diallo "/>
    <x v="728"/>
    <x v="1"/>
    <m/>
    <x v="1"/>
    <x v="1"/>
    <s v="Juin"/>
    <s v="Le patron n'était pas présent "/>
    <x v="1"/>
    <m/>
    <m/>
    <m/>
    <x v="4"/>
    <x v="1"/>
  </r>
  <r>
    <x v="24"/>
    <x v="3"/>
    <x v="3"/>
    <x v="13"/>
    <s v="Madina"/>
    <x v="126"/>
    <x v="0"/>
    <m/>
    <x v="0"/>
    <x v="0"/>
    <s v="Juin"/>
    <s v="Pour les pots ces clients préfère les autres marques "/>
    <x v="0"/>
    <n v="25"/>
    <n v="26000"/>
    <n v="650000"/>
    <x v="4"/>
    <x v="1"/>
  </r>
  <r>
    <x v="24"/>
    <x v="3"/>
    <x v="3"/>
    <x v="13"/>
    <s v="AMADOU "/>
    <x v="729"/>
    <x v="1"/>
    <m/>
    <x v="0"/>
    <x v="1"/>
    <s v="Juin"/>
    <s v="Il voulait essayer les pots Altimo mais dit que c'est plus chère que Teranga et good énergie "/>
    <x v="1"/>
    <m/>
    <m/>
    <m/>
    <x v="4"/>
    <x v="1"/>
  </r>
  <r>
    <x v="25"/>
    <x v="6"/>
    <x v="6"/>
    <x v="59"/>
    <s v="Supermarché l'essentiel"/>
    <x v="730"/>
    <x v="4"/>
    <m/>
    <x v="1"/>
    <x v="1"/>
    <s v="Juin"/>
    <s v="Ma demande de lui envoyer les produits par WhatsApp"/>
    <x v="1"/>
    <m/>
    <m/>
    <m/>
    <x v="5"/>
    <x v="1"/>
  </r>
  <r>
    <x v="25"/>
    <x v="2"/>
    <x v="2"/>
    <x v="40"/>
    <s v="Mamadou"/>
    <x v="322"/>
    <x v="0"/>
    <m/>
    <x v="1"/>
    <x v="1"/>
    <s v="Juin"/>
    <s v="Le patron n'était pas encore arrivé"/>
    <x v="1"/>
    <m/>
    <m/>
    <m/>
    <x v="5"/>
    <x v="1"/>
  </r>
  <r>
    <x v="25"/>
    <x v="2"/>
    <x v="2"/>
    <x v="40"/>
    <s v="Khadim Fall"/>
    <x v="321"/>
    <x v="1"/>
    <m/>
    <x v="1"/>
    <x v="1"/>
    <s v="Juin"/>
    <s v="En ce moment il a en stock d'autres cafés et lait.Il demande de revenir si j'ai d'autres produits à lui présenter."/>
    <x v="1"/>
    <m/>
    <m/>
    <m/>
    <x v="5"/>
    <x v="1"/>
  </r>
  <r>
    <x v="25"/>
    <x v="2"/>
    <x v="2"/>
    <x v="40"/>
    <s v="Le Khéweul"/>
    <x v="320"/>
    <x v="5"/>
    <m/>
    <x v="1"/>
    <x v="1"/>
    <s v="Juin"/>
    <s v="Le gérant demande de contacter le patron directement"/>
    <x v="1"/>
    <m/>
    <m/>
    <m/>
    <x v="5"/>
    <x v="1"/>
  </r>
  <r>
    <x v="25"/>
    <x v="2"/>
    <x v="2"/>
    <x v="40"/>
    <s v="Amadou Diallo"/>
    <x v="323"/>
    <x v="1"/>
    <m/>
    <x v="1"/>
    <x v="1"/>
    <s v="Juin"/>
    <s v="N'a pas encore commencé à vendre nos produits"/>
    <x v="1"/>
    <m/>
    <m/>
    <m/>
    <x v="5"/>
    <x v="1"/>
  </r>
  <r>
    <x v="25"/>
    <x v="2"/>
    <x v="2"/>
    <x v="40"/>
    <s v="Mola"/>
    <x v="731"/>
    <x v="1"/>
    <m/>
    <x v="1"/>
    <x v="1"/>
    <s v="Juin"/>
    <s v="Le patron est en voyage"/>
    <x v="1"/>
    <m/>
    <m/>
    <m/>
    <x v="5"/>
    <x v="1"/>
  </r>
  <r>
    <x v="25"/>
    <x v="2"/>
    <x v="2"/>
    <x v="40"/>
    <s v="Diouf"/>
    <x v="324"/>
    <x v="0"/>
    <m/>
    <x v="0"/>
    <x v="1"/>
    <s v="Juin"/>
    <s v="C'est l'évaporé kamlac qu'il demande à chaque fois._x000a_Pour le café il vend que Nescafé"/>
    <x v="1"/>
    <m/>
    <m/>
    <m/>
    <x v="5"/>
    <x v="1"/>
  </r>
  <r>
    <x v="25"/>
    <x v="0"/>
    <x v="0"/>
    <x v="27"/>
    <s v="Lamane Dieng"/>
    <x v="422"/>
    <x v="0"/>
    <m/>
    <x v="0"/>
    <x v="2"/>
    <s v="Juin"/>
    <s v="Il lui reste 100 non livré"/>
    <x v="0"/>
    <n v="50"/>
    <n v="26000"/>
    <n v="1300000"/>
    <x v="5"/>
    <x v="1"/>
  </r>
  <r>
    <x v="25"/>
    <x v="0"/>
    <x v="0"/>
    <x v="60"/>
    <s v="Mouhem"/>
    <x v="732"/>
    <x v="0"/>
    <m/>
    <x v="1"/>
    <x v="1"/>
    <s v="Juin"/>
    <s v="Rac"/>
    <x v="1"/>
    <m/>
    <m/>
    <m/>
    <x v="5"/>
    <x v="1"/>
  </r>
  <r>
    <x v="25"/>
    <x v="0"/>
    <x v="0"/>
    <x v="60"/>
    <s v="Baba"/>
    <x v="733"/>
    <x v="0"/>
    <m/>
    <x v="1"/>
    <x v="1"/>
    <s v="Juin"/>
    <s v="Ok"/>
    <x v="1"/>
    <m/>
    <m/>
    <m/>
    <x v="5"/>
    <x v="1"/>
  </r>
  <r>
    <x v="25"/>
    <x v="0"/>
    <x v="0"/>
    <x v="60"/>
    <s v="Elhaj Diallo"/>
    <x v="734"/>
    <x v="0"/>
    <m/>
    <x v="1"/>
    <x v="1"/>
    <s v="Juin"/>
    <s v="Ok"/>
    <x v="1"/>
    <m/>
    <m/>
    <m/>
    <x v="5"/>
    <x v="1"/>
  </r>
  <r>
    <x v="25"/>
    <x v="0"/>
    <x v="0"/>
    <x v="60"/>
    <s v="Mamadou Diallo"/>
    <x v="735"/>
    <x v="0"/>
    <m/>
    <x v="1"/>
    <x v="1"/>
    <s v="Juin"/>
    <s v="Rac"/>
    <x v="1"/>
    <m/>
    <m/>
    <m/>
    <x v="5"/>
    <x v="1"/>
  </r>
  <r>
    <x v="25"/>
    <x v="0"/>
    <x v="0"/>
    <x v="60"/>
    <s v="Alaye Ndiaye"/>
    <x v="736"/>
    <x v="0"/>
    <m/>
    <x v="1"/>
    <x v="1"/>
    <s v="Juin"/>
    <s v="Il ma dit d passé"/>
    <x v="1"/>
    <m/>
    <m/>
    <m/>
    <x v="5"/>
    <x v="1"/>
  </r>
  <r>
    <x v="25"/>
    <x v="0"/>
    <x v="0"/>
    <x v="60"/>
    <s v="Fallou silay"/>
    <x v="737"/>
    <x v="0"/>
    <m/>
    <x v="0"/>
    <x v="1"/>
    <s v="Juin"/>
    <s v="Rac"/>
    <x v="1"/>
    <m/>
    <m/>
    <m/>
    <x v="5"/>
    <x v="1"/>
  </r>
  <r>
    <x v="25"/>
    <x v="0"/>
    <x v="0"/>
    <x v="60"/>
    <s v="Mamadou Diallo"/>
    <x v="738"/>
    <x v="0"/>
    <m/>
    <x v="1"/>
    <x v="1"/>
    <s v="Juin"/>
    <s v="Rac"/>
    <x v="1"/>
    <m/>
    <m/>
    <m/>
    <x v="5"/>
    <x v="1"/>
  </r>
  <r>
    <x v="25"/>
    <x v="1"/>
    <x v="1"/>
    <x v="44"/>
    <s v="MAGUETTE GUEYE"/>
    <x v="410"/>
    <x v="0"/>
    <m/>
    <x v="0"/>
    <x v="1"/>
    <s v="Juin"/>
    <s v="On lui avait livré 25 cartons café stick Altimo le jeudi passé, il lui reste du stock que j'ai pas pu décompté"/>
    <x v="1"/>
    <m/>
    <m/>
    <m/>
    <x v="5"/>
    <x v="1"/>
  </r>
  <r>
    <x v="25"/>
    <x v="1"/>
    <x v="1"/>
    <x v="44"/>
    <s v="KHADIM FALL"/>
    <x v="739"/>
    <x v="0"/>
    <m/>
    <x v="1"/>
    <x v="1"/>
    <s v="Juin"/>
    <s v="Il a nos différents produits vendu par DIARRA de l'usine"/>
    <x v="1"/>
    <m/>
    <m/>
    <m/>
    <x v="5"/>
    <x v="1"/>
  </r>
  <r>
    <x v="25"/>
    <x v="1"/>
    <x v="1"/>
    <x v="44"/>
    <s v="AMADOU DIALLO"/>
    <x v="407"/>
    <x v="1"/>
    <m/>
    <x v="1"/>
    <x v="1"/>
    <s v="Juin"/>
    <s v="Il est parti en voyage et a laissé les employés la bas"/>
    <x v="1"/>
    <m/>
    <m/>
    <m/>
    <x v="5"/>
    <x v="1"/>
  </r>
  <r>
    <x v="25"/>
    <x v="1"/>
    <x v="1"/>
    <x v="44"/>
    <s v="ALPHA SALL"/>
    <x v="740"/>
    <x v="1"/>
    <m/>
    <x v="1"/>
    <x v="1"/>
    <s v="Juin"/>
    <s v="Il a du café stick Altimo qu'il avait acheté a Dakar et dis qu'il ai préférable pour lui d'acheter la bas vu qu'on lui vend le produit a 30250 sans barême"/>
    <x v="1"/>
    <m/>
    <m/>
    <m/>
    <x v="5"/>
    <x v="1"/>
  </r>
  <r>
    <x v="25"/>
    <x v="1"/>
    <x v="1"/>
    <x v="44"/>
    <s v="ASS DIENG"/>
    <x v="741"/>
    <x v="1"/>
    <m/>
    <x v="1"/>
    <x v="1"/>
    <s v="Juin"/>
    <s v="Demande de lui donné 1 carton café stick Refraish pour essayage la semaine prochaine "/>
    <x v="1"/>
    <m/>
    <m/>
    <m/>
    <x v="5"/>
    <x v="1"/>
  </r>
  <r>
    <x v="25"/>
    <x v="1"/>
    <x v="1"/>
    <x v="44"/>
    <s v="LAHAT DIOP"/>
    <x v="405"/>
    <x v="0"/>
    <m/>
    <x v="0"/>
    <x v="0"/>
    <s v="Juin"/>
    <s v="RAS"/>
    <x v="0"/>
    <n v="25"/>
    <n v="26000"/>
    <n v="650000"/>
    <x v="5"/>
    <x v="1"/>
  </r>
  <r>
    <x v="25"/>
    <x v="1"/>
    <x v="1"/>
    <x v="44"/>
    <s v="CHEIKH AWA"/>
    <x v="404"/>
    <x v="1"/>
    <m/>
    <x v="0"/>
    <x v="0"/>
    <s v="Juin"/>
    <s v="RAS"/>
    <x v="0"/>
    <n v="5"/>
    <n v="26000"/>
    <n v="130000"/>
    <x v="5"/>
    <x v="1"/>
  </r>
  <r>
    <x v="25"/>
    <x v="1"/>
    <x v="1"/>
    <x v="44"/>
    <s v="CHEIKH AWA"/>
    <x v="404"/>
    <x v="1"/>
    <m/>
    <x v="0"/>
    <x v="0"/>
    <s v="Juin"/>
    <s v="RAS"/>
    <x v="2"/>
    <n v="2"/>
    <n v="19500"/>
    <n v="39000"/>
    <x v="5"/>
    <x v="1"/>
  </r>
  <r>
    <x v="25"/>
    <x v="1"/>
    <x v="1"/>
    <x v="44"/>
    <s v="CHEIKH AWA"/>
    <x v="404"/>
    <x v="1"/>
    <m/>
    <x v="0"/>
    <x v="0"/>
    <s v="Juin"/>
    <s v="RAS"/>
    <x v="8"/>
    <n v="5"/>
    <n v="10250"/>
    <n v="51250"/>
    <x v="5"/>
    <x v="1"/>
  </r>
  <r>
    <x v="25"/>
    <x v="1"/>
    <x v="1"/>
    <x v="44"/>
    <s v="ALAYE DIALLO"/>
    <x v="403"/>
    <x v="1"/>
    <m/>
    <x v="0"/>
    <x v="0"/>
    <s v="Juin"/>
    <s v="Se plaind de livraison tardive"/>
    <x v="7"/>
    <n v="5"/>
    <n v="31000"/>
    <n v="155000"/>
    <x v="5"/>
    <x v="1"/>
  </r>
  <r>
    <x v="25"/>
    <x v="3"/>
    <x v="3"/>
    <x v="45"/>
    <s v="CPM"/>
    <x v="439"/>
    <x v="4"/>
    <m/>
    <x v="0"/>
    <x v="1"/>
    <s v="Juin"/>
    <s v="Il dit qu'il lui reste d'autre Mark de lait concentré "/>
    <x v="1"/>
    <m/>
    <m/>
    <m/>
    <x v="5"/>
    <x v="1"/>
  </r>
  <r>
    <x v="25"/>
    <x v="3"/>
    <x v="3"/>
    <x v="45"/>
    <s v="Alpha "/>
    <x v="742"/>
    <x v="0"/>
    <m/>
    <x v="0"/>
    <x v="1"/>
    <s v="Juin"/>
    <s v="Il avait commender 5 cartons refraich non livré "/>
    <x v="1"/>
    <m/>
    <m/>
    <m/>
    <x v="5"/>
    <x v="1"/>
  </r>
  <r>
    <x v="25"/>
    <x v="3"/>
    <x v="3"/>
    <x v="45"/>
    <s v="Mountaha "/>
    <x v="436"/>
    <x v="0"/>
    <m/>
    <x v="0"/>
    <x v="1"/>
    <s v="Juin"/>
    <s v="Il a acheté nos produits mais il n'a pas dit son non"/>
    <x v="1"/>
    <m/>
    <m/>
    <m/>
    <x v="5"/>
    <x v="1"/>
  </r>
  <r>
    <x v="25"/>
    <x v="3"/>
    <x v="3"/>
    <x v="45"/>
    <s v="Diamdial sarl"/>
    <x v="435"/>
    <x v="0"/>
    <m/>
    <x v="1"/>
    <x v="1"/>
    <s v="Juin"/>
    <s v="Il achète nos produits à Rufisque "/>
    <x v="1"/>
    <m/>
    <m/>
    <m/>
    <x v="5"/>
    <x v="1"/>
  </r>
  <r>
    <x v="25"/>
    <x v="3"/>
    <x v="3"/>
    <x v="45"/>
    <s v="Groupe Agricole commercial"/>
    <x v="743"/>
    <x v="0"/>
    <m/>
    <x v="0"/>
    <x v="1"/>
    <s v="Juin"/>
    <s v="Il demande si le lait évaporé n'es pas disponible"/>
    <x v="1"/>
    <m/>
    <m/>
    <m/>
    <x v="5"/>
    <x v="1"/>
  </r>
  <r>
    <x v="25"/>
    <x v="3"/>
    <x v="3"/>
    <x v="45"/>
    <s v="Cherif"/>
    <x v="433"/>
    <x v="3"/>
    <m/>
    <x v="0"/>
    <x v="1"/>
    <s v="Juin"/>
    <s v="Il n'était pas présent"/>
    <x v="1"/>
    <m/>
    <m/>
    <m/>
    <x v="5"/>
    <x v="1"/>
  </r>
  <r>
    <x v="25"/>
    <x v="3"/>
    <x v="3"/>
    <x v="45"/>
    <s v="El Hadj momodou Diallo"/>
    <x v="744"/>
    <x v="1"/>
    <m/>
    <x v="1"/>
    <x v="1"/>
    <s v="Juin"/>
    <s v="Pas commencé à vendre nos produits."/>
    <x v="1"/>
    <m/>
    <m/>
    <m/>
    <x v="5"/>
    <x v="1"/>
  </r>
  <r>
    <x v="25"/>
    <x v="5"/>
    <x v="5"/>
    <x v="32"/>
    <s v="Khadim lo"/>
    <x v="253"/>
    <x v="0"/>
    <m/>
    <x v="0"/>
    <x v="2"/>
    <s v="Juin"/>
    <m/>
    <x v="0"/>
    <n v="50"/>
    <n v="26000"/>
    <n v="1300000"/>
    <x v="5"/>
    <x v="1"/>
  </r>
  <r>
    <x v="25"/>
    <x v="5"/>
    <x v="5"/>
    <x v="32"/>
    <s v="Ndiaye fall"/>
    <x v="745"/>
    <x v="0"/>
    <m/>
    <x v="0"/>
    <x v="2"/>
    <s v="Juin"/>
    <m/>
    <x v="0"/>
    <n v="25"/>
    <n v="26000"/>
    <n v="650000"/>
    <x v="5"/>
    <x v="1"/>
  </r>
  <r>
    <x v="25"/>
    <x v="5"/>
    <x v="5"/>
    <x v="32"/>
    <s v="Serigne saliou gaye"/>
    <x v="379"/>
    <x v="0"/>
    <m/>
    <x v="0"/>
    <x v="2"/>
    <s v="Juin"/>
    <m/>
    <x v="0"/>
    <n v="25"/>
    <n v="26000"/>
    <n v="650000"/>
    <x v="5"/>
    <x v="1"/>
  </r>
  <r>
    <x v="25"/>
    <x v="5"/>
    <x v="5"/>
    <x v="5"/>
    <s v="Mbaye gningue"/>
    <x v="46"/>
    <x v="1"/>
    <m/>
    <x v="0"/>
    <x v="2"/>
    <s v="Juin"/>
    <m/>
    <x v="5"/>
    <n v="1"/>
    <n v="19500"/>
    <n v="19500"/>
    <x v="5"/>
    <x v="1"/>
  </r>
  <r>
    <x v="25"/>
    <x v="4"/>
    <x v="4"/>
    <x v="4"/>
    <s v="Gallé  Gallé "/>
    <x v="598"/>
    <x v="0"/>
    <m/>
    <x v="0"/>
    <x v="2"/>
    <s v="Juin"/>
    <s v="Que sa commande ne pas venu lors qu'il avait vraiment besoin "/>
    <x v="12"/>
    <n v="50"/>
    <n v="31000"/>
    <n v="1550000"/>
    <x v="5"/>
    <x v="1"/>
  </r>
  <r>
    <x v="25"/>
    <x v="4"/>
    <x v="4"/>
    <x v="25"/>
    <s v="Kana Daillo "/>
    <x v="746"/>
    <x v="0"/>
    <m/>
    <x v="0"/>
    <x v="1"/>
    <s v="Juin"/>
    <s v="Il reste 5 carton refraish "/>
    <x v="1"/>
    <m/>
    <m/>
    <m/>
    <x v="5"/>
    <x v="1"/>
  </r>
  <r>
    <x v="25"/>
    <x v="4"/>
    <x v="4"/>
    <x v="25"/>
    <s v="Aliou  Diallo "/>
    <x v="556"/>
    <x v="1"/>
    <m/>
    <x v="1"/>
    <x v="0"/>
    <s v="Juin"/>
    <s v="Il veut essayer nos produits "/>
    <x v="0"/>
    <n v="1"/>
    <n v="26000"/>
    <n v="26000"/>
    <x v="5"/>
    <x v="1"/>
  </r>
  <r>
    <x v="25"/>
    <x v="4"/>
    <x v="4"/>
    <x v="25"/>
    <s v="Korka "/>
    <x v="191"/>
    <x v="0"/>
    <m/>
    <x v="0"/>
    <x v="0"/>
    <s v="Juin"/>
    <s v="Ill veut essayer "/>
    <x v="0"/>
    <n v="1"/>
    <n v="26000"/>
    <n v="26000"/>
    <x v="5"/>
    <x v="1"/>
  </r>
  <r>
    <x v="25"/>
    <x v="4"/>
    <x v="4"/>
    <x v="25"/>
    <s v="Sylla"/>
    <x v="555"/>
    <x v="1"/>
    <m/>
    <x v="0"/>
    <x v="1"/>
    <s v="Juin"/>
    <s v="Le patron n'était présent "/>
    <x v="1"/>
    <m/>
    <m/>
    <m/>
    <x v="5"/>
    <x v="1"/>
  </r>
  <r>
    <x v="25"/>
    <x v="4"/>
    <x v="4"/>
    <x v="25"/>
    <s v="Dame "/>
    <x v="189"/>
    <x v="0"/>
    <m/>
    <x v="0"/>
    <x v="1"/>
    <s v="Juin"/>
    <s v="Il lui reste 1 carton 400g que je lui avais vendu "/>
    <x v="1"/>
    <m/>
    <m/>
    <m/>
    <x v="5"/>
    <x v="1"/>
  </r>
  <r>
    <x v="25"/>
    <x v="4"/>
    <x v="4"/>
    <x v="25"/>
    <s v="Mouhamet Diakhoumpa "/>
    <x v="412"/>
    <x v="0"/>
    <m/>
    <x v="0"/>
    <x v="0"/>
    <s v="Juin"/>
    <s v="Il demande quand est-ce que je vais livrer sa commande "/>
    <x v="7"/>
    <n v="50"/>
    <n v="31000"/>
    <n v="1550000"/>
    <x v="5"/>
    <x v="1"/>
  </r>
  <r>
    <x v="25"/>
    <x v="4"/>
    <x v="4"/>
    <x v="25"/>
    <s v="Mactar Ndiaye "/>
    <x v="188"/>
    <x v="0"/>
    <m/>
    <x v="0"/>
    <x v="1"/>
    <s v="Juin"/>
    <s v="Depuis l'augmentation du prix il n'a pas commandé mais il veut essayer nos café pots "/>
    <x v="1"/>
    <m/>
    <m/>
    <m/>
    <x v="5"/>
    <x v="1"/>
  </r>
  <r>
    <x v="25"/>
    <x v="4"/>
    <x v="4"/>
    <x v="25"/>
    <s v="Mouhamet Boun Abdalah "/>
    <x v="747"/>
    <x v="1"/>
    <m/>
    <x v="1"/>
    <x v="1"/>
    <s v="Juin"/>
    <s v="Il vas commender pour essayer "/>
    <x v="1"/>
    <m/>
    <m/>
    <m/>
    <x v="5"/>
    <x v="1"/>
  </r>
  <r>
    <x v="25"/>
    <x v="4"/>
    <x v="4"/>
    <x v="25"/>
    <s v="Abdoulaye Bah "/>
    <x v="748"/>
    <x v="0"/>
    <m/>
    <x v="0"/>
    <x v="0"/>
    <s v="Juin"/>
    <s v="Il va essayer le café pot et le lait "/>
    <x v="7"/>
    <n v="5"/>
    <n v="31000"/>
    <n v="155000"/>
    <x v="5"/>
    <x v="1"/>
  </r>
  <r>
    <x v="25"/>
    <x v="4"/>
    <x v="4"/>
    <x v="25"/>
    <s v="Issa Diallo "/>
    <x v="554"/>
    <x v="0"/>
    <m/>
    <x v="0"/>
    <x v="1"/>
    <s v="Juin"/>
    <s v="Il n'était pas présent "/>
    <x v="1"/>
    <m/>
    <m/>
    <m/>
    <x v="5"/>
    <x v="1"/>
  </r>
  <r>
    <x v="25"/>
    <x v="4"/>
    <x v="4"/>
    <x v="25"/>
    <s v="Moustapha seye "/>
    <x v="749"/>
    <x v="0"/>
    <m/>
    <x v="0"/>
    <x v="0"/>
    <s v="Juin"/>
    <s v="Il demande si la livraison ne tard pas "/>
    <x v="7"/>
    <n v="25"/>
    <n v="31000"/>
    <n v="775000"/>
    <x v="5"/>
    <x v="1"/>
  </r>
  <r>
    <x v="25"/>
    <x v="4"/>
    <x v="4"/>
    <x v="25"/>
    <s v="Xaadim Sène "/>
    <x v="192"/>
    <x v="0"/>
    <m/>
    <x v="0"/>
    <x v="1"/>
    <s v="Juin"/>
    <s v="Il avait acheté 1 carton pour essayer "/>
    <x v="1"/>
    <m/>
    <m/>
    <m/>
    <x v="5"/>
    <x v="1"/>
  </r>
  <r>
    <x v="25"/>
    <x v="4"/>
    <x v="4"/>
    <x v="25"/>
    <s v="Mor seye "/>
    <x v="187"/>
    <x v="0"/>
    <m/>
    <x v="0"/>
    <x v="0"/>
    <s v="Juin"/>
    <s v="Il dit que nos livraisons ne viennent pas à temps "/>
    <x v="7"/>
    <n v="25"/>
    <n v="31000"/>
    <n v="775000"/>
    <x v="5"/>
    <x v="1"/>
  </r>
  <r>
    <x v="25"/>
    <x v="4"/>
    <x v="4"/>
    <x v="25"/>
    <s v="Mohamed Diallo "/>
    <x v="750"/>
    <x v="1"/>
    <m/>
    <x v="0"/>
    <x v="2"/>
    <s v="Juin"/>
    <s v="Il a le stick il veut essayer le pot de 50g"/>
    <x v="8"/>
    <n v="1"/>
    <n v="10250"/>
    <n v="10250"/>
    <x v="5"/>
    <x v="1"/>
  </r>
  <r>
    <x v="26"/>
    <x v="6"/>
    <x v="6"/>
    <x v="26"/>
    <s v="Modou"/>
    <x v="199"/>
    <x v="1"/>
    <m/>
    <x v="1"/>
    <x v="1"/>
    <s v="Juin"/>
    <s v="Ma demande de repasser"/>
    <x v="1"/>
    <m/>
    <m/>
    <m/>
    <x v="5"/>
    <x v="1"/>
  </r>
  <r>
    <x v="26"/>
    <x v="6"/>
    <x v="6"/>
    <x v="26"/>
    <s v="Ndiaye"/>
    <x v="643"/>
    <x v="0"/>
    <m/>
    <x v="1"/>
    <x v="1"/>
    <m/>
    <s v="Il n'acheté que par prêt"/>
    <x v="1"/>
    <m/>
    <m/>
    <m/>
    <x v="5"/>
    <x v="1"/>
  </r>
  <r>
    <x v="26"/>
    <x v="6"/>
    <x v="6"/>
    <x v="26"/>
    <s v="18safar"/>
    <x v="693"/>
    <x v="0"/>
    <m/>
    <x v="1"/>
    <x v="1"/>
    <s v="Juin"/>
    <s v="Ma demande de repasser"/>
    <x v="1"/>
    <m/>
    <m/>
    <m/>
    <x v="5"/>
    <x v="1"/>
  </r>
  <r>
    <x v="26"/>
    <x v="6"/>
    <x v="6"/>
    <x v="26"/>
    <s v="Alassane"/>
    <x v="694"/>
    <x v="0"/>
    <m/>
    <x v="1"/>
    <x v="1"/>
    <s v="Juin"/>
    <s v="Ma demande de repasser"/>
    <x v="1"/>
    <m/>
    <m/>
    <m/>
    <x v="5"/>
    <x v="1"/>
  </r>
  <r>
    <x v="26"/>
    <x v="6"/>
    <x v="6"/>
    <x v="26"/>
    <s v="Sow"/>
    <x v="201"/>
    <x v="1"/>
    <m/>
    <x v="1"/>
    <x v="1"/>
    <s v="Juin"/>
    <s v="Il lui reste du stock acheté au centre ville"/>
    <x v="1"/>
    <m/>
    <m/>
    <m/>
    <x v="5"/>
    <x v="1"/>
  </r>
  <r>
    <x v="26"/>
    <x v="6"/>
    <x v="6"/>
    <x v="26"/>
    <s v="Mame cheikh"/>
    <x v="194"/>
    <x v="0"/>
    <m/>
    <x v="0"/>
    <x v="1"/>
    <s v="Juin"/>
    <s v="Il lui reste du stock"/>
    <x v="1"/>
    <m/>
    <m/>
    <m/>
    <x v="5"/>
    <x v="1"/>
  </r>
  <r>
    <x v="26"/>
    <x v="0"/>
    <x v="0"/>
    <x v="27"/>
    <s v="Modou fall"/>
    <x v="202"/>
    <x v="0"/>
    <m/>
    <x v="1"/>
    <x v="1"/>
    <s v="Juin"/>
    <s v="Rac"/>
    <x v="1"/>
    <m/>
    <m/>
    <m/>
    <x v="5"/>
    <x v="1"/>
  </r>
  <r>
    <x v="26"/>
    <x v="0"/>
    <x v="0"/>
    <x v="27"/>
    <s v="Moussa ndao"/>
    <x v="751"/>
    <x v="0"/>
    <m/>
    <x v="0"/>
    <x v="1"/>
    <s v="Juin"/>
    <s v="Rac"/>
    <x v="1"/>
    <m/>
    <m/>
    <m/>
    <x v="5"/>
    <x v="1"/>
  </r>
  <r>
    <x v="26"/>
    <x v="0"/>
    <x v="0"/>
    <x v="27"/>
    <s v="Baye Modou"/>
    <x v="752"/>
    <x v="0"/>
    <m/>
    <x v="0"/>
    <x v="1"/>
    <s v="Juin"/>
    <s v="Rac"/>
    <x v="1"/>
    <m/>
    <m/>
    <m/>
    <x v="5"/>
    <x v="1"/>
  </r>
  <r>
    <x v="26"/>
    <x v="0"/>
    <x v="0"/>
    <x v="27"/>
    <s v="Modou boye"/>
    <x v="753"/>
    <x v="1"/>
    <m/>
    <x v="1"/>
    <x v="1"/>
    <s v="Juin"/>
    <s v="Rac"/>
    <x v="1"/>
    <m/>
    <m/>
    <m/>
    <x v="5"/>
    <x v="1"/>
  </r>
  <r>
    <x v="26"/>
    <x v="0"/>
    <x v="0"/>
    <x v="27"/>
    <s v="Amina"/>
    <x v="207"/>
    <x v="0"/>
    <m/>
    <x v="1"/>
    <x v="1"/>
    <s v="Juin"/>
    <s v="Les produits sont chers"/>
    <x v="1"/>
    <m/>
    <m/>
    <m/>
    <x v="5"/>
    <x v="1"/>
  </r>
  <r>
    <x v="26"/>
    <x v="0"/>
    <x v="0"/>
    <x v="27"/>
    <s v="Babacar"/>
    <x v="657"/>
    <x v="0"/>
    <m/>
    <x v="0"/>
    <x v="1"/>
    <s v="Juin"/>
    <s v="Rac"/>
    <x v="1"/>
    <m/>
    <m/>
    <m/>
    <x v="5"/>
    <x v="1"/>
  </r>
  <r>
    <x v="26"/>
    <x v="0"/>
    <x v="0"/>
    <x v="27"/>
    <s v="Alayi martare"/>
    <x v="754"/>
    <x v="1"/>
    <m/>
    <x v="0"/>
    <x v="1"/>
    <s v="Juin"/>
    <s v="Il connaît non produit"/>
    <x v="1"/>
    <m/>
    <m/>
    <m/>
    <x v="5"/>
    <x v="1"/>
  </r>
  <r>
    <x v="26"/>
    <x v="0"/>
    <x v="0"/>
    <x v="27"/>
    <s v="Noussenou fall"/>
    <x v="755"/>
    <x v="0"/>
    <m/>
    <x v="1"/>
    <x v="1"/>
    <s v="Juin"/>
    <s v="Rac"/>
    <x v="1"/>
    <m/>
    <m/>
    <m/>
    <x v="5"/>
    <x v="1"/>
  </r>
  <r>
    <x v="26"/>
    <x v="0"/>
    <x v="0"/>
    <x v="27"/>
    <s v="Ibrahima Yoff"/>
    <x v="428"/>
    <x v="0"/>
    <m/>
    <x v="0"/>
    <x v="1"/>
    <s v="Juin"/>
    <s v="Rac"/>
    <x v="1"/>
    <m/>
    <m/>
    <m/>
    <x v="5"/>
    <x v="1"/>
  </r>
  <r>
    <x v="26"/>
    <x v="0"/>
    <x v="0"/>
    <x v="27"/>
    <s v="Lamene die"/>
    <x v="422"/>
    <x v="0"/>
    <m/>
    <x v="0"/>
    <x v="0"/>
    <s v="Juin"/>
    <s v="Lamene die à commander déjà depuis un moi 10joure"/>
    <x v="0"/>
    <n v="50"/>
    <n v="26000"/>
    <n v="1300000"/>
    <x v="5"/>
    <x v="1"/>
  </r>
  <r>
    <x v="26"/>
    <x v="0"/>
    <x v="0"/>
    <x v="27"/>
    <s v="Mbaye Diop"/>
    <x v="756"/>
    <x v="0"/>
    <m/>
    <x v="1"/>
    <x v="1"/>
    <s v="Juin"/>
    <s v="Rac"/>
    <x v="1"/>
    <m/>
    <m/>
    <m/>
    <x v="5"/>
    <x v="1"/>
  </r>
  <r>
    <x v="26"/>
    <x v="1"/>
    <x v="1"/>
    <x v="38"/>
    <s v="PAPE DIOP"/>
    <x v="301"/>
    <x v="1"/>
    <m/>
    <x v="0"/>
    <x v="0"/>
    <s v="Juin"/>
    <s v="Se plaind de retard de livraison"/>
    <x v="0"/>
    <n v="25"/>
    <n v="26000"/>
    <n v="650000"/>
    <x v="5"/>
    <x v="1"/>
  </r>
  <r>
    <x v="26"/>
    <x v="1"/>
    <x v="1"/>
    <x v="38"/>
    <s v="NAFARE BUSINESS"/>
    <x v="300"/>
    <x v="0"/>
    <m/>
    <x v="0"/>
    <x v="1"/>
    <s v="Juin"/>
    <s v="Est intéressé par le café stick Altimo mais estime que c'est un assez chaire il veut du dépot vente pour essayer"/>
    <x v="1"/>
    <m/>
    <m/>
    <m/>
    <x v="5"/>
    <x v="1"/>
  </r>
  <r>
    <x v="26"/>
    <x v="1"/>
    <x v="1"/>
    <x v="38"/>
    <s v="LY ET FRÈRE"/>
    <x v="585"/>
    <x v="0"/>
    <m/>
    <x v="0"/>
    <x v="1"/>
    <s v="Juin"/>
    <s v="Il lui reste du café stick Refraish et du café pot 200g en stock que j'ai pas pu déterminé mais dit qu'il va repasser commande la semaine prochaine"/>
    <x v="1"/>
    <m/>
    <m/>
    <m/>
    <x v="5"/>
    <x v="1"/>
  </r>
  <r>
    <x v="26"/>
    <x v="1"/>
    <x v="1"/>
    <x v="38"/>
    <s v="SEYNABOU BA"/>
    <x v="686"/>
    <x v="1"/>
    <m/>
    <x v="0"/>
    <x v="1"/>
    <s v="Juin"/>
    <s v="Reste 4 cartons café stick Refraish et va repasser commande ultérieurement "/>
    <x v="1"/>
    <m/>
    <m/>
    <m/>
    <x v="5"/>
    <x v="1"/>
  </r>
  <r>
    <x v="26"/>
    <x v="1"/>
    <x v="1"/>
    <x v="38"/>
    <s v="MAMADOU DIA"/>
    <x v="757"/>
    <x v="0"/>
    <m/>
    <x v="0"/>
    <x v="0"/>
    <s v="Juin"/>
    <s v="Se plaind de retard de livraison"/>
    <x v="7"/>
    <n v="100"/>
    <n v="31000"/>
    <n v="3100000"/>
    <x v="5"/>
    <x v="1"/>
  </r>
  <r>
    <x v="26"/>
    <x v="1"/>
    <x v="1"/>
    <x v="38"/>
    <s v="MAMADOU DIA"/>
    <x v="757"/>
    <x v="0"/>
    <m/>
    <x v="0"/>
    <x v="0"/>
    <s v="Juin"/>
    <s v="Se plaind de retard de livraison"/>
    <x v="8"/>
    <n v="20"/>
    <n v="9750"/>
    <n v="195000"/>
    <x v="5"/>
    <x v="1"/>
  </r>
  <r>
    <x v="26"/>
    <x v="1"/>
    <x v="1"/>
    <x v="38"/>
    <s v="CHEIKH DIOP"/>
    <x v="299"/>
    <x v="1"/>
    <m/>
    <x v="0"/>
    <x v="1"/>
    <s v="Juin"/>
    <s v="Il lui reste du café stick Refraish 2 cartons et du café pot 200g 5 cartons. Va repasser commande ultérieurement"/>
    <x v="1"/>
    <m/>
    <m/>
    <m/>
    <x v="5"/>
    <x v="1"/>
  </r>
  <r>
    <x v="26"/>
    <x v="1"/>
    <x v="1"/>
    <x v="38"/>
    <s v="BABACAR MBAYE"/>
    <x v="758"/>
    <x v="0"/>
    <m/>
    <x v="1"/>
    <x v="1"/>
    <s v="Juin"/>
    <s v="Ne vend pas de café mais est toujours en réflexion pour essayer le lait en pour et est interessé que du lait évaporé"/>
    <x v="1"/>
    <m/>
    <m/>
    <m/>
    <x v="5"/>
    <x v="1"/>
  </r>
  <r>
    <x v="26"/>
    <x v="1"/>
    <x v="1"/>
    <x v="38"/>
    <s v="MOUSSA BA"/>
    <x v="310"/>
    <x v="1"/>
    <m/>
    <x v="0"/>
    <x v="0"/>
    <s v="Juin"/>
    <s v="Il lui reste 2 cartons de café stick Refraish"/>
    <x v="7"/>
    <n v="3"/>
    <n v="31000"/>
    <n v="93000"/>
    <x v="5"/>
    <x v="1"/>
  </r>
  <r>
    <x v="26"/>
    <x v="1"/>
    <x v="1"/>
    <x v="39"/>
    <s v="ALPHA DIALLO"/>
    <x v="309"/>
    <x v="1"/>
    <m/>
    <x v="0"/>
    <x v="1"/>
    <s v="Juin"/>
    <s v="Il lui reste du café stick Refraish 8 cartons et va commander a nouveau plutard"/>
    <x v="1"/>
    <m/>
    <m/>
    <m/>
    <x v="5"/>
    <x v="1"/>
  </r>
  <r>
    <x v="26"/>
    <x v="1"/>
    <x v="1"/>
    <x v="38"/>
    <s v="MOUHAMED DIALLO"/>
    <x v="759"/>
    <x v="1"/>
    <m/>
    <x v="1"/>
    <x v="1"/>
    <s v="Juin"/>
    <s v="Il lui reste du café stick Refraish 2 cartons qu'il avait acheté chez mon grossiste MAMADOU DIA"/>
    <x v="1"/>
    <m/>
    <m/>
    <m/>
    <x v="5"/>
    <x v="1"/>
  </r>
  <r>
    <x v="26"/>
    <x v="1"/>
    <x v="1"/>
    <x v="38"/>
    <s v="MODOU WADE"/>
    <x v="760"/>
    <x v="1"/>
    <m/>
    <x v="1"/>
    <x v="1"/>
    <s v="Juin"/>
    <s v="N'est intéressé que par les sacs 50kg mais estime que le prix est trop chaire et veux l'acheter a 54000"/>
    <x v="1"/>
    <m/>
    <m/>
    <m/>
    <x v="5"/>
    <x v="1"/>
  </r>
  <r>
    <x v="26"/>
    <x v="1"/>
    <x v="1"/>
    <x v="30"/>
    <s v="YORO DIANÉ"/>
    <x v="248"/>
    <x v="1"/>
    <m/>
    <x v="1"/>
    <x v="1"/>
    <s v="Juin"/>
    <s v="Il dit qu'il va me rappeller après avoir mieux étudier les produits"/>
    <x v="1"/>
    <m/>
    <m/>
    <m/>
    <x v="5"/>
    <x v="1"/>
  </r>
  <r>
    <x v="26"/>
    <x v="1"/>
    <x v="1"/>
    <x v="30"/>
    <s v="ABDOU DIALLO"/>
    <x v="246"/>
    <x v="0"/>
    <m/>
    <x v="0"/>
    <x v="1"/>
    <s v="Juin"/>
    <s v="N'était pas ouvert aujourd'hui"/>
    <x v="1"/>
    <m/>
    <m/>
    <m/>
    <x v="5"/>
    <x v="1"/>
  </r>
  <r>
    <x v="26"/>
    <x v="1"/>
    <x v="1"/>
    <x v="30"/>
    <s v="YACINE DIALLO"/>
    <x v="247"/>
    <x v="1"/>
    <m/>
    <x v="1"/>
    <x v="1"/>
    <s v="Juin"/>
    <s v="Veut faire du dépot vente"/>
    <x v="1"/>
    <m/>
    <m/>
    <m/>
    <x v="5"/>
    <x v="1"/>
  </r>
  <r>
    <x v="26"/>
    <x v="1"/>
    <x v="1"/>
    <x v="30"/>
    <s v="NIANG ET FRÉRE"/>
    <x v="250"/>
    <x v="1"/>
    <m/>
    <x v="1"/>
    <x v="1"/>
    <s v="Juin"/>
    <s v="Demande de repasser "/>
    <x v="1"/>
    <m/>
    <m/>
    <m/>
    <x v="5"/>
    <x v="1"/>
  </r>
  <r>
    <x v="26"/>
    <x v="1"/>
    <x v="1"/>
    <x v="30"/>
    <s v="MODOU FALL"/>
    <x v="661"/>
    <x v="1"/>
    <m/>
    <x v="1"/>
    <x v="1"/>
    <s v="Juin"/>
    <s v="C'est un nouveau point de vente et dit de repasser pour étudier le lait"/>
    <x v="1"/>
    <m/>
    <m/>
    <m/>
    <x v="5"/>
    <x v="1"/>
  </r>
  <r>
    <x v="26"/>
    <x v="1"/>
    <x v="1"/>
    <x v="39"/>
    <s v="OUSMANE NIANG"/>
    <x v="446"/>
    <x v="1"/>
    <m/>
    <x v="1"/>
    <x v="0"/>
    <s v="Juin"/>
    <s v="RAS"/>
    <x v="8"/>
    <n v="5"/>
    <n v="10250"/>
    <n v="51250"/>
    <x v="5"/>
    <x v="1"/>
  </r>
  <r>
    <x v="26"/>
    <x v="1"/>
    <x v="1"/>
    <x v="39"/>
    <s v="SALIOU BA"/>
    <x v="311"/>
    <x v="1"/>
    <m/>
    <x v="1"/>
    <x v="1"/>
    <s v="Juin"/>
    <s v="Il n'est pas intéressé par le lait en poudre car il n'arrive pas a vendre le lait en poudre de nos concurent qu'il a en stock, il luit reste du café stick Refraish qu'il avait acheté chez mok super gros MATAR LY"/>
    <x v="1"/>
    <m/>
    <m/>
    <m/>
    <x v="5"/>
    <x v="1"/>
  </r>
  <r>
    <x v="26"/>
    <x v="1"/>
    <x v="1"/>
    <x v="39"/>
    <s v="PA DIOP"/>
    <x v="761"/>
    <x v="1"/>
    <m/>
    <x v="1"/>
    <x v="1"/>
    <s v="Juin"/>
    <s v="Ne vend pas de café, mais réfléchi pour le lait"/>
    <x v="1"/>
    <m/>
    <m/>
    <m/>
    <x v="5"/>
    <x v="1"/>
  </r>
  <r>
    <x v="26"/>
    <x v="1"/>
    <x v="1"/>
    <x v="39"/>
    <s v="TAC BA"/>
    <x v="683"/>
    <x v="0"/>
    <m/>
    <x v="1"/>
    <x v="1"/>
    <s v="Juin"/>
    <s v="On un contract avec Nestlé"/>
    <x v="1"/>
    <m/>
    <m/>
    <m/>
    <x v="5"/>
    <x v="1"/>
  </r>
  <r>
    <x v="26"/>
    <x v="1"/>
    <x v="1"/>
    <x v="39"/>
    <s v="DJILI SENE"/>
    <x v="305"/>
    <x v="0"/>
    <m/>
    <x v="1"/>
    <x v="1"/>
    <s v="Juin"/>
    <s v="Désir essayé le café stick, maks n'ai pas du tout intéressé par le lait en poudre"/>
    <x v="1"/>
    <m/>
    <m/>
    <m/>
    <x v="5"/>
    <x v="1"/>
  </r>
  <r>
    <x v="26"/>
    <x v="3"/>
    <x v="3"/>
    <x v="3"/>
    <s v="Aliou Diallo "/>
    <x v="762"/>
    <x v="1"/>
    <m/>
    <x v="0"/>
    <x v="0"/>
    <s v="Juin"/>
    <s v="Il veut essayer le café refraich par ce que ces clients dit que le café altimo est chère "/>
    <x v="0"/>
    <n v="3"/>
    <n v="26000"/>
    <n v="78000"/>
    <x v="5"/>
    <x v="1"/>
  </r>
  <r>
    <x v="26"/>
    <x v="3"/>
    <x v="3"/>
    <x v="3"/>
    <s v="Diouf"/>
    <x v="30"/>
    <x v="1"/>
    <m/>
    <x v="1"/>
    <x v="1"/>
    <s v="Juin"/>
    <s v="Il m'a dit que le lait concentré sucré est trop s chère "/>
    <x v="1"/>
    <m/>
    <m/>
    <m/>
    <x v="5"/>
    <x v="1"/>
  </r>
  <r>
    <x v="26"/>
    <x v="3"/>
    <x v="3"/>
    <x v="3"/>
    <s v="Abdoulaye Diallo "/>
    <x v="32"/>
    <x v="0"/>
    <m/>
    <x v="1"/>
    <x v="1"/>
    <s v="Juin"/>
    <s v="Vas m'appeler en. As de besoin "/>
    <x v="1"/>
    <m/>
    <m/>
    <m/>
    <x v="5"/>
    <x v="1"/>
  </r>
  <r>
    <x v="26"/>
    <x v="3"/>
    <x v="3"/>
    <x v="3"/>
    <s v="Bachir Diallo "/>
    <x v="763"/>
    <x v="0"/>
    <m/>
    <x v="1"/>
    <x v="1"/>
    <s v="Juin"/>
    <s v="Il n a pas commencé à vendre nos produits "/>
    <x v="1"/>
    <m/>
    <m/>
    <m/>
    <x v="5"/>
    <x v="1"/>
  </r>
  <r>
    <x v="26"/>
    <x v="3"/>
    <x v="3"/>
    <x v="3"/>
    <s v="El Hadj Diallo "/>
    <x v="478"/>
    <x v="1"/>
    <m/>
    <x v="0"/>
    <x v="1"/>
    <m/>
    <s v="Il lui reste d'autres produits "/>
    <x v="1"/>
    <m/>
    <m/>
    <m/>
    <x v="5"/>
    <x v="1"/>
  </r>
  <r>
    <x v="26"/>
    <x v="3"/>
    <x v="3"/>
    <x v="3"/>
    <s v="Alpha Oumar Diallo "/>
    <x v="595"/>
    <x v="0"/>
    <m/>
    <x v="1"/>
    <x v="1"/>
    <s v="Juin"/>
    <s v="Il n'a pas commencé à vendre nos produits "/>
    <x v="1"/>
    <m/>
    <m/>
    <m/>
    <x v="5"/>
    <x v="1"/>
  </r>
  <r>
    <x v="26"/>
    <x v="3"/>
    <x v="3"/>
    <x v="3"/>
    <s v="Mouhamed Diallo "/>
    <x v="27"/>
    <x v="0"/>
    <m/>
    <x v="1"/>
    <x v="1"/>
    <s v="Juin"/>
    <s v="Il n'est pas présent "/>
    <x v="1"/>
    <m/>
    <m/>
    <m/>
    <x v="5"/>
    <x v="1"/>
  </r>
  <r>
    <x v="26"/>
    <x v="3"/>
    <x v="3"/>
    <x v="3"/>
    <s v="Alassane Diallo "/>
    <x v="28"/>
    <x v="0"/>
    <m/>
    <x v="1"/>
    <x v="1"/>
    <s v="Juin"/>
    <s v="Il a pris mon numéro "/>
    <x v="1"/>
    <m/>
    <m/>
    <m/>
    <x v="5"/>
    <x v="1"/>
  </r>
  <r>
    <x v="26"/>
    <x v="3"/>
    <x v="3"/>
    <x v="3"/>
    <s v="Fallou "/>
    <x v="29"/>
    <x v="0"/>
    <m/>
    <x v="1"/>
    <x v="1"/>
    <s v="Juin"/>
    <s v="Il avait commencé à vendre nos produits mais il a su des difficultés pour le vendre"/>
    <x v="1"/>
    <m/>
    <m/>
    <m/>
    <x v="5"/>
    <x v="1"/>
  </r>
  <r>
    <x v="26"/>
    <x v="4"/>
    <x v="4"/>
    <x v="17"/>
    <s v="khadim "/>
    <x v="764"/>
    <x v="1"/>
    <m/>
    <x v="1"/>
    <x v="1"/>
    <s v="Juin"/>
    <s v="Li liu reste  dotour produit "/>
    <x v="1"/>
    <m/>
    <m/>
    <m/>
    <x v="5"/>
    <x v="1"/>
  </r>
  <r>
    <x v="26"/>
    <x v="4"/>
    <x v="4"/>
    <x v="17"/>
    <s v="Souleymane  Dieme "/>
    <x v="144"/>
    <x v="0"/>
    <m/>
    <x v="1"/>
    <x v="0"/>
    <s v="Juin"/>
    <s v="Pour essayer nos produits "/>
    <x v="7"/>
    <n v="1"/>
    <n v="31000"/>
    <n v="31000"/>
    <x v="5"/>
    <x v="1"/>
  </r>
  <r>
    <x v="26"/>
    <x v="4"/>
    <x v="4"/>
    <x v="17"/>
    <s v="gora fall"/>
    <x v="529"/>
    <x v="0"/>
    <m/>
    <x v="0"/>
    <x v="0"/>
    <s v="Juin"/>
    <s v="li dit que nous  kafe  istisk ceche"/>
    <x v="8"/>
    <n v="2"/>
    <n v="10250"/>
    <n v="20500"/>
    <x v="5"/>
    <x v="1"/>
  </r>
  <r>
    <x v="26"/>
    <x v="4"/>
    <x v="4"/>
    <x v="17"/>
    <s v="gora fall"/>
    <x v="529"/>
    <x v="0"/>
    <m/>
    <x v="0"/>
    <x v="0"/>
    <s v="Juin"/>
    <s v="li dit que nous  kafe  istisk ceche"/>
    <x v="2"/>
    <n v="1"/>
    <n v="19500"/>
    <n v="19500"/>
    <x v="5"/>
    <x v="1"/>
  </r>
  <r>
    <x v="26"/>
    <x v="5"/>
    <x v="5"/>
    <x v="5"/>
    <s v="Abdou Karime"/>
    <x v="51"/>
    <x v="1"/>
    <m/>
    <x v="1"/>
    <x v="1"/>
    <s v="Juin"/>
    <s v="Il n'était pas sur place ils m'ont dit de repasser après l'heure de prière"/>
    <x v="1"/>
    <m/>
    <m/>
    <m/>
    <x v="5"/>
    <x v="1"/>
  </r>
  <r>
    <x v="26"/>
    <x v="5"/>
    <x v="5"/>
    <x v="5"/>
    <s v="Baldé"/>
    <x v="52"/>
    <x v="0"/>
    <m/>
    <x v="1"/>
    <x v="1"/>
    <s v="Juin"/>
    <s v="Le patron était sorti"/>
    <x v="1"/>
    <m/>
    <m/>
    <m/>
    <x v="5"/>
    <x v="1"/>
  </r>
  <r>
    <x v="26"/>
    <x v="5"/>
    <x v="5"/>
    <x v="5"/>
    <s v="Yally et frères"/>
    <x v="50"/>
    <x v="0"/>
    <m/>
    <x v="0"/>
    <x v="0"/>
    <s v="Juin"/>
    <s v="Il dit que si lundi je lui livre le café il va voir s'il peut acheté du lait kamlac 18g"/>
    <x v="0"/>
    <n v="5"/>
    <n v="26000"/>
    <n v="130000"/>
    <x v="5"/>
    <x v="1"/>
  </r>
  <r>
    <x v="26"/>
    <x v="5"/>
    <x v="5"/>
    <x v="5"/>
    <s v="Yally et frères"/>
    <x v="50"/>
    <x v="0"/>
    <m/>
    <x v="0"/>
    <x v="0"/>
    <s v="Juin"/>
    <s v="Il dit que si lundi je lui livre le café il va voir s'il peut acheté du lait kamlac 18g"/>
    <x v="8"/>
    <n v="15"/>
    <n v="10250"/>
    <n v="153750"/>
    <x v="5"/>
    <x v="1"/>
  </r>
  <r>
    <x v="26"/>
    <x v="5"/>
    <x v="5"/>
    <x v="5"/>
    <s v="Yally et frères"/>
    <x v="50"/>
    <x v="0"/>
    <m/>
    <x v="0"/>
    <x v="0"/>
    <s v="Juin"/>
    <s v="Il dit que si lundi je lui livre le café il va voir s'il peut acheté du lait kamlac 18g"/>
    <x v="13"/>
    <n v="1"/>
    <n v="35500"/>
    <n v="35500"/>
    <x v="5"/>
    <x v="1"/>
  </r>
  <r>
    <x v="26"/>
    <x v="5"/>
    <x v="5"/>
    <x v="5"/>
    <s v="Cheikh Touré"/>
    <x v="49"/>
    <x v="0"/>
    <m/>
    <x v="0"/>
    <x v="0"/>
    <s v="Juin"/>
    <s v="Il dit que ces clients le lui demandent souvent c'est pourquoi il veut l'essayer"/>
    <x v="0"/>
    <n v="2"/>
    <n v="26000"/>
    <n v="52000"/>
    <x v="5"/>
    <x v="1"/>
  </r>
  <r>
    <x v="26"/>
    <x v="5"/>
    <x v="5"/>
    <x v="5"/>
    <s v="Serigne Touré"/>
    <x v="48"/>
    <x v="0"/>
    <m/>
    <x v="1"/>
    <x v="1"/>
    <s v="Juin"/>
    <s v="Il dit que les autres café comme ginny ,myvital sont moins chère donc il préfère les vendre"/>
    <x v="1"/>
    <m/>
    <m/>
    <m/>
    <x v="5"/>
    <x v="1"/>
  </r>
  <r>
    <x v="26"/>
    <x v="5"/>
    <x v="5"/>
    <x v="5"/>
    <s v="Khalifa kounta"/>
    <x v="55"/>
    <x v="3"/>
    <m/>
    <x v="0"/>
    <x v="1"/>
    <s v="Juin"/>
    <s v="Il dit qu'il a d'autres produits en stock et il veut aller en voyage"/>
    <x v="1"/>
    <m/>
    <m/>
    <m/>
    <x v="5"/>
    <x v="1"/>
  </r>
  <r>
    <x v="26"/>
    <x v="5"/>
    <x v="5"/>
    <x v="5"/>
    <s v="Ablaye"/>
    <x v="54"/>
    <x v="3"/>
    <m/>
    <x v="0"/>
    <x v="0"/>
    <s v="Juin"/>
    <s v="Il réclame toujours le sachet altimo 150g"/>
    <x v="8"/>
    <n v="1"/>
    <n v="10250"/>
    <n v="10250"/>
    <x v="5"/>
    <x v="1"/>
  </r>
  <r>
    <x v="26"/>
    <x v="5"/>
    <x v="5"/>
    <x v="5"/>
    <s v="Mouhamed Aïdara"/>
    <x v="59"/>
    <x v="3"/>
    <m/>
    <x v="1"/>
    <x v="1"/>
    <s v="Juin"/>
    <s v="Il dit que ces clients préfèrent le Nescafé"/>
    <x v="1"/>
    <m/>
    <m/>
    <m/>
    <x v="5"/>
    <x v="1"/>
  </r>
  <r>
    <x v="26"/>
    <x v="5"/>
    <x v="5"/>
    <x v="5"/>
    <s v="Sow et frères"/>
    <x v="765"/>
    <x v="3"/>
    <m/>
    <x v="0"/>
    <x v="1"/>
    <s v="Juin"/>
    <s v="Il a le café pot 50 et 200g mais qu'il n'est pas aussi rapide"/>
    <x v="1"/>
    <m/>
    <m/>
    <m/>
    <x v="5"/>
    <x v="1"/>
  </r>
  <r>
    <x v="26"/>
    <x v="5"/>
    <x v="5"/>
    <x v="5"/>
    <s v="Alpha diallo"/>
    <x v="47"/>
    <x v="0"/>
    <m/>
    <x v="1"/>
    <x v="1"/>
    <s v="Juin"/>
    <s v="Il dit qu'il vend que Nescafé"/>
    <x v="1"/>
    <m/>
    <m/>
    <m/>
    <x v="5"/>
    <x v="1"/>
  </r>
  <r>
    <x v="26"/>
    <x v="5"/>
    <x v="5"/>
    <x v="5"/>
    <s v="Cheikh kounta"/>
    <x v="766"/>
    <x v="1"/>
    <m/>
    <x v="1"/>
    <x v="1"/>
    <s v="Juin"/>
    <s v="Il a promis d'acheter la prochaine fois"/>
    <x v="1"/>
    <m/>
    <m/>
    <m/>
    <x v="5"/>
    <x v="1"/>
  </r>
  <r>
    <x v="26"/>
    <x v="5"/>
    <x v="5"/>
    <x v="5"/>
    <s v="Mbaye gningue"/>
    <x v="46"/>
    <x v="1"/>
    <m/>
    <x v="0"/>
    <x v="0"/>
    <s v="Juin"/>
    <s v="Il dit que c'était mieux de chargé le camion et qu'on vienne avec"/>
    <x v="5"/>
    <n v="1"/>
    <n v="19500"/>
    <n v="19500"/>
    <x v="5"/>
    <x v="1"/>
  </r>
  <r>
    <x v="26"/>
    <x v="5"/>
    <x v="5"/>
    <x v="5"/>
    <s v="Mbaye gningue"/>
    <x v="46"/>
    <x v="1"/>
    <m/>
    <x v="0"/>
    <x v="0"/>
    <s v="Juin"/>
    <s v="Il dit que c'était mieux de chargé le camion et qu'on vienne avec"/>
    <x v="13"/>
    <n v="1"/>
    <n v="35500"/>
    <n v="35500"/>
    <x v="5"/>
    <x v="1"/>
  </r>
  <r>
    <x v="26"/>
    <x v="5"/>
    <x v="5"/>
    <x v="5"/>
    <s v="Bilal fall"/>
    <x v="56"/>
    <x v="1"/>
    <m/>
    <x v="1"/>
    <x v="1"/>
    <s v="Juin"/>
    <s v="Il le voit dans le groupe de ndiaye et frères à Rufisque mais il l'a pas commencé"/>
    <x v="1"/>
    <m/>
    <m/>
    <m/>
    <x v="5"/>
    <x v="1"/>
  </r>
  <r>
    <x v="26"/>
    <x v="5"/>
    <x v="5"/>
    <x v="5"/>
    <s v="Gningue et frères"/>
    <x v="53"/>
    <x v="1"/>
    <m/>
    <x v="1"/>
    <x v="1"/>
    <s v="Juin"/>
    <s v="Il dit qu'il vend le Nescafé et café touba"/>
    <x v="1"/>
    <m/>
    <m/>
    <m/>
    <x v="5"/>
    <x v="1"/>
  </r>
  <r>
    <x v="27"/>
    <x v="6"/>
    <x v="6"/>
    <x v="22"/>
    <s v="Elage"/>
    <x v="767"/>
    <x v="1"/>
    <m/>
    <x v="1"/>
    <x v="1"/>
    <s v="Juin"/>
    <s v="Ma demande de repasser"/>
    <x v="1"/>
    <m/>
    <m/>
    <m/>
    <x v="5"/>
    <x v="1"/>
  </r>
  <r>
    <x v="27"/>
    <x v="6"/>
    <x v="6"/>
    <x v="22"/>
    <s v="Amadou"/>
    <x v="176"/>
    <x v="3"/>
    <m/>
    <x v="0"/>
    <x v="1"/>
    <s v="Juin"/>
    <s v="Il lui reste du stock"/>
    <x v="1"/>
    <m/>
    <m/>
    <m/>
    <x v="5"/>
    <x v="1"/>
  </r>
  <r>
    <x v="27"/>
    <x v="2"/>
    <x v="2"/>
    <x v="7"/>
    <s v="Assane"/>
    <x v="547"/>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7"/>
    <x v="2"/>
    <x v="2"/>
    <x v="7"/>
    <s v="Aliou"/>
    <x v="546"/>
    <x v="0"/>
    <m/>
    <x v="0"/>
    <x v="1"/>
    <s v="Juin"/>
    <s v="Le patron qui passe les commandes est en voyage"/>
    <x v="1"/>
    <m/>
    <m/>
    <m/>
    <x v="5"/>
    <x v="1"/>
  </r>
  <r>
    <x v="27"/>
    <x v="2"/>
    <x v="2"/>
    <x v="7"/>
    <s v="Pape Dieng"/>
    <x v="66"/>
    <x v="1"/>
    <m/>
    <x v="0"/>
    <x v="1"/>
    <s v="Juin"/>
    <s v="Il lui reste quelques pots de 200g.il demande souvent l'évaporé kamlac"/>
    <x v="1"/>
    <m/>
    <m/>
    <m/>
    <x v="5"/>
    <x v="1"/>
  </r>
  <r>
    <x v="27"/>
    <x v="2"/>
    <x v="2"/>
    <x v="7"/>
    <s v="Matar Gaye"/>
    <x v="516"/>
    <x v="0"/>
    <m/>
    <x v="0"/>
    <x v="2"/>
    <s v="Juin"/>
    <s v="Commande reçue.il veut essayer par petite quantité pour voir la réaction de ses clients."/>
    <x v="4"/>
    <n v="25"/>
    <n v="6000"/>
    <n v="150000"/>
    <x v="5"/>
    <x v="1"/>
  </r>
  <r>
    <x v="27"/>
    <x v="2"/>
    <x v="2"/>
    <x v="7"/>
    <s v="Matar Gaye"/>
    <x v="516"/>
    <x v="0"/>
    <m/>
    <x v="0"/>
    <x v="2"/>
    <s v="Juin"/>
    <s v="Commande reçue.il veut essayer par petite quantité pour voir la réaction de ses clients."/>
    <x v="8"/>
    <n v="25"/>
    <n v="9750"/>
    <n v="243750"/>
    <x v="5"/>
    <x v="1"/>
  </r>
  <r>
    <x v="27"/>
    <x v="1"/>
    <x v="1"/>
    <x v="44"/>
    <s v="MAGUETTE "/>
    <x v="410"/>
    <x v="0"/>
    <m/>
    <x v="0"/>
    <x v="2"/>
    <s v="Juin"/>
    <s v="Se pleind de retard de livraison"/>
    <x v="7"/>
    <n v="25"/>
    <n v="31000"/>
    <n v="775000"/>
    <x v="5"/>
    <x v="1"/>
  </r>
  <r>
    <x v="27"/>
    <x v="1"/>
    <x v="1"/>
    <x v="8"/>
    <s v="THIERNO SOULEYMANE DIALLO"/>
    <x v="68"/>
    <x v="0"/>
    <m/>
    <x v="0"/>
    <x v="2"/>
    <s v="Juin"/>
    <s v="RAS"/>
    <x v="0"/>
    <n v="50"/>
    <n v="26000"/>
    <n v="1300000"/>
    <x v="5"/>
    <x v="1"/>
  </r>
  <r>
    <x v="27"/>
    <x v="3"/>
    <x v="3"/>
    <x v="31"/>
    <s v="Samba Ba"/>
    <x v="344"/>
    <x v="0"/>
    <m/>
    <x v="0"/>
    <x v="0"/>
    <s v="Juin"/>
    <s v="Que nous devons améliorer la livraison A temps"/>
    <x v="0"/>
    <n v="35"/>
    <n v="26000"/>
    <n v="910000"/>
    <x v="5"/>
    <x v="1"/>
  </r>
  <r>
    <x v="27"/>
    <x v="3"/>
    <x v="3"/>
    <x v="31"/>
    <s v="Samba Ba"/>
    <x v="344"/>
    <x v="0"/>
    <m/>
    <x v="0"/>
    <x v="0"/>
    <s v="Juin"/>
    <s v="Que nous devons améliorer la livraison A temps"/>
    <x v="7"/>
    <n v="15"/>
    <n v="31000"/>
    <n v="465000"/>
    <x v="5"/>
    <x v="1"/>
  </r>
  <r>
    <x v="27"/>
    <x v="3"/>
    <x v="3"/>
    <x v="19"/>
    <s v="MACTAR"/>
    <x v="768"/>
    <x v="0"/>
    <m/>
    <x v="0"/>
    <x v="2"/>
    <s v="Juin"/>
    <s v="Que sa devrait être son 3 livraisons"/>
    <x v="0"/>
    <n v="50"/>
    <n v="26000"/>
    <n v="1300000"/>
    <x v="5"/>
    <x v="1"/>
  </r>
  <r>
    <x v="27"/>
    <x v="3"/>
    <x v="3"/>
    <x v="52"/>
    <s v="Abdourahmane"/>
    <x v="524"/>
    <x v="0"/>
    <m/>
    <x v="0"/>
    <x v="2"/>
    <s v="Juin"/>
    <s v="Ras"/>
    <x v="8"/>
    <n v="25"/>
    <n v="9750"/>
    <n v="243750"/>
    <x v="5"/>
    <x v="1"/>
  </r>
  <r>
    <x v="27"/>
    <x v="3"/>
    <x v="3"/>
    <x v="52"/>
    <s v="BABACAR Cissé"/>
    <x v="517"/>
    <x v="0"/>
    <m/>
    <x v="0"/>
    <x v="2"/>
    <s v="Juin"/>
    <s v="Il a besoin de refraich"/>
    <x v="8"/>
    <n v="10"/>
    <n v="9750"/>
    <n v="97500"/>
    <x v="5"/>
    <x v="1"/>
  </r>
  <r>
    <x v="27"/>
    <x v="4"/>
    <x v="4"/>
    <x v="21"/>
    <s v="Baye mor "/>
    <x v="769"/>
    <x v="0"/>
    <m/>
    <x v="1"/>
    <x v="0"/>
    <s v="Juin"/>
    <s v="Li va essayer le produit "/>
    <x v="12"/>
    <n v="1"/>
    <n v="31000"/>
    <n v="31000"/>
    <x v="5"/>
    <x v="1"/>
  </r>
  <r>
    <x v="27"/>
    <x v="4"/>
    <x v="4"/>
    <x v="21"/>
    <s v="Ousmane "/>
    <x v="770"/>
    <x v="1"/>
    <m/>
    <x v="0"/>
    <x v="0"/>
    <s v="Juin"/>
    <s v="A commandé un carton de Altimo "/>
    <x v="7"/>
    <n v="1"/>
    <n v="31000"/>
    <n v="31000"/>
    <x v="5"/>
    <x v="1"/>
  </r>
  <r>
    <x v="27"/>
    <x v="4"/>
    <x v="4"/>
    <x v="21"/>
    <s v="Ousmane "/>
    <x v="770"/>
    <x v="1"/>
    <m/>
    <x v="0"/>
    <x v="0"/>
    <s v="Juin"/>
    <s v="A commandé un carton de Altimo "/>
    <x v="12"/>
    <n v="1"/>
    <n v="31000"/>
    <n v="31000"/>
    <x v="5"/>
    <x v="1"/>
  </r>
  <r>
    <x v="27"/>
    <x v="4"/>
    <x v="4"/>
    <x v="21"/>
    <s v="Boubacar "/>
    <x v="771"/>
    <x v="1"/>
    <m/>
    <x v="0"/>
    <x v="1"/>
    <s v="Juin"/>
    <s v="Ma dit  de repasser dans la semaine "/>
    <x v="1"/>
    <m/>
    <m/>
    <m/>
    <x v="5"/>
    <x v="1"/>
  </r>
  <r>
    <x v="27"/>
    <x v="4"/>
    <x v="4"/>
    <x v="21"/>
    <s v="Sira"/>
    <x v="772"/>
    <x v="1"/>
    <m/>
    <x v="1"/>
    <x v="1"/>
    <s v="Juin"/>
    <s v="Le  kafe est toure cher pour liu"/>
    <x v="1"/>
    <m/>
    <m/>
    <m/>
    <x v="5"/>
    <x v="1"/>
  </r>
  <r>
    <x v="27"/>
    <x v="4"/>
    <x v="4"/>
    <x v="21"/>
    <s v="Moustapha  Diawe"/>
    <x v="773"/>
    <x v="1"/>
    <m/>
    <x v="0"/>
    <x v="1"/>
    <s v="Juin"/>
    <s v="liu à du stock "/>
    <x v="1"/>
    <m/>
    <m/>
    <m/>
    <x v="5"/>
    <x v="1"/>
  </r>
  <r>
    <x v="27"/>
    <x v="4"/>
    <x v="4"/>
    <x v="21"/>
    <s v="Moussa  Diaw "/>
    <x v="173"/>
    <x v="1"/>
    <m/>
    <x v="0"/>
    <x v="1"/>
    <s v="Juin"/>
    <s v="liu   à    du stock  du produit mais il  à dit non  livréson sont  toujours en retard "/>
    <x v="1"/>
    <m/>
    <m/>
    <m/>
    <x v="5"/>
    <x v="1"/>
  </r>
  <r>
    <x v="27"/>
    <x v="4"/>
    <x v="4"/>
    <x v="21"/>
    <s v="Kasime Daillo "/>
    <x v="170"/>
    <x v="0"/>
    <m/>
    <x v="0"/>
    <x v="1"/>
    <s v="Juin"/>
    <s v="Li acheté le kafe chez  ararti"/>
    <x v="1"/>
    <m/>
    <m/>
    <m/>
    <x v="5"/>
    <x v="1"/>
  </r>
  <r>
    <x v="27"/>
    <x v="4"/>
    <x v="4"/>
    <x v="21"/>
    <s v="Bassirou "/>
    <x v="169"/>
    <x v="0"/>
    <m/>
    <x v="0"/>
    <x v="1"/>
    <s v="Juin"/>
    <s v="liu 3carton  de Altimo mais il vas faire son commande sur le 200g "/>
    <x v="1"/>
    <m/>
    <m/>
    <m/>
    <x v="5"/>
    <x v="1"/>
  </r>
  <r>
    <x v="27"/>
    <x v="4"/>
    <x v="4"/>
    <x v="21"/>
    <s v="Souyedou"/>
    <x v="399"/>
    <x v="0"/>
    <m/>
    <x v="1"/>
    <x v="1"/>
    <m/>
    <s v="li  acheter le produit chez  arity moins cher que nous "/>
    <x v="1"/>
    <m/>
    <m/>
    <m/>
    <x v="5"/>
    <x v="1"/>
  </r>
  <r>
    <x v="27"/>
    <x v="5"/>
    <x v="5"/>
    <x v="12"/>
    <s v="Bath"/>
    <x v="117"/>
    <x v="0"/>
    <m/>
    <x v="1"/>
    <x v="1"/>
    <s v="Juin"/>
    <s v="Il dit qu'il à d'autre produit en stock"/>
    <x v="1"/>
    <m/>
    <m/>
    <m/>
    <x v="5"/>
    <x v="1"/>
  </r>
  <r>
    <x v="27"/>
    <x v="5"/>
    <x v="5"/>
    <x v="12"/>
    <s v="Moustapha"/>
    <x v="116"/>
    <x v="0"/>
    <m/>
    <x v="1"/>
    <x v="1"/>
    <s v="Juin"/>
    <s v="Il attend que ces clients lui demandent"/>
    <x v="1"/>
    <m/>
    <m/>
    <m/>
    <x v="5"/>
    <x v="1"/>
  </r>
  <r>
    <x v="27"/>
    <x v="5"/>
    <x v="5"/>
    <x v="12"/>
    <s v="Dia et frères"/>
    <x v="115"/>
    <x v="0"/>
    <m/>
    <x v="0"/>
    <x v="1"/>
    <s v="Juin"/>
    <s v="Il dit qu'il est livré par ndiaye et frères de Rufisque car c'est moins chère pour le stick"/>
    <x v="1"/>
    <m/>
    <m/>
    <m/>
    <x v="5"/>
    <x v="1"/>
  </r>
  <r>
    <x v="27"/>
    <x v="5"/>
    <x v="5"/>
    <x v="12"/>
    <s v="Adbourahmane"/>
    <x v="774"/>
    <x v="0"/>
    <m/>
    <x v="0"/>
    <x v="1"/>
    <s v="Juin"/>
    <s v="Il dit qu'il commandera après diminution des produits"/>
    <x v="1"/>
    <m/>
    <m/>
    <m/>
    <x v="5"/>
    <x v="1"/>
  </r>
  <r>
    <x v="27"/>
    <x v="5"/>
    <x v="5"/>
    <x v="12"/>
    <s v="Babacar"/>
    <x v="119"/>
    <x v="0"/>
    <m/>
    <x v="0"/>
    <x v="1"/>
    <s v="Juin"/>
    <s v="Il dit que ces clients lui demandent le sachet 150g mais je lui est proposé les pot pour lui dire que c'est le même contenu il dit qu'il va l'essayer après"/>
    <x v="1"/>
    <m/>
    <m/>
    <m/>
    <x v="5"/>
    <x v="1"/>
  </r>
  <r>
    <x v="27"/>
    <x v="5"/>
    <x v="5"/>
    <x v="12"/>
    <s v="Serigne mbacké dia"/>
    <x v="120"/>
    <x v="0"/>
    <m/>
    <x v="0"/>
    <x v="1"/>
    <s v="Juin"/>
    <s v="Il a achèté le stick chez ndiaye à Rufisque car il avait commandé depuis et il n'était pas livré"/>
    <x v="1"/>
    <m/>
    <m/>
    <m/>
    <x v="5"/>
    <x v="1"/>
  </r>
  <r>
    <x v="27"/>
    <x v="5"/>
    <x v="5"/>
    <x v="12"/>
    <s v="Ibrahima baldé"/>
    <x v="114"/>
    <x v="0"/>
    <m/>
    <x v="0"/>
    <x v="1"/>
    <s v="Juin"/>
    <s v="Il dit que le patron est sorti et que je doit l'appeler car le café est fini"/>
    <x v="1"/>
    <m/>
    <m/>
    <m/>
    <x v="5"/>
    <x v="1"/>
  </r>
  <r>
    <x v="27"/>
    <x v="5"/>
    <x v="5"/>
    <x v="12"/>
    <s v="Serigne mbacké"/>
    <x v="111"/>
    <x v="0"/>
    <m/>
    <x v="1"/>
    <x v="1"/>
    <s v="Juin"/>
    <s v="Il dit qu'il a le produit et que ça reste il ne voulait pas détailler plus d'information"/>
    <x v="1"/>
    <m/>
    <m/>
    <m/>
    <x v="5"/>
    <x v="1"/>
  </r>
  <r>
    <x v="27"/>
    <x v="5"/>
    <x v="5"/>
    <x v="12"/>
    <s v="Sidi"/>
    <x v="113"/>
    <x v="1"/>
    <m/>
    <x v="0"/>
    <x v="0"/>
    <s v="Juin"/>
    <s v="Il dit que le produit n'est pas aussi rapide car les clients  disent que le café est légé"/>
    <x v="2"/>
    <n v="2"/>
    <n v="19500"/>
    <n v="39000"/>
    <x v="5"/>
    <x v="1"/>
  </r>
  <r>
    <x v="27"/>
    <x v="5"/>
    <x v="5"/>
    <x v="12"/>
    <s v="Babacar"/>
    <x v="112"/>
    <x v="1"/>
    <m/>
    <x v="0"/>
    <x v="0"/>
    <s v="Juin"/>
    <s v="Il n'a jamais vendu nos produits par contre il veut l'essayer"/>
    <x v="5"/>
    <n v="1"/>
    <n v="19500"/>
    <n v="19500"/>
    <x v="5"/>
    <x v="1"/>
  </r>
  <r>
    <x v="27"/>
    <x v="5"/>
    <x v="5"/>
    <x v="12"/>
    <s v="Wakeur Baye Niasse"/>
    <x v="110"/>
    <x v="0"/>
    <m/>
    <x v="0"/>
    <x v="1"/>
    <s v="Juin"/>
    <s v="Il dit qu'il à beaucoup de produits en mélange y compris les nôtres donc il préfère attendre jusqu'à diminution des autres café"/>
    <x v="1"/>
    <m/>
    <m/>
    <m/>
    <x v="5"/>
    <x v="1"/>
  </r>
  <r>
    <x v="27"/>
    <x v="5"/>
    <x v="5"/>
    <x v="12"/>
    <s v="Ibrahima"/>
    <x v="109"/>
    <x v="1"/>
    <m/>
    <x v="0"/>
    <x v="0"/>
    <s v="Juin"/>
    <s v="Il dit comme ces clients lui réclame café 25f c'est pourquoi il a fait une commande pour l'essayer"/>
    <x v="0"/>
    <n v="1"/>
    <n v="26000"/>
    <n v="26000"/>
    <x v="5"/>
    <x v="1"/>
  </r>
  <r>
    <x v="27"/>
    <x v="5"/>
    <x v="5"/>
    <x v="12"/>
    <s v="Ibrahima"/>
    <x v="109"/>
    <x v="1"/>
    <m/>
    <x v="0"/>
    <x v="0"/>
    <s v="Juin"/>
    <s v="Il dit comme ces clients lui réclame café 25f c'est pourquoi il a fait une commande pour l'essayer"/>
    <x v="5"/>
    <n v="2"/>
    <n v="19500"/>
    <n v="39000"/>
    <x v="5"/>
    <x v="1"/>
  </r>
  <r>
    <x v="28"/>
    <x v="6"/>
    <x v="6"/>
    <x v="34"/>
    <s v="Willan"/>
    <x v="264"/>
    <x v="1"/>
    <m/>
    <x v="1"/>
    <x v="1"/>
    <s v="Juin"/>
    <s v="Le patron était sorti"/>
    <x v="1"/>
    <m/>
    <m/>
    <m/>
    <x v="5"/>
    <x v="1"/>
  </r>
  <r>
    <x v="28"/>
    <x v="6"/>
    <x v="6"/>
    <x v="34"/>
    <s v="Mamadou"/>
    <x v="263"/>
    <x v="0"/>
    <m/>
    <x v="1"/>
    <x v="1"/>
    <s v="Juin"/>
    <s v="Sa ne marche pas très bien"/>
    <x v="1"/>
    <m/>
    <m/>
    <m/>
    <x v="5"/>
    <x v="1"/>
  </r>
  <r>
    <x v="28"/>
    <x v="6"/>
    <x v="6"/>
    <x v="34"/>
    <s v="Djibril"/>
    <x v="262"/>
    <x v="1"/>
    <m/>
    <x v="1"/>
    <x v="1"/>
    <s v="Juin"/>
    <s v="Il lui reste du stock de janus"/>
    <x v="1"/>
    <m/>
    <m/>
    <m/>
    <x v="5"/>
    <x v="1"/>
  </r>
  <r>
    <x v="28"/>
    <x v="6"/>
    <x v="6"/>
    <x v="34"/>
    <s v="Omar Diallo"/>
    <x v="261"/>
    <x v="1"/>
    <m/>
    <x v="1"/>
    <x v="1"/>
    <s v="Juin"/>
    <s v="Sa ne marche pas très bien"/>
    <x v="1"/>
    <m/>
    <m/>
    <m/>
    <x v="5"/>
    <x v="1"/>
  </r>
  <r>
    <x v="28"/>
    <x v="6"/>
    <x v="6"/>
    <x v="34"/>
    <s v="Mbaye"/>
    <x v="260"/>
    <x v="0"/>
    <m/>
    <x v="1"/>
    <x v="1"/>
    <s v="Juin"/>
    <s v="Sa ne marche pas très bien"/>
    <x v="1"/>
    <m/>
    <m/>
    <m/>
    <x v="5"/>
    <x v="1"/>
  </r>
  <r>
    <x v="28"/>
    <x v="6"/>
    <x v="6"/>
    <x v="35"/>
    <s v="Daouda"/>
    <x v="269"/>
    <x v="0"/>
    <m/>
    <x v="1"/>
    <x v="1"/>
    <s v="Juin"/>
    <s v="Sa ne marche pas très bien là-bas"/>
    <x v="1"/>
    <m/>
    <m/>
    <m/>
    <x v="5"/>
    <x v="1"/>
  </r>
  <r>
    <x v="28"/>
    <x v="6"/>
    <x v="6"/>
    <x v="35"/>
    <s v="Lamarana"/>
    <x v="268"/>
    <x v="0"/>
    <m/>
    <x v="1"/>
    <x v="1"/>
    <s v="Juin"/>
    <s v="Le patron était sorti"/>
    <x v="1"/>
    <m/>
    <m/>
    <m/>
    <x v="5"/>
    <x v="1"/>
  </r>
  <r>
    <x v="28"/>
    <x v="6"/>
    <x v="6"/>
    <x v="35"/>
    <s v="Vieux dia"/>
    <x v="432"/>
    <x v="0"/>
    <m/>
    <x v="1"/>
    <x v="1"/>
    <s v="Juin"/>
    <s v="Il lui reste du stock de janus café"/>
    <x v="1"/>
    <m/>
    <m/>
    <m/>
    <x v="5"/>
    <x v="1"/>
  </r>
  <r>
    <x v="28"/>
    <x v="6"/>
    <x v="6"/>
    <x v="35"/>
    <s v="Le toro"/>
    <x v="431"/>
    <x v="0"/>
    <m/>
    <x v="1"/>
    <x v="1"/>
    <s v="Juin"/>
    <s v="Le patron était sorti"/>
    <x v="1"/>
    <m/>
    <m/>
    <m/>
    <x v="5"/>
    <x v="1"/>
  </r>
  <r>
    <x v="28"/>
    <x v="6"/>
    <x v="6"/>
    <x v="35"/>
    <s v="Omar"/>
    <x v="267"/>
    <x v="1"/>
    <m/>
    <x v="1"/>
    <x v="1"/>
    <s v="Juin"/>
    <s v="Me demande de repasser"/>
    <x v="1"/>
    <m/>
    <m/>
    <m/>
    <x v="5"/>
    <x v="1"/>
  </r>
  <r>
    <x v="28"/>
    <x v="6"/>
    <x v="6"/>
    <x v="35"/>
    <s v="Karamoko"/>
    <x v="266"/>
    <x v="3"/>
    <m/>
    <x v="1"/>
    <x v="1"/>
    <s v="Juin"/>
    <s v="Le patron est en voyage"/>
    <x v="1"/>
    <m/>
    <m/>
    <m/>
    <x v="5"/>
    <x v="1"/>
  </r>
  <r>
    <x v="28"/>
    <x v="6"/>
    <x v="6"/>
    <x v="35"/>
    <s v="Moussa"/>
    <x v="265"/>
    <x v="1"/>
    <m/>
    <x v="1"/>
    <x v="1"/>
    <s v="Juin"/>
    <s v="Il dit que nos produits ne manche pas très bien"/>
    <x v="1"/>
    <m/>
    <m/>
    <m/>
    <x v="5"/>
    <x v="1"/>
  </r>
  <r>
    <x v="28"/>
    <x v="2"/>
    <x v="2"/>
    <x v="6"/>
    <s v="Amadou"/>
    <x v="63"/>
    <x v="0"/>
    <m/>
    <x v="0"/>
    <x v="1"/>
    <s v="Juin"/>
    <s v="Il dit que ses clients apprécient bien le café mais la rotation est un peu lente."/>
    <x v="1"/>
    <m/>
    <m/>
    <m/>
    <x v="5"/>
    <x v="1"/>
  </r>
  <r>
    <x v="28"/>
    <x v="2"/>
    <x v="2"/>
    <x v="6"/>
    <s v="Serigne Mbacké"/>
    <x v="775"/>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8"/>
    <x v="2"/>
    <x v="2"/>
    <x v="6"/>
    <s v="Serigne Modou"/>
    <x v="62"/>
    <x v="0"/>
    <m/>
    <x v="0"/>
    <x v="1"/>
    <s v="Juin"/>
    <s v="Il dit que son stock de café est presque épuisé(je n'ai pas accès à son dépôt pour décompter)._x000a_Il me fera signe quand il sera prêt pour valider sa commande"/>
    <x v="1"/>
    <m/>
    <m/>
    <m/>
    <x v="5"/>
    <x v="1"/>
  </r>
  <r>
    <x v="28"/>
    <x v="2"/>
    <x v="2"/>
    <x v="6"/>
    <s v="Codou Mme Cissokho"/>
    <x v="416"/>
    <x v="0"/>
    <m/>
    <x v="1"/>
    <x v="1"/>
    <s v="Juin"/>
    <s v="Elle attend la commande de ses partenaires ensuite elle me fera signe pour confirmer"/>
    <x v="1"/>
    <m/>
    <m/>
    <m/>
    <x v="5"/>
    <x v="1"/>
  </r>
  <r>
    <x v="28"/>
    <x v="2"/>
    <x v="2"/>
    <x v="6"/>
    <s v="Samba"/>
    <x v="415"/>
    <x v="0"/>
    <m/>
    <x v="0"/>
    <x v="1"/>
    <s v="Juin"/>
    <s v="Il vend déjà les janus pot._x000a_Il veut tester le janus stick mais n'est pas encore prêt pour valider sa commande.il a quelques factures à régler d'abord"/>
    <x v="1"/>
    <m/>
    <m/>
    <m/>
    <x v="5"/>
    <x v="1"/>
  </r>
  <r>
    <x v="28"/>
    <x v="2"/>
    <x v="2"/>
    <x v="6"/>
    <s v="Saliou"/>
    <x v="65"/>
    <x v="0"/>
    <m/>
    <x v="0"/>
    <x v="1"/>
    <s v="Juin"/>
    <s v="C'est son frère qui est passe les commandes"/>
    <x v="1"/>
    <m/>
    <m/>
    <m/>
    <x v="5"/>
    <x v="1"/>
  </r>
  <r>
    <x v="28"/>
    <x v="2"/>
    <x v="2"/>
    <x v="6"/>
    <s v="Diop et Frères"/>
    <x v="414"/>
    <x v="0"/>
    <m/>
    <x v="1"/>
    <x v="1"/>
    <s v="Juin"/>
    <s v="Il vend le janus pot  mais ne l'avait pas acheté chez nous mais plutôt chez un autre qui le vendait moins cher.je lui ai proposé de tester aussi les sticks et les jus . demande de le rappeler"/>
    <x v="1"/>
    <m/>
    <m/>
    <m/>
    <x v="5"/>
    <x v="1"/>
  </r>
  <r>
    <x v="28"/>
    <x v="2"/>
    <x v="2"/>
    <x v="6"/>
    <s v="Thiaw"/>
    <x v="61"/>
    <x v="0"/>
    <m/>
    <x v="0"/>
    <x v="1"/>
    <s v="Juin"/>
    <s v="Il a épuisé son stock et veut renouveler mais pas d'argent.demande de le rappeler d'ici quelques jours"/>
    <x v="1"/>
    <m/>
    <m/>
    <m/>
    <x v="5"/>
    <x v="1"/>
  </r>
  <r>
    <x v="28"/>
    <x v="2"/>
    <x v="2"/>
    <x v="6"/>
    <s v="Malick"/>
    <x v="60"/>
    <x v="1"/>
    <m/>
    <x v="0"/>
    <x v="1"/>
    <s v="Juin"/>
    <s v="Il a épuisé son stock de café et demande de le rappeler dans la semaine"/>
    <x v="1"/>
    <m/>
    <m/>
    <m/>
    <x v="5"/>
    <x v="1"/>
  </r>
  <r>
    <x v="28"/>
    <x v="0"/>
    <x v="0"/>
    <x v="20"/>
    <s v="Dame Diop"/>
    <x v="161"/>
    <x v="0"/>
    <m/>
    <x v="0"/>
    <x v="0"/>
    <s v="Juin"/>
    <s v="Les produits sont bien"/>
    <x v="0"/>
    <n v="25"/>
    <n v="26000"/>
    <n v="650000"/>
    <x v="5"/>
    <x v="1"/>
  </r>
  <r>
    <x v="28"/>
    <x v="0"/>
    <x v="0"/>
    <x v="20"/>
    <s v="Babacar Diop"/>
    <x v="160"/>
    <x v="0"/>
    <m/>
    <x v="0"/>
    <x v="1"/>
    <s v="Juin"/>
    <s v="Rac"/>
    <x v="1"/>
    <m/>
    <m/>
    <m/>
    <x v="5"/>
    <x v="1"/>
  </r>
  <r>
    <x v="28"/>
    <x v="0"/>
    <x v="0"/>
    <x v="20"/>
    <s v="Adama"/>
    <x v="159"/>
    <x v="0"/>
    <m/>
    <x v="0"/>
    <x v="1"/>
    <s v="Juin"/>
    <s v="Il ma dit d passé lundi inchallah"/>
    <x v="1"/>
    <m/>
    <m/>
    <m/>
    <x v="5"/>
    <x v="1"/>
  </r>
  <r>
    <x v="28"/>
    <x v="0"/>
    <x v="0"/>
    <x v="20"/>
    <s v="Abdourama salle"/>
    <x v="158"/>
    <x v="0"/>
    <m/>
    <x v="0"/>
    <x v="1"/>
    <s v="Juin"/>
    <s v="Rac"/>
    <x v="1"/>
    <m/>
    <m/>
    <m/>
    <x v="5"/>
    <x v="1"/>
  </r>
  <r>
    <x v="28"/>
    <x v="0"/>
    <x v="0"/>
    <x v="20"/>
    <s v="Moussa ndao"/>
    <x v="157"/>
    <x v="0"/>
    <m/>
    <x v="0"/>
    <x v="1"/>
    <s v="Juin"/>
    <s v="Rac"/>
    <x v="1"/>
    <m/>
    <m/>
    <m/>
    <x v="5"/>
    <x v="1"/>
  </r>
  <r>
    <x v="28"/>
    <x v="0"/>
    <x v="0"/>
    <x v="20"/>
    <s v="Abdou Diallo"/>
    <x v="156"/>
    <x v="0"/>
    <m/>
    <x v="0"/>
    <x v="0"/>
    <s v="Juin"/>
    <s v="Les produits sont bien"/>
    <x v="0"/>
    <n v="10"/>
    <n v="26000"/>
    <n v="260000"/>
    <x v="5"/>
    <x v="1"/>
  </r>
  <r>
    <x v="28"/>
    <x v="0"/>
    <x v="0"/>
    <x v="20"/>
    <s v="Abdourama salle"/>
    <x v="158"/>
    <x v="0"/>
    <m/>
    <x v="0"/>
    <x v="1"/>
    <s v="Juin"/>
    <s v="Rac"/>
    <x v="1"/>
    <m/>
    <m/>
    <m/>
    <x v="5"/>
    <x v="1"/>
  </r>
  <r>
    <x v="28"/>
    <x v="0"/>
    <x v="0"/>
    <x v="20"/>
    <s v="Amadou Diallo"/>
    <x v="167"/>
    <x v="0"/>
    <m/>
    <x v="0"/>
    <x v="1"/>
    <s v="Juin"/>
    <s v="Il ma dit d passé une notre joure"/>
    <x v="1"/>
    <m/>
    <m/>
    <m/>
    <x v="5"/>
    <x v="1"/>
  </r>
  <r>
    <x v="28"/>
    <x v="0"/>
    <x v="0"/>
    <x v="20"/>
    <s v="Alfa"/>
    <x v="166"/>
    <x v="0"/>
    <m/>
    <x v="0"/>
    <x v="1"/>
    <s v="Juin"/>
    <s v="Rac"/>
    <x v="1"/>
    <m/>
    <m/>
    <m/>
    <x v="5"/>
    <x v="1"/>
  </r>
  <r>
    <x v="28"/>
    <x v="0"/>
    <x v="0"/>
    <x v="20"/>
    <s v="Oumane"/>
    <x v="396"/>
    <x v="0"/>
    <m/>
    <x v="0"/>
    <x v="1"/>
    <s v="Juin"/>
    <s v="Bien"/>
    <x v="1"/>
    <m/>
    <m/>
    <m/>
    <x v="5"/>
    <x v="1"/>
  </r>
  <r>
    <x v="28"/>
    <x v="0"/>
    <x v="0"/>
    <x v="20"/>
    <s v="Issa bah"/>
    <x v="164"/>
    <x v="0"/>
    <m/>
    <x v="0"/>
    <x v="1"/>
    <s v="Juin"/>
    <s v="Rac"/>
    <x v="1"/>
    <m/>
    <m/>
    <m/>
    <x v="5"/>
    <x v="1"/>
  </r>
  <r>
    <x v="28"/>
    <x v="0"/>
    <x v="0"/>
    <x v="20"/>
    <s v="Cheikh na"/>
    <x v="163"/>
    <x v="0"/>
    <m/>
    <x v="1"/>
    <x v="1"/>
    <s v="Juin"/>
    <s v="Rac"/>
    <x v="1"/>
    <m/>
    <m/>
    <m/>
    <x v="5"/>
    <x v="1"/>
  </r>
  <r>
    <x v="28"/>
    <x v="0"/>
    <x v="0"/>
    <x v="20"/>
    <s v="Ali"/>
    <x v="397"/>
    <x v="1"/>
    <m/>
    <x v="0"/>
    <x v="1"/>
    <s v="Juin"/>
    <s v="Il connaît non produit"/>
    <x v="1"/>
    <m/>
    <m/>
    <m/>
    <x v="5"/>
    <x v="1"/>
  </r>
  <r>
    <x v="28"/>
    <x v="0"/>
    <x v="0"/>
    <x v="20"/>
    <s v="Lamine Diallo"/>
    <x v="162"/>
    <x v="0"/>
    <m/>
    <x v="0"/>
    <x v="0"/>
    <s v="Juin"/>
    <s v="Bien"/>
    <x v="0"/>
    <n v="10"/>
    <n v="26000"/>
    <n v="260000"/>
    <x v="5"/>
    <x v="1"/>
  </r>
  <r>
    <x v="28"/>
    <x v="1"/>
    <x v="1"/>
    <x v="41"/>
    <s v="MAMADOU LAMINE DIALLO"/>
    <x v="356"/>
    <x v="0"/>
    <m/>
    <x v="0"/>
    <x v="2"/>
    <s v="Juin"/>
    <s v="Se pleind de retard de livraison, commande passée depuis avant la tabaski"/>
    <x v="7"/>
    <n v="25"/>
    <n v="31000"/>
    <n v="775000"/>
    <x v="5"/>
    <x v="1"/>
  </r>
  <r>
    <x v="28"/>
    <x v="1"/>
    <x v="1"/>
    <x v="8"/>
    <s v="CHERIF DIALLO"/>
    <x v="70"/>
    <x v="0"/>
    <m/>
    <x v="0"/>
    <x v="2"/>
    <s v="Juin"/>
    <s v="Commande a durée avant d'être livrer"/>
    <x v="0"/>
    <n v="50"/>
    <n v="26000"/>
    <n v="1300000"/>
    <x v="5"/>
    <x v="1"/>
  </r>
  <r>
    <x v="28"/>
    <x v="4"/>
    <x v="4"/>
    <x v="33"/>
    <s v="Itilere"/>
    <x v="37"/>
    <x v="0"/>
    <m/>
    <x v="0"/>
    <x v="1"/>
    <s v="Juin"/>
    <s v="Depuis l'augmentation du prix Altimo il a arrêté mais il vend le produits refraish 200g"/>
    <x v="1"/>
    <m/>
    <m/>
    <m/>
    <x v="5"/>
    <x v="1"/>
  </r>
  <r>
    <x v="28"/>
    <x v="4"/>
    <x v="4"/>
    <x v="33"/>
    <s v="Moutare"/>
    <x v="259"/>
    <x v="0"/>
    <m/>
    <x v="0"/>
    <x v="1"/>
    <s v="Juin"/>
    <s v="Il n'était pas présent"/>
    <x v="1"/>
    <m/>
    <m/>
    <m/>
    <x v="5"/>
    <x v="1"/>
  </r>
  <r>
    <x v="28"/>
    <x v="4"/>
    <x v="4"/>
    <x v="4"/>
    <s v="SIRADIO Barry"/>
    <x v="34"/>
    <x v="0"/>
    <m/>
    <x v="0"/>
    <x v="1"/>
    <s v="Juin"/>
    <s v="Il lui reste encore 15  cartons de refraish stick que je lui avais livré la semaine passé"/>
    <x v="1"/>
    <m/>
    <m/>
    <m/>
    <x v="5"/>
    <x v="1"/>
  </r>
  <r>
    <x v="28"/>
    <x v="4"/>
    <x v="4"/>
    <x v="4"/>
    <s v="Bilo Sall"/>
    <x v="36"/>
    <x v="0"/>
    <m/>
    <x v="1"/>
    <x v="1"/>
    <s v="Juin"/>
    <s v="Qu il va essayer nos produits"/>
    <x v="1"/>
    <m/>
    <m/>
    <m/>
    <x v="5"/>
    <x v="1"/>
  </r>
  <r>
    <x v="28"/>
    <x v="4"/>
    <x v="4"/>
    <x v="10"/>
    <s v="Amadou Sall"/>
    <x v="100"/>
    <x v="0"/>
    <m/>
    <x v="0"/>
    <x v="0"/>
    <s v="Juin"/>
    <s v="Il n'est pas satisfait de nos livraisons"/>
    <x v="0"/>
    <n v="5"/>
    <n v="26000"/>
    <n v="130000"/>
    <x v="5"/>
    <x v="1"/>
  </r>
  <r>
    <x v="28"/>
    <x v="4"/>
    <x v="4"/>
    <x v="10"/>
    <s v="Lamarana Ba"/>
    <x v="258"/>
    <x v="0"/>
    <m/>
    <x v="0"/>
    <x v="0"/>
    <s v="Juin"/>
    <s v="Il dit que le café stick Altimo est plus facile a évacuer que les pots"/>
    <x v="8"/>
    <n v="1"/>
    <n v="10250"/>
    <n v="10250"/>
    <x v="5"/>
    <x v="1"/>
  </r>
  <r>
    <x v="28"/>
    <x v="4"/>
    <x v="4"/>
    <x v="10"/>
    <s v="Lamarana Ba"/>
    <x v="258"/>
    <x v="0"/>
    <m/>
    <x v="0"/>
    <x v="0"/>
    <s v="Juin"/>
    <s v="Il dit que le café stick Altimo est plus facile a évacuer que les pots"/>
    <x v="2"/>
    <n v="1"/>
    <n v="19500"/>
    <n v="19500"/>
    <x v="5"/>
    <x v="1"/>
  </r>
  <r>
    <x v="28"/>
    <x v="5"/>
    <x v="5"/>
    <x v="51"/>
    <s v="Alpha"/>
    <x v="502"/>
    <x v="3"/>
    <m/>
    <x v="1"/>
    <x v="1"/>
    <s v="Juin"/>
    <s v="Il est ravitaillé par un grossiste qui est à thiaroye"/>
    <x v="1"/>
    <m/>
    <m/>
    <m/>
    <x v="5"/>
    <x v="1"/>
  </r>
  <r>
    <x v="28"/>
    <x v="5"/>
    <x v="5"/>
    <x v="51"/>
    <s v="Ahmed"/>
    <x v="503"/>
    <x v="0"/>
    <m/>
    <x v="0"/>
    <x v="1"/>
    <s v="Juin"/>
    <s v="Il est livré par Ismaïla et ces clients lui demande le plus souvent le café altimo 1,5g"/>
    <x v="1"/>
    <m/>
    <m/>
    <m/>
    <x v="5"/>
    <x v="1"/>
  </r>
  <r>
    <x v="28"/>
    <x v="5"/>
    <x v="5"/>
    <x v="51"/>
    <s v="Ousmane thiaw"/>
    <x v="505"/>
    <x v="0"/>
    <m/>
    <x v="0"/>
    <x v="1"/>
    <s v="Juin"/>
    <s v="Il lui reste de sticks , de pot 200g et du jus lido"/>
    <x v="1"/>
    <m/>
    <m/>
    <m/>
    <x v="5"/>
    <x v="1"/>
  </r>
  <r>
    <x v="28"/>
    <x v="5"/>
    <x v="5"/>
    <x v="51"/>
    <s v="Cheikh gaye"/>
    <x v="507"/>
    <x v="0"/>
    <m/>
    <x v="0"/>
    <x v="1"/>
    <s v="Juin"/>
    <s v="Il est livré par ndiaye et frères qu'il reste de stock"/>
    <x v="1"/>
    <m/>
    <m/>
    <m/>
    <x v="5"/>
    <x v="1"/>
  </r>
  <r>
    <x v="28"/>
    <x v="5"/>
    <x v="5"/>
    <x v="51"/>
    <s v="Moussa kane"/>
    <x v="508"/>
    <x v="1"/>
    <m/>
    <x v="0"/>
    <x v="1"/>
    <s v="Juin"/>
    <s v="Il dit qu'il veut le pot 200g mais il n'a pas d'argent en ce moment"/>
    <x v="1"/>
    <m/>
    <m/>
    <m/>
    <x v="5"/>
    <x v="1"/>
  </r>
  <r>
    <x v="28"/>
    <x v="5"/>
    <x v="5"/>
    <x v="51"/>
    <s v="Ismaïla"/>
    <x v="509"/>
    <x v="0"/>
    <m/>
    <x v="0"/>
    <x v="0"/>
    <s v="Juin"/>
    <s v="Il avait passé une commande de café depuis mais il n'est livré jusqu'à maintenant et il a demandé si le lait en poudre de 25kg est diminué"/>
    <x v="7"/>
    <n v="25"/>
    <n v="31000"/>
    <n v="775000"/>
    <x v="5"/>
    <x v="1"/>
  </r>
  <r>
    <x v="28"/>
    <x v="5"/>
    <x v="5"/>
    <x v="51"/>
    <s v="Dieng et frère"/>
    <x v="510"/>
    <x v="1"/>
    <m/>
    <x v="0"/>
    <x v="1"/>
    <s v="Juin"/>
    <s v="Il dit que ces clients lui demande l'altimo 150g et je l'ai proposé les pots mais dit que c'est trop chère donc il vas l'essayer après"/>
    <x v="1"/>
    <m/>
    <m/>
    <m/>
    <x v="5"/>
    <x v="1"/>
  </r>
  <r>
    <x v="28"/>
    <x v="5"/>
    <x v="5"/>
    <x v="51"/>
    <s v="Abdallah Aïdara"/>
    <x v="511"/>
    <x v="1"/>
    <m/>
    <x v="1"/>
    <x v="1"/>
    <s v="Juin"/>
    <s v="Il avait fait une commande de pot 200g et altimo 1,5g mais il n'était pas livré il a fini par l'avoir par un de ces livreur"/>
    <x v="1"/>
    <m/>
    <m/>
    <m/>
    <x v="5"/>
    <x v="1"/>
  </r>
  <r>
    <x v="28"/>
    <x v="5"/>
    <x v="5"/>
    <x v="51"/>
    <s v="Badou"/>
    <x v="506"/>
    <x v="0"/>
    <m/>
    <x v="0"/>
    <x v="1"/>
    <s v="Juin"/>
    <s v="Il était sorti mais a le café stick et le pot 200g"/>
    <x v="1"/>
    <m/>
    <m/>
    <m/>
    <x v="5"/>
    <x v="1"/>
  </r>
  <r>
    <x v="29"/>
    <x v="6"/>
    <x v="6"/>
    <x v="26"/>
    <s v="18safar"/>
    <x v="776"/>
    <x v="0"/>
    <m/>
    <x v="1"/>
    <x v="1"/>
    <s v="Juin"/>
    <s v="Ma demande de repasser dans quelques jours il vas y réfléchir"/>
    <x v="1"/>
    <m/>
    <m/>
    <m/>
    <x v="5"/>
    <x v="1"/>
  </r>
  <r>
    <x v="29"/>
    <x v="6"/>
    <x v="6"/>
    <x v="26"/>
    <s v="Ablay"/>
    <x v="644"/>
    <x v="0"/>
    <m/>
    <x v="1"/>
    <x v="1"/>
    <s v="Juin"/>
    <s v="Ma demande de repasser"/>
    <x v="1"/>
    <m/>
    <m/>
    <m/>
    <x v="5"/>
    <x v="1"/>
  </r>
  <r>
    <x v="29"/>
    <x v="6"/>
    <x v="6"/>
    <x v="26"/>
    <s v="Modou"/>
    <x v="199"/>
    <x v="1"/>
    <m/>
    <x v="1"/>
    <x v="1"/>
    <s v="Juin"/>
    <s v="Ma demande de repasser dans quelques jours il vas y réfléchir"/>
    <x v="1"/>
    <m/>
    <m/>
    <m/>
    <x v="5"/>
    <x v="1"/>
  </r>
  <r>
    <x v="29"/>
    <x v="6"/>
    <x v="6"/>
    <x v="26"/>
    <s v="Barry"/>
    <x v="195"/>
    <x v="0"/>
    <m/>
    <x v="0"/>
    <x v="1"/>
    <m/>
    <s v="Il était sorti aujourd'hui"/>
    <x v="1"/>
    <m/>
    <m/>
    <m/>
    <x v="5"/>
    <x v="1"/>
  </r>
  <r>
    <x v="29"/>
    <x v="6"/>
    <x v="6"/>
    <x v="26"/>
    <s v="Ndiaye"/>
    <x v="643"/>
    <x v="0"/>
    <m/>
    <x v="1"/>
    <x v="1"/>
    <m/>
    <s v="Na pas encore commencé à vendre nos produits"/>
    <x v="1"/>
    <m/>
    <m/>
    <m/>
    <x v="5"/>
    <x v="1"/>
  </r>
  <r>
    <x v="29"/>
    <x v="6"/>
    <x v="6"/>
    <x v="26"/>
    <s v="Mame cheikh"/>
    <x v="194"/>
    <x v="0"/>
    <m/>
    <x v="0"/>
    <x v="1"/>
    <s v="Juin"/>
    <s v="Il était sorti aujourd'hui"/>
    <x v="1"/>
    <m/>
    <m/>
    <m/>
    <x v="5"/>
    <x v="1"/>
  </r>
  <r>
    <x v="29"/>
    <x v="6"/>
    <x v="6"/>
    <x v="26"/>
    <s v="Sow"/>
    <x v="201"/>
    <x v="1"/>
    <m/>
    <x v="1"/>
    <x v="1"/>
    <s v="Juin"/>
    <s v="Il lui reste du stock de janus"/>
    <x v="1"/>
    <m/>
    <m/>
    <m/>
    <x v="5"/>
    <x v="1"/>
  </r>
  <r>
    <x v="29"/>
    <x v="6"/>
    <x v="6"/>
    <x v="26"/>
    <s v="Cissé"/>
    <x v="777"/>
    <x v="1"/>
    <m/>
    <x v="1"/>
    <x v="1"/>
    <s v="Juin"/>
    <s v="Ma demande de repasser"/>
    <x v="1"/>
    <m/>
    <m/>
    <m/>
    <x v="5"/>
    <x v="1"/>
  </r>
  <r>
    <x v="29"/>
    <x v="2"/>
    <x v="2"/>
    <x v="14"/>
    <s v="Babacar Mbaye Kébé"/>
    <x v="448"/>
    <x v="0"/>
    <m/>
    <x v="0"/>
    <x v="2"/>
    <s v="Juin"/>
    <s v="Commande reçue.Le client déplore le retard des livraisons.je lui ai expliqué que parfois le stock n'est pas suffisant mais nous ferons le maximum pour satisfaire les clients."/>
    <x v="7"/>
    <n v="25"/>
    <n v="31000"/>
    <n v="775000"/>
    <x v="5"/>
    <x v="1"/>
  </r>
  <r>
    <x v="29"/>
    <x v="2"/>
    <x v="2"/>
    <x v="43"/>
    <s v="Aladji"/>
    <x v="402"/>
    <x v="0"/>
    <m/>
    <x v="0"/>
    <x v="2"/>
    <s v="Juin"/>
    <s v="Il a reçu sa commande mais il y avait des cartons qui n'étaient pas en bon état (pas présentable)"/>
    <x v="2"/>
    <n v="25"/>
    <n v="19500"/>
    <n v="487500"/>
    <x v="5"/>
    <x v="1"/>
  </r>
  <r>
    <x v="29"/>
    <x v="2"/>
    <x v="2"/>
    <x v="14"/>
    <s v="Souleymane"/>
    <x v="487"/>
    <x v="0"/>
    <m/>
    <x v="0"/>
    <x v="1"/>
    <s v="Juin"/>
    <s v="Il a en stock 5cartons de janus stick altimo._x000a_Il va réfléchir sur le lait et les cafés pots"/>
    <x v="1"/>
    <m/>
    <m/>
    <m/>
    <x v="5"/>
    <x v="1"/>
  </r>
  <r>
    <x v="29"/>
    <x v="2"/>
    <x v="2"/>
    <x v="14"/>
    <s v="Ibrahima"/>
    <x v="490"/>
    <x v="1"/>
    <m/>
    <x v="0"/>
    <x v="1"/>
    <s v="Juin"/>
    <s v="Il demande l'évaporé kamlac.concernant le café il a du stock d'autres marques et demande de patienter que ça diminue"/>
    <x v="1"/>
    <m/>
    <m/>
    <m/>
    <x v="5"/>
    <x v="1"/>
  </r>
  <r>
    <x v="29"/>
    <x v="2"/>
    <x v="2"/>
    <x v="14"/>
    <s v="Amadou Oury"/>
    <x v="489"/>
    <x v="1"/>
    <m/>
    <x v="0"/>
    <x v="1"/>
    <s v="Juin"/>
    <s v="La rotation du café est lente chez lui (toutes marques confondues)._x000a_Demande de l'informer si l'évaporé est disponible"/>
    <x v="1"/>
    <m/>
    <m/>
    <m/>
    <x v="5"/>
    <x v="1"/>
  </r>
  <r>
    <x v="29"/>
    <x v="2"/>
    <x v="2"/>
    <x v="14"/>
    <s v="Ba et Frères"/>
    <x v="488"/>
    <x v="0"/>
    <m/>
    <x v="0"/>
    <x v="1"/>
    <s v="Juin"/>
    <s v="Il me dit à chaque fois que c'est l'évaporé kamlac qui l'intéresse.il en achetait souvent avant la rupture._x000a_Concernant le café il vend seulement nescafé"/>
    <x v="1"/>
    <m/>
    <m/>
    <m/>
    <x v="5"/>
    <x v="1"/>
  </r>
  <r>
    <x v="29"/>
    <x v="0"/>
    <x v="0"/>
    <x v="0"/>
    <s v="Serigne fallou"/>
    <x v="619"/>
    <x v="0"/>
    <m/>
    <x v="1"/>
    <x v="1"/>
    <s v="Juin"/>
    <s v="Rac"/>
    <x v="1"/>
    <m/>
    <m/>
    <m/>
    <x v="5"/>
    <x v="1"/>
  </r>
  <r>
    <x v="29"/>
    <x v="0"/>
    <x v="0"/>
    <x v="0"/>
    <s v="Mourir"/>
    <x v="778"/>
    <x v="0"/>
    <m/>
    <x v="0"/>
    <x v="0"/>
    <s v="Juin"/>
    <s v="Il veut"/>
    <x v="0"/>
    <n v="25"/>
    <n v="26000"/>
    <n v="650000"/>
    <x v="5"/>
    <x v="1"/>
  </r>
  <r>
    <x v="29"/>
    <x v="0"/>
    <x v="0"/>
    <x v="0"/>
    <s v="Wahape"/>
    <x v="270"/>
    <x v="0"/>
    <m/>
    <x v="1"/>
    <x v="1"/>
    <s v="Juin"/>
    <s v="Rac"/>
    <x v="1"/>
    <m/>
    <m/>
    <m/>
    <x v="5"/>
    <x v="1"/>
  </r>
  <r>
    <x v="29"/>
    <x v="0"/>
    <x v="0"/>
    <x v="0"/>
    <s v="Thorno Diawara"/>
    <x v="278"/>
    <x v="0"/>
    <m/>
    <x v="1"/>
    <x v="1"/>
    <s v="Juin"/>
    <s v="Rac"/>
    <x v="1"/>
    <m/>
    <m/>
    <m/>
    <x v="5"/>
    <x v="1"/>
  </r>
  <r>
    <x v="29"/>
    <x v="0"/>
    <x v="0"/>
    <x v="0"/>
    <s v="Abdou Diallo"/>
    <x v="779"/>
    <x v="0"/>
    <m/>
    <x v="0"/>
    <x v="0"/>
    <s v="Juin"/>
    <s v="Intéressé par le produit"/>
    <x v="0"/>
    <n v="25"/>
    <n v="26000"/>
    <n v="650000"/>
    <x v="5"/>
    <x v="1"/>
  </r>
  <r>
    <x v="29"/>
    <x v="0"/>
    <x v="0"/>
    <x v="0"/>
    <s v="Mamadou Diallo"/>
    <x v="275"/>
    <x v="0"/>
    <m/>
    <x v="1"/>
    <x v="1"/>
    <s v="Juin"/>
    <s v="Rac"/>
    <x v="1"/>
    <m/>
    <m/>
    <m/>
    <x v="5"/>
    <x v="1"/>
  </r>
  <r>
    <x v="29"/>
    <x v="0"/>
    <x v="0"/>
    <x v="0"/>
    <s v="Mamadou Salou"/>
    <x v="780"/>
    <x v="0"/>
    <m/>
    <x v="1"/>
    <x v="1"/>
    <s v="Juin"/>
    <s v="Rac"/>
    <x v="1"/>
    <m/>
    <m/>
    <m/>
    <x v="5"/>
    <x v="1"/>
  </r>
  <r>
    <x v="29"/>
    <x v="0"/>
    <x v="0"/>
    <x v="0"/>
    <s v="Alimentation bobo sy"/>
    <x v="4"/>
    <x v="0"/>
    <m/>
    <x v="1"/>
    <x v="1"/>
    <s v="Juin"/>
    <s v="Rac"/>
    <x v="1"/>
    <m/>
    <m/>
    <m/>
    <x v="5"/>
    <x v="1"/>
  </r>
  <r>
    <x v="29"/>
    <x v="0"/>
    <x v="0"/>
    <x v="0"/>
    <s v="Alimentation bobo sy"/>
    <x v="780"/>
    <x v="0"/>
    <m/>
    <x v="1"/>
    <x v="1"/>
    <s v="Juin"/>
    <s v="Ok"/>
    <x v="1"/>
    <m/>
    <m/>
    <m/>
    <x v="5"/>
    <x v="1"/>
  </r>
  <r>
    <x v="29"/>
    <x v="0"/>
    <x v="0"/>
    <x v="0"/>
    <s v="Sakina"/>
    <x v="6"/>
    <x v="0"/>
    <m/>
    <x v="0"/>
    <x v="1"/>
    <s v="Juin"/>
    <s v="Rac"/>
    <x v="1"/>
    <m/>
    <m/>
    <m/>
    <x v="5"/>
    <x v="1"/>
  </r>
  <r>
    <x v="29"/>
    <x v="1"/>
    <x v="1"/>
    <x v="41"/>
    <s v="FALLOU GOLF"/>
    <x v="355"/>
    <x v="0"/>
    <m/>
    <x v="1"/>
    <x v="1"/>
    <s v="Juin"/>
    <s v="Dis qu'il va le signaler a son acheteur"/>
    <x v="1"/>
    <m/>
    <m/>
    <m/>
    <x v="5"/>
    <x v="1"/>
  </r>
  <r>
    <x v="29"/>
    <x v="1"/>
    <x v="1"/>
    <x v="41"/>
    <s v="SOULEYMANE SY"/>
    <x v="707"/>
    <x v="0"/>
    <m/>
    <x v="1"/>
    <x v="1"/>
    <s v="Juin"/>
    <s v="A un contrat avec NESTLE mais demande aussi d'avoir le numéro de l'usine pour un possible contrat"/>
    <x v="1"/>
    <m/>
    <m/>
    <m/>
    <x v="5"/>
    <x v="1"/>
  </r>
  <r>
    <x v="29"/>
    <x v="1"/>
    <x v="1"/>
    <x v="41"/>
    <s v="OMAR DIALLO"/>
    <x v="353"/>
    <x v="1"/>
    <m/>
    <x v="0"/>
    <x v="1"/>
    <s v="Juin"/>
    <s v="Demande de repasser"/>
    <x v="1"/>
    <m/>
    <m/>
    <m/>
    <x v="5"/>
    <x v="1"/>
  </r>
  <r>
    <x v="29"/>
    <x v="1"/>
    <x v="1"/>
    <x v="41"/>
    <s v="MOUHAMED FALL"/>
    <x v="352"/>
    <x v="3"/>
    <m/>
    <x v="1"/>
    <x v="1"/>
    <s v="Juin"/>
    <s v="Il est en partenariat avec Nestlé"/>
    <x v="1"/>
    <m/>
    <m/>
    <m/>
    <x v="5"/>
    <x v="1"/>
  </r>
  <r>
    <x v="29"/>
    <x v="1"/>
    <x v="1"/>
    <x v="41"/>
    <s v="Wouri Ba"/>
    <x v="351"/>
    <x v="0"/>
    <m/>
    <x v="1"/>
    <x v="1"/>
    <s v="Juin"/>
    <s v="Est parti en voyage"/>
    <x v="1"/>
    <m/>
    <m/>
    <m/>
    <x v="5"/>
    <x v="1"/>
  </r>
  <r>
    <x v="29"/>
    <x v="1"/>
    <x v="1"/>
    <x v="1"/>
    <s v="OUSMANE NDIAYE"/>
    <x v="781"/>
    <x v="3"/>
    <m/>
    <x v="1"/>
    <x v="1"/>
    <s v="Juin"/>
    <s v="Est absent"/>
    <x v="1"/>
    <m/>
    <m/>
    <m/>
    <x v="5"/>
    <x v="1"/>
  </r>
  <r>
    <x v="29"/>
    <x v="1"/>
    <x v="1"/>
    <x v="1"/>
    <s v="HARONA SOW"/>
    <x v="594"/>
    <x v="0"/>
    <m/>
    <x v="1"/>
    <x v="1"/>
    <s v="Juin"/>
    <s v="C'est Diéne Senghor qui lui vend du produit il a un vompte a l'usine"/>
    <x v="1"/>
    <m/>
    <m/>
    <m/>
    <x v="5"/>
    <x v="1"/>
  </r>
  <r>
    <x v="29"/>
    <x v="1"/>
    <x v="1"/>
    <x v="1"/>
    <s v="MAMADOU LAMINE DIALLO"/>
    <x v="356"/>
    <x v="0"/>
    <m/>
    <x v="0"/>
    <x v="0"/>
    <s v="Juin"/>
    <s v="RAS"/>
    <x v="7"/>
    <n v="25"/>
    <n v="31000"/>
    <n v="775000"/>
    <x v="5"/>
    <x v="1"/>
  </r>
  <r>
    <x v="29"/>
    <x v="1"/>
    <x v="1"/>
    <x v="1"/>
    <s v="OUSMANE BA"/>
    <x v="782"/>
    <x v="1"/>
    <m/>
    <x v="0"/>
    <x v="1"/>
    <s v="Juin"/>
    <s v="Il lui reste du stock Altimo que je n'ai pas pu décompter"/>
    <x v="1"/>
    <m/>
    <m/>
    <m/>
    <x v="5"/>
    <x v="1"/>
  </r>
  <r>
    <x v="29"/>
    <x v="1"/>
    <x v="1"/>
    <x v="1"/>
    <s v="TAPHA GAYE"/>
    <x v="17"/>
    <x v="0"/>
    <m/>
    <x v="0"/>
    <x v="1"/>
    <s v="Juin"/>
    <s v="Il lui reste envions 10 cartons café stick Refraish et dis qu'il va repasser commande"/>
    <x v="1"/>
    <m/>
    <m/>
    <m/>
    <x v="5"/>
    <x v="1"/>
  </r>
  <r>
    <x v="29"/>
    <x v="1"/>
    <x v="1"/>
    <x v="1"/>
    <s v="SOULEYMANE BA"/>
    <x v="706"/>
    <x v="1"/>
    <m/>
    <x v="1"/>
    <x v="1"/>
    <s v="Juin"/>
    <s v="Demande de repasser"/>
    <x v="1"/>
    <m/>
    <m/>
    <m/>
    <x v="5"/>
    <x v="1"/>
  </r>
  <r>
    <x v="29"/>
    <x v="1"/>
    <x v="1"/>
    <x v="1"/>
    <s v="MAMADOU SALIOU DIALLO"/>
    <x v="783"/>
    <x v="0"/>
    <m/>
    <x v="1"/>
    <x v="1"/>
    <s v="Juin"/>
    <s v="Dis qu'il va y réfléchir"/>
    <x v="1"/>
    <m/>
    <m/>
    <m/>
    <x v="5"/>
    <x v="1"/>
  </r>
  <r>
    <x v="29"/>
    <x v="1"/>
    <x v="1"/>
    <x v="1"/>
    <s v="MODOU WOURI"/>
    <x v="12"/>
    <x v="0"/>
    <m/>
    <x v="1"/>
    <x v="1"/>
    <s v="Juin"/>
    <s v="N'est pas sur place "/>
    <x v="1"/>
    <m/>
    <m/>
    <m/>
    <x v="5"/>
    <x v="1"/>
  </r>
  <r>
    <x v="29"/>
    <x v="1"/>
    <x v="1"/>
    <x v="1"/>
    <s v="MALICK GUEYE"/>
    <x v="784"/>
    <x v="1"/>
    <m/>
    <x v="1"/>
    <x v="1"/>
    <s v="Juin"/>
    <s v="Il réfléchi toujours"/>
    <x v="1"/>
    <m/>
    <m/>
    <m/>
    <x v="5"/>
    <x v="1"/>
  </r>
  <r>
    <x v="29"/>
    <x v="1"/>
    <x v="1"/>
    <x v="1"/>
    <s v="THIERNO GUISSE"/>
    <x v="9"/>
    <x v="0"/>
    <m/>
    <x v="0"/>
    <x v="1"/>
    <s v="Juin"/>
    <s v="Il lui reste de café pot maiq n'a pas l'habitude de vendre nos autres références de produit"/>
    <x v="1"/>
    <m/>
    <m/>
    <m/>
    <x v="5"/>
    <x v="1"/>
  </r>
  <r>
    <x v="29"/>
    <x v="3"/>
    <x v="3"/>
    <x v="13"/>
    <s v="Madina"/>
    <x v="126"/>
    <x v="0"/>
    <m/>
    <x v="0"/>
    <x v="1"/>
    <s v="Juin"/>
    <s v="Il lui reste 10 cartons de café refraich stick _x000a_Je lui es livré 25 cartons de refraich stick le 25 mai"/>
    <x v="1"/>
    <m/>
    <m/>
    <m/>
    <x v="5"/>
    <x v="1"/>
  </r>
  <r>
    <x v="29"/>
    <x v="3"/>
    <x v="3"/>
    <x v="13"/>
    <s v="Abdourahmane"/>
    <x v="127"/>
    <x v="0"/>
    <m/>
    <x v="0"/>
    <x v="1"/>
    <s v="Juin"/>
    <s v="Il vas programmer pour passer sa commande"/>
    <x v="1"/>
    <m/>
    <m/>
    <m/>
    <x v="5"/>
    <x v="1"/>
  </r>
  <r>
    <x v="29"/>
    <x v="3"/>
    <x v="3"/>
    <x v="13"/>
    <s v="Yass"/>
    <x v="785"/>
    <x v="0"/>
    <m/>
    <x v="1"/>
    <x v="1"/>
    <s v="Juin"/>
    <s v="Lui aussi il achète nos produits à Dakar mais il a pris mon numéro en cas de besoin"/>
    <x v="1"/>
    <m/>
    <m/>
    <m/>
    <x v="5"/>
    <x v="1"/>
  </r>
  <r>
    <x v="29"/>
    <x v="3"/>
    <x v="3"/>
    <x v="13"/>
    <s v="Fallou"/>
    <x v="552"/>
    <x v="3"/>
    <m/>
    <x v="1"/>
    <x v="1"/>
    <s v="Juin"/>
    <s v="Intéressé par le lait concentré mais dit que c'est chairs"/>
    <x v="1"/>
    <m/>
    <m/>
    <m/>
    <x v="5"/>
    <x v="1"/>
  </r>
  <r>
    <x v="29"/>
    <x v="3"/>
    <x v="3"/>
    <x v="13"/>
    <s v="Momodou"/>
    <x v="128"/>
    <x v="0"/>
    <m/>
    <x v="1"/>
    <x v="1"/>
    <s v="Juin"/>
    <s v="Il achète nos produits à Dakar"/>
    <x v="1"/>
    <m/>
    <m/>
    <m/>
    <x v="5"/>
    <x v="1"/>
  </r>
  <r>
    <x v="29"/>
    <x v="3"/>
    <x v="3"/>
    <x v="13"/>
    <s v="Boubacar Diallo"/>
    <x v="550"/>
    <x v="1"/>
    <m/>
    <x v="1"/>
    <x v="1"/>
    <s v="Juin"/>
    <s v="Le patron n.etait pas présent"/>
    <x v="1"/>
    <m/>
    <m/>
    <m/>
    <x v="5"/>
    <x v="1"/>
  </r>
  <r>
    <x v="29"/>
    <x v="3"/>
    <x v="3"/>
    <x v="13"/>
    <s v="Momodou Sow"/>
    <x v="549"/>
    <x v="0"/>
    <m/>
    <x v="1"/>
    <x v="1"/>
    <s v="Juin"/>
    <s v="Pas commencé à vendre nos produits"/>
    <x v="1"/>
    <m/>
    <m/>
    <m/>
    <x v="5"/>
    <x v="1"/>
  </r>
  <r>
    <x v="29"/>
    <x v="3"/>
    <x v="3"/>
    <x v="13"/>
    <s v="Soumare"/>
    <x v="124"/>
    <x v="2"/>
    <m/>
    <x v="1"/>
    <x v="1"/>
    <s v="Juin"/>
    <s v="Il lui reste des produits"/>
    <x v="1"/>
    <m/>
    <m/>
    <m/>
    <x v="5"/>
    <x v="1"/>
  </r>
  <r>
    <x v="29"/>
    <x v="3"/>
    <x v="3"/>
    <x v="13"/>
    <s v="Abdoulaye Diallo"/>
    <x v="123"/>
    <x v="0"/>
    <m/>
    <x v="1"/>
    <x v="1"/>
    <s v="Juin"/>
    <s v="Qu'il va m'appeler en cas de besoin parce qu'il n'a pas commencé à vendre nos produits"/>
    <x v="1"/>
    <m/>
    <m/>
    <m/>
    <x v="5"/>
    <x v="1"/>
  </r>
  <r>
    <x v="29"/>
    <x v="3"/>
    <x v="3"/>
    <x v="13"/>
    <s v="Gougna Guèye"/>
    <x v="121"/>
    <x v="0"/>
    <m/>
    <x v="0"/>
    <x v="1"/>
    <s v="Juin"/>
    <s v="Intéressé par le lait 25kilo mais dit que c'est chairs"/>
    <x v="1"/>
    <m/>
    <m/>
    <m/>
    <x v="5"/>
    <x v="1"/>
  </r>
  <r>
    <x v="29"/>
    <x v="3"/>
    <x v="3"/>
    <x v="13"/>
    <s v="Woury Diallo"/>
    <x v="786"/>
    <x v="0"/>
    <m/>
    <x v="1"/>
    <x v="1"/>
    <s v="Juin"/>
    <s v="Il ne vend pas nos produits"/>
    <x v="1"/>
    <m/>
    <m/>
    <m/>
    <x v="5"/>
    <x v="1"/>
  </r>
  <r>
    <x v="29"/>
    <x v="3"/>
    <x v="3"/>
    <x v="52"/>
    <s v="Medoune"/>
    <x v="523"/>
    <x v="1"/>
    <m/>
    <x v="0"/>
    <x v="1"/>
    <s v="Juin"/>
    <s v="Il achète nos produits chez balla"/>
    <x v="1"/>
    <m/>
    <m/>
    <m/>
    <x v="5"/>
    <x v="1"/>
  </r>
  <r>
    <x v="29"/>
    <x v="3"/>
    <x v="3"/>
    <x v="52"/>
    <s v="Abdourahmabe"/>
    <x v="524"/>
    <x v="0"/>
    <m/>
    <x v="0"/>
    <x v="0"/>
    <s v="Juin"/>
    <s v="Ras"/>
    <x v="8"/>
    <n v="25"/>
    <n v="10250"/>
    <n v="256250"/>
    <x v="5"/>
    <x v="1"/>
  </r>
  <r>
    <x v="29"/>
    <x v="3"/>
    <x v="3"/>
    <x v="52"/>
    <s v="PAPE Fall"/>
    <x v="527"/>
    <x v="3"/>
    <m/>
    <x v="1"/>
    <x v="1"/>
    <s v="Juin"/>
    <s v="Ras"/>
    <x v="1"/>
    <m/>
    <m/>
    <m/>
    <x v="5"/>
    <x v="1"/>
  </r>
  <r>
    <x v="29"/>
    <x v="3"/>
    <x v="3"/>
    <x v="52"/>
    <s v="BABACAR Cissé "/>
    <x v="517"/>
    <x v="0"/>
    <m/>
    <x v="0"/>
    <x v="0"/>
    <s v="Juin"/>
    <s v="Ras"/>
    <x v="0"/>
    <n v="5"/>
    <n v="26000"/>
    <n v="130000"/>
    <x v="5"/>
    <x v="1"/>
  </r>
  <r>
    <x v="29"/>
    <x v="3"/>
    <x v="3"/>
    <x v="52"/>
    <s v="BABACAR Cissé "/>
    <x v="517"/>
    <x v="0"/>
    <m/>
    <x v="0"/>
    <x v="0"/>
    <s v="Juin"/>
    <s v="Ras"/>
    <x v="8"/>
    <n v="10"/>
    <n v="10250"/>
    <n v="102500"/>
    <x v="5"/>
    <x v="1"/>
  </r>
  <r>
    <x v="29"/>
    <x v="3"/>
    <x v="3"/>
    <x v="52"/>
    <s v="BABACAR Cissé "/>
    <x v="517"/>
    <x v="0"/>
    <m/>
    <x v="0"/>
    <x v="0"/>
    <s v="Juin"/>
    <s v="Ras"/>
    <x v="2"/>
    <n v="5"/>
    <n v="19500"/>
    <n v="97500"/>
    <x v="5"/>
    <x v="1"/>
  </r>
  <r>
    <x v="29"/>
    <x v="3"/>
    <x v="3"/>
    <x v="52"/>
    <s v="Bala"/>
    <x v="520"/>
    <x v="0"/>
    <m/>
    <x v="0"/>
    <x v="1"/>
    <s v="Juin"/>
    <s v="Il lui reste 62 cartons stick refraich "/>
    <x v="1"/>
    <m/>
    <m/>
    <m/>
    <x v="5"/>
    <x v="1"/>
  </r>
  <r>
    <x v="29"/>
    <x v="3"/>
    <x v="3"/>
    <x v="52"/>
    <s v="Guèye et frère "/>
    <x v="519"/>
    <x v="3"/>
    <m/>
    <x v="1"/>
    <x v="1"/>
    <s v="Juin"/>
    <s v="Ras"/>
    <x v="1"/>
    <m/>
    <m/>
    <m/>
    <x v="5"/>
    <x v="1"/>
  </r>
  <r>
    <x v="29"/>
    <x v="3"/>
    <x v="3"/>
    <x v="52"/>
    <s v="Bah et frère "/>
    <x v="787"/>
    <x v="0"/>
    <m/>
    <x v="0"/>
    <x v="1"/>
    <s v="Juin"/>
    <s v="Qu' il lui reste 05 cartons de refraich 1;5g"/>
    <x v="1"/>
    <m/>
    <m/>
    <m/>
    <x v="5"/>
    <x v="1"/>
  </r>
  <r>
    <x v="29"/>
    <x v="4"/>
    <x v="4"/>
    <x v="33"/>
    <s v="Mame thieno"/>
    <x v="788"/>
    <x v="0"/>
    <m/>
    <x v="0"/>
    <x v="1"/>
    <s v="Juin"/>
    <s v="Li le reste  quelques  carton mais  kam finit  Li  va fer sont  commande"/>
    <x v="1"/>
    <m/>
    <m/>
    <m/>
    <x v="5"/>
    <x v="1"/>
  </r>
  <r>
    <x v="29"/>
    <x v="4"/>
    <x v="4"/>
    <x v="33"/>
    <s v="Àbalaye  Diallo"/>
    <x v="789"/>
    <x v="0"/>
    <m/>
    <x v="1"/>
    <x v="1"/>
    <s v="Juin"/>
    <s v="Li va faire son commande"/>
    <x v="1"/>
    <m/>
    <m/>
    <m/>
    <x v="5"/>
    <x v="1"/>
  </r>
  <r>
    <x v="29"/>
    <x v="4"/>
    <x v="4"/>
    <x v="33"/>
    <s v="Malick"/>
    <x v="790"/>
    <x v="0"/>
    <m/>
    <x v="0"/>
    <x v="1"/>
    <s v="Juin"/>
    <s v="liu reste  de  stock"/>
    <x v="1"/>
    <m/>
    <m/>
    <m/>
    <x v="5"/>
    <x v="1"/>
  </r>
  <r>
    <x v="29"/>
    <x v="4"/>
    <x v="4"/>
    <x v="4"/>
    <s v="Gallé  golle"/>
    <x v="598"/>
    <x v="0"/>
    <m/>
    <x v="0"/>
    <x v="0"/>
    <s v="Juin"/>
    <s v="Liu  attend  sont commande"/>
    <x v="7"/>
    <n v="50"/>
    <n v="31000"/>
    <n v="1550000"/>
    <x v="5"/>
    <x v="1"/>
  </r>
  <r>
    <x v="29"/>
    <x v="4"/>
    <x v="4"/>
    <x v="33"/>
    <s v="Mame abdou"/>
    <x v="791"/>
    <x v="1"/>
    <m/>
    <x v="0"/>
    <x v="0"/>
    <s v="Juin"/>
    <s v="Ok"/>
    <x v="0"/>
    <n v="1"/>
    <n v="26000"/>
    <n v="26000"/>
    <x v="5"/>
    <x v="1"/>
  </r>
  <r>
    <x v="29"/>
    <x v="4"/>
    <x v="4"/>
    <x v="33"/>
    <s v="Mame abdou"/>
    <x v="791"/>
    <x v="1"/>
    <m/>
    <x v="0"/>
    <x v="0"/>
    <s v="Juin"/>
    <s v="Ok"/>
    <x v="8"/>
    <n v="3"/>
    <n v="10750"/>
    <n v="32250"/>
    <x v="5"/>
    <x v="1"/>
  </r>
  <r>
    <x v="29"/>
    <x v="4"/>
    <x v="4"/>
    <x v="33"/>
    <s v="Atou"/>
    <x v="256"/>
    <x v="1"/>
    <m/>
    <x v="0"/>
    <x v="0"/>
    <s v="Juin"/>
    <s v="Li me demande le kamlac"/>
    <x v="8"/>
    <n v="1"/>
    <n v="10750"/>
    <n v="70750"/>
    <x v="5"/>
    <x v="1"/>
  </r>
  <r>
    <x v="29"/>
    <x v="4"/>
    <x v="4"/>
    <x v="33"/>
    <s v="Atou"/>
    <x v="256"/>
    <x v="1"/>
    <m/>
    <x v="0"/>
    <x v="0"/>
    <s v="Juin"/>
    <s v="Li me demande le kamlac"/>
    <x v="2"/>
    <n v="1"/>
    <n v="19500"/>
    <n v="19500"/>
    <x v="5"/>
    <x v="1"/>
  </r>
  <r>
    <x v="29"/>
    <x v="4"/>
    <x v="4"/>
    <x v="33"/>
    <s v="Sohkema"/>
    <x v="792"/>
    <x v="1"/>
    <m/>
    <x v="0"/>
    <x v="1"/>
    <s v="Juin"/>
    <s v="II me commande le kamlac"/>
    <x v="1"/>
    <m/>
    <m/>
    <m/>
    <x v="5"/>
    <x v="1"/>
  </r>
  <r>
    <x v="29"/>
    <x v="4"/>
    <x v="4"/>
    <x v="33"/>
    <s v="Assane"/>
    <x v="255"/>
    <x v="0"/>
    <m/>
    <x v="0"/>
    <x v="1"/>
    <s v="Juin"/>
    <s v="Iiu reste  du produit"/>
    <x v="1"/>
    <m/>
    <m/>
    <m/>
    <x v="5"/>
    <x v="1"/>
  </r>
  <r>
    <x v="29"/>
    <x v="4"/>
    <x v="4"/>
    <x v="33"/>
    <s v="Baye zall sall"/>
    <x v="611"/>
    <x v="0"/>
    <m/>
    <x v="1"/>
    <x v="1"/>
    <s v="Juin"/>
    <s v="Le patron est sorti"/>
    <x v="1"/>
    <m/>
    <m/>
    <m/>
    <x v="5"/>
    <x v="1"/>
  </r>
  <r>
    <x v="29"/>
    <x v="5"/>
    <x v="5"/>
    <x v="32"/>
    <s v="Ismaïla"/>
    <x v="385"/>
    <x v="0"/>
    <m/>
    <x v="0"/>
    <x v="0"/>
    <s v="Juin"/>
    <s v="Il dit le produit est plus ou moins accepter par les client"/>
    <x v="0"/>
    <n v="10"/>
    <n v="26000"/>
    <n v="260000"/>
    <x v="5"/>
    <x v="1"/>
  </r>
  <r>
    <x v="29"/>
    <x v="5"/>
    <x v="5"/>
    <x v="32"/>
    <s v="Omar fall"/>
    <x v="378"/>
    <x v="0"/>
    <m/>
    <x v="1"/>
    <x v="1"/>
    <s v="Juin"/>
    <s v="Il avait le café mais depuis l'augmentation du prix il l'a pas acheté"/>
    <x v="1"/>
    <m/>
    <m/>
    <m/>
    <x v="5"/>
    <x v="1"/>
  </r>
  <r>
    <x v="29"/>
    <x v="5"/>
    <x v="5"/>
    <x v="32"/>
    <s v="Lamine Séye"/>
    <x v="382"/>
    <x v="0"/>
    <m/>
    <x v="0"/>
    <x v="0"/>
    <s v="Juin"/>
    <s v="Il dit que notre café sticks est le mieux vendu mais par contre les pots sont moins appreciés par ces clients car il avait acheté 50 mais depuis lors ça reste encore"/>
    <x v="0"/>
    <n v="25"/>
    <n v="26000"/>
    <n v="650000"/>
    <x v="5"/>
    <x v="1"/>
  </r>
  <r>
    <x v="29"/>
    <x v="5"/>
    <x v="5"/>
    <x v="32"/>
    <s v="Khadim mbacké"/>
    <x v="381"/>
    <x v="1"/>
    <m/>
    <x v="0"/>
    <x v="1"/>
    <s v="Juin"/>
    <s v="Il dit que la vente n'est pas aussi rapide car il a le café pot refraish et le lait concentré kamlac"/>
    <x v="1"/>
    <m/>
    <m/>
    <m/>
    <x v="5"/>
    <x v="1"/>
  </r>
  <r>
    <x v="29"/>
    <x v="5"/>
    <x v="5"/>
    <x v="32"/>
    <s v="Serigne saliou gaye"/>
    <x v="379"/>
    <x v="0"/>
    <m/>
    <x v="0"/>
    <x v="0"/>
    <s v="Juin"/>
    <s v="Lui aussi vend nos produits mais livré par ndiaye"/>
    <x v="0"/>
    <n v="25"/>
    <n v="26000"/>
    <n v="650000"/>
    <x v="5"/>
    <x v="1"/>
  </r>
  <r>
    <x v="29"/>
    <x v="5"/>
    <x v="5"/>
    <x v="32"/>
    <s v="Ndiaye fall"/>
    <x v="380"/>
    <x v="0"/>
    <m/>
    <x v="0"/>
    <x v="0"/>
    <s v="Juin"/>
    <s v="Il avait le produit mais vendu ndiaye et frères"/>
    <x v="0"/>
    <n v="25"/>
    <n v="26000"/>
    <n v="650000"/>
    <x v="5"/>
    <x v="1"/>
  </r>
  <r>
    <x v="30"/>
    <x v="6"/>
    <x v="6"/>
    <x v="11"/>
    <s v="Alpha ba"/>
    <x v="607"/>
    <x v="0"/>
    <m/>
    <x v="1"/>
    <x v="1"/>
    <s v="Juin"/>
    <s v="Ma demande de repasser dans quelques jours pour voir "/>
    <x v="1"/>
    <m/>
    <m/>
    <m/>
    <x v="5"/>
    <x v="1"/>
  </r>
  <r>
    <x v="30"/>
    <x v="6"/>
    <x v="6"/>
    <x v="11"/>
    <s v="Sylla"/>
    <x v="105"/>
    <x v="0"/>
    <m/>
    <x v="1"/>
    <x v="1"/>
    <s v="Juin"/>
    <s v="Il dit que nos produits sont lents a écoulé et c'est aussi Cher"/>
    <x v="1"/>
    <m/>
    <m/>
    <m/>
    <x v="5"/>
    <x v="1"/>
  </r>
  <r>
    <x v="30"/>
    <x v="6"/>
    <x v="6"/>
    <x v="11"/>
    <s v="Mouhamed"/>
    <x v="608"/>
    <x v="0"/>
    <m/>
    <x v="1"/>
    <x v="1"/>
    <s v="Juin"/>
    <s v="Il lui reste du stock"/>
    <x v="1"/>
    <m/>
    <m/>
    <m/>
    <x v="5"/>
    <x v="1"/>
  </r>
  <r>
    <x v="30"/>
    <x v="6"/>
    <x v="6"/>
    <x v="11"/>
    <s v="Thierno Diop"/>
    <x v="359"/>
    <x v="1"/>
    <m/>
    <x v="1"/>
    <x v="1"/>
    <s v="Juin"/>
    <s v="Il lui reste du stock"/>
    <x v="1"/>
    <m/>
    <m/>
    <m/>
    <x v="5"/>
    <x v="1"/>
  </r>
  <r>
    <x v="30"/>
    <x v="6"/>
    <x v="6"/>
    <x v="11"/>
    <s v="Pape"/>
    <x v="513"/>
    <x v="1"/>
    <m/>
    <x v="1"/>
    <x v="1"/>
    <s v="Juin"/>
    <s v="Il lui reste du stock"/>
    <x v="1"/>
    <m/>
    <m/>
    <m/>
    <x v="5"/>
    <x v="1"/>
  </r>
  <r>
    <x v="30"/>
    <x v="6"/>
    <x v="6"/>
    <x v="11"/>
    <s v="Assane Wade"/>
    <x v="108"/>
    <x v="1"/>
    <m/>
    <x v="1"/>
    <x v="1"/>
    <s v="Juin"/>
    <s v="N'as pas encore commencé à vendre nos produits"/>
    <x v="1"/>
    <m/>
    <m/>
    <m/>
    <x v="5"/>
    <x v="1"/>
  </r>
  <r>
    <x v="30"/>
    <x v="6"/>
    <x v="6"/>
    <x v="11"/>
    <s v="Alioune"/>
    <x v="103"/>
    <x v="1"/>
    <m/>
    <x v="1"/>
    <x v="1"/>
    <s v="Juin"/>
    <s v="Il n'a pas encore commencé à vendre nos produits"/>
    <x v="1"/>
    <m/>
    <m/>
    <m/>
    <x v="5"/>
    <x v="1"/>
  </r>
  <r>
    <x v="30"/>
    <x v="6"/>
    <x v="6"/>
    <x v="11"/>
    <s v="Dioguou"/>
    <x v="104"/>
    <x v="0"/>
    <m/>
    <x v="0"/>
    <x v="1"/>
    <s v="Juin"/>
    <s v="Il a du mal a écoulé son Stock"/>
    <x v="1"/>
    <m/>
    <m/>
    <m/>
    <x v="5"/>
    <x v="1"/>
  </r>
  <r>
    <x v="30"/>
    <x v="6"/>
    <x v="6"/>
    <x v="11"/>
    <s v="Mor Diop"/>
    <x v="101"/>
    <x v="1"/>
    <m/>
    <x v="1"/>
    <x v="1"/>
    <s v="Juin"/>
    <s v="Il dit que nos produits sont lent à écoulé"/>
    <x v="1"/>
    <m/>
    <m/>
    <m/>
    <x v="5"/>
    <x v="1"/>
  </r>
  <r>
    <x v="30"/>
    <x v="6"/>
    <x v="6"/>
    <x v="11"/>
    <s v="Pa sylla"/>
    <x v="512"/>
    <x v="0"/>
    <m/>
    <x v="1"/>
    <x v="1"/>
    <s v="Juin"/>
    <s v="Il a son propre fournisseur de janus café"/>
    <x v="1"/>
    <m/>
    <m/>
    <m/>
    <x v="5"/>
    <x v="1"/>
  </r>
  <r>
    <x v="30"/>
    <x v="6"/>
    <x v="6"/>
    <x v="11"/>
    <s v="Supermarché le cayor"/>
    <x v="102"/>
    <x v="0"/>
    <m/>
    <x v="0"/>
    <x v="0"/>
    <s v="Juin"/>
    <s v="Il dit que la livraison est lente"/>
    <x v="0"/>
    <n v="25"/>
    <n v="26000"/>
    <n v="650000"/>
    <x v="5"/>
    <x v="1"/>
  </r>
  <r>
    <x v="30"/>
    <x v="6"/>
    <x v="6"/>
    <x v="11"/>
    <s v="Pape castor"/>
    <x v="107"/>
    <x v="0"/>
    <m/>
    <x v="1"/>
    <x v="1"/>
    <s v="Juin"/>
    <s v="Le patron est en voyage"/>
    <x v="1"/>
    <m/>
    <m/>
    <m/>
    <x v="5"/>
    <x v="1"/>
  </r>
  <r>
    <x v="30"/>
    <x v="6"/>
    <x v="6"/>
    <x v="11"/>
    <s v="Gueye et frère"/>
    <x v="106"/>
    <x v="3"/>
    <m/>
    <x v="0"/>
    <x v="1"/>
    <s v="Juin"/>
    <s v="Il lui reste du stock"/>
    <x v="1"/>
    <m/>
    <m/>
    <m/>
    <x v="5"/>
    <x v="1"/>
  </r>
  <r>
    <x v="30"/>
    <x v="2"/>
    <x v="2"/>
    <x v="14"/>
    <s v="Fall"/>
    <x v="129"/>
    <x v="0"/>
    <m/>
    <x v="0"/>
    <x v="2"/>
    <s v="Juin"/>
    <s v="Prochaine fois il va essayer les café stick janus altimo._x000a_Merci"/>
    <x v="4"/>
    <n v="100"/>
    <n v="6000"/>
    <n v="600000"/>
    <x v="5"/>
    <x v="1"/>
  </r>
  <r>
    <x v="30"/>
    <x v="2"/>
    <x v="2"/>
    <x v="43"/>
    <s v="Dièye"/>
    <x v="793"/>
    <x v="0"/>
    <m/>
    <x v="1"/>
    <x v="1"/>
    <s v="Juin"/>
    <s v="Le patron était sorti"/>
    <x v="1"/>
    <m/>
    <m/>
    <m/>
    <x v="5"/>
    <x v="1"/>
  </r>
  <r>
    <x v="30"/>
    <x v="2"/>
    <x v="2"/>
    <x v="43"/>
    <s v="Khalil"/>
    <x v="794"/>
    <x v="1"/>
    <m/>
    <x v="1"/>
    <x v="1"/>
    <s v="Juin"/>
    <s v="Le patron n'était pas encore arrivé"/>
    <x v="1"/>
    <m/>
    <m/>
    <m/>
    <x v="5"/>
    <x v="1"/>
  </r>
  <r>
    <x v="30"/>
    <x v="2"/>
    <x v="2"/>
    <x v="43"/>
    <s v="Samba"/>
    <x v="795"/>
    <x v="0"/>
    <m/>
    <x v="0"/>
    <x v="1"/>
    <s v="Juin"/>
    <s v="Celui qui passe les commandes est actuellement en voyage.demande de revenir prochainement."/>
    <x v="1"/>
    <m/>
    <m/>
    <m/>
    <x v="5"/>
    <x v="1"/>
  </r>
  <r>
    <x v="30"/>
    <x v="2"/>
    <x v="2"/>
    <x v="43"/>
    <s v="Aladji"/>
    <x v="402"/>
    <x v="0"/>
    <m/>
    <x v="0"/>
    <x v="0"/>
    <s v="Juin"/>
    <s v="il a commandé les pots refraish 200g  pour essayer"/>
    <x v="2"/>
    <n v="25"/>
    <n v="19500"/>
    <n v="487500"/>
    <x v="5"/>
    <x v="1"/>
  </r>
  <r>
    <x v="30"/>
    <x v="2"/>
    <x v="2"/>
    <x v="43"/>
    <s v="Ndiogou"/>
    <x v="796"/>
    <x v="0"/>
    <m/>
    <x v="1"/>
    <x v="1"/>
    <s v="Juin"/>
    <s v="Le patron n'était pas présent"/>
    <x v="1"/>
    <m/>
    <m/>
    <m/>
    <x v="5"/>
    <x v="1"/>
  </r>
  <r>
    <x v="30"/>
    <x v="2"/>
    <x v="2"/>
    <x v="43"/>
    <s v="Ba"/>
    <x v="539"/>
    <x v="0"/>
    <m/>
    <x v="1"/>
    <x v="1"/>
    <s v="Juin"/>
    <s v="Il achetait nos produits en ville.mais je lui ai expliqué qu'il peut désormais faire ses commandes chez nous"/>
    <x v="1"/>
    <m/>
    <m/>
    <m/>
    <x v="5"/>
    <x v="1"/>
  </r>
  <r>
    <x v="30"/>
    <x v="2"/>
    <x v="2"/>
    <x v="43"/>
    <s v="Wane"/>
    <x v="534"/>
    <x v="1"/>
    <m/>
    <x v="0"/>
    <x v="1"/>
    <s v="Juin"/>
    <s v="Il lui reste du stock de janus refraish pot 50g et 200g"/>
    <x v="1"/>
    <m/>
    <m/>
    <m/>
    <x v="5"/>
    <x v="1"/>
  </r>
  <r>
    <x v="30"/>
    <x v="2"/>
    <x v="2"/>
    <x v="43"/>
    <s v="Hamza Bassoum"/>
    <x v="535"/>
    <x v="1"/>
    <m/>
    <x v="0"/>
    <x v="1"/>
    <s v="Juin"/>
    <s v="Il lui reste du stock de janus refraish pot 50g et 200g"/>
    <x v="1"/>
    <m/>
    <m/>
    <m/>
    <x v="5"/>
    <x v="1"/>
  </r>
  <r>
    <x v="30"/>
    <x v="2"/>
    <x v="2"/>
    <x v="43"/>
    <s v="Babacar Thiam"/>
    <x v="538"/>
    <x v="0"/>
    <m/>
    <x v="1"/>
    <x v="1"/>
    <s v="Juin"/>
    <s v="Il achetait les produits en ville mais la rotation était trop lente,du coup il a préféré arrêté de les vendre"/>
    <x v="1"/>
    <m/>
    <m/>
    <m/>
    <x v="5"/>
    <x v="1"/>
  </r>
  <r>
    <x v="30"/>
    <x v="2"/>
    <x v="2"/>
    <x v="43"/>
    <s v="Mbaye"/>
    <x v="537"/>
    <x v="7"/>
    <m/>
    <x v="1"/>
    <x v="1"/>
    <s v="Juin"/>
    <s v="Il ne connaissait pas nos produits mais que je lui ai présenté il m'a proposé de revenir une prochaine fois pour voir ce qu'il va essayer"/>
    <x v="1"/>
    <m/>
    <m/>
    <m/>
    <x v="5"/>
    <x v="1"/>
  </r>
  <r>
    <x v="30"/>
    <x v="2"/>
    <x v="2"/>
    <x v="43"/>
    <s v="Mamadou Diallo"/>
    <x v="536"/>
    <x v="1"/>
    <m/>
    <x v="1"/>
    <x v="1"/>
    <s v="Juin"/>
    <s v="Il connaît déjà nos produits mais ils les achetait en ville.il dit qu'il fera ses prochaines commandes chez nous"/>
    <x v="1"/>
    <m/>
    <m/>
    <m/>
    <x v="5"/>
    <x v="1"/>
  </r>
  <r>
    <x v="30"/>
    <x v="0"/>
    <x v="0"/>
    <x v="0"/>
    <s v="SoGEcAl SARL Marche Gueule papée"/>
    <x v="88"/>
    <x v="0"/>
    <m/>
    <x v="0"/>
    <x v="1"/>
    <s v="Juin"/>
    <s v="Ok"/>
    <x v="1"/>
    <m/>
    <m/>
    <m/>
    <x v="5"/>
    <x v="1"/>
  </r>
  <r>
    <x v="30"/>
    <x v="0"/>
    <x v="0"/>
    <x v="0"/>
    <s v="Alayi"/>
    <x v="272"/>
    <x v="0"/>
    <m/>
    <x v="1"/>
    <x v="1"/>
    <s v="Juin"/>
    <s v="Ok"/>
    <x v="1"/>
    <m/>
    <m/>
    <m/>
    <x v="5"/>
    <x v="1"/>
  </r>
  <r>
    <x v="30"/>
    <x v="0"/>
    <x v="0"/>
    <x v="0"/>
    <s v="Elhaj Diallo"/>
    <x v="92"/>
    <x v="0"/>
    <m/>
    <x v="1"/>
    <x v="1"/>
    <s v="Juin"/>
    <s v="Ok"/>
    <x v="1"/>
    <m/>
    <m/>
    <m/>
    <x v="5"/>
    <x v="1"/>
  </r>
  <r>
    <x v="30"/>
    <x v="0"/>
    <x v="0"/>
    <x v="0"/>
    <s v="Baye Modou"/>
    <x v="91"/>
    <x v="0"/>
    <m/>
    <x v="0"/>
    <x v="1"/>
    <s v="Juin"/>
    <s v="Ok"/>
    <x v="1"/>
    <m/>
    <m/>
    <m/>
    <x v="5"/>
    <x v="1"/>
  </r>
  <r>
    <x v="30"/>
    <x v="0"/>
    <x v="0"/>
    <x v="0"/>
    <s v="Cheikh Ahamadou"/>
    <x v="514"/>
    <x v="0"/>
    <m/>
    <x v="1"/>
    <x v="1"/>
    <s v="Juin"/>
    <s v="Ok"/>
    <x v="1"/>
    <m/>
    <m/>
    <m/>
    <x v="5"/>
    <x v="1"/>
  </r>
  <r>
    <x v="30"/>
    <x v="0"/>
    <x v="0"/>
    <x v="0"/>
    <s v="Oumar Diallo"/>
    <x v="89"/>
    <x v="0"/>
    <m/>
    <x v="1"/>
    <x v="1"/>
    <s v="Juin"/>
    <s v="Ok"/>
    <x v="1"/>
    <m/>
    <m/>
    <m/>
    <x v="5"/>
    <x v="1"/>
  </r>
  <r>
    <x v="30"/>
    <x v="0"/>
    <x v="0"/>
    <x v="0"/>
    <s v="Moutafa béye"/>
    <x v="797"/>
    <x v="0"/>
    <m/>
    <x v="1"/>
    <x v="1"/>
    <s v="Juin"/>
    <s v="Ok"/>
    <x v="1"/>
    <m/>
    <m/>
    <m/>
    <x v="5"/>
    <x v="1"/>
  </r>
  <r>
    <x v="30"/>
    <x v="0"/>
    <x v="0"/>
    <x v="0"/>
    <s v="Dia"/>
    <x v="84"/>
    <x v="0"/>
    <m/>
    <x v="1"/>
    <x v="1"/>
    <s v="Juin"/>
    <s v="Ok"/>
    <x v="1"/>
    <m/>
    <m/>
    <m/>
    <x v="5"/>
    <x v="1"/>
  </r>
  <r>
    <x v="30"/>
    <x v="0"/>
    <x v="0"/>
    <x v="0"/>
    <s v="Marché Gueule papée n:690"/>
    <x v="798"/>
    <x v="0"/>
    <m/>
    <x v="1"/>
    <x v="1"/>
    <s v="Juin"/>
    <s v="Ok"/>
    <x v="1"/>
    <m/>
    <m/>
    <m/>
    <x v="5"/>
    <x v="1"/>
  </r>
  <r>
    <x v="30"/>
    <x v="0"/>
    <x v="0"/>
    <x v="0"/>
    <s v="Pape boye"/>
    <x v="90"/>
    <x v="0"/>
    <m/>
    <x v="1"/>
    <x v="1"/>
    <s v="Juin"/>
    <s v="Ok"/>
    <x v="1"/>
    <m/>
    <m/>
    <m/>
    <x v="5"/>
    <x v="1"/>
  </r>
  <r>
    <x v="30"/>
    <x v="0"/>
    <x v="0"/>
    <x v="0"/>
    <s v="More tale"/>
    <x v="83"/>
    <x v="0"/>
    <m/>
    <x v="0"/>
    <x v="0"/>
    <s v="Juin"/>
    <s v="Ok"/>
    <x v="8"/>
    <n v="5"/>
    <n v="9750"/>
    <n v="48750"/>
    <x v="5"/>
    <x v="1"/>
  </r>
  <r>
    <x v="30"/>
    <x v="0"/>
    <x v="0"/>
    <x v="0"/>
    <s v="Mouhem boye"/>
    <x v="85"/>
    <x v="0"/>
    <m/>
    <x v="1"/>
    <x v="1"/>
    <s v="Juin"/>
    <s v="Roture"/>
    <x v="1"/>
    <m/>
    <m/>
    <m/>
    <x v="5"/>
    <x v="1"/>
  </r>
  <r>
    <x v="30"/>
    <x v="1"/>
    <x v="1"/>
    <x v="9"/>
    <s v="ABDOU KARIM"/>
    <x v="799"/>
    <x v="1"/>
    <m/>
    <x v="1"/>
    <x v="0"/>
    <s v="Juin"/>
    <s v="Va essayer pour voir l'évolution"/>
    <x v="0"/>
    <n v="5"/>
    <n v="26000"/>
    <n v="130000"/>
    <x v="5"/>
    <x v="1"/>
  </r>
  <r>
    <x v="30"/>
    <x v="1"/>
    <x v="1"/>
    <x v="9"/>
    <s v="ABDOU KARIM"/>
    <x v="799"/>
    <x v="1"/>
    <m/>
    <x v="1"/>
    <x v="0"/>
    <s v="Juin"/>
    <s v="Va essayer pour voir l'évolution"/>
    <x v="7"/>
    <n v="1"/>
    <n v="31000"/>
    <n v="31000"/>
    <x v="5"/>
    <x v="1"/>
  </r>
  <r>
    <x v="30"/>
    <x v="1"/>
    <x v="1"/>
    <x v="9"/>
    <s v="ABLAYE DIALLO"/>
    <x v="648"/>
    <x v="0"/>
    <m/>
    <x v="0"/>
    <x v="0"/>
    <s v="Juin"/>
    <s v="Se plaind de retard de livraison "/>
    <x v="0"/>
    <n v="25"/>
    <n v="26000"/>
    <n v="650000"/>
    <x v="5"/>
    <x v="1"/>
  </r>
  <r>
    <x v="30"/>
    <x v="1"/>
    <x v="1"/>
    <x v="9"/>
    <s v="CHEIKH NDAO"/>
    <x v="75"/>
    <x v="1"/>
    <m/>
    <x v="0"/>
    <x v="1"/>
    <s v="Juin"/>
    <s v="Il lui reste 2 cartons café pot 200g et 1 carton café stick Refraish, il va passer commande bientot"/>
    <x v="1"/>
    <m/>
    <m/>
    <m/>
    <x v="5"/>
    <x v="1"/>
  </r>
  <r>
    <x v="30"/>
    <x v="1"/>
    <x v="1"/>
    <x v="9"/>
    <s v="ABDOU RAHMAN"/>
    <x v="73"/>
    <x v="1"/>
    <m/>
    <x v="0"/>
    <x v="1"/>
    <s v="Juin"/>
    <s v="Il lui reste 2 cartons café stick Refraish et il va passer commande bientot"/>
    <x v="1"/>
    <m/>
    <m/>
    <m/>
    <x v="5"/>
    <x v="1"/>
  </r>
  <r>
    <x v="30"/>
    <x v="1"/>
    <x v="1"/>
    <x v="9"/>
    <s v="ABDOU SAMB"/>
    <x v="800"/>
    <x v="1"/>
    <m/>
    <x v="1"/>
    <x v="1"/>
    <s v="Juin"/>
    <s v="Il n'a jamais vendu nos produits mais dit qu'il va en prendre chez son grossiste partenaire pour essayer"/>
    <x v="1"/>
    <m/>
    <m/>
    <m/>
    <x v="5"/>
    <x v="1"/>
  </r>
  <r>
    <x v="30"/>
    <x v="1"/>
    <x v="1"/>
    <x v="9"/>
    <s v="MOUSTAPHA DIALLO"/>
    <x v="78"/>
    <x v="0"/>
    <m/>
    <x v="0"/>
    <x v="1"/>
    <s v="Juin"/>
    <s v="Je lui avait livré la semaine passé du café pot 50g et 200g et sa marche bien il lui reste du stock environs 12 cartons pour chaque référence"/>
    <x v="1"/>
    <m/>
    <m/>
    <m/>
    <x v="5"/>
    <x v="1"/>
  </r>
  <r>
    <x v="30"/>
    <x v="1"/>
    <x v="1"/>
    <x v="9"/>
    <s v="SEYDOU TALL"/>
    <x v="77"/>
    <x v="0"/>
    <m/>
    <x v="0"/>
    <x v="1"/>
    <s v="Juin"/>
    <s v="Il lui reste du café pot 200g que je lui avai vendu depuis longtemps mais il n'arrive toujours pas a le vendre.C'est 20 cartons"/>
    <x v="1"/>
    <m/>
    <m/>
    <m/>
    <x v="5"/>
    <x v="1"/>
  </r>
  <r>
    <x v="30"/>
    <x v="1"/>
    <x v="1"/>
    <x v="9"/>
    <s v="MODOU LO"/>
    <x v="801"/>
    <x v="1"/>
    <m/>
    <x v="1"/>
    <x v="1"/>
    <s v="Juin"/>
    <s v="N'a jamais vendu nos produits et est en réflexion pour acheter le café stick, dans la zoke seule le lait Laicran est vendu"/>
    <x v="1"/>
    <m/>
    <m/>
    <m/>
    <x v="5"/>
    <x v="1"/>
  </r>
  <r>
    <x v="30"/>
    <x v="1"/>
    <x v="1"/>
    <x v="9"/>
    <s v="BAYE FALL"/>
    <x v="79"/>
    <x v="0"/>
    <m/>
    <x v="1"/>
    <x v="1"/>
    <s v="Juin"/>
    <s v="n'étais pas sur place aujourd'hui il est en voyage"/>
    <x v="1"/>
    <m/>
    <m/>
    <m/>
    <x v="5"/>
    <x v="1"/>
  </r>
  <r>
    <x v="30"/>
    <x v="1"/>
    <x v="1"/>
    <x v="9"/>
    <s v="MATAR DIENE"/>
    <x v="649"/>
    <x v="1"/>
    <m/>
    <x v="1"/>
    <x v="1"/>
    <s v="Juin"/>
    <s v="Il connais le café et va tenter d'essayer"/>
    <x v="1"/>
    <m/>
    <m/>
    <m/>
    <x v="5"/>
    <x v="1"/>
  </r>
  <r>
    <x v="30"/>
    <x v="1"/>
    <x v="1"/>
    <x v="8"/>
    <s v="ABLAYE BA"/>
    <x v="71"/>
    <x v="0"/>
    <m/>
    <x v="0"/>
    <x v="0"/>
    <s v="Juin"/>
    <s v="Retard de livraison"/>
    <x v="0"/>
    <n v="25"/>
    <n v="26000"/>
    <n v="650000"/>
    <x v="5"/>
    <x v="1"/>
  </r>
  <r>
    <x v="30"/>
    <x v="1"/>
    <x v="1"/>
    <x v="8"/>
    <s v="CHERIF DIALLO"/>
    <x v="802"/>
    <x v="0"/>
    <m/>
    <x v="0"/>
    <x v="0"/>
    <s v="Juin"/>
    <s v="RAS"/>
    <x v="0"/>
    <n v="50"/>
    <n v="26000"/>
    <n v="1300000"/>
    <x v="5"/>
    <x v="1"/>
  </r>
  <r>
    <x v="30"/>
    <x v="1"/>
    <x v="1"/>
    <x v="8"/>
    <s v="CHERIF DIALLO"/>
    <x v="802"/>
    <x v="0"/>
    <m/>
    <x v="0"/>
    <x v="0"/>
    <s v="Juin"/>
    <s v="RAS"/>
    <x v="7"/>
    <n v="10"/>
    <n v="31000"/>
    <n v="310000"/>
    <x v="5"/>
    <x v="1"/>
  </r>
  <r>
    <x v="30"/>
    <x v="1"/>
    <x v="1"/>
    <x v="8"/>
    <s v="BALDÉ"/>
    <x v="69"/>
    <x v="1"/>
    <m/>
    <x v="0"/>
    <x v="1"/>
    <s v="Juin"/>
    <s v="Il lui reste du café stick Refraish 12 cartons"/>
    <x v="1"/>
    <m/>
    <m/>
    <m/>
    <x v="5"/>
    <x v="1"/>
  </r>
  <r>
    <x v="30"/>
    <x v="1"/>
    <x v="1"/>
    <x v="8"/>
    <s v="ADAMA BA"/>
    <x v="803"/>
    <x v="1"/>
    <m/>
    <x v="1"/>
    <x v="1"/>
    <s v="Juin"/>
    <s v="Interressé parle café stick Refraish et dis qu'il va rappeller"/>
    <x v="1"/>
    <m/>
    <m/>
    <m/>
    <x v="5"/>
    <x v="1"/>
  </r>
  <r>
    <x v="30"/>
    <x v="1"/>
    <x v="1"/>
    <x v="8"/>
    <s v="THIERNO SOULEYMANE"/>
    <x v="68"/>
    <x v="0"/>
    <m/>
    <x v="0"/>
    <x v="1"/>
    <s v="Juin"/>
    <s v="Il lui reste environ 20 cartons"/>
    <x v="1"/>
    <m/>
    <m/>
    <m/>
    <x v="5"/>
    <x v="1"/>
  </r>
  <r>
    <x v="30"/>
    <x v="1"/>
    <x v="1"/>
    <x v="8"/>
    <s v="MOUHAMED DIAME"/>
    <x v="724"/>
    <x v="0"/>
    <m/>
    <x v="1"/>
    <x v="1"/>
    <s v="Juin"/>
    <s v="N'est interessé que par l'évaporé et ne vebd pas le café"/>
    <x v="1"/>
    <m/>
    <m/>
    <m/>
    <x v="5"/>
    <x v="1"/>
  </r>
  <r>
    <x v="30"/>
    <x v="1"/>
    <x v="1"/>
    <x v="8"/>
    <s v="CCPM"/>
    <x v="67"/>
    <x v="0"/>
    <m/>
    <x v="0"/>
    <x v="1"/>
    <s v="Juin"/>
    <s v="En réflexion pour le stick Refraish qui l'interesse, va me rappeler"/>
    <x v="1"/>
    <m/>
    <m/>
    <m/>
    <x v="5"/>
    <x v="1"/>
  </r>
  <r>
    <x v="30"/>
    <x v="3"/>
    <x v="3"/>
    <x v="28"/>
    <s v="IBRAHIMA NGOM"/>
    <x v="212"/>
    <x v="0"/>
    <m/>
    <x v="0"/>
    <x v="0"/>
    <s v="Juin"/>
    <s v="RAS"/>
    <x v="0"/>
    <n v="25"/>
    <n v="26000"/>
    <n v="650000"/>
    <x v="5"/>
    <x v="1"/>
  </r>
  <r>
    <x v="30"/>
    <x v="3"/>
    <x v="3"/>
    <x v="28"/>
    <s v="IBRAHIMA NGOM"/>
    <x v="212"/>
    <x v="0"/>
    <m/>
    <x v="0"/>
    <x v="0"/>
    <s v="Juin"/>
    <s v="RAS"/>
    <x v="7"/>
    <n v="13"/>
    <n v="31000"/>
    <n v="403000"/>
    <x v="5"/>
    <x v="1"/>
  </r>
  <r>
    <x v="30"/>
    <x v="3"/>
    <x v="3"/>
    <x v="19"/>
    <s v="Salif"/>
    <x v="372"/>
    <x v="0"/>
    <m/>
    <x v="0"/>
    <x v="1"/>
    <s v="Juin"/>
    <s v="N'était pas présent"/>
    <x v="1"/>
    <m/>
    <m/>
    <m/>
    <x v="5"/>
    <x v="1"/>
  </r>
  <r>
    <x v="30"/>
    <x v="3"/>
    <x v="3"/>
    <x v="19"/>
    <s v="DJIBRIL LAYE"/>
    <x v="373"/>
    <x v="0"/>
    <m/>
    <x v="0"/>
    <x v="0"/>
    <s v="Juin"/>
    <s v="Ras"/>
    <x v="0"/>
    <n v="20"/>
    <n v="26000"/>
    <n v="520000"/>
    <x v="5"/>
    <x v="1"/>
  </r>
  <r>
    <x v="30"/>
    <x v="3"/>
    <x v="3"/>
    <x v="19"/>
    <s v="DJIBRIL LAYE"/>
    <x v="373"/>
    <x v="0"/>
    <m/>
    <x v="0"/>
    <x v="0"/>
    <s v="Juin"/>
    <s v="Ras"/>
    <x v="7"/>
    <n v="5"/>
    <n v="31000"/>
    <n v="155000"/>
    <x v="5"/>
    <x v="1"/>
  </r>
  <r>
    <x v="30"/>
    <x v="3"/>
    <x v="3"/>
    <x v="19"/>
    <s v="BALA MALIKA PLAGE"/>
    <x v="374"/>
    <x v="0"/>
    <m/>
    <x v="1"/>
    <x v="1"/>
    <s v="Juin"/>
    <s v="Ras"/>
    <x v="1"/>
    <m/>
    <m/>
    <m/>
    <x v="5"/>
    <x v="1"/>
  </r>
  <r>
    <x v="30"/>
    <x v="3"/>
    <x v="3"/>
    <x v="19"/>
    <s v="MACTAR"/>
    <x v="768"/>
    <x v="0"/>
    <m/>
    <x v="0"/>
    <x v="0"/>
    <s v="Juin"/>
    <s v="Qu' il a vraiment besoin du café"/>
    <x v="0"/>
    <n v="50"/>
    <n v="26000"/>
    <n v="1300000"/>
    <x v="5"/>
    <x v="1"/>
  </r>
  <r>
    <x v="30"/>
    <x v="3"/>
    <x v="3"/>
    <x v="19"/>
    <s v="YASALAM"/>
    <x v="181"/>
    <x v="0"/>
    <m/>
    <x v="0"/>
    <x v="1"/>
    <s v="Juin"/>
    <s v="Veut le café pot 200g qu' il vas commender si possible"/>
    <x v="1"/>
    <m/>
    <m/>
    <m/>
    <x v="5"/>
    <x v="1"/>
  </r>
  <r>
    <x v="30"/>
    <x v="3"/>
    <x v="3"/>
    <x v="19"/>
    <s v="ABOU SOW"/>
    <x v="182"/>
    <x v="1"/>
    <m/>
    <x v="0"/>
    <x v="1"/>
    <s v="Juin"/>
    <s v="Il lui reste 03 cartons 200 g"/>
    <x v="1"/>
    <m/>
    <m/>
    <m/>
    <x v="5"/>
    <x v="1"/>
  </r>
  <r>
    <x v="30"/>
    <x v="3"/>
    <x v="3"/>
    <x v="19"/>
    <s v="NIANG ET FRÈRE"/>
    <x v="620"/>
    <x v="0"/>
    <m/>
    <x v="0"/>
    <x v="0"/>
    <s v="Juin"/>
    <s v="Ras"/>
    <x v="7"/>
    <n v="5"/>
    <n v="31000"/>
    <n v="155000"/>
    <x v="5"/>
    <x v="1"/>
  </r>
  <r>
    <x v="30"/>
    <x v="3"/>
    <x v="3"/>
    <x v="19"/>
    <s v="AMADOU"/>
    <x v="804"/>
    <x v="1"/>
    <m/>
    <x v="0"/>
    <x v="0"/>
    <s v="Juin"/>
    <s v="Qu' y veut le café refraich pour en prendre une quantité"/>
    <x v="0"/>
    <n v="5"/>
    <n v="26000"/>
    <n v="130000"/>
    <x v="5"/>
    <x v="1"/>
  </r>
  <r>
    <x v="30"/>
    <x v="3"/>
    <x v="3"/>
    <x v="19"/>
    <s v="FALLOu"/>
    <x v="367"/>
    <x v="0"/>
    <m/>
    <x v="0"/>
    <x v="0"/>
    <s v="Juin"/>
    <s v="Que les livraisons son trop lend"/>
    <x v="0"/>
    <n v="13"/>
    <n v="26000"/>
    <n v="338000"/>
    <x v="5"/>
    <x v="1"/>
  </r>
  <r>
    <x v="30"/>
    <x v="3"/>
    <x v="3"/>
    <x v="19"/>
    <s v="BOUBA"/>
    <x v="805"/>
    <x v="3"/>
    <m/>
    <x v="1"/>
    <x v="1"/>
    <s v="Juin"/>
    <s v="Ras"/>
    <x v="1"/>
    <m/>
    <m/>
    <m/>
    <x v="5"/>
    <x v="1"/>
  </r>
  <r>
    <x v="30"/>
    <x v="3"/>
    <x v="3"/>
    <x v="19"/>
    <s v="SADA"/>
    <x v="183"/>
    <x v="0"/>
    <m/>
    <x v="1"/>
    <x v="1"/>
    <s v="Juin"/>
    <s v="Il lui reste des produits"/>
    <x v="1"/>
    <m/>
    <m/>
    <m/>
    <x v="5"/>
    <x v="1"/>
  </r>
  <r>
    <x v="30"/>
    <x v="3"/>
    <x v="3"/>
    <x v="19"/>
    <s v="BABACAR"/>
    <x v="621"/>
    <x v="0"/>
    <m/>
    <x v="1"/>
    <x v="1"/>
    <s v="Juin"/>
    <s v="Qu' il ne vend pas nos produits"/>
    <x v="1"/>
    <m/>
    <m/>
    <m/>
    <x v="5"/>
    <x v="1"/>
  </r>
  <r>
    <x v="30"/>
    <x v="3"/>
    <x v="3"/>
    <x v="19"/>
    <s v="PAPE NIANG"/>
    <x v="180"/>
    <x v="0"/>
    <m/>
    <x v="1"/>
    <x v="1"/>
    <s v="Juin"/>
    <s v="Qu' il va m appellé en cas de besoin."/>
    <x v="1"/>
    <m/>
    <m/>
    <m/>
    <x v="5"/>
    <x v="1"/>
  </r>
  <r>
    <x v="30"/>
    <x v="4"/>
    <x v="4"/>
    <x v="4"/>
    <s v="Alioune ba"/>
    <x v="41"/>
    <x v="0"/>
    <m/>
    <x v="0"/>
    <x v="1"/>
    <s v="Juin"/>
    <s v="Il lui reste du stock"/>
    <x v="1"/>
    <m/>
    <m/>
    <m/>
    <x v="5"/>
    <x v="1"/>
  </r>
  <r>
    <x v="30"/>
    <x v="4"/>
    <x v="4"/>
    <x v="33"/>
    <s v="Amadou ba"/>
    <x v="316"/>
    <x v="0"/>
    <m/>
    <x v="1"/>
    <x v="0"/>
    <s v="Juin"/>
    <s v="Ras"/>
    <x v="0"/>
    <n v="3"/>
    <n v="26000"/>
    <n v="78000"/>
    <x v="5"/>
    <x v="1"/>
  </r>
  <r>
    <x v="30"/>
    <x v="4"/>
    <x v="4"/>
    <x v="4"/>
    <s v="Amadou diallo"/>
    <x v="314"/>
    <x v="1"/>
    <m/>
    <x v="0"/>
    <x v="1"/>
    <s v="Juin"/>
    <s v="Il lui reste du stock"/>
    <x v="1"/>
    <m/>
    <m/>
    <m/>
    <x v="5"/>
    <x v="1"/>
  </r>
  <r>
    <x v="30"/>
    <x v="4"/>
    <x v="4"/>
    <x v="4"/>
    <s v="Thierno diallo"/>
    <x v="806"/>
    <x v="0"/>
    <m/>
    <x v="1"/>
    <x v="1"/>
    <s v="Juin"/>
    <s v="Je repasse dans la semaine"/>
    <x v="1"/>
    <m/>
    <m/>
    <m/>
    <x v="5"/>
    <x v="1"/>
  </r>
  <r>
    <x v="30"/>
    <x v="4"/>
    <x v="4"/>
    <x v="4"/>
    <s v="Ibrahima  Diallo"/>
    <x v="45"/>
    <x v="1"/>
    <m/>
    <x v="0"/>
    <x v="0"/>
    <s v="Juin"/>
    <s v="Ras"/>
    <x v="12"/>
    <n v="1"/>
    <n v="31000"/>
    <n v="31000"/>
    <x v="5"/>
    <x v="1"/>
  </r>
  <r>
    <x v="30"/>
    <x v="4"/>
    <x v="4"/>
    <x v="4"/>
    <s v="Àblaye  Diallo"/>
    <x v="807"/>
    <x v="0"/>
    <m/>
    <x v="1"/>
    <x v="1"/>
    <s v="Juin"/>
    <s v="Je repacce demain le patron est sortie"/>
    <x v="1"/>
    <m/>
    <m/>
    <m/>
    <x v="5"/>
    <x v="1"/>
  </r>
  <r>
    <x v="30"/>
    <x v="4"/>
    <x v="4"/>
    <x v="4"/>
    <s v="Amadou  Diallo"/>
    <x v="40"/>
    <x v="0"/>
    <m/>
    <x v="1"/>
    <x v="1"/>
    <s v="Juin"/>
    <s v="liu à dit Li va m'appeler parce que li a interece du produit"/>
    <x v="1"/>
    <m/>
    <m/>
    <m/>
    <x v="5"/>
    <x v="1"/>
  </r>
  <r>
    <x v="30"/>
    <x v="5"/>
    <x v="5"/>
    <x v="32"/>
    <s v="Khadim lo"/>
    <x v="253"/>
    <x v="0"/>
    <m/>
    <x v="0"/>
    <x v="0"/>
    <s v="Juin"/>
    <s v="Il demande juste que pourquoi nos livraison retarde"/>
    <x v="0"/>
    <n v="50"/>
    <n v="26000"/>
    <n v="1300000"/>
    <x v="5"/>
    <x v="1"/>
  </r>
  <r>
    <x v="30"/>
    <x v="5"/>
    <x v="5"/>
    <x v="51"/>
    <s v="Ousmane"/>
    <x v="808"/>
    <x v="3"/>
    <m/>
    <x v="0"/>
    <x v="2"/>
    <s v="Juin"/>
    <s v="Il a presque tout nos produit et demande le lait évaporé kamlac et le sachet altimo 150g"/>
    <x v="6"/>
    <n v="5"/>
    <n v="7500"/>
    <n v="37500"/>
    <x v="5"/>
    <x v="1"/>
  </r>
  <r>
    <x v="30"/>
    <x v="5"/>
    <x v="5"/>
    <x v="32"/>
    <s v="Ngom et frère"/>
    <x v="298"/>
    <x v="1"/>
    <m/>
    <x v="1"/>
    <x v="1"/>
    <s v="Juin"/>
    <s v="Il a le café refraish mais servi par ndiaye et frères"/>
    <x v="1"/>
    <m/>
    <m/>
    <m/>
    <x v="5"/>
    <x v="1"/>
  </r>
  <r>
    <x v="30"/>
    <x v="5"/>
    <x v="5"/>
    <x v="32"/>
    <s v="Khadim samb"/>
    <x v="297"/>
    <x v="0"/>
    <m/>
    <x v="1"/>
    <x v="1"/>
    <s v="Juin"/>
    <s v="Il dit qu'il vend d'autre produit que les notre"/>
    <x v="1"/>
    <m/>
    <m/>
    <m/>
    <x v="5"/>
    <x v="1"/>
  </r>
  <r>
    <x v="30"/>
    <x v="5"/>
    <x v="5"/>
    <x v="32"/>
    <s v="Mouhame bâ"/>
    <x v="296"/>
    <x v="1"/>
    <m/>
    <x v="1"/>
    <x v="1"/>
    <s v="Juin"/>
    <s v="N'a pas le produit mais dit qu'il va l'essayer"/>
    <x v="1"/>
    <m/>
    <m/>
    <m/>
    <x v="5"/>
    <x v="1"/>
  </r>
  <r>
    <x v="30"/>
    <x v="5"/>
    <x v="5"/>
    <x v="32"/>
    <s v="Thierno baldé"/>
    <x v="295"/>
    <x v="1"/>
    <m/>
    <x v="1"/>
    <x v="1"/>
    <s v="Juin"/>
    <s v="Il n'était pas présent mais n'as pas le produit"/>
    <x v="1"/>
    <m/>
    <m/>
    <m/>
    <x v="5"/>
    <x v="1"/>
  </r>
  <r>
    <x v="30"/>
    <x v="5"/>
    <x v="5"/>
    <x v="32"/>
    <s v="Khalifa ababacar"/>
    <x v="809"/>
    <x v="1"/>
    <m/>
    <x v="1"/>
    <x v="1"/>
    <s v="Juin"/>
    <s v="Il a dit que l'écoulement du produit n'est pas aussi rapide"/>
    <x v="1"/>
    <m/>
    <m/>
    <m/>
    <x v="5"/>
    <x v="1"/>
  </r>
  <r>
    <x v="30"/>
    <x v="5"/>
    <x v="5"/>
    <x v="32"/>
    <s v="Mouhamed"/>
    <x v="810"/>
    <x v="1"/>
    <m/>
    <x v="1"/>
    <x v="1"/>
    <s v="Juin"/>
    <s v="Il est nouveau dans le coin et à le refraish et dit qu'il va appelé en cas de besoin"/>
    <x v="1"/>
    <m/>
    <m/>
    <m/>
    <x v="5"/>
    <x v="1"/>
  </r>
  <r>
    <x v="30"/>
    <x v="5"/>
    <x v="5"/>
    <x v="32"/>
    <s v="Boubacar"/>
    <x v="292"/>
    <x v="1"/>
    <m/>
    <x v="0"/>
    <x v="1"/>
    <s v="Juin"/>
    <s v="Il avait acheté un carton de café refraish au marché de Rufisque et il lui reste des boîte"/>
    <x v="1"/>
    <m/>
    <m/>
    <m/>
    <x v="5"/>
    <x v="1"/>
  </r>
  <r>
    <x v="31"/>
    <x v="2"/>
    <x v="2"/>
    <x v="14"/>
    <s v="Fall"/>
    <x v="129"/>
    <x v="0"/>
    <m/>
    <x v="0"/>
    <x v="0"/>
    <s v="Juin"/>
    <s v="Il a commandé 100cartons de lait en poudre 18g et veut être livré ce lundi 23juin."/>
    <x v="4"/>
    <n v="100"/>
    <n v="6000"/>
    <n v="600000"/>
    <x v="6"/>
    <x v="1"/>
  </r>
  <r>
    <x v="32"/>
    <x v="6"/>
    <x v="6"/>
    <x v="26"/>
    <s v="Tapha "/>
    <x v="811"/>
    <x v="0"/>
    <m/>
    <x v="0"/>
    <x v="2"/>
    <s v="Juillet"/>
    <s v="Ras "/>
    <x v="0"/>
    <n v="2"/>
    <n v="26000"/>
    <n v="52000"/>
    <x v="0"/>
    <x v="0"/>
  </r>
  <r>
    <x v="32"/>
    <x v="6"/>
    <x v="6"/>
    <x v="26"/>
    <s v="Mame cheikh "/>
    <x v="194"/>
    <x v="0"/>
    <m/>
    <x v="0"/>
    <x v="2"/>
    <s v="Juillet"/>
    <s v="Ras"/>
    <x v="0"/>
    <n v="10"/>
    <n v="26000"/>
    <n v="260000"/>
    <x v="0"/>
    <x v="0"/>
  </r>
  <r>
    <x v="32"/>
    <x v="6"/>
    <x v="6"/>
    <x v="26"/>
    <s v="Sow "/>
    <x v="201"/>
    <x v="1"/>
    <m/>
    <x v="1"/>
    <x v="1"/>
    <m/>
    <s v="Ma demande de repasser "/>
    <x v="1"/>
    <m/>
    <m/>
    <m/>
    <x v="0"/>
    <x v="0"/>
  </r>
  <r>
    <x v="32"/>
    <x v="6"/>
    <x v="6"/>
    <x v="26"/>
    <s v="Barry "/>
    <x v="195"/>
    <x v="0"/>
    <m/>
    <x v="0"/>
    <x v="1"/>
    <m/>
    <s v="Il lui reste du stock "/>
    <x v="1"/>
    <m/>
    <m/>
    <m/>
    <x v="0"/>
    <x v="0"/>
  </r>
  <r>
    <x v="32"/>
    <x v="6"/>
    <x v="6"/>
    <x v="26"/>
    <s v=" Ndongo "/>
    <x v="484"/>
    <x v="0"/>
    <m/>
    <x v="1"/>
    <x v="1"/>
    <m/>
    <s v="Ma demande de repasser "/>
    <x v="1"/>
    <m/>
    <m/>
    <m/>
    <x v="0"/>
    <x v="0"/>
  </r>
  <r>
    <x v="32"/>
    <x v="6"/>
    <x v="6"/>
    <x v="26"/>
    <s v="Elage Diallo "/>
    <x v="198"/>
    <x v="0"/>
    <m/>
    <x v="1"/>
    <x v="1"/>
    <m/>
    <s v="Ma demande de repasser _x000a__x000a_Nb: c'est mon rapport d hier le 29 juillet "/>
    <x v="1"/>
    <m/>
    <m/>
    <m/>
    <x v="0"/>
    <x v="0"/>
  </r>
  <r>
    <x v="32"/>
    <x v="6"/>
    <x v="6"/>
    <x v="11"/>
    <s v="Supermarché le cayor "/>
    <x v="102"/>
    <x v="0"/>
    <m/>
    <x v="0"/>
    <x v="2"/>
    <s v="Juillet"/>
    <s v="Ras"/>
    <x v="0"/>
    <n v="21"/>
    <n v="26000"/>
    <n v="546000"/>
    <x v="0"/>
    <x v="0"/>
  </r>
  <r>
    <x v="32"/>
    <x v="1"/>
    <x v="1"/>
    <x v="39"/>
    <s v="DJILY SENE"/>
    <x v="305"/>
    <x v="0"/>
    <m/>
    <x v="1"/>
    <x v="1"/>
    <m/>
    <s v="Il a beaucoupde café valéa"/>
    <x v="1"/>
    <m/>
    <m/>
    <m/>
    <x v="0"/>
    <x v="0"/>
  </r>
  <r>
    <x v="32"/>
    <x v="1"/>
    <x v="1"/>
    <x v="39"/>
    <s v="SALIOU BA"/>
    <x v="311"/>
    <x v="1"/>
    <m/>
    <x v="0"/>
    <x v="1"/>
    <m/>
    <s v="Il avait acheté le café chez mon client partenaire Matar Ly"/>
    <x v="1"/>
    <m/>
    <m/>
    <m/>
    <x v="0"/>
    <x v="0"/>
  </r>
  <r>
    <x v="32"/>
    <x v="1"/>
    <x v="1"/>
    <x v="39"/>
    <s v="MODOU WADE"/>
    <x v="306"/>
    <x v="1"/>
    <m/>
    <x v="1"/>
    <x v="1"/>
    <m/>
    <s v="Ne vend pas de café ni de lait"/>
    <x v="1"/>
    <m/>
    <m/>
    <m/>
    <x v="0"/>
    <x v="0"/>
  </r>
  <r>
    <x v="32"/>
    <x v="1"/>
    <x v="1"/>
    <x v="39"/>
    <s v="MOUHAMED DIALLO"/>
    <x v="307"/>
    <x v="1"/>
    <m/>
    <x v="0"/>
    <x v="1"/>
    <m/>
    <s v="Il a nos produits qu'il avait acheté chez l'équipe promotion"/>
    <x v="1"/>
    <m/>
    <m/>
    <m/>
    <x v="0"/>
    <x v="0"/>
  </r>
  <r>
    <x v="32"/>
    <x v="1"/>
    <x v="1"/>
    <x v="39"/>
    <s v="PA DIOP"/>
    <x v="308"/>
    <x v="1"/>
    <m/>
    <x v="1"/>
    <x v="1"/>
    <m/>
    <s v="Ne vend pas de café et du lait"/>
    <x v="1"/>
    <m/>
    <m/>
    <m/>
    <x v="0"/>
    <x v="0"/>
  </r>
  <r>
    <x v="32"/>
    <x v="1"/>
    <x v="1"/>
    <x v="39"/>
    <s v="ALPHA DIALLO"/>
    <x v="309"/>
    <x v="1"/>
    <m/>
    <x v="0"/>
    <x v="2"/>
    <s v="Juillet"/>
    <s v="RAS"/>
    <x v="0"/>
    <n v="5"/>
    <n v="26000"/>
    <n v="130000"/>
    <x v="0"/>
    <x v="0"/>
  </r>
  <r>
    <x v="32"/>
    <x v="1"/>
    <x v="1"/>
    <x v="38"/>
    <s v="MOUSSA BA"/>
    <x v="310"/>
    <x v="1"/>
    <m/>
    <x v="0"/>
    <x v="1"/>
    <m/>
    <s v="Son magasin est en travaux"/>
    <x v="1"/>
    <m/>
    <m/>
    <m/>
    <x v="0"/>
    <x v="0"/>
  </r>
  <r>
    <x v="32"/>
    <x v="1"/>
    <x v="1"/>
    <x v="38"/>
    <s v="CHEIKH DIOP"/>
    <x v="299"/>
    <x v="1"/>
    <m/>
    <x v="0"/>
    <x v="1"/>
    <m/>
    <s v="Il a terminé tous ses stocks de nos produits mais dit qu'il n'a pas assez d'argent pour passer comma de"/>
    <x v="1"/>
    <m/>
    <m/>
    <m/>
    <x v="0"/>
    <x v="0"/>
  </r>
  <r>
    <x v="32"/>
    <x v="1"/>
    <x v="1"/>
    <x v="38"/>
    <s v="NAFAR BOUTIQUE"/>
    <x v="300"/>
    <x v="0"/>
    <m/>
    <x v="0"/>
    <x v="1"/>
    <m/>
    <s v="Il se plaind de sa commande non livrée"/>
    <x v="1"/>
    <m/>
    <m/>
    <m/>
    <x v="0"/>
    <x v="0"/>
  </r>
  <r>
    <x v="32"/>
    <x v="1"/>
    <x v="1"/>
    <x v="38"/>
    <s v="PAPE DIOP"/>
    <x v="301"/>
    <x v="1"/>
    <m/>
    <x v="0"/>
    <x v="1"/>
    <m/>
    <s v="Il lui reste 16 cartons café stick Refraish sur son stock _x000a_Il ne vend que le café stick pas de lait ni de jus"/>
    <x v="1"/>
    <m/>
    <m/>
    <m/>
    <x v="0"/>
    <x v="0"/>
  </r>
  <r>
    <x v="32"/>
    <x v="1"/>
    <x v="1"/>
    <x v="38"/>
    <s v="MAMADOU DIA"/>
    <x v="302"/>
    <x v="0"/>
    <m/>
    <x v="0"/>
    <x v="1"/>
    <m/>
    <s v="Il lui reste du café stick Altimo et du café pto 50g en quantité indéterminée"/>
    <x v="1"/>
    <m/>
    <m/>
    <m/>
    <x v="0"/>
    <x v="0"/>
  </r>
  <r>
    <x v="32"/>
    <x v="1"/>
    <x v="1"/>
    <x v="38"/>
    <s v="LY ET FRERE"/>
    <x v="303"/>
    <x v="0"/>
    <m/>
    <x v="0"/>
    <x v="1"/>
    <m/>
    <s v="Il lui reste du café pot 200g_x000a_Il veut du café stick Refraish mais n'a pas assez d'argent pour passer commande"/>
    <x v="1"/>
    <m/>
    <m/>
    <m/>
    <x v="0"/>
    <x v="0"/>
  </r>
  <r>
    <x v="32"/>
    <x v="1"/>
    <x v="1"/>
    <x v="38"/>
    <s v="SEYNABOU BA"/>
    <x v="304"/>
    <x v="1"/>
    <m/>
    <x v="0"/>
    <x v="2"/>
    <s v="Juillet"/>
    <s v="RAS"/>
    <x v="0"/>
    <n v="10"/>
    <n v="26000"/>
    <n v="260000"/>
    <x v="0"/>
    <x v="0"/>
  </r>
  <r>
    <x v="32"/>
    <x v="2"/>
    <x v="2"/>
    <x v="36"/>
    <s v="Mohamed Fall"/>
    <x v="280"/>
    <x v="1"/>
    <m/>
    <x v="1"/>
    <x v="1"/>
    <m/>
    <s v="Le patron n'était pas encore arrivé"/>
    <x v="1"/>
    <m/>
    <m/>
    <m/>
    <x v="0"/>
    <x v="0"/>
  </r>
  <r>
    <x v="32"/>
    <x v="2"/>
    <x v="2"/>
    <x v="36"/>
    <s v="Abdallahi"/>
    <x v="279"/>
    <x v="1"/>
    <m/>
    <x v="1"/>
    <x v="1"/>
    <m/>
    <s v="Il n'a pas encore commencé à vendre nos produits"/>
    <x v="1"/>
    <m/>
    <m/>
    <m/>
    <x v="0"/>
    <x v="0"/>
  </r>
  <r>
    <x v="32"/>
    <x v="2"/>
    <x v="2"/>
    <x v="36"/>
    <s v="Sadio"/>
    <x v="281"/>
    <x v="1"/>
    <m/>
    <x v="1"/>
    <x v="1"/>
    <m/>
    <s v="C'est le grand frère qui passe les commandes et il n'était pas présent"/>
    <x v="1"/>
    <m/>
    <m/>
    <m/>
    <x v="0"/>
    <x v="0"/>
  </r>
  <r>
    <x v="32"/>
    <x v="0"/>
    <x v="0"/>
    <x v="0"/>
    <s v="Baye"/>
    <x v="91"/>
    <x v="0"/>
    <m/>
    <x v="0"/>
    <x v="0"/>
    <m/>
    <s v="Commande non livré"/>
    <x v="0"/>
    <n v="10"/>
    <n v="26000"/>
    <n v="260000"/>
    <x v="0"/>
    <x v="0"/>
  </r>
  <r>
    <x v="32"/>
    <x v="0"/>
    <x v="0"/>
    <x v="0"/>
    <s v="Mohamed"/>
    <x v="471"/>
    <x v="2"/>
    <m/>
    <x v="0"/>
    <x v="1"/>
    <m/>
    <s v="Il connaît non produit"/>
    <x v="1"/>
    <m/>
    <m/>
    <m/>
    <x v="0"/>
    <x v="0"/>
  </r>
  <r>
    <x v="32"/>
    <x v="0"/>
    <x v="0"/>
    <x v="0"/>
    <s v="Alune"/>
    <x v="590"/>
    <x v="0"/>
    <m/>
    <x v="0"/>
    <x v="0"/>
    <m/>
    <s v="Commande non livré pour essayer"/>
    <x v="0"/>
    <n v="10"/>
    <n v="26000"/>
    <n v="260000"/>
    <x v="0"/>
    <x v="0"/>
  </r>
  <r>
    <x v="32"/>
    <x v="0"/>
    <x v="0"/>
    <x v="0"/>
    <s v="Ibrahima Diallo"/>
    <x v="702"/>
    <x v="0"/>
    <m/>
    <x v="0"/>
    <x v="1"/>
    <m/>
    <s v="Il lui reste du stock"/>
    <x v="1"/>
    <m/>
    <m/>
    <m/>
    <x v="0"/>
    <x v="0"/>
  </r>
  <r>
    <x v="32"/>
    <x v="0"/>
    <x v="0"/>
    <x v="0"/>
    <s v="Mamadou Bah"/>
    <x v="591"/>
    <x v="2"/>
    <m/>
    <x v="0"/>
    <x v="1"/>
    <m/>
    <s v="Il ma dit d passé Une notre fois"/>
    <x v="1"/>
    <m/>
    <m/>
    <m/>
    <x v="0"/>
    <x v="0"/>
  </r>
  <r>
    <x v="32"/>
    <x v="0"/>
    <x v="0"/>
    <x v="0"/>
    <s v="Alune Ndiaye"/>
    <x v="93"/>
    <x v="0"/>
    <m/>
    <x v="0"/>
    <x v="2"/>
    <s v="Juillet"/>
    <s v="Commande livre Aujourd'hui"/>
    <x v="4"/>
    <n v="25"/>
    <n v="6000"/>
    <n v="150000"/>
    <x v="0"/>
    <x v="0"/>
  </r>
  <r>
    <x v="32"/>
    <x v="6"/>
    <x v="6"/>
    <x v="35"/>
    <s v="Moussa "/>
    <x v="265"/>
    <x v="1"/>
    <m/>
    <x v="0"/>
    <x v="1"/>
    <m/>
    <s v="Il avait commandé 1 carton refraish, livré par les promoteurs "/>
    <x v="1"/>
    <m/>
    <m/>
    <m/>
    <x v="0"/>
    <x v="0"/>
  </r>
  <r>
    <x v="32"/>
    <x v="6"/>
    <x v="6"/>
    <x v="35"/>
    <s v="Omar "/>
    <x v="430"/>
    <x v="1"/>
    <m/>
    <x v="1"/>
    <x v="1"/>
    <m/>
    <s v="Ma demande de repasser "/>
    <x v="1"/>
    <m/>
    <m/>
    <m/>
    <x v="0"/>
    <x v="0"/>
  </r>
  <r>
    <x v="32"/>
    <x v="6"/>
    <x v="6"/>
    <x v="35"/>
    <s v="Le toro "/>
    <x v="431"/>
    <x v="0"/>
    <m/>
    <x v="1"/>
    <x v="1"/>
    <m/>
    <s v="Ma demande de repasser "/>
    <x v="1"/>
    <m/>
    <m/>
    <m/>
    <x v="0"/>
    <x v="0"/>
  </r>
  <r>
    <x v="32"/>
    <x v="6"/>
    <x v="6"/>
    <x v="35"/>
    <s v="Daouda "/>
    <x v="269"/>
    <x v="0"/>
    <m/>
    <x v="1"/>
    <x v="1"/>
    <m/>
    <s v="Qu'il attend d'abord d'avoir des commandes de ses clients "/>
    <x v="1"/>
    <m/>
    <m/>
    <m/>
    <x v="0"/>
    <x v="0"/>
  </r>
  <r>
    <x v="32"/>
    <x v="6"/>
    <x v="6"/>
    <x v="35"/>
    <s v="Lamarana "/>
    <x v="268"/>
    <x v="0"/>
    <m/>
    <x v="1"/>
    <x v="1"/>
    <m/>
    <s v="Le patron était absent "/>
    <x v="1"/>
    <m/>
    <m/>
    <m/>
    <x v="0"/>
    <x v="0"/>
  </r>
  <r>
    <x v="32"/>
    <x v="1"/>
    <x v="1"/>
    <x v="9"/>
    <s v="MOUSTAPHA DIALLO"/>
    <x v="78"/>
    <x v="0"/>
    <m/>
    <x v="0"/>
    <x v="0"/>
    <m/>
    <s v="RAS"/>
    <x v="2"/>
    <n v="25"/>
    <n v="19500"/>
    <n v="487500"/>
    <x v="0"/>
    <x v="0"/>
  </r>
  <r>
    <x v="32"/>
    <x v="5"/>
    <x v="5"/>
    <x v="32"/>
    <s v="Khadim Lo"/>
    <x v="253"/>
    <x v="0"/>
    <m/>
    <x v="0"/>
    <x v="2"/>
    <s v="Juillet"/>
    <s v="Rien à signaler"/>
    <x v="8"/>
    <n v="25"/>
    <n v="9750"/>
    <n v="243750"/>
    <x v="0"/>
    <x v="0"/>
  </r>
  <r>
    <x v="32"/>
    <x v="5"/>
    <x v="5"/>
    <x v="32"/>
    <s v="Khadim Lo"/>
    <x v="253"/>
    <x v="0"/>
    <m/>
    <x v="0"/>
    <x v="2"/>
    <s v="Juillet"/>
    <s v="Rien à signaler"/>
    <x v="2"/>
    <n v="25"/>
    <n v="19500"/>
    <n v="487500"/>
    <x v="0"/>
    <x v="0"/>
  </r>
  <r>
    <x v="32"/>
    <x v="5"/>
    <x v="5"/>
    <x v="32"/>
    <s v="Boubacar"/>
    <x v="292"/>
    <x v="1"/>
    <m/>
    <x v="0"/>
    <x v="1"/>
    <m/>
    <s v="Il a du mal à vendre le café"/>
    <x v="1"/>
    <m/>
    <m/>
    <m/>
    <x v="0"/>
    <x v="0"/>
  </r>
  <r>
    <x v="32"/>
    <x v="5"/>
    <x v="5"/>
    <x v="32"/>
    <s v="Ngom et frères"/>
    <x v="298"/>
    <x v="0"/>
    <m/>
    <x v="1"/>
    <x v="1"/>
    <m/>
    <s v="Il a toujours nos produits livrés par Ndiaye"/>
    <x v="1"/>
    <m/>
    <m/>
    <m/>
    <x v="0"/>
    <x v="0"/>
  </r>
  <r>
    <x v="32"/>
    <x v="5"/>
    <x v="5"/>
    <x v="32"/>
    <s v="Mouhamed"/>
    <x v="291"/>
    <x v="1"/>
    <m/>
    <x v="1"/>
    <x v="1"/>
    <m/>
    <s v="Il n'était pas présent mais il a toujours le refraish"/>
    <x v="1"/>
    <m/>
    <m/>
    <m/>
    <x v="0"/>
    <x v="0"/>
  </r>
  <r>
    <x v="32"/>
    <x v="5"/>
    <x v="5"/>
    <x v="32"/>
    <s v="Alpha Diallo"/>
    <x v="293"/>
    <x v="1"/>
    <m/>
    <x v="1"/>
    <x v="1"/>
    <m/>
    <s v="Il a d'autres produits que les nôtres"/>
    <x v="1"/>
    <m/>
    <m/>
    <m/>
    <x v="0"/>
    <x v="0"/>
  </r>
  <r>
    <x v="32"/>
    <x v="5"/>
    <x v="5"/>
    <x v="32"/>
    <s v="Mouhamed"/>
    <x v="294"/>
    <x v="1"/>
    <m/>
    <x v="1"/>
    <x v="1"/>
    <m/>
    <s v="Il a le café stick il a dit qu'il la acheté au marché"/>
    <x v="1"/>
    <m/>
    <m/>
    <m/>
    <x v="0"/>
    <x v="0"/>
  </r>
  <r>
    <x v="32"/>
    <x v="4"/>
    <x v="4"/>
    <x v="33"/>
    <s v="Assane"/>
    <x v="812"/>
    <x v="0"/>
    <m/>
    <x v="0"/>
    <x v="1"/>
    <m/>
    <s v="Li n'a pas de prokrem"/>
    <x v="1"/>
    <m/>
    <m/>
    <m/>
    <x v="0"/>
    <x v="0"/>
  </r>
  <r>
    <x v="32"/>
    <x v="4"/>
    <x v="4"/>
    <x v="33"/>
    <s v="Fallou  kebe"/>
    <x v="254"/>
    <x v="0"/>
    <m/>
    <x v="1"/>
    <x v="1"/>
    <m/>
    <s v="liu reste de stock"/>
    <x v="1"/>
    <m/>
    <m/>
    <m/>
    <x v="0"/>
    <x v="0"/>
  </r>
  <r>
    <x v="32"/>
    <x v="4"/>
    <x v="4"/>
    <x v="33"/>
    <s v="Lamarana"/>
    <x v="258"/>
    <x v="1"/>
    <m/>
    <x v="0"/>
    <x v="0"/>
    <m/>
    <s v="liu attend son commande"/>
    <x v="2"/>
    <n v="1"/>
    <n v="19500"/>
    <n v="19500"/>
    <x v="0"/>
    <x v="0"/>
  </r>
  <r>
    <x v="32"/>
    <x v="4"/>
    <x v="4"/>
    <x v="33"/>
    <s v="Check tiyane"/>
    <x v="257"/>
    <x v="0"/>
    <m/>
    <x v="0"/>
    <x v="1"/>
    <m/>
    <s v="liu  Li voulait le kamlac concentré"/>
    <x v="1"/>
    <m/>
    <m/>
    <m/>
    <x v="0"/>
    <x v="0"/>
  </r>
  <r>
    <x v="32"/>
    <x v="4"/>
    <x v="4"/>
    <x v="33"/>
    <s v="Atou Ndiaye"/>
    <x v="256"/>
    <x v="1"/>
    <m/>
    <x v="0"/>
    <x v="1"/>
    <m/>
    <s v="Li voulait  le 200g  mais Li ma di de donné dans kel que jour"/>
    <x v="1"/>
    <m/>
    <m/>
    <m/>
    <x v="0"/>
    <x v="0"/>
  </r>
  <r>
    <x v="32"/>
    <x v="4"/>
    <x v="4"/>
    <x v="33"/>
    <s v="Beye salle"/>
    <x v="611"/>
    <x v="0"/>
    <m/>
    <x v="1"/>
    <x v="1"/>
    <m/>
    <s v="liu dit  je repasser"/>
    <x v="1"/>
    <m/>
    <m/>
    <m/>
    <x v="0"/>
    <x v="0"/>
  </r>
  <r>
    <x v="32"/>
    <x v="4"/>
    <x v="4"/>
    <x v="33"/>
    <s v="Mortala"/>
    <x v="467"/>
    <x v="0"/>
    <m/>
    <x v="0"/>
    <x v="1"/>
    <m/>
    <s v="Li à dit que je attend"/>
    <x v="1"/>
    <m/>
    <m/>
    <m/>
    <x v="0"/>
    <x v="0"/>
  </r>
  <r>
    <x v="32"/>
    <x v="4"/>
    <x v="4"/>
    <x v="33"/>
    <s v="Amedou  Ba"/>
    <x v="813"/>
    <x v="0"/>
    <m/>
    <x v="1"/>
    <x v="1"/>
    <m/>
    <s v="liu est 2"/>
    <x v="1"/>
    <m/>
    <m/>
    <m/>
    <x v="0"/>
    <x v="0"/>
  </r>
  <r>
    <x v="32"/>
    <x v="4"/>
    <x v="4"/>
    <x v="33"/>
    <s v="Modou sall"/>
    <x v="100"/>
    <x v="0"/>
    <m/>
    <x v="0"/>
    <x v="0"/>
    <m/>
    <s v="liu attend son commande"/>
    <x v="0"/>
    <n v="5"/>
    <n v="26000"/>
    <n v="130000"/>
    <x v="0"/>
    <x v="0"/>
  </r>
  <r>
    <x v="32"/>
    <x v="4"/>
    <x v="4"/>
    <x v="33"/>
    <s v="Moustapha ndaw"/>
    <x v="814"/>
    <x v="0"/>
    <m/>
    <x v="0"/>
    <x v="2"/>
    <s v="Juillet"/>
    <s v="Merci"/>
    <x v="2"/>
    <n v="1"/>
    <n v="19500"/>
    <n v="19500"/>
    <x v="0"/>
    <x v="0"/>
  </r>
  <r>
    <x v="32"/>
    <x v="4"/>
    <x v="4"/>
    <x v="33"/>
    <s v="Moustapha ndaw"/>
    <x v="814"/>
    <x v="0"/>
    <m/>
    <x v="0"/>
    <x v="2"/>
    <s v="Juillet"/>
    <s v="Merci"/>
    <x v="6"/>
    <n v="1"/>
    <n v="7500"/>
    <n v="75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710F62-6C1C-4A9A-B723-98507D8B1F83}" name="Les Opérations" cacheId="1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S2:V7"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Row" showAll="0">
      <items count="5">
        <item x="1"/>
        <item x="0"/>
        <item x="2"/>
        <item m="1" x="3"/>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axis="axisCol" showAll="0">
      <items count="4">
        <item m="1" x="2"/>
        <item x="0"/>
        <item x="1"/>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17"/>
  </colFields>
  <colItems count="3">
    <i>
      <x v="1"/>
    </i>
    <i>
      <x v="2"/>
    </i>
    <i t="grand">
      <x/>
    </i>
  </colItems>
  <dataFields count="1">
    <dataField name="type d'operation" fld="15" baseField="9" baseItem="0" numFmtId="3"/>
  </dataFields>
  <formats count="1">
    <format dxfId="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3D3F63-5FB3-45A6-B6A2-CBB0E5A5C0EC}" name="CA PAR PRODUIT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location ref="L3:O1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Prix Total" fld="15" baseField="0" baseItem="0" numFmtId="3"/>
  </dataFields>
  <formats count="1">
    <format dxfId="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724D74-E8A3-48C4-8EEE-89EB5FD2DFF6}" name="NOMBRE DE CARONS PAR ZONE" cacheId="14" applyNumberFormats="0" applyBorderFormats="0" applyFontFormats="0" applyPatternFormats="0" applyAlignmentFormats="0" applyWidthHeightFormats="1" dataCaption="Valeurs" showMissing="0" updatedVersion="8" minRefreshableVersion="3" rowGrandTotals="0" colGrandTotals="0" itemPrintTitles="1" createdVersion="8" indent="0" outline="1" outlineData="1" multipleFieldFilters="0" chartFormat="19" rowHeaderCaption="SECTEUR">
  <location ref="T27:Z90" firstHeaderRow="1" firstDataRow="3"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axis="axisRow" showAll="0">
      <items count="64">
        <item x="26"/>
        <item x="11"/>
        <item x="7"/>
        <item x="14"/>
        <item x="41"/>
        <item x="43"/>
        <item x="20"/>
        <item x="44"/>
        <item x="22"/>
        <item x="28"/>
        <item x="35"/>
        <item x="34"/>
        <item x="19"/>
        <item x="9"/>
        <item x="8"/>
        <item x="1"/>
        <item x="6"/>
        <item x="0"/>
        <item x="10"/>
        <item x="4"/>
        <item m="1" x="61"/>
        <item x="32"/>
        <item x="12"/>
        <item x="13"/>
        <item x="52"/>
        <item x="31"/>
        <item x="21"/>
        <item x="51"/>
        <item x="59"/>
        <item x="40"/>
        <item x="27"/>
        <item x="60"/>
        <item x="45"/>
        <item x="25"/>
        <item x="38"/>
        <item x="30"/>
        <item x="39"/>
        <item x="3"/>
        <item x="17"/>
        <item x="5"/>
        <item m="1" x="62"/>
        <item x="48"/>
        <item x="56"/>
        <item x="16"/>
        <item x="36"/>
        <item x="46"/>
        <item x="18"/>
        <item x="33"/>
        <item x="57"/>
        <item x="29"/>
        <item x="58"/>
        <item x="23"/>
        <item x="24"/>
        <item x="42"/>
        <item x="55"/>
        <item x="54"/>
        <item x="37"/>
        <item x="2"/>
        <item x="53"/>
        <item x="49"/>
        <item x="50"/>
        <item x="47"/>
        <item x="15"/>
        <item t="default"/>
      </items>
    </pivotField>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dataField="1"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rowItems>
  <colFields count="2">
    <field x="9"/>
    <field x="-2"/>
  </colFields>
  <colItems count="6">
    <i>
      <x/>
      <x/>
    </i>
    <i r="1" i="1">
      <x v="1"/>
    </i>
    <i>
      <x v="1"/>
      <x/>
    </i>
    <i r="1" i="1">
      <x v="1"/>
    </i>
    <i>
      <x v="3"/>
      <x/>
    </i>
    <i r="1" i="1">
      <x v="1"/>
    </i>
  </colItems>
  <dataFields count="2">
    <dataField name="Somme de Quantites" fld="13" baseField="0" baseItem="0"/>
    <dataField name="Somme de Prix Total" fld="15" baseField="0" baseItem="0"/>
  </dataFields>
  <formats count="15">
    <format dxfId="113">
      <pivotArea outline="0" collapsedLevelsAreSubtotals="1" fieldPosition="0"/>
    </format>
    <format dxfId="112">
      <pivotArea dataOnly="0" labelOnly="1" outline="0" axis="axisValues" fieldPosition="0"/>
    </format>
    <format dxfId="111">
      <pivotArea type="all" dataOnly="0" outline="0" fieldPosition="0"/>
    </format>
    <format dxfId="110">
      <pivotArea outline="0" collapsedLevelsAreSubtotals="1" fieldPosition="0"/>
    </format>
    <format dxfId="109">
      <pivotArea field="3" type="button" dataOnly="0" labelOnly="1" outline="0" axis="axisRow" fieldPosition="0"/>
    </format>
    <format dxfId="108">
      <pivotArea dataOnly="0" labelOnly="1" grandRow="1" outline="0" fieldPosition="0"/>
    </format>
    <format dxfId="107">
      <pivotArea type="all" dataOnly="0" outline="0" fieldPosition="0"/>
    </format>
    <format dxfId="106">
      <pivotArea outline="0" collapsedLevelsAreSubtotals="1" fieldPosition="0"/>
    </format>
    <format dxfId="105">
      <pivotArea field="3" type="button" dataOnly="0" labelOnly="1" outline="0" axis="axisRow" fieldPosition="0"/>
    </format>
    <format dxfId="104">
      <pivotArea dataOnly="0" labelOnly="1" fieldPosition="0">
        <references count="1">
          <reference field="3" count="0"/>
        </references>
      </pivotArea>
    </format>
    <format dxfId="103">
      <pivotArea dataOnly="0" labelOnly="1" grandRow="1" outline="0" fieldPosition="0"/>
    </format>
    <format dxfId="102">
      <pivotArea type="all" dataOnly="0" outline="0" fieldPosition="0"/>
    </format>
    <format dxfId="101">
      <pivotArea outline="0" collapsedLevelsAreSubtotals="1" fieldPosition="0"/>
    </format>
    <format dxfId="100">
      <pivotArea field="3" type="button" dataOnly="0" labelOnly="1" outline="0" axis="axisRow" fieldPosition="0"/>
    </format>
    <format dxfId="99">
      <pivotArea dataOnly="0" labelOnly="1" fieldPosition="0">
        <references count="1">
          <reference field="3" count="40">
            <x v="0"/>
            <x v="1"/>
            <x v="2"/>
            <x v="3"/>
            <x v="4"/>
            <x v="5"/>
            <x v="6"/>
            <x v="7"/>
            <x v="8"/>
            <x v="9"/>
            <x v="10"/>
            <x v="11"/>
            <x v="12"/>
            <x v="13"/>
            <x v="14"/>
            <x v="15"/>
            <x v="16"/>
            <x v="17"/>
            <x v="18"/>
            <x v="19"/>
            <x v="20"/>
            <x v="21"/>
            <x v="22"/>
            <x v="23"/>
            <x v="24"/>
            <x v="25"/>
            <x v="26"/>
            <x v="27"/>
            <x v="28"/>
            <x v="29"/>
            <x v="30"/>
            <x v="31"/>
            <x v="32"/>
            <x v="33"/>
            <x v="34"/>
            <x v="35"/>
            <x v="36"/>
            <x v="37"/>
            <x v="38"/>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5B331A-0BA6-4E4E-9959-A7287EBFB839}" name="Tableau croisé dynamique2"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U20:AGD2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Col" dataField="1" showAll="0">
      <items count="818">
        <item m="1" x="816"/>
        <item x="562"/>
        <item x="690"/>
        <item x="796"/>
        <item x="539"/>
        <item x="687"/>
        <item x="761"/>
        <item x="6"/>
        <item x="88"/>
        <item x="431"/>
        <item x="250"/>
        <item x="491"/>
        <item x="294"/>
        <item x="719"/>
        <item x="536"/>
        <item x="159"/>
        <item x="456"/>
        <item x="556"/>
        <item x="560"/>
        <item x="202"/>
        <item x="59"/>
        <item x="754"/>
        <item x="257"/>
        <item x="701"/>
        <item x="527"/>
        <item x="411"/>
        <item x="589"/>
        <item x="170"/>
        <item x="65"/>
        <item x="797"/>
        <item x="401"/>
        <item x="620"/>
        <item x="588"/>
        <item x="756"/>
        <item x="581"/>
        <item x="765"/>
        <item x="715"/>
        <item x="305"/>
        <item x="742"/>
        <item x="615"/>
        <item x="91"/>
        <item x="49"/>
        <item x="90"/>
        <item x="52"/>
        <item x="325"/>
        <item x="408"/>
        <item x="497"/>
        <item x="711"/>
        <item x="455"/>
        <item x="504"/>
        <item x="679"/>
        <item x="760"/>
        <item x="306"/>
        <item x="684"/>
        <item x="496"/>
        <item x="586"/>
        <item x="69"/>
        <item x="339"/>
        <item x="300"/>
        <item x="650"/>
        <item x="454"/>
        <item x="626"/>
        <item x="801"/>
        <item x="221"/>
        <item x="290"/>
        <item x="422"/>
        <item x="514"/>
        <item x="703"/>
        <item x="617"/>
        <item x="655"/>
        <item x="205"/>
        <item x="166"/>
        <item x="116"/>
        <item x="247"/>
        <item x="447"/>
        <item x="404"/>
        <item x="308"/>
        <item x="121"/>
        <item x="526"/>
        <item x="381"/>
        <item x="74"/>
        <item x="752"/>
        <item x="329"/>
        <item x="394"/>
        <item x="506"/>
        <item x="457"/>
        <item x="219"/>
        <item x="525"/>
        <item x="643"/>
        <item x="383"/>
        <item x="22"/>
        <item x="229"/>
        <item x="602"/>
        <item x="649"/>
        <item x="0"/>
        <item x="29"/>
        <item x="192"/>
        <item x="302"/>
        <item x="277"/>
        <item x="173"/>
        <item x="781"/>
        <item x="741"/>
        <item x="685"/>
        <item x="342"/>
        <item x="315"/>
        <item x="253"/>
        <item x="167"/>
        <item x="544"/>
        <item x="14"/>
        <item x="708"/>
        <item x="569"/>
        <item x="387"/>
        <item x="621"/>
        <item x="157"/>
        <item x="271"/>
        <item x="642"/>
        <item x="738"/>
        <item x="734"/>
        <item x="507"/>
        <item x="630"/>
        <item x="745"/>
        <item x="380"/>
        <item x="136"/>
        <item x="538"/>
        <item x="528"/>
        <item x="731"/>
        <item x="218"/>
        <item x="149"/>
        <item x="298"/>
        <item x="798"/>
        <item x="510"/>
        <item x="365"/>
        <item x="636"/>
        <item x="12"/>
        <item x="275"/>
        <item x="430"/>
        <item x="56"/>
        <item x="664"/>
        <item x="802"/>
        <item x="592"/>
        <item x="619"/>
        <item x="363"/>
        <item x="446"/>
        <item x="188"/>
        <item x="481"/>
        <item x="637"/>
        <item x="696"/>
        <item x="558"/>
        <item x="585"/>
        <item x="596"/>
        <item x="76"/>
        <item x="266"/>
        <item x="312"/>
        <item x="34"/>
        <item x="222"/>
        <item x="54"/>
        <item x="724"/>
        <item x="44"/>
        <item x="384"/>
        <item x="677"/>
        <item x="580"/>
        <item x="427"/>
        <item x="524"/>
        <item x="613"/>
        <item x="124"/>
        <item x="117"/>
        <item x="787"/>
        <item x="265"/>
        <item x="618"/>
        <item x="94"/>
        <item x="199"/>
        <item x="459"/>
        <item x="60"/>
        <item x="739"/>
        <item x="353"/>
        <item x="486"/>
        <item x="554"/>
        <item x="340"/>
        <item x="571"/>
        <item x="143"/>
        <item x="328"/>
        <item x="795"/>
        <item x="178"/>
        <item x="191"/>
        <item x="153"/>
        <item x="289"/>
        <item x="437"/>
        <item x="176"/>
        <item x="216"/>
        <item x="429"/>
        <item x="792"/>
        <item x="28"/>
        <item x="631"/>
        <item x="19"/>
        <item x="612"/>
        <item x="421"/>
        <item x="402"/>
        <item x="609"/>
        <item x="466"/>
        <item x="392"/>
        <item x="30"/>
        <item x="343"/>
        <item x="654"/>
        <item x="786"/>
        <item x="494"/>
        <item x="714"/>
        <item x="317"/>
        <item x="114"/>
        <item x="179"/>
        <item x="721"/>
        <item x="323"/>
        <item x="378"/>
        <item x="393"/>
        <item x="345"/>
        <item x="683"/>
        <item x="622"/>
        <item x="681"/>
        <item x="240"/>
        <item x="201"/>
        <item x="660"/>
        <item x="395"/>
        <item x="553"/>
        <item x="311"/>
        <item x="469"/>
        <item x="107"/>
        <item x="656"/>
        <item x="217"/>
        <item x="729"/>
        <item x="608"/>
        <item x="225"/>
        <item x="337"/>
        <item x="702"/>
        <item x="223"/>
        <item x="87"/>
        <item x="148"/>
        <item x="547"/>
        <item x="134"/>
        <item x="267"/>
        <item x="203"/>
        <item x="516"/>
        <item x="147"/>
        <item x="158"/>
        <item x="268"/>
        <item x="358"/>
        <item x="106"/>
        <item x="572"/>
        <item x="676"/>
        <item x="309"/>
        <item x="487"/>
        <item x="531"/>
        <item x="26"/>
        <item x="753"/>
        <item x="417"/>
        <item x="728"/>
        <item x="791"/>
        <item x="403"/>
        <item x="150"/>
        <item x="374"/>
        <item x="53"/>
        <item x="16"/>
        <item x="357"/>
        <item x="73"/>
        <item x="652"/>
        <item x="288"/>
        <item x="607"/>
        <item x="778"/>
        <item x="804"/>
        <item x="451"/>
        <item x="251"/>
        <item x="47"/>
        <item x="732"/>
        <item x="476"/>
        <item x="546"/>
        <item x="573"/>
        <item x="678"/>
        <item x="747"/>
        <item x="412"/>
        <item x="625"/>
        <item x="183"/>
        <item x="140"/>
        <item x="350"/>
        <item x="237"/>
        <item x="71"/>
        <item x="670"/>
        <item x="356"/>
        <item x="503"/>
        <item x="85"/>
        <item x="369"/>
        <item x="543"/>
        <item x="98"/>
        <item x="293"/>
        <item x="245"/>
        <item x="669"/>
        <item x="334"/>
        <item x="41"/>
        <item x="354"/>
        <item x="707"/>
        <item x="39"/>
        <item x="367"/>
        <item x="11"/>
        <item x="161"/>
        <item x="168"/>
        <item x="610"/>
        <item x="256"/>
        <item x="699"/>
        <item x="70"/>
        <item x="287"/>
        <item x="226"/>
        <item x="282"/>
        <item x="651"/>
        <item x="641"/>
        <item x="233"/>
        <item x="582"/>
        <item x="51"/>
        <item x="479"/>
        <item x="296"/>
        <item x="662"/>
        <item x="416"/>
        <item x="151"/>
        <item x="726"/>
        <item x="236"/>
        <item x="730"/>
        <item x="208"/>
        <item x="209"/>
        <item x="37"/>
        <item x="4"/>
        <item x="436"/>
        <item x="674"/>
        <item x="321"/>
        <item x="566"/>
        <item x="740"/>
        <item x="671"/>
        <item x="187"/>
        <item x="81"/>
        <item x="599"/>
        <item x="35"/>
        <item x="135"/>
        <item x="375"/>
        <item x="79"/>
        <item x="255"/>
        <item x="330"/>
        <item x="400"/>
        <item x="175"/>
        <item x="142"/>
        <item x="270"/>
        <item x="697"/>
        <item x="316"/>
        <item x="540"/>
        <item x="667"/>
        <item x="111"/>
        <item x="174"/>
        <item x="523"/>
        <item x="355"/>
        <item x="24"/>
        <item x="163"/>
        <item x="189"/>
        <item x="790"/>
        <item x="788"/>
        <item x="733"/>
        <item x="164"/>
        <item x="281"/>
        <item x="434"/>
        <item x="333"/>
        <item x="234"/>
        <item x="295"/>
        <item x="177"/>
        <item x="755"/>
        <item x="477"/>
        <item x="152"/>
        <item x="735"/>
        <item x="231"/>
        <item x="410"/>
        <item x="537"/>
        <item x="262"/>
        <item x="785"/>
        <item x="278"/>
        <item x="590"/>
        <item x="706"/>
        <item x="692"/>
        <item x="522"/>
        <item x="112"/>
        <item x="659"/>
        <item x="647"/>
        <item x="95"/>
        <item x="406"/>
        <item x="368"/>
        <item x="465"/>
        <item x="484"/>
        <item x="605"/>
        <item x="751"/>
        <item x="301"/>
        <item x="224"/>
        <item x="583"/>
        <item x="83"/>
        <item x="576"/>
        <item x="156"/>
        <item x="493"/>
        <item x="725"/>
        <item x="93"/>
        <item x="782"/>
        <item x="505"/>
        <item x="286"/>
        <item x="171"/>
        <item x="468"/>
        <item x="405"/>
        <item x="36"/>
        <item x="145"/>
        <item x="529"/>
        <item x="444"/>
        <item x="20"/>
        <item x="575"/>
        <item x="68"/>
        <item x="686"/>
        <item x="688"/>
        <item x="144"/>
        <item x="515"/>
        <item x="534"/>
        <item x="521"/>
        <item x="220"/>
        <item x="84"/>
        <item x="644"/>
        <item x="186"/>
        <item x="125"/>
        <item x="332"/>
        <item x="780"/>
        <item x="624"/>
        <item x="96"/>
        <item x="595"/>
        <item x="808"/>
        <item x="349"/>
        <item x="601"/>
        <item x="482"/>
        <item x="426"/>
        <item x="532"/>
        <item x="248"/>
        <item x="420"/>
        <item x="474"/>
        <item x="419"/>
        <item x="103"/>
        <item x="452"/>
        <item x="80"/>
        <item x="473"/>
        <item x="736"/>
        <item x="773"/>
        <item x="632"/>
        <item x="777"/>
        <item x="807"/>
        <item x="594"/>
        <item x="413"/>
        <item x="648"/>
        <item x="424"/>
        <item x="313"/>
        <item x="598"/>
        <item x="793"/>
        <item x="501"/>
        <item x="46"/>
        <item x="48"/>
        <item x="500"/>
        <item x="399"/>
        <item x="21"/>
        <item x="23"/>
        <item x="564"/>
        <item x="184"/>
        <item x="478"/>
        <item x="324"/>
        <item x="779"/>
        <item x="722"/>
        <item x="62"/>
        <item x="370"/>
        <item x="238"/>
        <item x="331"/>
        <item x="120"/>
        <item x="744"/>
        <item x="40"/>
        <item x="254"/>
        <item x="488"/>
        <item x="768"/>
        <item x="371"/>
        <item x="415"/>
        <item x="716"/>
        <item x="463"/>
        <item x="769"/>
        <item x="757"/>
        <item x="155"/>
        <item x="299"/>
        <item x="235"/>
        <item x="377"/>
        <item x="108"/>
        <item x="127"/>
        <item x="694"/>
        <item x="591"/>
        <item x="561"/>
        <item x="464"/>
        <item x="611"/>
        <item x="418"/>
        <item x="767"/>
        <item x="200"/>
        <item x="710"/>
        <item x="542"/>
        <item x="433"/>
        <item x="388"/>
        <item x="241"/>
        <item x="386"/>
        <item x="442"/>
        <item x="806"/>
        <item x="72"/>
        <item x="242"/>
        <item x="663"/>
        <item x="13"/>
        <item x="194"/>
        <item x="448"/>
        <item x="764"/>
        <item x="110"/>
        <item x="520"/>
        <item x="376"/>
        <item x="314"/>
        <item x="100"/>
        <item x="509"/>
        <item x="348"/>
        <item x="75"/>
        <item x="695"/>
        <item x="382"/>
        <item x="723"/>
        <item x="63"/>
        <item x="10"/>
        <item x="252"/>
        <item x="480"/>
        <item x="8"/>
        <item x="347"/>
        <item x="86"/>
        <item x="639"/>
        <item x="385"/>
        <item x="720"/>
        <item x="61"/>
        <item x="414"/>
        <item x="445"/>
        <item x="102"/>
        <item x="657"/>
        <item x="763"/>
        <item x="784"/>
        <item x="499"/>
        <item x="533"/>
        <item x="810"/>
        <item x="291"/>
        <item x="541"/>
        <item x="600"/>
        <item x="25"/>
        <item x="279"/>
        <item x="489"/>
        <item x="390"/>
        <item x="5"/>
        <item x="67"/>
        <item x="800"/>
        <item x="458"/>
        <item x="366"/>
        <item x="579"/>
        <item x="263"/>
        <item x="593"/>
        <item x="105"/>
        <item x="109"/>
        <item x="32"/>
        <item x="129"/>
        <item x="749"/>
        <item x="104"/>
        <item x="597"/>
        <item x="691"/>
        <item x="604"/>
        <item x="665"/>
        <item x="123"/>
        <item x="195"/>
        <item x="320"/>
        <item x="82"/>
        <item x="146"/>
        <item x="230"/>
        <item x="407"/>
        <item x="772"/>
        <item x="570"/>
        <item x="141"/>
        <item x="9"/>
        <item x="438"/>
        <item x="227"/>
        <item x="587"/>
        <item x="101"/>
        <item x="606"/>
        <item x="623"/>
        <item x="805"/>
        <item x="274"/>
        <item x="45"/>
        <item x="131"/>
        <item x="280"/>
        <item x="449"/>
        <item x="27"/>
        <item x="338"/>
        <item x="196"/>
        <item x="668"/>
        <item x="577"/>
        <item x="519"/>
        <item x="490"/>
        <item x="165"/>
        <item x="396"/>
        <item x="113"/>
        <item x="361"/>
        <item x="717"/>
        <item x="475"/>
        <item x="360"/>
        <item x="513"/>
        <item x="55"/>
        <item x="439"/>
        <item x="535"/>
        <item x="783"/>
        <item x="568"/>
        <item x="246"/>
        <item x="471"/>
        <item x="259"/>
        <item x="470"/>
        <item x="66"/>
        <item x="758"/>
        <item x="285"/>
        <item x="682"/>
        <item x="38"/>
        <item x="154"/>
        <item x="548"/>
        <item x="748"/>
        <item x="552"/>
        <item x="557"/>
        <item x="512"/>
        <item x="190"/>
        <item x="273"/>
        <item x="661"/>
        <item x="249"/>
        <item x="545"/>
        <item x="658"/>
        <item x="318"/>
        <item x="584"/>
        <item x="351"/>
        <item x="705"/>
        <item x="373"/>
        <item x="443"/>
        <item x="307"/>
        <item x="680"/>
        <item x="743"/>
        <item x="119"/>
        <item x="750"/>
        <item x="614"/>
        <item x="206"/>
        <item x="704"/>
        <item x="809"/>
        <item x="372"/>
        <item x="228"/>
        <item x="341"/>
        <item x="89"/>
        <item x="130"/>
        <item x="567"/>
        <item x="326"/>
        <item x="675"/>
        <item x="555"/>
        <item x="789"/>
        <item x="335"/>
        <item x="462"/>
        <item x="551"/>
        <item x="193"/>
        <item x="549"/>
        <item x="673"/>
        <item x="563"/>
        <item x="518"/>
        <item x="92"/>
        <item x="304"/>
        <item x="115"/>
        <item x="485"/>
        <item x="204"/>
        <item x="181"/>
        <item x="215"/>
        <item x="336"/>
        <item x="603"/>
        <item x="182"/>
        <item x="574"/>
        <item x="58"/>
        <item x="638"/>
        <item x="441"/>
        <item x="653"/>
        <item x="132"/>
        <item x="776"/>
        <item x="693"/>
        <item x="364"/>
        <item x="435"/>
        <item x="672"/>
        <item x="409"/>
        <item x="460"/>
        <item x="559"/>
        <item x="244"/>
        <item x="261"/>
        <item x="214"/>
        <item x="352"/>
        <item x="160"/>
        <item x="17"/>
        <item x="162"/>
        <item x="379"/>
        <item x="391"/>
        <item x="799"/>
        <item x="483"/>
        <item x="616"/>
        <item x="269"/>
        <item x="770"/>
        <item x="432"/>
        <item x="322"/>
        <item x="440"/>
        <item x="530"/>
        <item x="297"/>
        <item x="310"/>
        <item x="700"/>
        <item x="428"/>
        <item x="627"/>
        <item x="640"/>
        <item x="138"/>
        <item x="737"/>
        <item x="362"/>
        <item x="698"/>
        <item x="689"/>
        <item x="276"/>
        <item x="359"/>
        <item x="794"/>
        <item x="2"/>
        <item x="775"/>
        <item x="185"/>
        <item x="180"/>
        <item x="425"/>
        <item x="207"/>
        <item x="502"/>
        <item x="712"/>
        <item x="508"/>
        <item x="122"/>
        <item x="762"/>
        <item x="169"/>
        <item x="713"/>
        <item x="344"/>
        <item x="517"/>
        <item x="319"/>
        <item x="389"/>
        <item x="232"/>
        <item x="1"/>
        <item x="137"/>
        <item x="139"/>
        <item x="746"/>
        <item x="453"/>
        <item x="213"/>
        <item x="133"/>
        <item x="565"/>
        <item x="472"/>
        <item x="50"/>
        <item x="766"/>
        <item x="57"/>
        <item x="212"/>
        <item x="633"/>
        <item x="498"/>
        <item m="1" x="815"/>
        <item x="771"/>
        <item x="774"/>
        <item x="346"/>
        <item x="197"/>
        <item x="666"/>
        <item x="628"/>
        <item x="78"/>
        <item x="292"/>
        <item x="629"/>
        <item x="759"/>
        <item x="272"/>
        <item x="398"/>
        <item x="467"/>
        <item x="211"/>
        <item x="243"/>
        <item x="397"/>
        <item x="450"/>
        <item x="709"/>
        <item x="126"/>
        <item x="264"/>
        <item x="645"/>
        <item x="803"/>
        <item x="327"/>
        <item x="461"/>
        <item x="511"/>
        <item x="198"/>
        <item x="550"/>
        <item x="718"/>
        <item x="727"/>
        <item x="15"/>
        <item x="260"/>
        <item x="77"/>
        <item x="97"/>
        <item x="423"/>
        <item x="646"/>
        <item x="239"/>
        <item x="578"/>
        <item x="210"/>
        <item x="495"/>
        <item x="635"/>
        <item x="634"/>
        <item x="172"/>
        <item x="258"/>
        <item x="284"/>
        <item x="128"/>
        <item x="283"/>
        <item x="492"/>
        <item x="303"/>
        <item x="64"/>
        <item x="99"/>
        <item x="118"/>
        <item x="3"/>
        <item x="7"/>
        <item x="18"/>
        <item x="31"/>
        <item x="33"/>
        <item x="42"/>
        <item x="43"/>
        <item x="811"/>
        <item x="812"/>
        <item x="813"/>
        <item x="814"/>
        <item t="default"/>
      </items>
    </pivotField>
    <pivotField axis="axisRow"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x v="7"/>
    </i>
  </rowItems>
  <colFields count="1">
    <field x="5"/>
  </colFields>
  <col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colItems>
  <dataFields count="1">
    <dataField name="Somme de Telephone_Client" fld="5" baseField="0" baseItem="0"/>
  </dataFields>
  <formats count="8">
    <format dxfId="121">
      <pivotArea outline="0" collapsedLevelsAreSubtotals="1" fieldPosition="0"/>
    </format>
    <format dxfId="120">
      <pivotArea dataOnly="0" labelOnly="1" outline="0" axis="axisValues" fieldPosition="0"/>
    </format>
    <format dxfId="119">
      <pivotArea dataOnly="0" labelOnly="1" fieldPosition="0">
        <references count="1">
          <reference field="5" count="1">
            <x v="590"/>
          </reference>
        </references>
      </pivotArea>
    </format>
    <format dxfId="118">
      <pivotArea dataOnly="0" labelOnly="1" fieldPosition="0">
        <references count="1">
          <reference field="5" count="1">
            <x v="672"/>
          </reference>
        </references>
      </pivotArea>
    </format>
    <format dxfId="117">
      <pivotArea dataOnly="0" labelOnly="1" fieldPosition="0">
        <references count="1">
          <reference field="5" count="1">
            <x v="515"/>
          </reference>
        </references>
      </pivotArea>
    </format>
    <format dxfId="116">
      <pivotArea dataOnly="0" outline="0" fieldPosition="0">
        <references count="1">
          <reference field="5" count="1">
            <x v="247"/>
          </reference>
        </references>
      </pivotArea>
    </format>
    <format dxfId="115">
      <pivotArea outline="0" collapsedLevelsAreSubtotals="1" fieldPosition="0">
        <references count="1">
          <reference field="5" count="1" selected="0">
            <x v="660"/>
          </reference>
        </references>
      </pivotArea>
    </format>
    <format dxfId="114">
      <pivotArea dataOnly="0" labelOnly="1" fieldPosition="0">
        <references count="1">
          <reference field="5" count="1">
            <x v="6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DF0141-DB48-4604-8207-B97A3A2DE5E7}" name="Nombre de cartons par produit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rowHeaderCaption="Produits" fieldListSortAscending="1">
  <location ref="M25:P40"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sortType="descending">
      <items count="5">
        <item m="1" x="3"/>
        <item x="2"/>
        <item x="0"/>
        <item x="1"/>
        <item t="default"/>
      </items>
    </pivotField>
    <pivotField showAll="0"/>
    <pivotField showAll="0"/>
    <pivotField axis="axisRow" showAll="0">
      <items count="15">
        <item x="13"/>
        <item x="5"/>
        <item x="2"/>
        <item x="8"/>
        <item x="7"/>
        <item x="12"/>
        <item x="0"/>
        <item x="4"/>
        <item x="10"/>
        <item x="6"/>
        <item x="1"/>
        <item x="1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v="1"/>
    </i>
    <i>
      <x v="2"/>
    </i>
    <i>
      <x v="3"/>
    </i>
  </colItems>
  <dataFields count="1">
    <dataField name="Nombre de cartons" fld="13" baseField="12" baseItem="0"/>
  </dataFields>
  <formats count="2">
    <format dxfId="84">
      <pivotArea collapsedLevelsAreSubtotals="1" fieldPosition="0">
        <references count="1">
          <reference field="12" count="10">
            <x v="0"/>
            <x v="1"/>
            <x v="2"/>
            <x v="3"/>
            <x v="4"/>
            <x v="5"/>
            <x v="6"/>
            <x v="7"/>
            <x v="8"/>
            <x v="9"/>
          </reference>
        </references>
      </pivotArea>
    </format>
    <format dxfId="83">
      <pivotArea dataOnly="0" fieldPosition="0">
        <references count="1">
          <reference field="12" count="0"/>
        </references>
      </pivotArea>
    </format>
  </formats>
  <conditionalFormats count="1">
    <conditionalFormat priority="7">
      <pivotAreas count="1">
        <pivotArea type="data" collapsedLevelsAreSubtotals="1" fieldPosition="0">
          <references count="2">
            <reference field="4294967294" count="1" selected="0">
              <x v="0"/>
            </reference>
            <reference field="1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6F538B-9810-4C07-9527-A8DA05F90386}" name="Nombre de cartons non livrés"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I31:AL46"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axis="axisRow" showAll="0">
      <items count="15">
        <item x="13"/>
        <item x="5"/>
        <item x="2"/>
        <item x="8"/>
        <item x="7"/>
        <item x="12"/>
        <item x="0"/>
        <item x="4"/>
        <item x="10"/>
        <item x="11"/>
        <item x="6"/>
        <item x="1"/>
        <item x="9"/>
        <item x="3"/>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Quantites" fld="13" baseField="0" baseItem="0"/>
  </dataFields>
  <formats count="2">
    <format dxfId="86">
      <pivotArea outline="0" collapsedLevelsAreSubtotals="1" fieldPosition="0"/>
    </format>
    <format dxfId="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7C1691-EAA7-456A-B3B5-3B18FD11FE2A}" name="Quantités vendues par Zone" cacheId="14"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26">
  <location ref="A12:E2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1"/>
        <item x="0"/>
        <item x="2"/>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3"/>
    </i>
    <i>
      <x v="1"/>
    </i>
    <i>
      <x v="2"/>
    </i>
    <i>
      <x v="5"/>
    </i>
    <i>
      <x v="4"/>
    </i>
    <i>
      <x v="6"/>
    </i>
    <i>
      <x/>
    </i>
    <i t="grand">
      <x/>
    </i>
  </rowItems>
  <colFields count="1">
    <field x="9"/>
  </colFields>
  <colItems count="4">
    <i>
      <x/>
    </i>
    <i>
      <x v="1"/>
    </i>
    <i>
      <x v="2"/>
    </i>
    <i t="grand">
      <x/>
    </i>
  </colItems>
  <dataFields count="1">
    <dataField name="Somme de Quantites" fld="13" baseField="0" baseItem="0"/>
  </dataFields>
  <formats count="2">
    <format dxfId="88">
      <pivotArea outline="0" collapsedLevelsAreSubtotals="1" fieldPosition="0"/>
    </format>
    <format dxfId="87">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B7F4A1-8E6F-4A1C-A1CA-F0913509846C}" name="Liste des numéros partenaires" cacheId="14"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38">
  <location ref="I12:K828"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dataField="1"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axis="axisCol" showAll="0">
      <items count="4">
        <item x="0"/>
        <item m="1" x="2"/>
        <item x="1"/>
        <item t="default"/>
      </items>
    </pivotField>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Fields count="1">
    <field x="8"/>
  </colFields>
  <colItems count="2">
    <i>
      <x/>
    </i>
    <i>
      <x v="2"/>
    </i>
  </colItems>
  <dataFields count="1">
    <dataField name="Somme de Telephone_Client" fld="5" baseField="0" baseItem="0"/>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07AEB6-D395-46D3-AF81-ADCCAB708EB3}" name="CA PAR ZONE"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15">
  <location ref="S11:V19"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m="1" x="3"/>
        <item x="1"/>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2"/>
    </i>
    <i>
      <x v="4"/>
    </i>
    <i>
      <x v="5"/>
    </i>
    <i>
      <x v="1"/>
    </i>
    <i>
      <x v="6"/>
    </i>
    <i>
      <x/>
    </i>
  </rowItems>
  <colFields count="1">
    <field x="9"/>
  </colFields>
  <colItems count="3">
    <i>
      <x/>
    </i>
    <i>
      <x v="1"/>
    </i>
    <i>
      <x v="3"/>
    </i>
  </colItems>
  <dataFields count="1">
    <dataField name="Somme de Prix Total" fld="15" baseField="0" baseItem="0"/>
  </dataFields>
  <formats count="2">
    <format dxfId="91">
      <pivotArea outline="0" collapsedLevelsAreSubtotals="1" fieldPosition="0"/>
    </format>
    <format dxfId="90">
      <pivotArea dataOnly="0" labelOnly="1" outline="0" axis="axisValues" fieldPosition="0"/>
    </format>
  </formats>
  <chartFormats count="21">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6"/>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5"/>
          </reference>
        </references>
      </pivotArea>
    </chartFormat>
    <chartFormat chart="12" format="24">
      <pivotArea type="data" outline="0" fieldPosition="0">
        <references count="2">
          <reference field="4294967294" count="1" selected="0">
            <x v="0"/>
          </reference>
          <reference field="2" count="1" selected="0">
            <x v="0"/>
          </reference>
        </references>
      </pivotArea>
    </chartFormat>
    <chartFormat chart="12" format="25">
      <pivotArea type="data" outline="0" fieldPosition="0">
        <references count="2">
          <reference field="4294967294" count="1" selected="0">
            <x v="0"/>
          </reference>
          <reference field="2" count="1" selected="0">
            <x v="7"/>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3"/>
          </reference>
        </references>
      </pivotArea>
    </chartFormat>
    <chartFormat chart="14" format="36">
      <pivotArea type="data" outline="0" fieldPosition="0">
        <references count="2">
          <reference field="4294967294" count="1" selected="0">
            <x v="0"/>
          </reference>
          <reference field="2" count="1" selected="0">
            <x v="4"/>
          </reference>
        </references>
      </pivotArea>
    </chartFormat>
    <chartFormat chart="14" format="37">
      <pivotArea type="data" outline="0" fieldPosition="0">
        <references count="2">
          <reference field="4294967294" count="1" selected="0">
            <x v="0"/>
          </reference>
          <reference field="2" count="1" selected="0">
            <x v="6"/>
          </reference>
        </references>
      </pivotArea>
    </chartFormat>
    <chartFormat chart="14" format="38">
      <pivotArea type="data" outline="0" fieldPosition="0">
        <references count="2">
          <reference field="4294967294" count="1" selected="0">
            <x v="0"/>
          </reference>
          <reference field="2" count="1" selected="0">
            <x v="5"/>
          </reference>
        </references>
      </pivotArea>
    </chartFormat>
    <chartFormat chart="14" format="39">
      <pivotArea type="data" outline="0" fieldPosition="0">
        <references count="2">
          <reference field="4294967294" count="1" selected="0">
            <x v="0"/>
          </reference>
          <reference field="2" count="1" selected="0">
            <x v="1"/>
          </reference>
        </references>
      </pivotArea>
    </chartFormat>
    <chartFormat chart="14" format="40">
      <pivotArea type="data" outline="0" fieldPosition="0">
        <references count="2">
          <reference field="4294967294" count="1" selected="0">
            <x v="0"/>
          </reference>
          <reference field="2" count="1" selected="0">
            <x v="2"/>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series="1">
      <pivotArea type="data" outline="0" fieldPosition="0">
        <references count="2">
          <reference field="4294967294" count="1" selected="0">
            <x v="0"/>
          </reference>
          <reference field="9" count="1" selected="0">
            <x v="1"/>
          </reference>
        </references>
      </pivotArea>
    </chartFormat>
    <chartFormat chart="14" format="43" series="1">
      <pivotArea type="data" outline="0" fieldPosition="0">
        <references count="2">
          <reference field="4294967294" count="1" selected="0">
            <x v="0"/>
          </reference>
          <reference field="9" count="1" selected="0">
            <x v="0"/>
          </reference>
        </references>
      </pivotArea>
    </chartFormat>
    <chartFormat chart="12" format="26" series="1">
      <pivotArea type="data" outline="0" fieldPosition="0">
        <references count="2">
          <reference field="4294967294" count="1" selected="0">
            <x v="0"/>
          </reference>
          <reference field="9" count="1" selected="0">
            <x v="1"/>
          </reference>
        </references>
      </pivotArea>
    </chartFormat>
    <chartFormat chart="12" format="2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AE744E-C8A5-4E1E-B576-A29F51AC87AF}" name="Listes des numéro" cacheId="14"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26" rowHeaderCaption="Numéros">
  <location ref="G2:G817"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axis="axisRow" showAll="0">
      <items count="818">
        <item m="1" x="816"/>
        <item x="690"/>
        <item x="796"/>
        <item x="539"/>
        <item x="687"/>
        <item x="761"/>
        <item x="6"/>
        <item x="88"/>
        <item x="431"/>
        <item x="250"/>
        <item x="719"/>
        <item x="536"/>
        <item x="159"/>
        <item x="456"/>
        <item x="556"/>
        <item x="202"/>
        <item x="59"/>
        <item x="754"/>
        <item x="257"/>
        <item x="701"/>
        <item x="527"/>
        <item x="170"/>
        <item x="65"/>
        <item x="797"/>
        <item x="620"/>
        <item x="756"/>
        <item x="765"/>
        <item x="715"/>
        <item x="305"/>
        <item x="742"/>
        <item x="91"/>
        <item x="49"/>
        <item x="90"/>
        <item x="52"/>
        <item x="325"/>
        <item x="711"/>
        <item x="679"/>
        <item x="760"/>
        <item x="684"/>
        <item x="69"/>
        <item x="300"/>
        <item x="626"/>
        <item x="801"/>
        <item x="422"/>
        <item x="514"/>
        <item x="703"/>
        <item x="655"/>
        <item x="205"/>
        <item x="166"/>
        <item x="116"/>
        <item x="247"/>
        <item x="404"/>
        <item x="121"/>
        <item x="526"/>
        <item x="381"/>
        <item x="752"/>
        <item x="329"/>
        <item x="394"/>
        <item x="506"/>
        <item x="525"/>
        <item x="643"/>
        <item x="383"/>
        <item x="602"/>
        <item x="649"/>
        <item x="0"/>
        <item x="29"/>
        <item x="192"/>
        <item x="302"/>
        <item x="173"/>
        <item x="781"/>
        <item x="741"/>
        <item x="685"/>
        <item x="253"/>
        <item x="167"/>
        <item x="708"/>
        <item x="621"/>
        <item x="157"/>
        <item x="738"/>
        <item x="734"/>
        <item x="507"/>
        <item x="745"/>
        <item x="380"/>
        <item x="136"/>
        <item x="538"/>
        <item x="731"/>
        <item x="149"/>
        <item x="298"/>
        <item x="798"/>
        <item x="510"/>
        <item x="12"/>
        <item x="275"/>
        <item x="430"/>
        <item x="56"/>
        <item x="664"/>
        <item x="802"/>
        <item x="619"/>
        <item x="446"/>
        <item x="188"/>
        <item x="481"/>
        <item x="696"/>
        <item x="585"/>
        <item x="266"/>
        <item x="34"/>
        <item x="54"/>
        <item x="724"/>
        <item x="44"/>
        <item x="384"/>
        <item x="677"/>
        <item x="524"/>
        <item x="124"/>
        <item x="117"/>
        <item x="787"/>
        <item x="265"/>
        <item x="199"/>
        <item x="459"/>
        <item x="60"/>
        <item x="739"/>
        <item x="353"/>
        <item x="554"/>
        <item x="795"/>
        <item x="178"/>
        <item x="191"/>
        <item x="153"/>
        <item x="176"/>
        <item x="792"/>
        <item x="28"/>
        <item x="402"/>
        <item x="392"/>
        <item x="30"/>
        <item x="654"/>
        <item x="786"/>
        <item x="714"/>
        <item x="317"/>
        <item x="114"/>
        <item x="179"/>
        <item x="721"/>
        <item x="323"/>
        <item x="378"/>
        <item x="393"/>
        <item x="683"/>
        <item x="681"/>
        <item x="240"/>
        <item x="201"/>
        <item x="660"/>
        <item x="311"/>
        <item x="469"/>
        <item x="107"/>
        <item x="656"/>
        <item x="729"/>
        <item x="608"/>
        <item x="702"/>
        <item x="148"/>
        <item x="547"/>
        <item x="267"/>
        <item x="203"/>
        <item x="516"/>
        <item x="158"/>
        <item x="268"/>
        <item x="106"/>
        <item x="676"/>
        <item x="309"/>
        <item x="487"/>
        <item x="753"/>
        <item x="728"/>
        <item x="791"/>
        <item x="403"/>
        <item x="150"/>
        <item x="374"/>
        <item x="53"/>
        <item x="16"/>
        <item x="73"/>
        <item x="652"/>
        <item x="607"/>
        <item x="778"/>
        <item x="804"/>
        <item x="251"/>
        <item x="47"/>
        <item x="732"/>
        <item x="476"/>
        <item x="546"/>
        <item x="678"/>
        <item x="747"/>
        <item x="412"/>
        <item x="183"/>
        <item x="140"/>
        <item x="237"/>
        <item x="71"/>
        <item x="670"/>
        <item x="356"/>
        <item x="503"/>
        <item x="85"/>
        <item x="669"/>
        <item x="41"/>
        <item x="707"/>
        <item x="367"/>
        <item x="161"/>
        <item x="256"/>
        <item x="699"/>
        <item x="70"/>
        <item x="233"/>
        <item x="51"/>
        <item x="479"/>
        <item x="296"/>
        <item x="662"/>
        <item x="416"/>
        <item x="151"/>
        <item x="726"/>
        <item x="236"/>
        <item x="730"/>
        <item x="209"/>
        <item x="37"/>
        <item x="4"/>
        <item x="436"/>
        <item x="674"/>
        <item x="321"/>
        <item x="740"/>
        <item x="671"/>
        <item x="187"/>
        <item x="35"/>
        <item x="79"/>
        <item x="255"/>
        <item x="330"/>
        <item x="175"/>
        <item x="270"/>
        <item x="697"/>
        <item x="316"/>
        <item x="667"/>
        <item x="111"/>
        <item x="523"/>
        <item x="355"/>
        <item x="163"/>
        <item x="189"/>
        <item x="790"/>
        <item x="788"/>
        <item x="733"/>
        <item x="164"/>
        <item x="281"/>
        <item x="234"/>
        <item x="295"/>
        <item x="177"/>
        <item x="755"/>
        <item x="477"/>
        <item x="152"/>
        <item x="735"/>
        <item x="410"/>
        <item x="537"/>
        <item x="262"/>
        <item x="785"/>
        <item x="278"/>
        <item x="590"/>
        <item x="706"/>
        <item x="692"/>
        <item x="112"/>
        <item x="659"/>
        <item x="465"/>
        <item x="751"/>
        <item x="301"/>
        <item x="83"/>
        <item x="156"/>
        <item x="725"/>
        <item x="93"/>
        <item x="782"/>
        <item x="505"/>
        <item x="171"/>
        <item x="405"/>
        <item x="36"/>
        <item x="529"/>
        <item x="444"/>
        <item x="68"/>
        <item x="686"/>
        <item x="688"/>
        <item x="144"/>
        <item x="534"/>
        <item x="521"/>
        <item x="84"/>
        <item x="644"/>
        <item x="125"/>
        <item x="332"/>
        <item x="780"/>
        <item x="595"/>
        <item x="808"/>
        <item x="349"/>
        <item x="601"/>
        <item x="482"/>
        <item x="248"/>
        <item x="103"/>
        <item x="736"/>
        <item x="773"/>
        <item x="777"/>
        <item x="807"/>
        <item x="594"/>
        <item x="413"/>
        <item x="648"/>
        <item x="598"/>
        <item x="793"/>
        <item x="46"/>
        <item x="48"/>
        <item x="500"/>
        <item x="399"/>
        <item x="184"/>
        <item x="478"/>
        <item x="324"/>
        <item x="779"/>
        <item x="722"/>
        <item x="62"/>
        <item x="238"/>
        <item x="331"/>
        <item x="120"/>
        <item x="744"/>
        <item x="40"/>
        <item x="254"/>
        <item x="488"/>
        <item x="768"/>
        <item x="415"/>
        <item x="716"/>
        <item x="463"/>
        <item x="769"/>
        <item x="757"/>
        <item x="155"/>
        <item x="299"/>
        <item x="235"/>
        <item x="377"/>
        <item x="108"/>
        <item x="127"/>
        <item x="694"/>
        <item x="591"/>
        <item x="611"/>
        <item x="767"/>
        <item x="200"/>
        <item x="710"/>
        <item x="433"/>
        <item x="388"/>
        <item x="241"/>
        <item x="386"/>
        <item x="806"/>
        <item x="663"/>
        <item x="194"/>
        <item x="448"/>
        <item x="764"/>
        <item x="110"/>
        <item x="520"/>
        <item x="314"/>
        <item x="100"/>
        <item x="509"/>
        <item x="75"/>
        <item x="695"/>
        <item x="382"/>
        <item x="723"/>
        <item x="63"/>
        <item x="10"/>
        <item x="480"/>
        <item x="385"/>
        <item x="720"/>
        <item x="61"/>
        <item x="414"/>
        <item x="102"/>
        <item x="657"/>
        <item x="763"/>
        <item x="784"/>
        <item x="533"/>
        <item x="810"/>
        <item x="279"/>
        <item x="489"/>
        <item x="5"/>
        <item x="67"/>
        <item x="800"/>
        <item x="458"/>
        <item x="263"/>
        <item x="105"/>
        <item x="109"/>
        <item x="32"/>
        <item x="129"/>
        <item x="749"/>
        <item x="104"/>
        <item x="691"/>
        <item x="665"/>
        <item x="123"/>
        <item x="195"/>
        <item x="320"/>
        <item x="407"/>
        <item x="772"/>
        <item x="9"/>
        <item x="101"/>
        <item x="606"/>
        <item x="805"/>
        <item x="45"/>
        <item x="280"/>
        <item x="449"/>
        <item x="27"/>
        <item x="668"/>
        <item x="519"/>
        <item x="490"/>
        <item x="396"/>
        <item x="113"/>
        <item x="717"/>
        <item x="475"/>
        <item x="513"/>
        <item x="55"/>
        <item x="439"/>
        <item x="535"/>
        <item x="783"/>
        <item x="246"/>
        <item x="471"/>
        <item x="259"/>
        <item x="470"/>
        <item x="66"/>
        <item x="758"/>
        <item x="682"/>
        <item x="748"/>
        <item x="552"/>
        <item x="512"/>
        <item x="661"/>
        <item x="658"/>
        <item x="318"/>
        <item x="351"/>
        <item x="705"/>
        <item x="373"/>
        <item x="443"/>
        <item x="307"/>
        <item x="680"/>
        <item x="743"/>
        <item x="119"/>
        <item x="750"/>
        <item x="614"/>
        <item x="206"/>
        <item x="704"/>
        <item x="809"/>
        <item x="372"/>
        <item x="89"/>
        <item x="675"/>
        <item x="555"/>
        <item x="789"/>
        <item x="462"/>
        <item x="551"/>
        <item x="549"/>
        <item x="673"/>
        <item x="518"/>
        <item x="92"/>
        <item x="115"/>
        <item x="485"/>
        <item x="204"/>
        <item x="181"/>
        <item x="336"/>
        <item x="603"/>
        <item x="182"/>
        <item x="653"/>
        <item x="776"/>
        <item x="693"/>
        <item x="435"/>
        <item x="672"/>
        <item x="244"/>
        <item x="261"/>
        <item x="352"/>
        <item x="160"/>
        <item x="17"/>
        <item x="162"/>
        <item x="379"/>
        <item x="799"/>
        <item x="483"/>
        <item x="269"/>
        <item x="770"/>
        <item x="432"/>
        <item x="322"/>
        <item x="297"/>
        <item x="310"/>
        <item x="700"/>
        <item x="428"/>
        <item x="627"/>
        <item x="737"/>
        <item x="698"/>
        <item x="689"/>
        <item x="359"/>
        <item x="794"/>
        <item x="775"/>
        <item x="185"/>
        <item x="180"/>
        <item x="425"/>
        <item x="207"/>
        <item x="502"/>
        <item x="712"/>
        <item x="508"/>
        <item x="122"/>
        <item x="762"/>
        <item x="169"/>
        <item x="713"/>
        <item x="344"/>
        <item x="517"/>
        <item x="232"/>
        <item x="137"/>
        <item x="746"/>
        <item x="50"/>
        <item x="766"/>
        <item x="212"/>
        <item m="1" x="815"/>
        <item x="771"/>
        <item x="774"/>
        <item x="666"/>
        <item x="628"/>
        <item x="78"/>
        <item x="292"/>
        <item x="629"/>
        <item x="759"/>
        <item x="272"/>
        <item x="397"/>
        <item x="709"/>
        <item x="126"/>
        <item x="264"/>
        <item x="645"/>
        <item x="803"/>
        <item x="511"/>
        <item x="550"/>
        <item x="718"/>
        <item x="727"/>
        <item x="15"/>
        <item x="260"/>
        <item x="77"/>
        <item x="239"/>
        <item x="634"/>
        <item x="172"/>
        <item x="258"/>
        <item x="128"/>
        <item x="94"/>
        <item x="95"/>
        <item x="624"/>
        <item x="97"/>
        <item x="625"/>
        <item x="630"/>
        <item x="631"/>
        <item x="632"/>
        <item x="633"/>
        <item x="635"/>
        <item x="636"/>
        <item x="637"/>
        <item x="638"/>
        <item x="640"/>
        <item x="641"/>
        <item x="642"/>
        <item x="197"/>
        <item x="484"/>
        <item x="198"/>
        <item x="86"/>
        <item x="348"/>
        <item x="87"/>
        <item x="646"/>
        <item x="72"/>
        <item x="647"/>
        <item x="650"/>
        <item x="651"/>
        <item x="287"/>
        <item x="290"/>
        <item x="284"/>
        <item x="286"/>
        <item x="289"/>
        <item x="285"/>
        <item x="283"/>
        <item x="288"/>
        <item x="639"/>
        <item x="196"/>
        <item x="609"/>
        <item x="610"/>
        <item x="548"/>
        <item x="612"/>
        <item x="613"/>
        <item x="615"/>
        <item x="616"/>
        <item x="8"/>
        <item x="617"/>
        <item x="588"/>
        <item x="618"/>
        <item x="273"/>
        <item x="371"/>
        <item x="370"/>
        <item x="369"/>
        <item x="622"/>
        <item x="623"/>
        <item x="589"/>
        <item x="277"/>
        <item x="592"/>
        <item x="593"/>
        <item x="11"/>
        <item x="13"/>
        <item x="14"/>
        <item x="350"/>
        <item x="354"/>
        <item x="596"/>
        <item x="597"/>
        <item x="599"/>
        <item x="39"/>
        <item x="486"/>
        <item x="600"/>
        <item x="604"/>
        <item x="501"/>
        <item x="605"/>
        <item x="557"/>
        <item x="558"/>
        <item x="559"/>
        <item x="560"/>
        <item x="561"/>
        <item x="562"/>
        <item x="563"/>
        <item x="564"/>
        <item x="565"/>
        <item x="566"/>
        <item x="567"/>
        <item x="568"/>
        <item x="569"/>
        <item x="570"/>
        <item x="26"/>
        <item x="571"/>
        <item x="25"/>
        <item x="572"/>
        <item x="573"/>
        <item x="574"/>
        <item x="575"/>
        <item x="576"/>
        <item x="577"/>
        <item x="578"/>
        <item x="23"/>
        <item x="22"/>
        <item x="21"/>
        <item x="24"/>
        <item x="20"/>
        <item x="19"/>
        <item x="579"/>
        <item x="217"/>
        <item x="218"/>
        <item x="226"/>
        <item x="219"/>
        <item x="215"/>
        <item x="211"/>
        <item x="213"/>
        <item x="228"/>
        <item x="580"/>
        <item x="222"/>
        <item x="225"/>
        <item x="224"/>
        <item x="227"/>
        <item x="210"/>
        <item x="214"/>
        <item x="581"/>
        <item x="221"/>
        <item x="582"/>
        <item x="230"/>
        <item x="583"/>
        <item x="223"/>
        <item x="216"/>
        <item x="308"/>
        <item x="306"/>
        <item x="584"/>
        <item x="304"/>
        <item x="586"/>
        <item x="587"/>
        <item x="522"/>
        <item x="528"/>
        <item x="138"/>
        <item x="139"/>
        <item x="319"/>
        <item x="141"/>
        <item x="530"/>
        <item x="531"/>
        <item x="532"/>
        <item x="143"/>
        <item x="147"/>
        <item x="406"/>
        <item x="408"/>
        <item x="409"/>
        <item x="174"/>
        <item x="400"/>
        <item x="540"/>
        <item x="541"/>
        <item x="542"/>
        <item x="543"/>
        <item x="544"/>
        <item x="242"/>
        <item x="243"/>
        <item x="245"/>
        <item x="249"/>
        <item x="545"/>
        <item x="553"/>
        <item x="96"/>
        <item x="98"/>
        <item x="365"/>
        <item x="515"/>
        <item x="76"/>
        <item x="74"/>
        <item x="80"/>
        <item x="1"/>
        <item x="313"/>
        <item x="315"/>
        <item x="491"/>
        <item x="492"/>
        <item x="493"/>
        <item x="494"/>
        <item x="495"/>
        <item x="496"/>
        <item x="497"/>
        <item x="498"/>
        <item x="499"/>
        <item x="504"/>
        <item x="450"/>
        <item x="451"/>
        <item x="452"/>
        <item x="453"/>
        <item x="454"/>
        <item x="455"/>
        <item x="457"/>
        <item x="460"/>
        <item x="461"/>
        <item x="464"/>
        <item x="466"/>
        <item x="467"/>
        <item x="468"/>
        <item x="58"/>
        <item x="57"/>
        <item x="472"/>
        <item x="473"/>
        <item x="474"/>
        <item x="411"/>
        <item x="186"/>
        <item x="417"/>
        <item x="418"/>
        <item x="419"/>
        <item x="420"/>
        <item x="421"/>
        <item x="423"/>
        <item x="424"/>
        <item x="426"/>
        <item x="427"/>
        <item x="429"/>
        <item x="434"/>
        <item x="437"/>
        <item x="438"/>
        <item x="440"/>
        <item x="441"/>
        <item x="442"/>
        <item x="445"/>
        <item x="447"/>
        <item x="389"/>
        <item x="390"/>
        <item x="391"/>
        <item x="395"/>
        <item x="398"/>
        <item x="401"/>
        <item x="312"/>
        <item x="38"/>
        <item x="326"/>
        <item x="327"/>
        <item x="328"/>
        <item x="333"/>
        <item x="334"/>
        <item x="335"/>
        <item x="337"/>
        <item x="338"/>
        <item x="339"/>
        <item x="340"/>
        <item x="341"/>
        <item x="342"/>
        <item x="343"/>
        <item x="345"/>
        <item x="346"/>
        <item x="347"/>
        <item x="357"/>
        <item x="358"/>
        <item x="360"/>
        <item x="361"/>
        <item x="362"/>
        <item x="363"/>
        <item x="364"/>
        <item x="366"/>
        <item x="368"/>
        <item x="375"/>
        <item x="81"/>
        <item x="82"/>
        <item x="376"/>
        <item x="387"/>
        <item x="190"/>
        <item x="193"/>
        <item x="208"/>
        <item x="220"/>
        <item x="229"/>
        <item x="231"/>
        <item x="252"/>
        <item x="271"/>
        <item x="2"/>
        <item x="274"/>
        <item x="276"/>
        <item x="282"/>
        <item x="291"/>
        <item x="293"/>
        <item x="294"/>
        <item x="130"/>
        <item x="131"/>
        <item x="132"/>
        <item x="133"/>
        <item x="134"/>
        <item x="135"/>
        <item x="142"/>
        <item x="145"/>
        <item x="146"/>
        <item x="154"/>
        <item x="165"/>
        <item x="168"/>
        <item x="303"/>
        <item x="64"/>
        <item x="99"/>
        <item x="118"/>
        <item x="3"/>
        <item x="7"/>
        <item x="18"/>
        <item x="31"/>
        <item x="33"/>
        <item x="42"/>
        <item x="43"/>
        <item x="811"/>
        <item x="812"/>
        <item x="813"/>
        <item x="814"/>
        <item t="default"/>
      </items>
    </pivotField>
    <pivotField showAll="0">
      <items count="10">
        <item x="3"/>
        <item x="6"/>
        <item x="1"/>
        <item x="2"/>
        <item x="0"/>
        <item x="5"/>
        <item x="7"/>
        <item x="4"/>
        <item m="1" x="8"/>
        <item t="default"/>
      </items>
    </pivotField>
    <pivotField showAll="0"/>
    <pivotField showAll="0"/>
    <pivotField showAll="0">
      <items count="5">
        <item x="1"/>
        <item x="0"/>
        <item x="2"/>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Items count="1">
    <i/>
  </colItems>
  <formats count="2">
    <format dxfId="93">
      <pivotArea outline="0" collapsedLevelsAreSubtotals="1"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34F6FC-5ED4-4E2B-B03F-0A6BDF8BB0DB}" name="Quantité par zone 1"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location ref="AD3:AG11" firstHeaderRow="1" firstDataRow="2"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axis="axisRow" showAll="0" sortType="descending">
      <items count="9">
        <item x="6"/>
        <item x="2"/>
        <item x="0"/>
        <item x="1"/>
        <item x="3"/>
        <item x="4"/>
        <item x="5"/>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2"/>
        <item x="0"/>
        <item x="1"/>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1"/>
    </i>
    <i>
      <x v="2"/>
    </i>
    <i>
      <x v="5"/>
    </i>
    <i>
      <x v="4"/>
    </i>
    <i>
      <x v="6"/>
    </i>
    <i>
      <x/>
    </i>
  </rowItems>
  <colFields count="1">
    <field x="9"/>
  </colFields>
  <colItems count="3">
    <i>
      <x/>
    </i>
    <i>
      <x v="1"/>
    </i>
    <i>
      <x v="2"/>
    </i>
  </colItems>
  <dataFields count="1">
    <dataField name="Somme de Quantites" fld="13" baseField="0" baseItem="0"/>
  </dataFields>
  <formats count="2">
    <format dxfId="95">
      <pivotArea outline="0" collapsedLevelsAreSubtotals="1" fieldPosition="0"/>
    </format>
    <format dxfId="94">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175296-16E4-4D54-92BF-A171B765CA8C}" name="Tableau croisé dynamique1" cacheId="14"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P3:AP10" firstHeaderRow="1" firstDataRow="1" firstDataCol="1"/>
  <pivotFields count="20">
    <pivotField numFmtId="164" showAll="0">
      <items count="35">
        <item x="31"/>
        <item x="30"/>
        <item x="29"/>
        <item x="28"/>
        <item x="27"/>
        <item x="26"/>
        <item x="25"/>
        <item x="24"/>
        <item x="23"/>
        <item x="22"/>
        <item x="21"/>
        <item x="20"/>
        <item x="19"/>
        <item x="18"/>
        <item x="17"/>
        <item x="16"/>
        <item x="15"/>
        <item x="14"/>
        <item m="1" x="33"/>
        <item x="13"/>
        <item x="12"/>
        <item x="11"/>
        <item x="10"/>
        <item x="9"/>
        <item x="7"/>
        <item x="8"/>
        <item x="5"/>
        <item x="6"/>
        <item x="2"/>
        <item x="3"/>
        <item x="4"/>
        <item x="1"/>
        <item x="0"/>
        <item x="32"/>
        <item t="default"/>
      </items>
    </pivotField>
    <pivotField showAll="0">
      <items count="9">
        <item x="6"/>
        <item x="5"/>
        <item x="3"/>
        <item x="4"/>
        <item x="2"/>
        <item x="1"/>
        <item x="0"/>
        <item m="1" x="7"/>
        <item t="default"/>
      </items>
    </pivotField>
    <pivotField showAll="0">
      <items count="9">
        <item x="6"/>
        <item x="2"/>
        <item x="0"/>
        <item x="1"/>
        <item x="3"/>
        <item x="4"/>
        <item x="5"/>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0"/>
        <item x="2"/>
        <item m="1" x="3"/>
        <item t="default"/>
      </items>
    </pivotField>
    <pivotField showAll="0"/>
    <pivotField showAll="0"/>
    <pivotField showAll="0"/>
    <pivotField showAll="0"/>
    <pivotField showAll="0"/>
    <pivotField showAll="0"/>
    <pivotField axis="axisRow" showAll="0">
      <items count="13">
        <item m="1" x="11"/>
        <item m="1" x="10"/>
        <item m="1" x="9"/>
        <item m="1" x="8"/>
        <item x="6"/>
        <item x="5"/>
        <item x="4"/>
        <item x="3"/>
        <item x="2"/>
        <item m="1" x="7"/>
        <item x="1"/>
        <item x="0"/>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4"/>
    </i>
    <i>
      <x v="5"/>
    </i>
    <i>
      <x v="6"/>
    </i>
    <i>
      <x v="7"/>
    </i>
    <i>
      <x v="8"/>
    </i>
    <i>
      <x v="10"/>
    </i>
    <i>
      <x v="11"/>
    </i>
  </rowItems>
  <colItems count="1">
    <i/>
  </colItems>
  <formats count="2">
    <format dxfId="97">
      <pivotArea outline="0" collapsedLevelsAreSubtotals="1"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pivotTables>
    <pivotTable tabId="3" name="Listes des numéro"/>
    <pivotTable tabId="3" name="Liste des numéros partenaires"/>
    <pivotTable tabId="3" name="Quantité par zone 1"/>
    <pivotTable tabId="3" name="CA PAR ZONE"/>
    <pivotTable tabId="3" name="CA PAR PRODUITS"/>
    <pivotTable tabId="3" name="Quantités vendues par Zone"/>
    <pivotTable tabId="3" name="Nombre de cartons par produits"/>
    <pivotTable tabId="3" name="NOMBRE DE CARONS PAR ZONE"/>
    <pivotTable tabId="3" name="Nombre de cartons non livrés"/>
    <pivotTable tabId="3" name="Tableau croisé dynamique1"/>
    <pivotTable tabId="3" name="Tableau croisé dynamique2"/>
  </pivotTables>
  <data>
    <tabular pivotCacheId="851353944" sortOrder="descending" showMissing="0">
      <items count="4">
        <i x="2" s="1"/>
        <i x="0"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8">
        <i x="6" s="1"/>
        <i x="2" s="1"/>
        <i x="0" s="1"/>
        <i x="1" s="1"/>
        <i x="3" s="1"/>
        <i x="4" s="1"/>
        <i x="5"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items count="8">
        <i x="6" s="1"/>
        <i x="5" s="1"/>
        <i x="3" s="1"/>
        <i x="4" s="1"/>
        <i x="2" s="1"/>
        <i x="1" s="1"/>
        <i x="0"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6DF6F82F-3C1C-497E-B6D6-D8006BDA5A8A}" cache="Segment_zone1" caption="Zone" rowHeight="241300"/>
  <slicer name="Prénom Nom RZ 2" xr10:uid="{E3E859BF-A7E3-496B-8E86-EC92E762CF37}" cache="Segment_Prenom_Nom_RZ1" caption="Prénom Nom RZ" rowHeight="241300"/>
  <slicer name="Point de Vente 2" xr10:uid="{16872CD6-6725-4412-AB26-EFDD74618A9D}" cache="Segment_Point_de_Vente1" caption="Point de Vente" rowHeight="241300"/>
  <slicer name="Semaine 2" xr10:uid="{195217F2-B0B0-4E96-929E-93C9BA442FE9}" cache="Segment_Semaine1" caption="Semaine" rowHeight="241300"/>
  <slicer name="Mois 2" xr10:uid="{69EEA13E-A2F5-493E-B7B5-5C9DD7182E42}" cache="Segment_Mois1" caption="Mo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146">
  <autoFilter ref="A1:E2" xr:uid="{EAA96755-704D-4608-9E50-96F4224CD170}"/>
  <tableColumns count="5">
    <tableColumn id="1" xr3:uid="{BF67F3DD-39E9-417F-8111-22D22DDB1AAA}" name="secteur" dataDxfId="145"/>
    <tableColumn id="2" xr3:uid="{FBC4B037-CB7F-4688-8EA7-1C68838E9628}" name="Tel Client" dataDxfId="144"/>
    <tableColumn id="3" xr3:uid="{265981C9-6E06-4BFA-9F47-F36D46E9E641}" name="Proposition" dataDxfId="143"/>
    <tableColumn id="4" xr3:uid="{DF55B5E2-5021-438C-8658-0FE80315C501}" name="Produit concurent" dataDxfId="142"/>
    <tableColumn id="5" xr3:uid="{EC6DC2D8-2634-43FD-8F09-E7B3220FC691}" name="Prix Concurent" dataDxfId="1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852" totalsRowShown="0" headerRowDxfId="140" headerRowBorderDxfId="139" tableBorderDxfId="138">
  <autoFilter ref="A1:R1852" xr:uid="{FC757211-1341-459A-BE29-FAC5D7146FA5}"/>
  <sortState xmlns:xlrd2="http://schemas.microsoft.com/office/spreadsheetml/2017/richdata2" ref="A2:R1799">
    <sortCondition descending="1" ref="A1:A1799"/>
  </sortState>
  <tableColumns count="18">
    <tableColumn id="1" xr3:uid="{F85C405C-E78B-4DA6-8568-08107D7551E4}" name="Date" dataDxfId="137"/>
    <tableColumn id="2" xr3:uid="{24A95AD6-D6B8-4864-9451-50BFB3565C62}" name="Prenom_Nom_RZ"/>
    <tableColumn id="4" xr3:uid="{72E50CE0-52B1-4C49-9D23-C97154D649A5}" name="zone"/>
    <tableColumn id="5" xr3:uid="{E26577ED-9647-48EE-BE53-9D2F344CB36B}" name="secteur" dataDxfId="136"/>
    <tableColumn id="6" xr3:uid="{43164A48-AFB0-417D-94C4-5347A67ACD14}" name="Nom_du_magasin" dataDxfId="135"/>
    <tableColumn id="7" xr3:uid="{66D926A0-8C65-4D89-BA92-AA9653C7DE06}" name="Telephone_Client" dataDxfId="134"/>
    <tableColumn id="8" xr3:uid="{8D4D921E-310A-44FC-AA1D-F30B627C5984}" name="Type" dataDxfId="133"/>
    <tableColumn id="9" xr3:uid="{8F76EC1A-EDA8-4334-9D9A-F7A4396347FF}" name="Precisez" dataDxfId="132"/>
    <tableColumn id="10" xr3:uid="{636AF8A9-C9D0-49B6-94C8-FFB87B44FA47}" name="Point_de_Vente" dataDxfId="131"/>
    <tableColumn id="11" xr3:uid="{35E41B20-D7EB-4025-A9CC-62B85956ABCD}" name="Operation" dataDxfId="130"/>
    <tableColumn id="3" xr3:uid="{3363B50E-E9D9-49C9-9A87-B883B61A5A6B}" name="Mois 1" dataDxfId="129"/>
    <tableColumn id="12" xr3:uid="{AB905DE1-CC5E-4C11-8318-9C04B6D96EC3}" name="Commentaire" dataDxfId="128"/>
    <tableColumn id="13" xr3:uid="{9BC88C3B-EEBD-4156-81CB-075746F3F057}" name="Produit" dataDxfId="127"/>
    <tableColumn id="14" xr3:uid="{8DD706C4-BCF7-47C0-9913-F482F7A2F321}" name="Quantites" dataDxfId="126"/>
    <tableColumn id="15" xr3:uid="{D96EE09E-B22B-4D75-AABE-AEBF7CE286A6}" name="Prix_Unitaire" dataDxfId="125"/>
    <tableColumn id="16" xr3:uid="{B1727D51-96B6-4015-83C5-EBCAD96E9834}" name="Prix Total" dataDxfId="124"/>
    <tableColumn id="17" xr3:uid="{9A2C6D78-CE06-4E13-B8E1-0CB92B201156}" name="Semaine" dataDxfId="123"/>
    <tableColumn id="18" xr3:uid="{83F3E9A5-7911-47C6-B543-07173CE7D4B5}" name="Mois" dataDxfId="12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16288-CC3F-48CA-A858-416521887A0F}" name="Objectif_CA" displayName="Objectif_CA" ref="I2:J10" totalsRowCount="1">
  <autoFilter ref="I2:J9" xr:uid="{03216288-CC3F-48CA-A858-416521887A0F}"/>
  <tableColumns count="2">
    <tableColumn id="1" xr3:uid="{F27C1D42-1807-4518-8261-BB2442CFDDE3}" name="Nom" totalsRowLabel="Somme"/>
    <tableColumn id="2" xr3:uid="{FE29885F-ABE0-4CC4-8C9C-7F724189290D}" name="Objectif CA" totalsRowFunction="sum" dataDxfId="81" totalsRowDxfId="8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79" dataDxfId="78">
  <autoFilter ref="N4:O16" xr:uid="{6854A3D8-E42F-451E-8856-559FAB4924B4}"/>
  <tableColumns count="2">
    <tableColumn id="1" xr3:uid="{CEE56010-D6CA-4D86-91A4-BAB59B6E4E54}" name="Produits" dataDxfId="77">
      <calculatedColumnFormula>IF(OR('Données Traitées'!Q27="(vide)",'Données Traitées'!Q27=0,Tableau1[[#This Row],[Quantités]]=""),"",'Données Traitées'!Q27)</calculatedColumnFormula>
    </tableColumn>
    <tableColumn id="2" xr3:uid="{F44570CC-29A2-4F96-8AB9-8C4E5A1F7A4D}" name="Quantités" dataDxfId="76">
      <calculatedColumnFormula>IF('Données Traitées'!R27=0,"",'Données Traitées'!R27)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75" dataDxfId="74">
  <autoFilter ref="A35:B47" xr:uid="{01333506-EAA4-4B44-932F-483882335F88}"/>
  <tableColumns count="2">
    <tableColumn id="1" xr3:uid="{BB5EE882-2CAC-47B5-9F48-14C826881580}" name="Produits" dataDxfId="73">
      <calculatedColumnFormula>IF(OR('Données Traitées'!Q27=0,'Données Traitées'!Q27="(vide)"),"",'Données Traitées'!Q27)</calculatedColumnFormula>
    </tableColumn>
    <tableColumn id="2" xr3:uid="{3D20976D-5104-468C-B3D0-3B35E0D006EE}" name="Quantités" dataDxfId="72">
      <calculatedColumnFormula>IF(OR('Données Traitées'!Q27=0,'Données Traitées'!Q27="(vide)"),"",'Données Traitées'!R27)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525</v>
      </c>
      <c r="C1" t="s">
        <v>526</v>
      </c>
      <c r="D1" t="s">
        <v>528</v>
      </c>
      <c r="E1" t="s">
        <v>527</v>
      </c>
    </row>
    <row r="2" spans="1:5" ht="42.75" x14ac:dyDescent="0.45">
      <c r="A2" s="23" t="s">
        <v>64</v>
      </c>
      <c r="B2" s="23">
        <v>778840348</v>
      </c>
      <c r="C2" s="24" t="s">
        <v>529</v>
      </c>
      <c r="D2" s="23"/>
      <c r="E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852"/>
  <sheetViews>
    <sheetView tabSelected="1" topLeftCell="M1797" zoomScale="106" zoomScaleNormal="103" workbookViewId="0">
      <selection activeCell="R1799" sqref="R1799:R1852"/>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166</v>
      </c>
      <c r="L1" s="3" t="s">
        <v>10</v>
      </c>
      <c r="M1" s="2" t="s">
        <v>11</v>
      </c>
      <c r="N1" s="2" t="s">
        <v>12</v>
      </c>
      <c r="O1" s="17" t="s">
        <v>13</v>
      </c>
      <c r="P1" s="17" t="s">
        <v>82</v>
      </c>
      <c r="Q1" s="2" t="s">
        <v>165</v>
      </c>
      <c r="R1" s="2" t="s">
        <v>125</v>
      </c>
    </row>
    <row r="2" spans="1:18" x14ac:dyDescent="0.45">
      <c r="A2" s="1">
        <v>45867</v>
      </c>
      <c r="B2" t="s">
        <v>45</v>
      </c>
      <c r="C2" t="s">
        <v>46</v>
      </c>
      <c r="D2" t="s">
        <v>64</v>
      </c>
      <c r="E2" t="s">
        <v>1212</v>
      </c>
      <c r="F2">
        <v>767379110</v>
      </c>
      <c r="G2" t="s">
        <v>27</v>
      </c>
      <c r="I2" t="s">
        <v>24</v>
      </c>
      <c r="J2" t="s">
        <v>37</v>
      </c>
      <c r="L2" s="4" t="s">
        <v>1600</v>
      </c>
      <c r="M2" t="s">
        <v>34</v>
      </c>
      <c r="N2">
        <v>25</v>
      </c>
      <c r="O2" s="5">
        <v>26000</v>
      </c>
      <c r="P2" s="5">
        <v>650000</v>
      </c>
      <c r="Q2" s="18" t="str">
        <f>"S"&amp;_xlfn.ISOWEEKNUM(Semaine_1[[#This Row],[Date]])</f>
        <v>S31</v>
      </c>
      <c r="R2" s="18" t="str">
        <f>TEXT(Semaine_1[[#This Row],[Date]],"MMMM")</f>
        <v>juillet</v>
      </c>
    </row>
    <row r="3" spans="1:18" x14ac:dyDescent="0.45">
      <c r="A3" s="1">
        <v>45867</v>
      </c>
      <c r="B3" t="s">
        <v>45</v>
      </c>
      <c r="C3" t="s">
        <v>46</v>
      </c>
      <c r="D3" t="s">
        <v>64</v>
      </c>
      <c r="E3" t="s">
        <v>150</v>
      </c>
      <c r="F3">
        <v>783795076</v>
      </c>
      <c r="G3" t="s">
        <v>27</v>
      </c>
      <c r="I3" t="s">
        <v>24</v>
      </c>
      <c r="J3" t="s">
        <v>20</v>
      </c>
      <c r="L3" s="4" t="s">
        <v>39</v>
      </c>
      <c r="Q3" s="18" t="str">
        <f>"S"&amp;_xlfn.ISOWEEKNUM(Semaine_1[[#This Row],[Date]])</f>
        <v>S31</v>
      </c>
      <c r="R3" s="18" t="str">
        <f>TEXT(Semaine_1[[#This Row],[Date]],"MMMM")</f>
        <v>juillet</v>
      </c>
    </row>
    <row r="4" spans="1:18" x14ac:dyDescent="0.45">
      <c r="A4" s="1">
        <v>45867</v>
      </c>
      <c r="B4" t="s">
        <v>45</v>
      </c>
      <c r="C4" t="s">
        <v>46</v>
      </c>
      <c r="D4" t="s">
        <v>64</v>
      </c>
      <c r="E4" t="s">
        <v>1619</v>
      </c>
      <c r="F4">
        <v>781884000</v>
      </c>
      <c r="G4" t="s">
        <v>27</v>
      </c>
      <c r="I4" t="s">
        <v>19</v>
      </c>
      <c r="J4" t="s">
        <v>20</v>
      </c>
      <c r="L4" s="4" t="s">
        <v>132</v>
      </c>
      <c r="Q4" s="18" t="str">
        <f>"S"&amp;_xlfn.ISOWEEKNUM(Semaine_1[[#This Row],[Date]])</f>
        <v>S31</v>
      </c>
      <c r="R4" s="18" t="str">
        <f>TEXT(Semaine_1[[#This Row],[Date]],"MMMM")</f>
        <v>juillet</v>
      </c>
    </row>
    <row r="5" spans="1:18" ht="28.5" x14ac:dyDescent="0.45">
      <c r="A5" s="1">
        <v>45867</v>
      </c>
      <c r="B5" t="s">
        <v>45</v>
      </c>
      <c r="C5" t="s">
        <v>46</v>
      </c>
      <c r="D5" t="s">
        <v>64</v>
      </c>
      <c r="E5" t="s">
        <v>2124</v>
      </c>
      <c r="F5">
        <v>772325282</v>
      </c>
      <c r="G5" t="s">
        <v>18</v>
      </c>
      <c r="I5" t="s">
        <v>24</v>
      </c>
      <c r="J5" t="s">
        <v>20</v>
      </c>
      <c r="L5" s="4" t="s">
        <v>2288</v>
      </c>
      <c r="Q5" s="18" t="str">
        <f>"S"&amp;_xlfn.ISOWEEKNUM(Semaine_1[[#This Row],[Date]])</f>
        <v>S31</v>
      </c>
      <c r="R5" s="18" t="str">
        <f>TEXT(Semaine_1[[#This Row],[Date]],"MMMM")</f>
        <v>juillet</v>
      </c>
    </row>
    <row r="6" spans="1:18" x14ac:dyDescent="0.45">
      <c r="A6" s="1">
        <v>45867</v>
      </c>
      <c r="B6" t="s">
        <v>45</v>
      </c>
      <c r="C6" t="s">
        <v>46</v>
      </c>
      <c r="D6" t="s">
        <v>64</v>
      </c>
      <c r="E6" t="s">
        <v>250</v>
      </c>
      <c r="F6">
        <v>774445965</v>
      </c>
      <c r="G6" t="s">
        <v>27</v>
      </c>
      <c r="I6" t="s">
        <v>24</v>
      </c>
      <c r="J6" t="s">
        <v>37</v>
      </c>
      <c r="L6" s="4" t="s">
        <v>1600</v>
      </c>
      <c r="M6" t="s">
        <v>34</v>
      </c>
      <c r="N6">
        <v>25</v>
      </c>
      <c r="O6" s="5">
        <v>26000</v>
      </c>
      <c r="P6" s="5">
        <v>650000</v>
      </c>
      <c r="Q6" s="18" t="str">
        <f>"S"&amp;_xlfn.ISOWEEKNUM(Semaine_1[[#This Row],[Date]])</f>
        <v>S31</v>
      </c>
      <c r="R6" s="18" t="str">
        <f>TEXT(Semaine_1[[#This Row],[Date]],"MMMM")</f>
        <v>juillet</v>
      </c>
    </row>
    <row r="7" spans="1:18" x14ac:dyDescent="0.45">
      <c r="A7" s="1">
        <v>45867</v>
      </c>
      <c r="B7" t="s">
        <v>45</v>
      </c>
      <c r="C7" t="s">
        <v>46</v>
      </c>
      <c r="D7" t="s">
        <v>64</v>
      </c>
      <c r="E7" t="s">
        <v>133</v>
      </c>
      <c r="F7">
        <v>776498707</v>
      </c>
      <c r="G7" t="s">
        <v>27</v>
      </c>
      <c r="I7" t="s">
        <v>19</v>
      </c>
      <c r="J7" t="s">
        <v>20</v>
      </c>
      <c r="L7" s="4" t="s">
        <v>132</v>
      </c>
      <c r="Q7" s="18" t="str">
        <f>"S"&amp;_xlfn.ISOWEEKNUM(Semaine_1[[#This Row],[Date]])</f>
        <v>S31</v>
      </c>
      <c r="R7" s="18" t="str">
        <f>TEXT(Semaine_1[[#This Row],[Date]],"MMMM")</f>
        <v>juillet</v>
      </c>
    </row>
    <row r="8" spans="1:18" x14ac:dyDescent="0.45">
      <c r="A8" s="1">
        <v>45867</v>
      </c>
      <c r="B8" t="s">
        <v>45</v>
      </c>
      <c r="C8" t="s">
        <v>46</v>
      </c>
      <c r="D8" t="s">
        <v>64</v>
      </c>
      <c r="E8" t="s">
        <v>1620</v>
      </c>
      <c r="F8">
        <v>338559477</v>
      </c>
      <c r="G8" t="s">
        <v>27</v>
      </c>
      <c r="I8" t="s">
        <v>24</v>
      </c>
      <c r="J8" t="s">
        <v>20</v>
      </c>
      <c r="L8" s="4" t="s">
        <v>39</v>
      </c>
      <c r="Q8" s="18" t="str">
        <f>"S"&amp;_xlfn.ISOWEEKNUM(Semaine_1[[#This Row],[Date]])</f>
        <v>S31</v>
      </c>
      <c r="R8" s="18" t="str">
        <f>TEXT(Semaine_1[[#This Row],[Date]],"MMMM")</f>
        <v>juillet</v>
      </c>
    </row>
    <row r="9" spans="1:18" x14ac:dyDescent="0.45">
      <c r="A9" s="1">
        <v>45867</v>
      </c>
      <c r="B9" t="s">
        <v>45</v>
      </c>
      <c r="C9" t="s">
        <v>46</v>
      </c>
      <c r="D9" t="s">
        <v>64</v>
      </c>
      <c r="E9" t="s">
        <v>2289</v>
      </c>
      <c r="F9">
        <v>783592220</v>
      </c>
      <c r="G9" t="s">
        <v>18</v>
      </c>
      <c r="I9" t="s">
        <v>24</v>
      </c>
      <c r="J9" t="s">
        <v>28</v>
      </c>
      <c r="K9" t="s">
        <v>126</v>
      </c>
      <c r="L9" s="4" t="s">
        <v>2290</v>
      </c>
      <c r="M9" t="s">
        <v>43</v>
      </c>
      <c r="N9">
        <v>2</v>
      </c>
      <c r="O9" s="5">
        <v>19500</v>
      </c>
      <c r="P9" s="5">
        <v>39000</v>
      </c>
      <c r="Q9" s="18" t="str">
        <f>"S"&amp;_xlfn.ISOWEEKNUM(Semaine_1[[#This Row],[Date]])</f>
        <v>S31</v>
      </c>
      <c r="R9" s="18" t="str">
        <f>TEXT(Semaine_1[[#This Row],[Date]],"MMMM")</f>
        <v>juillet</v>
      </c>
    </row>
    <row r="10" spans="1:18" x14ac:dyDescent="0.45">
      <c r="A10" s="1">
        <v>45867</v>
      </c>
      <c r="B10" t="s">
        <v>45</v>
      </c>
      <c r="C10" t="s">
        <v>46</v>
      </c>
      <c r="D10" t="s">
        <v>64</v>
      </c>
      <c r="E10" t="s">
        <v>2128</v>
      </c>
      <c r="F10">
        <v>776317469</v>
      </c>
      <c r="G10" t="s">
        <v>27</v>
      </c>
      <c r="I10" t="s">
        <v>24</v>
      </c>
      <c r="J10" t="s">
        <v>20</v>
      </c>
      <c r="L10" s="4" t="s">
        <v>39</v>
      </c>
      <c r="Q10" s="18" t="str">
        <f>"S"&amp;_xlfn.ISOWEEKNUM(Semaine_1[[#This Row],[Date]])</f>
        <v>S31</v>
      </c>
      <c r="R10" s="18" t="str">
        <f>TEXT(Semaine_1[[#This Row],[Date]],"MMMM")</f>
        <v>juillet</v>
      </c>
    </row>
    <row r="11" spans="1:18" ht="28.5" x14ac:dyDescent="0.45">
      <c r="A11" s="1">
        <v>45867</v>
      </c>
      <c r="B11" t="s">
        <v>30</v>
      </c>
      <c r="C11" t="s">
        <v>31</v>
      </c>
      <c r="D11" t="s">
        <v>67</v>
      </c>
      <c r="E11" t="s">
        <v>1427</v>
      </c>
      <c r="F11">
        <v>777132186</v>
      </c>
      <c r="G11" t="s">
        <v>27</v>
      </c>
      <c r="I11" t="s">
        <v>24</v>
      </c>
      <c r="J11" t="s">
        <v>37</v>
      </c>
      <c r="L11" s="4" t="s">
        <v>2291</v>
      </c>
      <c r="M11" t="s">
        <v>34</v>
      </c>
      <c r="N11">
        <v>10</v>
      </c>
      <c r="O11" s="5">
        <v>26000</v>
      </c>
      <c r="P11" s="5">
        <v>260000</v>
      </c>
      <c r="Q11" s="18" t="str">
        <f>"S"&amp;_xlfn.ISOWEEKNUM(Semaine_1[[#This Row],[Date]])</f>
        <v>S31</v>
      </c>
      <c r="R11" s="18" t="str">
        <f>TEXT(Semaine_1[[#This Row],[Date]],"MMMM")</f>
        <v>juillet</v>
      </c>
    </row>
    <row r="12" spans="1:18" x14ac:dyDescent="0.45">
      <c r="A12" s="1">
        <v>45867</v>
      </c>
      <c r="B12" t="s">
        <v>30</v>
      </c>
      <c r="C12" t="s">
        <v>31</v>
      </c>
      <c r="D12" t="s">
        <v>67</v>
      </c>
      <c r="E12" t="s">
        <v>2292</v>
      </c>
      <c r="F12">
        <v>776294931</v>
      </c>
      <c r="G12" t="s">
        <v>27</v>
      </c>
      <c r="I12" t="s">
        <v>19</v>
      </c>
      <c r="J12" t="s">
        <v>20</v>
      </c>
      <c r="L12" s="4" t="s">
        <v>2293</v>
      </c>
      <c r="Q12" s="18" t="str">
        <f>"S"&amp;_xlfn.ISOWEEKNUM(Semaine_1[[#This Row],[Date]])</f>
        <v>S31</v>
      </c>
      <c r="R12" s="18" t="str">
        <f>TEXT(Semaine_1[[#This Row],[Date]],"MMMM")</f>
        <v>juillet</v>
      </c>
    </row>
    <row r="13" spans="1:18" ht="28.5" x14ac:dyDescent="0.45">
      <c r="A13" s="1">
        <v>45867</v>
      </c>
      <c r="B13" t="s">
        <v>30</v>
      </c>
      <c r="C13" t="s">
        <v>31</v>
      </c>
      <c r="D13" t="s">
        <v>67</v>
      </c>
      <c r="E13" t="s">
        <v>467</v>
      </c>
      <c r="F13">
        <v>774190976</v>
      </c>
      <c r="G13" t="s">
        <v>18</v>
      </c>
      <c r="I13" t="s">
        <v>19</v>
      </c>
      <c r="J13" t="s">
        <v>20</v>
      </c>
      <c r="L13" s="4" t="s">
        <v>2294</v>
      </c>
      <c r="Q13" s="18" t="str">
        <f>"S"&amp;_xlfn.ISOWEEKNUM(Semaine_1[[#This Row],[Date]])</f>
        <v>S31</v>
      </c>
      <c r="R13" s="18" t="str">
        <f>TEXT(Semaine_1[[#This Row],[Date]],"MMMM")</f>
        <v>juillet</v>
      </c>
    </row>
    <row r="14" spans="1:18" x14ac:dyDescent="0.45">
      <c r="A14" s="1">
        <v>45867</v>
      </c>
      <c r="B14" t="s">
        <v>30</v>
      </c>
      <c r="C14" t="s">
        <v>31</v>
      </c>
      <c r="D14" t="s">
        <v>67</v>
      </c>
      <c r="E14" t="s">
        <v>1039</v>
      </c>
      <c r="F14">
        <v>770957258</v>
      </c>
      <c r="G14" t="s">
        <v>18</v>
      </c>
      <c r="I14" t="s">
        <v>19</v>
      </c>
      <c r="J14" t="s">
        <v>20</v>
      </c>
      <c r="L14" s="4" t="s">
        <v>2295</v>
      </c>
      <c r="Q14" s="18" t="str">
        <f>"S"&amp;_xlfn.ISOWEEKNUM(Semaine_1[[#This Row],[Date]])</f>
        <v>S31</v>
      </c>
      <c r="R14" s="18" t="str">
        <f>TEXT(Semaine_1[[#This Row],[Date]],"MMMM")</f>
        <v>juillet</v>
      </c>
    </row>
    <row r="15" spans="1:18" ht="28.5" x14ac:dyDescent="0.45">
      <c r="A15" s="1">
        <v>45867</v>
      </c>
      <c r="B15" t="s">
        <v>30</v>
      </c>
      <c r="C15" t="s">
        <v>31</v>
      </c>
      <c r="D15" t="s">
        <v>67</v>
      </c>
      <c r="E15" t="s">
        <v>69</v>
      </c>
      <c r="F15">
        <v>776162965</v>
      </c>
      <c r="G15" t="s">
        <v>18</v>
      </c>
      <c r="I15" t="s">
        <v>19</v>
      </c>
      <c r="J15" t="s">
        <v>20</v>
      </c>
      <c r="L15" s="4" t="s">
        <v>2296</v>
      </c>
      <c r="Q15" s="18" t="str">
        <f>"S"&amp;_xlfn.ISOWEEKNUM(Semaine_1[[#This Row],[Date]])</f>
        <v>S31</v>
      </c>
      <c r="R15" s="18" t="str">
        <f>TEXT(Semaine_1[[#This Row],[Date]],"MMMM")</f>
        <v>juillet</v>
      </c>
    </row>
    <row r="16" spans="1:18" ht="42.75" x14ac:dyDescent="0.45">
      <c r="A16" s="1">
        <v>45867</v>
      </c>
      <c r="B16" t="s">
        <v>30</v>
      </c>
      <c r="C16" t="s">
        <v>31</v>
      </c>
      <c r="D16" t="s">
        <v>67</v>
      </c>
      <c r="E16" t="s">
        <v>254</v>
      </c>
      <c r="F16">
        <v>770290375</v>
      </c>
      <c r="G16" t="s">
        <v>18</v>
      </c>
      <c r="I16" t="s">
        <v>24</v>
      </c>
      <c r="J16" t="s">
        <v>20</v>
      </c>
      <c r="L16" s="4" t="s">
        <v>2297</v>
      </c>
      <c r="Q16" s="18" t="str">
        <f>"S"&amp;_xlfn.ISOWEEKNUM(Semaine_1[[#This Row],[Date]])</f>
        <v>S31</v>
      </c>
      <c r="R16" s="18" t="str">
        <f>TEXT(Semaine_1[[#This Row],[Date]],"MMMM")</f>
        <v>juillet</v>
      </c>
    </row>
    <row r="17" spans="1:18" ht="42.75" x14ac:dyDescent="0.45">
      <c r="A17" s="1">
        <v>45867</v>
      </c>
      <c r="B17" t="s">
        <v>30</v>
      </c>
      <c r="C17" t="s">
        <v>31</v>
      </c>
      <c r="D17" t="s">
        <v>67</v>
      </c>
      <c r="E17" t="s">
        <v>2298</v>
      </c>
      <c r="F17">
        <v>786312198</v>
      </c>
      <c r="G17" t="s">
        <v>27</v>
      </c>
      <c r="I17" t="s">
        <v>24</v>
      </c>
      <c r="J17" t="s">
        <v>20</v>
      </c>
      <c r="L17" s="4" t="s">
        <v>2299</v>
      </c>
      <c r="Q17" s="18" t="str">
        <f>"S"&amp;_xlfn.ISOWEEKNUM(Semaine_1[[#This Row],[Date]])</f>
        <v>S31</v>
      </c>
      <c r="R17" s="18" t="str">
        <f>TEXT(Semaine_1[[#This Row],[Date]],"MMMM")</f>
        <v>juillet</v>
      </c>
    </row>
    <row r="18" spans="1:18" ht="28.5" x14ac:dyDescent="0.45">
      <c r="A18" s="1">
        <v>45867</v>
      </c>
      <c r="B18" t="s">
        <v>30</v>
      </c>
      <c r="C18" t="s">
        <v>31</v>
      </c>
      <c r="D18" t="s">
        <v>67</v>
      </c>
      <c r="E18" t="s">
        <v>163</v>
      </c>
      <c r="F18">
        <v>773531341</v>
      </c>
      <c r="G18" t="s">
        <v>27</v>
      </c>
      <c r="I18" t="s">
        <v>24</v>
      </c>
      <c r="J18" t="s">
        <v>20</v>
      </c>
      <c r="L18" s="4" t="s">
        <v>2300</v>
      </c>
      <c r="Q18" s="18" t="str">
        <f>"S"&amp;_xlfn.ISOWEEKNUM(Semaine_1[[#This Row],[Date]])</f>
        <v>S31</v>
      </c>
      <c r="R18" s="18" t="str">
        <f>TEXT(Semaine_1[[#This Row],[Date]],"MMMM")</f>
        <v>juillet</v>
      </c>
    </row>
    <row r="19" spans="1:18" ht="28.5" x14ac:dyDescent="0.45">
      <c r="A19" s="1">
        <v>45867</v>
      </c>
      <c r="B19" t="s">
        <v>30</v>
      </c>
      <c r="C19" t="s">
        <v>31</v>
      </c>
      <c r="D19" t="s">
        <v>67</v>
      </c>
      <c r="E19" t="s">
        <v>2301</v>
      </c>
      <c r="F19">
        <v>781282357</v>
      </c>
      <c r="G19" t="s">
        <v>27</v>
      </c>
      <c r="I19" t="s">
        <v>24</v>
      </c>
      <c r="J19" t="s">
        <v>20</v>
      </c>
      <c r="L19" s="4" t="s">
        <v>2302</v>
      </c>
      <c r="Q19" s="18" t="str">
        <f>"S"&amp;_xlfn.ISOWEEKNUM(Semaine_1[[#This Row],[Date]])</f>
        <v>S31</v>
      </c>
      <c r="R19" s="18" t="str">
        <f>TEXT(Semaine_1[[#This Row],[Date]],"MMMM")</f>
        <v>juillet</v>
      </c>
    </row>
    <row r="20" spans="1:18" ht="28.5" x14ac:dyDescent="0.45">
      <c r="A20" s="1">
        <v>45867</v>
      </c>
      <c r="B20" t="s">
        <v>30</v>
      </c>
      <c r="C20" t="s">
        <v>31</v>
      </c>
      <c r="D20" t="s">
        <v>67</v>
      </c>
      <c r="E20" t="s">
        <v>2303</v>
      </c>
      <c r="F20">
        <v>773759880</v>
      </c>
      <c r="G20" t="s">
        <v>27</v>
      </c>
      <c r="I20" t="s">
        <v>19</v>
      </c>
      <c r="J20" t="s">
        <v>20</v>
      </c>
      <c r="L20" s="4" t="s">
        <v>2304</v>
      </c>
      <c r="Q20" s="18" t="str">
        <f>"S"&amp;_xlfn.ISOWEEKNUM(Semaine_1[[#This Row],[Date]])</f>
        <v>S31</v>
      </c>
      <c r="R20" s="18" t="str">
        <f>TEXT(Semaine_1[[#This Row],[Date]],"MMMM")</f>
        <v>juillet</v>
      </c>
    </row>
    <row r="21" spans="1:18" x14ac:dyDescent="0.45">
      <c r="A21" s="1">
        <v>45867</v>
      </c>
      <c r="B21" t="s">
        <v>25</v>
      </c>
      <c r="C21" t="s">
        <v>26</v>
      </c>
      <c r="D21" t="s">
        <v>546</v>
      </c>
      <c r="E21" t="s">
        <v>2305</v>
      </c>
      <c r="F21">
        <v>772345161</v>
      </c>
      <c r="G21" t="s">
        <v>18</v>
      </c>
      <c r="I21" t="s">
        <v>19</v>
      </c>
      <c r="J21" t="s">
        <v>20</v>
      </c>
      <c r="L21" s="4" t="s">
        <v>574</v>
      </c>
      <c r="Q21" s="18" t="str">
        <f>"S"&amp;_xlfn.ISOWEEKNUM(Semaine_1[[#This Row],[Date]])</f>
        <v>S31</v>
      </c>
      <c r="R21" s="18" t="str">
        <f>TEXT(Semaine_1[[#This Row],[Date]],"MMMM")</f>
        <v>juillet</v>
      </c>
    </row>
    <row r="22" spans="1:18" ht="28.5" x14ac:dyDescent="0.45">
      <c r="A22" s="1">
        <v>45867</v>
      </c>
      <c r="B22" t="s">
        <v>25</v>
      </c>
      <c r="C22" t="s">
        <v>26</v>
      </c>
      <c r="D22" t="s">
        <v>546</v>
      </c>
      <c r="E22" t="s">
        <v>587</v>
      </c>
      <c r="F22">
        <v>775398902</v>
      </c>
      <c r="G22" t="s">
        <v>27</v>
      </c>
      <c r="I22" t="s">
        <v>19</v>
      </c>
      <c r="J22" t="s">
        <v>20</v>
      </c>
      <c r="L22" s="4" t="s">
        <v>2306</v>
      </c>
      <c r="Q22" s="18" t="str">
        <f>"S"&amp;_xlfn.ISOWEEKNUM(Semaine_1[[#This Row],[Date]])</f>
        <v>S31</v>
      </c>
      <c r="R22" s="18" t="str">
        <f>TEXT(Semaine_1[[#This Row],[Date]],"MMMM")</f>
        <v>juillet</v>
      </c>
    </row>
    <row r="23" spans="1:18" x14ac:dyDescent="0.45">
      <c r="A23" s="1">
        <v>45867</v>
      </c>
      <c r="B23" t="s">
        <v>25</v>
      </c>
      <c r="C23" t="s">
        <v>26</v>
      </c>
      <c r="D23" t="s">
        <v>546</v>
      </c>
      <c r="E23" t="s">
        <v>1858</v>
      </c>
      <c r="F23">
        <v>775623289</v>
      </c>
      <c r="G23" t="s">
        <v>27</v>
      </c>
      <c r="I23" t="s">
        <v>24</v>
      </c>
      <c r="J23" t="s">
        <v>20</v>
      </c>
      <c r="L23" s="4" t="s">
        <v>1094</v>
      </c>
      <c r="Q23" s="18" t="str">
        <f>"S"&amp;_xlfn.ISOWEEKNUM(Semaine_1[[#This Row],[Date]])</f>
        <v>S31</v>
      </c>
      <c r="R23" s="18" t="str">
        <f>TEXT(Semaine_1[[#This Row],[Date]],"MMMM")</f>
        <v>juillet</v>
      </c>
    </row>
    <row r="24" spans="1:18" x14ac:dyDescent="0.45">
      <c r="A24" s="1">
        <v>45867</v>
      </c>
      <c r="B24" t="s">
        <v>25</v>
      </c>
      <c r="C24" t="s">
        <v>26</v>
      </c>
      <c r="D24" t="s">
        <v>546</v>
      </c>
      <c r="E24" t="s">
        <v>582</v>
      </c>
      <c r="F24">
        <v>766474442</v>
      </c>
      <c r="G24" t="s">
        <v>27</v>
      </c>
      <c r="I24" t="s">
        <v>24</v>
      </c>
      <c r="J24" t="s">
        <v>20</v>
      </c>
      <c r="L24" s="4" t="s">
        <v>203</v>
      </c>
      <c r="Q24" s="18" t="str">
        <f>"S"&amp;_xlfn.ISOWEEKNUM(Semaine_1[[#This Row],[Date]])</f>
        <v>S31</v>
      </c>
      <c r="R24" s="18" t="str">
        <f>TEXT(Semaine_1[[#This Row],[Date]],"MMMM")</f>
        <v>juillet</v>
      </c>
    </row>
    <row r="25" spans="1:18" ht="28.5" x14ac:dyDescent="0.45">
      <c r="A25" s="1">
        <v>45867</v>
      </c>
      <c r="B25" t="s">
        <v>25</v>
      </c>
      <c r="C25" t="s">
        <v>26</v>
      </c>
      <c r="D25" t="s">
        <v>546</v>
      </c>
      <c r="E25" t="s">
        <v>2307</v>
      </c>
      <c r="F25">
        <v>775626425</v>
      </c>
      <c r="G25" t="s">
        <v>27</v>
      </c>
      <c r="I25" t="s">
        <v>24</v>
      </c>
      <c r="J25" t="s">
        <v>20</v>
      </c>
      <c r="L25" s="4" t="s">
        <v>1751</v>
      </c>
      <c r="Q25" s="18" t="str">
        <f>"S"&amp;_xlfn.ISOWEEKNUM(Semaine_1[[#This Row],[Date]])</f>
        <v>S31</v>
      </c>
      <c r="R25" s="18" t="str">
        <f>TEXT(Semaine_1[[#This Row],[Date]],"MMMM")</f>
        <v>juillet</v>
      </c>
    </row>
    <row r="26" spans="1:18" ht="28.5" x14ac:dyDescent="0.45">
      <c r="A26" s="1">
        <v>45867</v>
      </c>
      <c r="B26" t="s">
        <v>25</v>
      </c>
      <c r="C26" t="s">
        <v>26</v>
      </c>
      <c r="D26" t="s">
        <v>546</v>
      </c>
      <c r="E26" t="s">
        <v>240</v>
      </c>
      <c r="F26">
        <v>774782155</v>
      </c>
      <c r="G26" t="s">
        <v>138</v>
      </c>
      <c r="I26" t="s">
        <v>19</v>
      </c>
      <c r="J26" t="s">
        <v>20</v>
      </c>
      <c r="L26" s="4" t="s">
        <v>2308</v>
      </c>
      <c r="Q26" s="18" t="str">
        <f>"S"&amp;_xlfn.ISOWEEKNUM(Semaine_1[[#This Row],[Date]])</f>
        <v>S31</v>
      </c>
      <c r="R26" s="18" t="str">
        <f>TEXT(Semaine_1[[#This Row],[Date]],"MMMM")</f>
        <v>juillet</v>
      </c>
    </row>
    <row r="27" spans="1:18" ht="28.5" x14ac:dyDescent="0.45">
      <c r="A27" s="1">
        <v>45867</v>
      </c>
      <c r="B27" t="s">
        <v>25</v>
      </c>
      <c r="C27" t="s">
        <v>26</v>
      </c>
      <c r="D27" t="s">
        <v>546</v>
      </c>
      <c r="E27" t="s">
        <v>2309</v>
      </c>
      <c r="F27">
        <v>776458744</v>
      </c>
      <c r="G27" t="s">
        <v>18</v>
      </c>
      <c r="I27" t="s">
        <v>19</v>
      </c>
      <c r="J27" t="s">
        <v>20</v>
      </c>
      <c r="L27" s="4" t="s">
        <v>2310</v>
      </c>
      <c r="Q27" s="18" t="str">
        <f>"S"&amp;_xlfn.ISOWEEKNUM(Semaine_1[[#This Row],[Date]])</f>
        <v>S31</v>
      </c>
      <c r="R27" s="18" t="str">
        <f>TEXT(Semaine_1[[#This Row],[Date]],"MMMM")</f>
        <v>juillet</v>
      </c>
    </row>
    <row r="28" spans="1:18" x14ac:dyDescent="0.45">
      <c r="A28" s="1">
        <v>45867</v>
      </c>
      <c r="B28" t="s">
        <v>25</v>
      </c>
      <c r="C28" t="s">
        <v>26</v>
      </c>
      <c r="D28" t="s">
        <v>546</v>
      </c>
      <c r="E28" t="s">
        <v>567</v>
      </c>
      <c r="F28">
        <v>773415748</v>
      </c>
      <c r="G28" t="s">
        <v>18</v>
      </c>
      <c r="I28" t="s">
        <v>24</v>
      </c>
      <c r="J28" t="s">
        <v>20</v>
      </c>
      <c r="L28" s="4" t="s">
        <v>2311</v>
      </c>
      <c r="Q28" s="18" t="str">
        <f>"S"&amp;_xlfn.ISOWEEKNUM(Semaine_1[[#This Row],[Date]])</f>
        <v>S31</v>
      </c>
      <c r="R28" s="18" t="str">
        <f>TEXT(Semaine_1[[#This Row],[Date]],"MMMM")</f>
        <v>juillet</v>
      </c>
    </row>
    <row r="29" spans="1:18" x14ac:dyDescent="0.45">
      <c r="A29" s="1">
        <v>45867</v>
      </c>
      <c r="B29" t="s">
        <v>35</v>
      </c>
      <c r="C29" t="s">
        <v>36</v>
      </c>
      <c r="D29" t="s">
        <v>234</v>
      </c>
      <c r="E29" t="s">
        <v>230</v>
      </c>
      <c r="F29">
        <v>777561262</v>
      </c>
      <c r="G29" t="s">
        <v>27</v>
      </c>
      <c r="I29" t="s">
        <v>19</v>
      </c>
      <c r="J29" t="s">
        <v>20</v>
      </c>
      <c r="L29" s="4" t="s">
        <v>2312</v>
      </c>
      <c r="Q29" s="18" t="str">
        <f>"S"&amp;_xlfn.ISOWEEKNUM(Semaine_1[[#This Row],[Date]])</f>
        <v>S31</v>
      </c>
      <c r="R29" s="18" t="str">
        <f>TEXT(Semaine_1[[#This Row],[Date]],"MMMM")</f>
        <v>juillet</v>
      </c>
    </row>
    <row r="30" spans="1:18" x14ac:dyDescent="0.45">
      <c r="A30" s="1">
        <v>45867</v>
      </c>
      <c r="B30" t="s">
        <v>35</v>
      </c>
      <c r="C30" t="s">
        <v>36</v>
      </c>
      <c r="D30" t="s">
        <v>234</v>
      </c>
      <c r="E30" t="s">
        <v>237</v>
      </c>
      <c r="F30">
        <v>772289185</v>
      </c>
      <c r="G30" t="s">
        <v>27</v>
      </c>
      <c r="I30" t="s">
        <v>19</v>
      </c>
      <c r="J30" t="s">
        <v>20</v>
      </c>
      <c r="L30" s="4" t="s">
        <v>2313</v>
      </c>
      <c r="Q30" s="18" t="str">
        <f>"S"&amp;_xlfn.ISOWEEKNUM(Semaine_1[[#This Row],[Date]])</f>
        <v>S31</v>
      </c>
      <c r="R30" s="18" t="str">
        <f>TEXT(Semaine_1[[#This Row],[Date]],"MMMM")</f>
        <v>juillet</v>
      </c>
    </row>
    <row r="31" spans="1:18" x14ac:dyDescent="0.45">
      <c r="A31" s="1">
        <v>45867</v>
      </c>
      <c r="B31" t="s">
        <v>35</v>
      </c>
      <c r="C31" t="s">
        <v>36</v>
      </c>
      <c r="D31" t="s">
        <v>234</v>
      </c>
      <c r="E31" t="s">
        <v>70</v>
      </c>
      <c r="F31">
        <v>767494933</v>
      </c>
      <c r="G31" t="s">
        <v>27</v>
      </c>
      <c r="I31" t="s">
        <v>19</v>
      </c>
      <c r="J31" t="s">
        <v>20</v>
      </c>
      <c r="L31" s="4" t="s">
        <v>2314</v>
      </c>
      <c r="Q31" s="18" t="str">
        <f>"S"&amp;_xlfn.ISOWEEKNUM(Semaine_1[[#This Row],[Date]])</f>
        <v>S31</v>
      </c>
      <c r="R31" s="18" t="str">
        <f>TEXT(Semaine_1[[#This Row],[Date]],"MMMM")</f>
        <v>juillet</v>
      </c>
    </row>
    <row r="32" spans="1:18" ht="42.75" x14ac:dyDescent="0.45">
      <c r="A32" s="1">
        <v>45867</v>
      </c>
      <c r="B32" t="s">
        <v>35</v>
      </c>
      <c r="C32" t="s">
        <v>36</v>
      </c>
      <c r="D32" t="s">
        <v>234</v>
      </c>
      <c r="E32" t="s">
        <v>2315</v>
      </c>
      <c r="F32">
        <v>772424434</v>
      </c>
      <c r="G32" t="s">
        <v>18</v>
      </c>
      <c r="I32" t="s">
        <v>19</v>
      </c>
      <c r="J32" t="s">
        <v>20</v>
      </c>
      <c r="L32" s="4" t="s">
        <v>2316</v>
      </c>
      <c r="Q32" s="18" t="str">
        <f>"S"&amp;_xlfn.ISOWEEKNUM(Semaine_1[[#This Row],[Date]])</f>
        <v>S31</v>
      </c>
      <c r="R32" s="18" t="str">
        <f>TEXT(Semaine_1[[#This Row],[Date]],"MMMM")</f>
        <v>juillet</v>
      </c>
    </row>
    <row r="33" spans="1:18" x14ac:dyDescent="0.45">
      <c r="A33" s="1">
        <v>45867</v>
      </c>
      <c r="B33" t="s">
        <v>35</v>
      </c>
      <c r="C33" t="s">
        <v>36</v>
      </c>
      <c r="D33" t="s">
        <v>234</v>
      </c>
      <c r="E33" t="s">
        <v>2317</v>
      </c>
      <c r="F33">
        <v>773953430</v>
      </c>
      <c r="G33" t="s">
        <v>27</v>
      </c>
      <c r="I33" t="s">
        <v>19</v>
      </c>
      <c r="J33" t="s">
        <v>20</v>
      </c>
      <c r="L33" s="4" t="s">
        <v>2318</v>
      </c>
      <c r="Q33" s="18" t="str">
        <f>"S"&amp;_xlfn.ISOWEEKNUM(Semaine_1[[#This Row],[Date]])</f>
        <v>S31</v>
      </c>
      <c r="R33" s="18" t="str">
        <f>TEXT(Semaine_1[[#This Row],[Date]],"MMMM")</f>
        <v>juillet</v>
      </c>
    </row>
    <row r="34" spans="1:18" x14ac:dyDescent="0.45">
      <c r="A34" s="1">
        <v>45867</v>
      </c>
      <c r="B34" t="s">
        <v>35</v>
      </c>
      <c r="C34" t="s">
        <v>36</v>
      </c>
      <c r="D34" t="s">
        <v>234</v>
      </c>
      <c r="E34" t="s">
        <v>216</v>
      </c>
      <c r="F34">
        <v>776616316</v>
      </c>
      <c r="G34" t="s">
        <v>27</v>
      </c>
      <c r="I34" t="s">
        <v>19</v>
      </c>
      <c r="J34" t="s">
        <v>20</v>
      </c>
      <c r="L34" s="4" t="s">
        <v>117</v>
      </c>
      <c r="Q34" s="18" t="str">
        <f>"S"&amp;_xlfn.ISOWEEKNUM(Semaine_1[[#This Row],[Date]])</f>
        <v>S31</v>
      </c>
      <c r="R34" s="18" t="str">
        <f>TEXT(Semaine_1[[#This Row],[Date]],"MMMM")</f>
        <v>juillet</v>
      </c>
    </row>
    <row r="35" spans="1:18" x14ac:dyDescent="0.45">
      <c r="A35" s="1">
        <v>45867</v>
      </c>
      <c r="B35" t="s">
        <v>40</v>
      </c>
      <c r="C35" t="s">
        <v>41</v>
      </c>
      <c r="D35" t="s">
        <v>226</v>
      </c>
      <c r="E35" t="s">
        <v>2319</v>
      </c>
      <c r="F35">
        <v>775586319</v>
      </c>
      <c r="G35" t="s">
        <v>27</v>
      </c>
      <c r="I35" t="s">
        <v>24</v>
      </c>
      <c r="J35" t="s">
        <v>20</v>
      </c>
      <c r="L35" s="4" t="s">
        <v>2320</v>
      </c>
      <c r="Q35" s="18" t="str">
        <f>"S"&amp;_xlfn.ISOWEEKNUM(Semaine_1[[#This Row],[Date]])</f>
        <v>S31</v>
      </c>
      <c r="R35" s="18" t="str">
        <f>TEXT(Semaine_1[[#This Row],[Date]],"MMMM")</f>
        <v>juillet</v>
      </c>
    </row>
    <row r="36" spans="1:18" x14ac:dyDescent="0.45">
      <c r="A36" s="1">
        <v>45867</v>
      </c>
      <c r="B36" t="s">
        <v>40</v>
      </c>
      <c r="C36" t="s">
        <v>41</v>
      </c>
      <c r="D36" t="s">
        <v>226</v>
      </c>
      <c r="E36" t="s">
        <v>2321</v>
      </c>
      <c r="F36">
        <v>771355863</v>
      </c>
      <c r="G36" t="s">
        <v>27</v>
      </c>
      <c r="I36" t="s">
        <v>24</v>
      </c>
      <c r="J36" t="s">
        <v>20</v>
      </c>
      <c r="L36" s="4" t="s">
        <v>2322</v>
      </c>
      <c r="Q36" s="18" t="str">
        <f>"S"&amp;_xlfn.ISOWEEKNUM(Semaine_1[[#This Row],[Date]])</f>
        <v>S31</v>
      </c>
      <c r="R36" s="18" t="str">
        <f>TEXT(Semaine_1[[#This Row],[Date]],"MMMM")</f>
        <v>juillet</v>
      </c>
    </row>
    <row r="37" spans="1:18" x14ac:dyDescent="0.45">
      <c r="A37" s="1">
        <v>45867</v>
      </c>
      <c r="B37" t="s">
        <v>40</v>
      </c>
      <c r="C37" t="s">
        <v>41</v>
      </c>
      <c r="D37" t="s">
        <v>226</v>
      </c>
      <c r="E37" t="s">
        <v>1882</v>
      </c>
      <c r="F37">
        <v>774521295</v>
      </c>
      <c r="G37" t="s">
        <v>27</v>
      </c>
      <c r="I37" t="s">
        <v>24</v>
      </c>
      <c r="J37" t="s">
        <v>20</v>
      </c>
      <c r="L37" s="4" t="s">
        <v>2320</v>
      </c>
      <c r="Q37" s="18" t="str">
        <f>"S"&amp;_xlfn.ISOWEEKNUM(Semaine_1[[#This Row],[Date]])</f>
        <v>S31</v>
      </c>
      <c r="R37" s="18" t="str">
        <f>TEXT(Semaine_1[[#This Row],[Date]],"MMMM")</f>
        <v>juillet</v>
      </c>
    </row>
    <row r="38" spans="1:18" x14ac:dyDescent="0.45">
      <c r="A38" s="1">
        <v>45867</v>
      </c>
      <c r="B38" t="s">
        <v>40</v>
      </c>
      <c r="C38" t="s">
        <v>41</v>
      </c>
      <c r="D38" t="s">
        <v>226</v>
      </c>
      <c r="E38" t="s">
        <v>504</v>
      </c>
      <c r="F38">
        <v>775361612</v>
      </c>
      <c r="G38" t="s">
        <v>27</v>
      </c>
      <c r="I38" t="s">
        <v>19</v>
      </c>
      <c r="J38" t="s">
        <v>20</v>
      </c>
      <c r="L38" s="4" t="s">
        <v>279</v>
      </c>
      <c r="Q38" s="18" t="str">
        <f>"S"&amp;_xlfn.ISOWEEKNUM(Semaine_1[[#This Row],[Date]])</f>
        <v>S31</v>
      </c>
      <c r="R38" s="18" t="str">
        <f>TEXT(Semaine_1[[#This Row],[Date]],"MMMM")</f>
        <v>juillet</v>
      </c>
    </row>
    <row r="39" spans="1:18" x14ac:dyDescent="0.45">
      <c r="A39" s="1">
        <v>45867</v>
      </c>
      <c r="B39" t="s">
        <v>40</v>
      </c>
      <c r="C39" t="s">
        <v>41</v>
      </c>
      <c r="D39" t="s">
        <v>226</v>
      </c>
      <c r="E39" t="s">
        <v>395</v>
      </c>
      <c r="F39">
        <v>774445778</v>
      </c>
      <c r="G39" t="s">
        <v>27</v>
      </c>
      <c r="I39" t="s">
        <v>24</v>
      </c>
      <c r="J39" t="s">
        <v>20</v>
      </c>
      <c r="L39" s="4" t="s">
        <v>2323</v>
      </c>
      <c r="Q39" s="18" t="str">
        <f>"S"&amp;_xlfn.ISOWEEKNUM(Semaine_1[[#This Row],[Date]])</f>
        <v>S31</v>
      </c>
      <c r="R39" s="18" t="str">
        <f>TEXT(Semaine_1[[#This Row],[Date]],"MMMM")</f>
        <v>juillet</v>
      </c>
    </row>
    <row r="40" spans="1:18" ht="28.5" x14ac:dyDescent="0.45">
      <c r="A40" s="1">
        <v>45867</v>
      </c>
      <c r="B40" t="s">
        <v>40</v>
      </c>
      <c r="C40" t="s">
        <v>41</v>
      </c>
      <c r="D40" t="s">
        <v>226</v>
      </c>
      <c r="E40" t="s">
        <v>2324</v>
      </c>
      <c r="F40">
        <v>778147708</v>
      </c>
      <c r="G40" t="s">
        <v>27</v>
      </c>
      <c r="I40" t="s">
        <v>24</v>
      </c>
      <c r="J40" t="s">
        <v>20</v>
      </c>
      <c r="L40" s="4" t="s">
        <v>2325</v>
      </c>
      <c r="Q40" s="18" t="str">
        <f>"S"&amp;_xlfn.ISOWEEKNUM(Semaine_1[[#This Row],[Date]])</f>
        <v>S31</v>
      </c>
      <c r="R40" s="18" t="str">
        <f>TEXT(Semaine_1[[#This Row],[Date]],"MMMM")</f>
        <v>juillet</v>
      </c>
    </row>
    <row r="41" spans="1:18" x14ac:dyDescent="0.45">
      <c r="A41" s="1">
        <v>45867</v>
      </c>
      <c r="B41" t="s">
        <v>40</v>
      </c>
      <c r="C41" t="s">
        <v>41</v>
      </c>
      <c r="D41" t="s">
        <v>226</v>
      </c>
      <c r="E41" t="s">
        <v>501</v>
      </c>
      <c r="F41">
        <v>774161282</v>
      </c>
      <c r="G41" t="s">
        <v>27</v>
      </c>
      <c r="I41" t="s">
        <v>24</v>
      </c>
      <c r="J41" t="s">
        <v>20</v>
      </c>
      <c r="L41" s="4" t="s">
        <v>696</v>
      </c>
      <c r="Q41" s="18" t="str">
        <f>"S"&amp;_xlfn.ISOWEEKNUM(Semaine_1[[#This Row],[Date]])</f>
        <v>S31</v>
      </c>
      <c r="R41" s="18" t="str">
        <f>TEXT(Semaine_1[[#This Row],[Date]],"MMMM")</f>
        <v>juillet</v>
      </c>
    </row>
    <row r="42" spans="1:18" ht="28.5" x14ac:dyDescent="0.45">
      <c r="A42" s="1">
        <v>45867</v>
      </c>
      <c r="B42" t="s">
        <v>40</v>
      </c>
      <c r="C42" t="s">
        <v>41</v>
      </c>
      <c r="D42" t="s">
        <v>226</v>
      </c>
      <c r="E42" t="s">
        <v>2326</v>
      </c>
      <c r="F42">
        <v>775717613</v>
      </c>
      <c r="G42" t="s">
        <v>27</v>
      </c>
      <c r="I42" t="s">
        <v>24</v>
      </c>
      <c r="J42" t="s">
        <v>20</v>
      </c>
      <c r="L42" s="4" t="s">
        <v>2327</v>
      </c>
      <c r="Q42" s="18" t="str">
        <f>"S"&amp;_xlfn.ISOWEEKNUM(Semaine_1[[#This Row],[Date]])</f>
        <v>S31</v>
      </c>
      <c r="R42" s="18" t="str">
        <f>TEXT(Semaine_1[[#This Row],[Date]],"MMMM")</f>
        <v>juillet</v>
      </c>
    </row>
    <row r="43" spans="1:18" ht="28.5" x14ac:dyDescent="0.45">
      <c r="A43" s="1">
        <v>45867</v>
      </c>
      <c r="B43" t="s">
        <v>40</v>
      </c>
      <c r="C43" t="s">
        <v>41</v>
      </c>
      <c r="D43" t="s">
        <v>226</v>
      </c>
      <c r="E43" t="s">
        <v>495</v>
      </c>
      <c r="F43">
        <v>774061052</v>
      </c>
      <c r="G43" t="s">
        <v>27</v>
      </c>
      <c r="I43" t="s">
        <v>24</v>
      </c>
      <c r="J43" t="s">
        <v>20</v>
      </c>
      <c r="L43" s="4" t="s">
        <v>2328</v>
      </c>
      <c r="Q43" s="18" t="str">
        <f>"S"&amp;_xlfn.ISOWEEKNUM(Semaine_1[[#This Row],[Date]])</f>
        <v>S31</v>
      </c>
      <c r="R43" s="18" t="str">
        <f>TEXT(Semaine_1[[#This Row],[Date]],"MMMM")</f>
        <v>juillet</v>
      </c>
    </row>
    <row r="44" spans="1:18" ht="28.5" x14ac:dyDescent="0.45">
      <c r="A44" s="1">
        <v>45867</v>
      </c>
      <c r="B44" t="s">
        <v>40</v>
      </c>
      <c r="C44" t="s">
        <v>41</v>
      </c>
      <c r="D44" t="s">
        <v>226</v>
      </c>
      <c r="E44" t="s">
        <v>2024</v>
      </c>
      <c r="F44">
        <v>774714382</v>
      </c>
      <c r="G44" t="s">
        <v>27</v>
      </c>
      <c r="I44" t="s">
        <v>24</v>
      </c>
      <c r="J44" t="s">
        <v>20</v>
      </c>
      <c r="L44" s="4" t="s">
        <v>2329</v>
      </c>
      <c r="Q44" s="18" t="str">
        <f>"S"&amp;_xlfn.ISOWEEKNUM(Semaine_1[[#This Row],[Date]])</f>
        <v>S31</v>
      </c>
      <c r="R44" s="18" t="str">
        <f>TEXT(Semaine_1[[#This Row],[Date]],"MMMM")</f>
        <v>juillet</v>
      </c>
    </row>
    <row r="45" spans="1:18" x14ac:dyDescent="0.45">
      <c r="A45" s="1">
        <v>45867</v>
      </c>
      <c r="B45" t="s">
        <v>40</v>
      </c>
      <c r="C45" t="s">
        <v>41</v>
      </c>
      <c r="D45" t="s">
        <v>226</v>
      </c>
      <c r="E45" t="s">
        <v>2330</v>
      </c>
      <c r="F45">
        <v>770188526</v>
      </c>
      <c r="G45" t="s">
        <v>18</v>
      </c>
      <c r="I45" t="s">
        <v>24</v>
      </c>
      <c r="J45" t="s">
        <v>20</v>
      </c>
      <c r="L45" s="4" t="s">
        <v>2331</v>
      </c>
      <c r="Q45" s="18" t="str">
        <f>"S"&amp;_xlfn.ISOWEEKNUM(Semaine_1[[#This Row],[Date]])</f>
        <v>S31</v>
      </c>
      <c r="R45" s="18" t="str">
        <f>TEXT(Semaine_1[[#This Row],[Date]],"MMMM")</f>
        <v>juillet</v>
      </c>
    </row>
    <row r="46" spans="1:18" ht="28.5" x14ac:dyDescent="0.45">
      <c r="A46" s="1">
        <v>45867</v>
      </c>
      <c r="B46" t="s">
        <v>40</v>
      </c>
      <c r="C46" t="s">
        <v>41</v>
      </c>
      <c r="D46" t="s">
        <v>226</v>
      </c>
      <c r="E46" t="s">
        <v>2332</v>
      </c>
      <c r="F46">
        <v>771570266</v>
      </c>
      <c r="G46" t="s">
        <v>27</v>
      </c>
      <c r="I46" t="s">
        <v>19</v>
      </c>
      <c r="J46" t="s">
        <v>20</v>
      </c>
      <c r="L46" s="4" t="s">
        <v>2333</v>
      </c>
      <c r="Q46" s="18" t="str">
        <f>"S"&amp;_xlfn.ISOWEEKNUM(Semaine_1[[#This Row],[Date]])</f>
        <v>S31</v>
      </c>
      <c r="R46" s="18" t="str">
        <f>TEXT(Semaine_1[[#This Row],[Date]],"MMMM")</f>
        <v>juillet</v>
      </c>
    </row>
    <row r="47" spans="1:18" x14ac:dyDescent="0.45">
      <c r="A47" s="1">
        <v>45867</v>
      </c>
      <c r="B47" t="s">
        <v>40</v>
      </c>
      <c r="C47" t="s">
        <v>41</v>
      </c>
      <c r="D47" t="s">
        <v>226</v>
      </c>
      <c r="E47" t="s">
        <v>2334</v>
      </c>
      <c r="F47">
        <v>777422663</v>
      </c>
      <c r="G47" t="s">
        <v>18</v>
      </c>
      <c r="I47" t="s">
        <v>19</v>
      </c>
      <c r="J47" t="s">
        <v>20</v>
      </c>
      <c r="L47" s="4" t="s">
        <v>2335</v>
      </c>
      <c r="Q47" s="18" t="str">
        <f>"S"&amp;_xlfn.ISOWEEKNUM(Semaine_1[[#This Row],[Date]])</f>
        <v>S31</v>
      </c>
      <c r="R47" s="18" t="str">
        <f>TEXT(Semaine_1[[#This Row],[Date]],"MMMM")</f>
        <v>juillet</v>
      </c>
    </row>
    <row r="48" spans="1:18" ht="28.5" x14ac:dyDescent="0.45">
      <c r="A48" s="1">
        <v>45867</v>
      </c>
      <c r="B48" t="s">
        <v>42</v>
      </c>
      <c r="C48" t="s">
        <v>815</v>
      </c>
      <c r="D48" t="s">
        <v>1113</v>
      </c>
      <c r="E48" t="s">
        <v>1737</v>
      </c>
      <c r="F48">
        <v>775601949</v>
      </c>
      <c r="G48" t="s">
        <v>27</v>
      </c>
      <c r="I48" t="s">
        <v>24</v>
      </c>
      <c r="J48" t="s">
        <v>20</v>
      </c>
      <c r="L48" s="4" t="s">
        <v>2336</v>
      </c>
      <c r="Q48" s="18" t="str">
        <f>"S"&amp;_xlfn.ISOWEEKNUM(Semaine_1[[#This Row],[Date]])</f>
        <v>S31</v>
      </c>
      <c r="R48" s="18" t="str">
        <f>TEXT(Semaine_1[[#This Row],[Date]],"MMMM")</f>
        <v>juillet</v>
      </c>
    </row>
    <row r="49" spans="1:18" ht="28.5" x14ac:dyDescent="0.45">
      <c r="A49" s="1">
        <v>45867</v>
      </c>
      <c r="B49" t="s">
        <v>42</v>
      </c>
      <c r="C49" t="s">
        <v>815</v>
      </c>
      <c r="D49" t="s">
        <v>1113</v>
      </c>
      <c r="E49" t="s">
        <v>708</v>
      </c>
      <c r="F49">
        <v>773635629</v>
      </c>
      <c r="G49" t="s">
        <v>27</v>
      </c>
      <c r="I49" t="s">
        <v>19</v>
      </c>
      <c r="J49" t="s">
        <v>20</v>
      </c>
      <c r="L49" s="4" t="s">
        <v>2337</v>
      </c>
      <c r="Q49" s="18" t="str">
        <f>"S"&amp;_xlfn.ISOWEEKNUM(Semaine_1[[#This Row],[Date]])</f>
        <v>S31</v>
      </c>
      <c r="R49" s="18" t="str">
        <f>TEXT(Semaine_1[[#This Row],[Date]],"MMMM")</f>
        <v>juillet</v>
      </c>
    </row>
    <row r="50" spans="1:18" ht="28.5" x14ac:dyDescent="0.45">
      <c r="A50" s="1">
        <v>45867</v>
      </c>
      <c r="B50" t="s">
        <v>42</v>
      </c>
      <c r="C50" t="s">
        <v>815</v>
      </c>
      <c r="D50" t="s">
        <v>1113</v>
      </c>
      <c r="E50" t="s">
        <v>1266</v>
      </c>
      <c r="F50">
        <v>775602589</v>
      </c>
      <c r="G50" t="s">
        <v>27</v>
      </c>
      <c r="I50" t="s">
        <v>19</v>
      </c>
      <c r="J50" t="s">
        <v>20</v>
      </c>
      <c r="L50" s="4" t="s">
        <v>2338</v>
      </c>
      <c r="Q50" s="18" t="str">
        <f>"S"&amp;_xlfn.ISOWEEKNUM(Semaine_1[[#This Row],[Date]])</f>
        <v>S31</v>
      </c>
      <c r="R50" s="18" t="str">
        <f>TEXT(Semaine_1[[#This Row],[Date]],"MMMM")</f>
        <v>juillet</v>
      </c>
    </row>
    <row r="51" spans="1:18" x14ac:dyDescent="0.45">
      <c r="A51" s="1">
        <v>45867</v>
      </c>
      <c r="B51" t="s">
        <v>42</v>
      </c>
      <c r="C51" t="s">
        <v>815</v>
      </c>
      <c r="D51" t="s">
        <v>1113</v>
      </c>
      <c r="E51" t="s">
        <v>1264</v>
      </c>
      <c r="F51">
        <v>760224535</v>
      </c>
      <c r="G51" t="s">
        <v>18</v>
      </c>
      <c r="I51" t="s">
        <v>24</v>
      </c>
      <c r="J51" t="s">
        <v>20</v>
      </c>
      <c r="L51" s="4" t="s">
        <v>2339</v>
      </c>
      <c r="Q51" s="18" t="str">
        <f>"S"&amp;_xlfn.ISOWEEKNUM(Semaine_1[[#This Row],[Date]])</f>
        <v>S31</v>
      </c>
      <c r="R51" s="18" t="str">
        <f>TEXT(Semaine_1[[#This Row],[Date]],"MMMM")</f>
        <v>juillet</v>
      </c>
    </row>
    <row r="52" spans="1:18" x14ac:dyDescent="0.45">
      <c r="A52" s="1">
        <v>45867</v>
      </c>
      <c r="B52" t="s">
        <v>42</v>
      </c>
      <c r="C52" t="s">
        <v>815</v>
      </c>
      <c r="D52" t="s">
        <v>1113</v>
      </c>
      <c r="E52" t="s">
        <v>2340</v>
      </c>
      <c r="F52">
        <v>784227996</v>
      </c>
      <c r="G52" t="s">
        <v>27</v>
      </c>
      <c r="I52" t="s">
        <v>24</v>
      </c>
      <c r="J52" t="s">
        <v>20</v>
      </c>
      <c r="L52" s="4" t="s">
        <v>2341</v>
      </c>
      <c r="Q52" s="18" t="str">
        <f>"S"&amp;_xlfn.ISOWEEKNUM(Semaine_1[[#This Row],[Date]])</f>
        <v>S31</v>
      </c>
      <c r="R52" s="18" t="str">
        <f>TEXT(Semaine_1[[#This Row],[Date]],"MMMM")</f>
        <v>juillet</v>
      </c>
    </row>
    <row r="53" spans="1:18" x14ac:dyDescent="0.45">
      <c r="A53" s="1">
        <v>45867</v>
      </c>
      <c r="B53" t="s">
        <v>42</v>
      </c>
      <c r="C53" t="s">
        <v>815</v>
      </c>
      <c r="D53" t="s">
        <v>1113</v>
      </c>
      <c r="E53" t="s">
        <v>2342</v>
      </c>
      <c r="F53">
        <v>774330364</v>
      </c>
      <c r="G53" t="s">
        <v>18</v>
      </c>
      <c r="I53" t="s">
        <v>19</v>
      </c>
      <c r="J53" t="s">
        <v>20</v>
      </c>
      <c r="L53" s="4" t="s">
        <v>2343</v>
      </c>
      <c r="Q53" s="18" t="str">
        <f>"S"&amp;_xlfn.ISOWEEKNUM(Semaine_1[[#This Row],[Date]])</f>
        <v>S31</v>
      </c>
      <c r="R53" s="18" t="str">
        <f>TEXT(Semaine_1[[#This Row],[Date]],"MMMM")</f>
        <v>juillet</v>
      </c>
    </row>
    <row r="54" spans="1:18" x14ac:dyDescent="0.45">
      <c r="A54" s="1">
        <v>45867</v>
      </c>
      <c r="B54" t="s">
        <v>42</v>
      </c>
      <c r="C54" t="s">
        <v>815</v>
      </c>
      <c r="D54" t="s">
        <v>1113</v>
      </c>
      <c r="E54" t="s">
        <v>240</v>
      </c>
      <c r="F54">
        <v>761209176</v>
      </c>
      <c r="G54" t="s">
        <v>18</v>
      </c>
      <c r="I54" t="s">
        <v>19</v>
      </c>
      <c r="J54" t="s">
        <v>20</v>
      </c>
      <c r="L54" s="4" t="s">
        <v>1181</v>
      </c>
      <c r="Q54" s="18" t="str">
        <f>"S"&amp;_xlfn.ISOWEEKNUM(Semaine_1[[#This Row],[Date]])</f>
        <v>S31</v>
      </c>
      <c r="R54" s="18" t="str">
        <f>TEXT(Semaine_1[[#This Row],[Date]],"MMMM")</f>
        <v>juillet</v>
      </c>
    </row>
    <row r="55" spans="1:18" x14ac:dyDescent="0.45">
      <c r="A55" s="1">
        <v>45867</v>
      </c>
      <c r="B55" t="s">
        <v>42</v>
      </c>
      <c r="C55" t="s">
        <v>815</v>
      </c>
      <c r="D55" t="s">
        <v>1113</v>
      </c>
      <c r="E55" t="s">
        <v>2344</v>
      </c>
      <c r="F55">
        <v>773523587</v>
      </c>
      <c r="G55" t="s">
        <v>18</v>
      </c>
      <c r="I55" t="s">
        <v>19</v>
      </c>
      <c r="J55" t="s">
        <v>20</v>
      </c>
      <c r="L55" s="4" t="s">
        <v>2345</v>
      </c>
      <c r="Q55" s="18" t="str">
        <f>"S"&amp;_xlfn.ISOWEEKNUM(Semaine_1[[#This Row],[Date]])</f>
        <v>S31</v>
      </c>
      <c r="R55" s="18" t="str">
        <f>TEXT(Semaine_1[[#This Row],[Date]],"MMMM")</f>
        <v>juillet</v>
      </c>
    </row>
    <row r="56" spans="1:18" x14ac:dyDescent="0.45">
      <c r="A56" s="1">
        <v>45867</v>
      </c>
      <c r="B56" t="s">
        <v>42</v>
      </c>
      <c r="C56" t="s">
        <v>815</v>
      </c>
      <c r="D56" t="s">
        <v>1113</v>
      </c>
      <c r="E56" t="s">
        <v>819</v>
      </c>
      <c r="F56">
        <v>771377243</v>
      </c>
      <c r="G56" t="s">
        <v>23</v>
      </c>
      <c r="I56" t="s">
        <v>24</v>
      </c>
      <c r="J56" t="s">
        <v>20</v>
      </c>
      <c r="L56" s="4" t="s">
        <v>2346</v>
      </c>
      <c r="Q56" s="18" t="str">
        <f>"S"&amp;_xlfn.ISOWEEKNUM(Semaine_1[[#This Row],[Date]])</f>
        <v>S31</v>
      </c>
      <c r="R56" s="18" t="str">
        <f>TEXT(Semaine_1[[#This Row],[Date]],"MMMM")</f>
        <v>juillet</v>
      </c>
    </row>
    <row r="57" spans="1:18" x14ac:dyDescent="0.45">
      <c r="A57" s="1">
        <v>45867</v>
      </c>
      <c r="B57" t="s">
        <v>42</v>
      </c>
      <c r="C57" t="s">
        <v>815</v>
      </c>
      <c r="D57" t="s">
        <v>1113</v>
      </c>
      <c r="E57" t="s">
        <v>1268</v>
      </c>
      <c r="F57">
        <v>778000021</v>
      </c>
      <c r="G57" t="s">
        <v>23</v>
      </c>
      <c r="I57" t="s">
        <v>24</v>
      </c>
      <c r="J57" t="s">
        <v>20</v>
      </c>
      <c r="L57" s="4" t="s">
        <v>2347</v>
      </c>
      <c r="Q57" s="18" t="str">
        <f>"S"&amp;_xlfn.ISOWEEKNUM(Semaine_1[[#This Row],[Date]])</f>
        <v>S31</v>
      </c>
      <c r="R57" s="18" t="str">
        <f>TEXT(Semaine_1[[#This Row],[Date]],"MMMM")</f>
        <v>juillet</v>
      </c>
    </row>
    <row r="58" spans="1:18" x14ac:dyDescent="0.45">
      <c r="A58" s="1">
        <v>45867</v>
      </c>
      <c r="B58" t="s">
        <v>42</v>
      </c>
      <c r="C58" t="s">
        <v>815</v>
      </c>
      <c r="D58" t="s">
        <v>1113</v>
      </c>
      <c r="E58" t="s">
        <v>1739</v>
      </c>
      <c r="F58">
        <v>771023656</v>
      </c>
      <c r="G58" t="s">
        <v>18</v>
      </c>
      <c r="I58" t="s">
        <v>19</v>
      </c>
      <c r="J58" t="s">
        <v>20</v>
      </c>
      <c r="L58" s="4" t="s">
        <v>2348</v>
      </c>
      <c r="Q58" s="18" t="str">
        <f>"S"&amp;_xlfn.ISOWEEKNUM(Semaine_1[[#This Row],[Date]])</f>
        <v>S31</v>
      </c>
      <c r="R58" s="18" t="str">
        <f>TEXT(Semaine_1[[#This Row],[Date]],"MMMM")</f>
        <v>juillet</v>
      </c>
    </row>
    <row r="59" spans="1:18" x14ac:dyDescent="0.45">
      <c r="A59" s="1">
        <v>45867</v>
      </c>
      <c r="B59" t="s">
        <v>42</v>
      </c>
      <c r="C59" t="s">
        <v>815</v>
      </c>
      <c r="D59" t="s">
        <v>1113</v>
      </c>
      <c r="E59" t="s">
        <v>2349</v>
      </c>
      <c r="F59">
        <v>784267292</v>
      </c>
      <c r="G59" t="s">
        <v>18</v>
      </c>
      <c r="I59" t="s">
        <v>19</v>
      </c>
      <c r="J59" t="s">
        <v>20</v>
      </c>
      <c r="L59" s="4" t="s">
        <v>2350</v>
      </c>
      <c r="Q59" s="18" t="str">
        <f>"S"&amp;_xlfn.ISOWEEKNUM(Semaine_1[[#This Row],[Date]])</f>
        <v>S31</v>
      </c>
      <c r="R59" s="18" t="str">
        <f>TEXT(Semaine_1[[#This Row],[Date]],"MMMM")</f>
        <v>juillet</v>
      </c>
    </row>
    <row r="60" spans="1:18" x14ac:dyDescent="0.45">
      <c r="A60" s="1">
        <v>45867</v>
      </c>
      <c r="B60" t="s">
        <v>42</v>
      </c>
      <c r="C60" t="s">
        <v>815</v>
      </c>
      <c r="D60" t="s">
        <v>1113</v>
      </c>
      <c r="E60" t="s">
        <v>2188</v>
      </c>
      <c r="F60">
        <v>779763759</v>
      </c>
      <c r="G60" t="s">
        <v>23</v>
      </c>
      <c r="I60" t="s">
        <v>24</v>
      </c>
      <c r="J60" t="s">
        <v>20</v>
      </c>
      <c r="L60" s="4" t="s">
        <v>2351</v>
      </c>
      <c r="Q60" s="18" t="str">
        <f>"S"&amp;_xlfn.ISOWEEKNUM(Semaine_1[[#This Row],[Date]])</f>
        <v>S31</v>
      </c>
      <c r="R60" s="18" t="str">
        <f>TEXT(Semaine_1[[#This Row],[Date]],"MMMM")</f>
        <v>juillet</v>
      </c>
    </row>
    <row r="61" spans="1:18" x14ac:dyDescent="0.45">
      <c r="A61" s="1">
        <v>45867</v>
      </c>
      <c r="B61" t="s">
        <v>42</v>
      </c>
      <c r="C61" t="s">
        <v>815</v>
      </c>
      <c r="D61" t="s">
        <v>1113</v>
      </c>
      <c r="E61" t="s">
        <v>1271</v>
      </c>
      <c r="F61">
        <v>707077072</v>
      </c>
      <c r="G61" t="s">
        <v>23</v>
      </c>
      <c r="I61" t="s">
        <v>19</v>
      </c>
      <c r="J61" t="s">
        <v>20</v>
      </c>
      <c r="L61" s="4" t="s">
        <v>2352</v>
      </c>
      <c r="Q61" s="18" t="str">
        <f>"S"&amp;_xlfn.ISOWEEKNUM(Semaine_1[[#This Row],[Date]])</f>
        <v>S31</v>
      </c>
      <c r="R61" s="18" t="str">
        <f>TEXT(Semaine_1[[#This Row],[Date]],"MMMM")</f>
        <v>juillet</v>
      </c>
    </row>
    <row r="62" spans="1:18" ht="28.5" x14ac:dyDescent="0.45">
      <c r="A62" s="1">
        <v>45866</v>
      </c>
      <c r="B62" t="s">
        <v>25</v>
      </c>
      <c r="C62" t="s">
        <v>26</v>
      </c>
      <c r="D62" t="s">
        <v>1098</v>
      </c>
      <c r="E62" t="s">
        <v>1355</v>
      </c>
      <c r="F62">
        <v>771923397</v>
      </c>
      <c r="G62" t="s">
        <v>18</v>
      </c>
      <c r="I62" t="s">
        <v>24</v>
      </c>
      <c r="J62" t="s">
        <v>20</v>
      </c>
      <c r="L62" s="4" t="s">
        <v>2215</v>
      </c>
      <c r="Q62" s="18" t="str">
        <f>"S"&amp;_xlfn.ISOWEEKNUM(Semaine_1[[#This Row],[Date]])</f>
        <v>S31</v>
      </c>
      <c r="R62" s="18" t="str">
        <f>TEXT(Semaine_1[[#This Row],[Date]],"MMMM")</f>
        <v>juillet</v>
      </c>
    </row>
    <row r="63" spans="1:18" ht="28.5" x14ac:dyDescent="0.45">
      <c r="A63" s="1">
        <v>45866</v>
      </c>
      <c r="B63" t="s">
        <v>25</v>
      </c>
      <c r="C63" t="s">
        <v>26</v>
      </c>
      <c r="D63" t="s">
        <v>1098</v>
      </c>
      <c r="E63" t="s">
        <v>1353</v>
      </c>
      <c r="F63">
        <v>776345625</v>
      </c>
      <c r="G63" t="s">
        <v>27</v>
      </c>
      <c r="I63" t="s">
        <v>24</v>
      </c>
      <c r="J63" t="s">
        <v>20</v>
      </c>
      <c r="L63" s="4" t="s">
        <v>2216</v>
      </c>
      <c r="Q63" s="18" t="str">
        <f>"S"&amp;_xlfn.ISOWEEKNUM(Semaine_1[[#This Row],[Date]])</f>
        <v>S31</v>
      </c>
      <c r="R63" s="18" t="str">
        <f>TEXT(Semaine_1[[#This Row],[Date]],"MMMM")</f>
        <v>juillet</v>
      </c>
    </row>
    <row r="64" spans="1:18" ht="28.5" x14ac:dyDescent="0.45">
      <c r="A64" s="1">
        <v>45866</v>
      </c>
      <c r="B64" t="s">
        <v>25</v>
      </c>
      <c r="C64" t="s">
        <v>26</v>
      </c>
      <c r="D64" t="s">
        <v>1098</v>
      </c>
      <c r="E64" t="s">
        <v>1099</v>
      </c>
      <c r="F64">
        <v>775661459</v>
      </c>
      <c r="G64" t="s">
        <v>27</v>
      </c>
      <c r="I64" t="s">
        <v>24</v>
      </c>
      <c r="J64" t="s">
        <v>20</v>
      </c>
      <c r="L64" s="4" t="s">
        <v>2217</v>
      </c>
      <c r="Q64" s="18" t="str">
        <f>"S"&amp;_xlfn.ISOWEEKNUM(Semaine_1[[#This Row],[Date]])</f>
        <v>S31</v>
      </c>
      <c r="R64" s="18" t="str">
        <f>TEXT(Semaine_1[[#This Row],[Date]],"MMMM")</f>
        <v>juillet</v>
      </c>
    </row>
    <row r="65" spans="1:18" x14ac:dyDescent="0.45">
      <c r="A65" s="1">
        <v>45866</v>
      </c>
      <c r="B65" t="s">
        <v>25</v>
      </c>
      <c r="C65" t="s">
        <v>26</v>
      </c>
      <c r="D65" t="s">
        <v>1098</v>
      </c>
      <c r="E65" t="s">
        <v>22</v>
      </c>
      <c r="F65">
        <v>776256670</v>
      </c>
      <c r="G65" t="s">
        <v>27</v>
      </c>
      <c r="I65" t="s">
        <v>24</v>
      </c>
      <c r="J65" t="s">
        <v>20</v>
      </c>
      <c r="L65" s="4" t="s">
        <v>1094</v>
      </c>
      <c r="Q65" s="18" t="str">
        <f>"S"&amp;_xlfn.ISOWEEKNUM(Semaine_1[[#This Row],[Date]])</f>
        <v>S31</v>
      </c>
      <c r="R65" s="18" t="str">
        <f>TEXT(Semaine_1[[#This Row],[Date]],"MMMM")</f>
        <v>juillet</v>
      </c>
    </row>
    <row r="66" spans="1:18" x14ac:dyDescent="0.45">
      <c r="A66" s="1">
        <v>45866</v>
      </c>
      <c r="B66" t="s">
        <v>25</v>
      </c>
      <c r="C66" t="s">
        <v>26</v>
      </c>
      <c r="D66" t="s">
        <v>1098</v>
      </c>
      <c r="E66" t="s">
        <v>1490</v>
      </c>
      <c r="F66">
        <v>757454545</v>
      </c>
      <c r="G66" t="s">
        <v>18</v>
      </c>
      <c r="I66" t="s">
        <v>24</v>
      </c>
      <c r="J66" t="s">
        <v>20</v>
      </c>
      <c r="L66" s="4" t="s">
        <v>2218</v>
      </c>
      <c r="Q66" s="18" t="str">
        <f>"S"&amp;_xlfn.ISOWEEKNUM(Semaine_1[[#This Row],[Date]])</f>
        <v>S31</v>
      </c>
      <c r="R66" s="18" t="str">
        <f>TEXT(Semaine_1[[#This Row],[Date]],"MMMM")</f>
        <v>juillet</v>
      </c>
    </row>
    <row r="67" spans="1:18" x14ac:dyDescent="0.45">
      <c r="A67" s="1">
        <v>45866</v>
      </c>
      <c r="B67" t="s">
        <v>25</v>
      </c>
      <c r="C67" t="s">
        <v>26</v>
      </c>
      <c r="D67" t="s">
        <v>1098</v>
      </c>
      <c r="E67" t="s">
        <v>1349</v>
      </c>
      <c r="F67">
        <v>708418609</v>
      </c>
      <c r="G67" t="s">
        <v>18</v>
      </c>
      <c r="I67" t="s">
        <v>24</v>
      </c>
      <c r="J67" t="s">
        <v>20</v>
      </c>
      <c r="L67" s="4" t="s">
        <v>2219</v>
      </c>
      <c r="Q67" s="18" t="str">
        <f>"S"&amp;_xlfn.ISOWEEKNUM(Semaine_1[[#This Row],[Date]])</f>
        <v>S31</v>
      </c>
      <c r="R67" s="18" t="str">
        <f>TEXT(Semaine_1[[#This Row],[Date]],"MMMM")</f>
        <v>juillet</v>
      </c>
    </row>
    <row r="68" spans="1:18" ht="28.5" x14ac:dyDescent="0.45">
      <c r="A68" s="1">
        <v>45866</v>
      </c>
      <c r="B68" t="s">
        <v>25</v>
      </c>
      <c r="C68" t="s">
        <v>26</v>
      </c>
      <c r="D68" t="s">
        <v>185</v>
      </c>
      <c r="E68" t="s">
        <v>188</v>
      </c>
      <c r="F68">
        <v>778096419</v>
      </c>
      <c r="G68" t="s">
        <v>18</v>
      </c>
      <c r="I68" t="s">
        <v>24</v>
      </c>
      <c r="J68" t="s">
        <v>37</v>
      </c>
      <c r="L68" s="4" t="s">
        <v>2220</v>
      </c>
      <c r="M68" t="s">
        <v>2221</v>
      </c>
      <c r="N68">
        <v>5</v>
      </c>
      <c r="O68" s="5">
        <v>60000</v>
      </c>
      <c r="P68" s="5">
        <v>300000</v>
      </c>
      <c r="Q68" s="18" t="str">
        <f>"S"&amp;_xlfn.ISOWEEKNUM(Semaine_1[[#This Row],[Date]])</f>
        <v>S31</v>
      </c>
      <c r="R68" s="18" t="str">
        <f>TEXT(Semaine_1[[#This Row],[Date]],"MMMM")</f>
        <v>juillet</v>
      </c>
    </row>
    <row r="69" spans="1:18" x14ac:dyDescent="0.45">
      <c r="A69" s="1">
        <v>45866</v>
      </c>
      <c r="B69" t="s">
        <v>30</v>
      </c>
      <c r="C69" t="s">
        <v>31</v>
      </c>
      <c r="D69" t="s">
        <v>210</v>
      </c>
      <c r="E69" t="s">
        <v>2222</v>
      </c>
      <c r="F69">
        <v>776503464</v>
      </c>
      <c r="G69" t="s">
        <v>27</v>
      </c>
      <c r="I69" t="s">
        <v>24</v>
      </c>
      <c r="J69" t="s">
        <v>20</v>
      </c>
      <c r="L69" s="4" t="s">
        <v>2223</v>
      </c>
      <c r="Q69" s="18" t="str">
        <f>"S"&amp;_xlfn.ISOWEEKNUM(Semaine_1[[#This Row],[Date]])</f>
        <v>S31</v>
      </c>
      <c r="R69" s="18" t="str">
        <f>TEXT(Semaine_1[[#This Row],[Date]],"MMMM")</f>
        <v>juillet</v>
      </c>
    </row>
    <row r="70" spans="1:18" x14ac:dyDescent="0.45">
      <c r="A70" s="1">
        <v>45866</v>
      </c>
      <c r="B70" t="s">
        <v>30</v>
      </c>
      <c r="C70" t="s">
        <v>31</v>
      </c>
      <c r="D70" t="s">
        <v>210</v>
      </c>
      <c r="E70" t="s">
        <v>264</v>
      </c>
      <c r="F70">
        <v>775405469</v>
      </c>
      <c r="G70" t="s">
        <v>27</v>
      </c>
      <c r="I70" t="s">
        <v>24</v>
      </c>
      <c r="J70" t="s">
        <v>20</v>
      </c>
      <c r="L70" s="4" t="s">
        <v>2224</v>
      </c>
      <c r="Q70" s="18" t="str">
        <f>"S"&amp;_xlfn.ISOWEEKNUM(Semaine_1[[#This Row],[Date]])</f>
        <v>S31</v>
      </c>
      <c r="R70" s="18" t="str">
        <f>TEXT(Semaine_1[[#This Row],[Date]],"MMMM")</f>
        <v>juillet</v>
      </c>
    </row>
    <row r="71" spans="1:18" ht="28.5" x14ac:dyDescent="0.45">
      <c r="A71" s="1">
        <v>45866</v>
      </c>
      <c r="B71" t="s">
        <v>30</v>
      </c>
      <c r="C71" t="s">
        <v>31</v>
      </c>
      <c r="D71" t="s">
        <v>210</v>
      </c>
      <c r="E71" t="s">
        <v>211</v>
      </c>
      <c r="F71">
        <v>762852932</v>
      </c>
      <c r="G71" t="s">
        <v>18</v>
      </c>
      <c r="I71" t="s">
        <v>24</v>
      </c>
      <c r="J71" t="s">
        <v>20</v>
      </c>
      <c r="L71" s="4" t="s">
        <v>2225</v>
      </c>
      <c r="Q71" s="18" t="str">
        <f>"S"&amp;_xlfn.ISOWEEKNUM(Semaine_1[[#This Row],[Date]])</f>
        <v>S31</v>
      </c>
      <c r="R71" s="18" t="str">
        <f>TEXT(Semaine_1[[#This Row],[Date]],"MMMM")</f>
        <v>juillet</v>
      </c>
    </row>
    <row r="72" spans="1:18" x14ac:dyDescent="0.45">
      <c r="A72" s="1">
        <v>45866</v>
      </c>
      <c r="B72" t="s">
        <v>30</v>
      </c>
      <c r="C72" t="s">
        <v>31</v>
      </c>
      <c r="D72" t="s">
        <v>210</v>
      </c>
      <c r="E72" t="s">
        <v>247</v>
      </c>
      <c r="F72">
        <v>774245132</v>
      </c>
      <c r="G72" t="s">
        <v>27</v>
      </c>
      <c r="I72" t="s">
        <v>24</v>
      </c>
      <c r="J72" t="s">
        <v>37</v>
      </c>
      <c r="L72" s="4" t="s">
        <v>2226</v>
      </c>
      <c r="M72" t="s">
        <v>34</v>
      </c>
      <c r="N72">
        <v>50</v>
      </c>
      <c r="O72" s="5">
        <v>26000</v>
      </c>
      <c r="P72" s="5">
        <v>1300000</v>
      </c>
      <c r="Q72" s="18" t="str">
        <f>"S"&amp;_xlfn.ISOWEEKNUM(Semaine_1[[#This Row],[Date]])</f>
        <v>S31</v>
      </c>
      <c r="R72" s="18" t="str">
        <f>TEXT(Semaine_1[[#This Row],[Date]],"MMMM")</f>
        <v>juillet</v>
      </c>
    </row>
    <row r="73" spans="1:18" x14ac:dyDescent="0.45">
      <c r="A73" s="1">
        <v>45866</v>
      </c>
      <c r="B73" t="s">
        <v>30</v>
      </c>
      <c r="C73" t="s">
        <v>31</v>
      </c>
      <c r="D73" t="s">
        <v>210</v>
      </c>
      <c r="E73" t="s">
        <v>334</v>
      </c>
      <c r="F73">
        <v>773756258</v>
      </c>
      <c r="G73" t="s">
        <v>27</v>
      </c>
      <c r="I73" t="s">
        <v>24</v>
      </c>
      <c r="J73" t="s">
        <v>20</v>
      </c>
      <c r="L73" s="4" t="s">
        <v>2227</v>
      </c>
      <c r="Q73" s="18" t="str">
        <f>"S"&amp;_xlfn.ISOWEEKNUM(Semaine_1[[#This Row],[Date]])</f>
        <v>S31</v>
      </c>
      <c r="R73" s="18" t="str">
        <f>TEXT(Semaine_1[[#This Row],[Date]],"MMMM")</f>
        <v>juillet</v>
      </c>
    </row>
    <row r="74" spans="1:18" ht="28.5" x14ac:dyDescent="0.45">
      <c r="A74" s="1">
        <v>45866</v>
      </c>
      <c r="B74" t="s">
        <v>30</v>
      </c>
      <c r="C74" t="s">
        <v>31</v>
      </c>
      <c r="D74" t="s">
        <v>210</v>
      </c>
      <c r="E74" t="s">
        <v>2228</v>
      </c>
      <c r="F74">
        <v>776149093</v>
      </c>
      <c r="G74" t="s">
        <v>18</v>
      </c>
      <c r="I74" t="s">
        <v>19</v>
      </c>
      <c r="J74" t="s">
        <v>20</v>
      </c>
      <c r="L74" s="4" t="s">
        <v>2229</v>
      </c>
      <c r="Q74" s="18" t="str">
        <f>"S"&amp;_xlfn.ISOWEEKNUM(Semaine_1[[#This Row],[Date]])</f>
        <v>S31</v>
      </c>
      <c r="R74" s="18" t="str">
        <f>TEXT(Semaine_1[[#This Row],[Date]],"MMMM")</f>
        <v>juillet</v>
      </c>
    </row>
    <row r="75" spans="1:18" x14ac:dyDescent="0.45">
      <c r="A75" s="1">
        <v>45866</v>
      </c>
      <c r="B75" t="s">
        <v>30</v>
      </c>
      <c r="C75" t="s">
        <v>31</v>
      </c>
      <c r="D75" t="s">
        <v>213</v>
      </c>
      <c r="E75" t="s">
        <v>339</v>
      </c>
      <c r="F75">
        <v>773546192</v>
      </c>
      <c r="G75" t="s">
        <v>18</v>
      </c>
      <c r="I75" t="s">
        <v>24</v>
      </c>
      <c r="J75" t="s">
        <v>20</v>
      </c>
      <c r="L75" s="4" t="s">
        <v>2230</v>
      </c>
      <c r="Q75" s="18" t="str">
        <f>"S"&amp;_xlfn.ISOWEEKNUM(Semaine_1[[#This Row],[Date]])</f>
        <v>S31</v>
      </c>
      <c r="R75" s="18" t="str">
        <f>TEXT(Semaine_1[[#This Row],[Date]],"MMMM")</f>
        <v>juillet</v>
      </c>
    </row>
    <row r="76" spans="1:18" ht="42.75" x14ac:dyDescent="0.45">
      <c r="A76" s="1">
        <v>45866</v>
      </c>
      <c r="B76" t="s">
        <v>30</v>
      </c>
      <c r="C76" t="s">
        <v>31</v>
      </c>
      <c r="D76" t="s">
        <v>213</v>
      </c>
      <c r="E76" t="s">
        <v>343</v>
      </c>
      <c r="F76">
        <v>765160316</v>
      </c>
      <c r="G76" t="s">
        <v>18</v>
      </c>
      <c r="I76" t="s">
        <v>24</v>
      </c>
      <c r="J76" t="s">
        <v>20</v>
      </c>
      <c r="L76" s="4" t="s">
        <v>2231</v>
      </c>
      <c r="Q76" s="18" t="str">
        <f>"S"&amp;_xlfn.ISOWEEKNUM(Semaine_1[[#This Row],[Date]])</f>
        <v>S31</v>
      </c>
      <c r="R76" s="18" t="str">
        <f>TEXT(Semaine_1[[#This Row],[Date]],"MMMM")</f>
        <v>juillet</v>
      </c>
    </row>
    <row r="77" spans="1:18" ht="57" x14ac:dyDescent="0.45">
      <c r="A77" s="1">
        <v>45866</v>
      </c>
      <c r="B77" t="s">
        <v>30</v>
      </c>
      <c r="C77" t="s">
        <v>31</v>
      </c>
      <c r="D77" t="s">
        <v>213</v>
      </c>
      <c r="E77" t="s">
        <v>260</v>
      </c>
      <c r="F77">
        <v>776214111</v>
      </c>
      <c r="G77" t="s">
        <v>18</v>
      </c>
      <c r="I77" t="s">
        <v>24</v>
      </c>
      <c r="J77" t="s">
        <v>20</v>
      </c>
      <c r="L77" s="4" t="s">
        <v>2232</v>
      </c>
      <c r="Q77" s="18" t="str">
        <f>"S"&amp;_xlfn.ISOWEEKNUM(Semaine_1[[#This Row],[Date]])</f>
        <v>S31</v>
      </c>
      <c r="R77" s="18" t="str">
        <f>TEXT(Semaine_1[[#This Row],[Date]],"MMMM")</f>
        <v>juillet</v>
      </c>
    </row>
    <row r="78" spans="1:18" x14ac:dyDescent="0.45">
      <c r="A78" s="1">
        <v>45866</v>
      </c>
      <c r="B78" t="s">
        <v>30</v>
      </c>
      <c r="C78" t="s">
        <v>31</v>
      </c>
      <c r="D78" t="s">
        <v>213</v>
      </c>
      <c r="E78" t="s">
        <v>2233</v>
      </c>
      <c r="F78">
        <v>771321066</v>
      </c>
      <c r="G78" t="s">
        <v>27</v>
      </c>
      <c r="I78" t="s">
        <v>24</v>
      </c>
      <c r="J78" t="s">
        <v>20</v>
      </c>
      <c r="L78" s="4" t="s">
        <v>2234</v>
      </c>
      <c r="Q78" s="18" t="str">
        <f>"S"&amp;_xlfn.ISOWEEKNUM(Semaine_1[[#This Row],[Date]])</f>
        <v>S31</v>
      </c>
      <c r="R78" s="18" t="str">
        <f>TEXT(Semaine_1[[#This Row],[Date]],"MMMM")</f>
        <v>juillet</v>
      </c>
    </row>
    <row r="79" spans="1:18" x14ac:dyDescent="0.45">
      <c r="A79" s="1">
        <v>45866</v>
      </c>
      <c r="B79" t="s">
        <v>30</v>
      </c>
      <c r="C79" t="s">
        <v>31</v>
      </c>
      <c r="D79" t="s">
        <v>213</v>
      </c>
      <c r="E79" t="s">
        <v>262</v>
      </c>
      <c r="F79">
        <v>786323232</v>
      </c>
      <c r="G79" t="s">
        <v>27</v>
      </c>
      <c r="I79" t="s">
        <v>24</v>
      </c>
      <c r="J79" t="s">
        <v>20</v>
      </c>
      <c r="L79" s="4" t="s">
        <v>2235</v>
      </c>
      <c r="Q79" s="18" t="str">
        <f>"S"&amp;_xlfn.ISOWEEKNUM(Semaine_1[[#This Row],[Date]])</f>
        <v>S31</v>
      </c>
      <c r="R79" s="18" t="str">
        <f>TEXT(Semaine_1[[#This Row],[Date]],"MMMM")</f>
        <v>juillet</v>
      </c>
    </row>
    <row r="80" spans="1:18" ht="57" x14ac:dyDescent="0.45">
      <c r="A80" s="1">
        <v>45866</v>
      </c>
      <c r="B80" t="s">
        <v>30</v>
      </c>
      <c r="C80" t="s">
        <v>31</v>
      </c>
      <c r="D80" t="s">
        <v>213</v>
      </c>
      <c r="E80" t="s">
        <v>261</v>
      </c>
      <c r="F80">
        <v>784537895</v>
      </c>
      <c r="G80" t="s">
        <v>27</v>
      </c>
      <c r="I80" t="s">
        <v>24</v>
      </c>
      <c r="J80" t="s">
        <v>20</v>
      </c>
      <c r="L80" s="4" t="s">
        <v>2236</v>
      </c>
      <c r="Q80" s="18" t="str">
        <f>"S"&amp;_xlfn.ISOWEEKNUM(Semaine_1[[#This Row],[Date]])</f>
        <v>S31</v>
      </c>
      <c r="R80" s="18" t="str">
        <f>TEXT(Semaine_1[[#This Row],[Date]],"MMMM")</f>
        <v>juillet</v>
      </c>
    </row>
    <row r="81" spans="1:18" x14ac:dyDescent="0.45">
      <c r="A81" s="1">
        <v>45866</v>
      </c>
      <c r="B81" t="s">
        <v>30</v>
      </c>
      <c r="C81" t="s">
        <v>31</v>
      </c>
      <c r="D81" t="s">
        <v>213</v>
      </c>
      <c r="E81" t="s">
        <v>263</v>
      </c>
      <c r="F81">
        <v>774540865</v>
      </c>
      <c r="G81" t="s">
        <v>18</v>
      </c>
      <c r="I81" t="s">
        <v>19</v>
      </c>
      <c r="J81" t="s">
        <v>20</v>
      </c>
      <c r="L81" s="4" t="s">
        <v>1994</v>
      </c>
      <c r="Q81" s="18" t="str">
        <f>"S"&amp;_xlfn.ISOWEEKNUM(Semaine_1[[#This Row],[Date]])</f>
        <v>S31</v>
      </c>
      <c r="R81" s="18" t="str">
        <f>TEXT(Semaine_1[[#This Row],[Date]],"MMMM")</f>
        <v>juillet</v>
      </c>
    </row>
    <row r="82" spans="1:18" ht="28.5" x14ac:dyDescent="0.45">
      <c r="A82" s="1">
        <v>45866</v>
      </c>
      <c r="B82" t="s">
        <v>30</v>
      </c>
      <c r="C82" t="s">
        <v>31</v>
      </c>
      <c r="D82" t="s">
        <v>213</v>
      </c>
      <c r="E82" t="s">
        <v>2237</v>
      </c>
      <c r="F82">
        <v>775541532</v>
      </c>
      <c r="G82" t="s">
        <v>27</v>
      </c>
      <c r="I82" t="s">
        <v>24</v>
      </c>
      <c r="J82" t="s">
        <v>20</v>
      </c>
      <c r="L82" s="4" t="s">
        <v>2238</v>
      </c>
      <c r="Q82" s="18" t="str">
        <f>"S"&amp;_xlfn.ISOWEEKNUM(Semaine_1[[#This Row],[Date]])</f>
        <v>S31</v>
      </c>
      <c r="R82" s="18" t="str">
        <f>TEXT(Semaine_1[[#This Row],[Date]],"MMMM")</f>
        <v>juillet</v>
      </c>
    </row>
    <row r="83" spans="1:18" ht="28.5" x14ac:dyDescent="0.45">
      <c r="A83" s="1">
        <v>45866</v>
      </c>
      <c r="B83" t="s">
        <v>30</v>
      </c>
      <c r="C83" t="s">
        <v>31</v>
      </c>
      <c r="D83" t="s">
        <v>213</v>
      </c>
      <c r="E83" t="s">
        <v>1997</v>
      </c>
      <c r="F83">
        <v>774514544</v>
      </c>
      <c r="G83" t="s">
        <v>27</v>
      </c>
      <c r="I83" t="s">
        <v>19</v>
      </c>
      <c r="J83" t="s">
        <v>20</v>
      </c>
      <c r="L83" s="4" t="s">
        <v>2239</v>
      </c>
      <c r="Q83" s="18" t="str">
        <f>"S"&amp;_xlfn.ISOWEEKNUM(Semaine_1[[#This Row],[Date]])</f>
        <v>S31</v>
      </c>
      <c r="R83" s="18" t="str">
        <f>TEXT(Semaine_1[[#This Row],[Date]],"MMMM")</f>
        <v>juillet</v>
      </c>
    </row>
    <row r="84" spans="1:18" x14ac:dyDescent="0.45">
      <c r="A84" s="1">
        <v>45866</v>
      </c>
      <c r="B84" t="s">
        <v>30</v>
      </c>
      <c r="C84" t="s">
        <v>31</v>
      </c>
      <c r="D84" t="s">
        <v>213</v>
      </c>
      <c r="E84" t="s">
        <v>1999</v>
      </c>
      <c r="F84">
        <v>776957575</v>
      </c>
      <c r="G84" t="s">
        <v>18</v>
      </c>
      <c r="I84" t="s">
        <v>19</v>
      </c>
      <c r="J84" t="s">
        <v>20</v>
      </c>
      <c r="L84" s="4" t="s">
        <v>2240</v>
      </c>
      <c r="Q84" s="18" t="str">
        <f>"S"&amp;_xlfn.ISOWEEKNUM(Semaine_1[[#This Row],[Date]])</f>
        <v>S31</v>
      </c>
      <c r="R84" s="18" t="str">
        <f>TEXT(Semaine_1[[#This Row],[Date]],"MMMM")</f>
        <v>juillet</v>
      </c>
    </row>
    <row r="85" spans="1:18" x14ac:dyDescent="0.45">
      <c r="A85" s="1">
        <v>45866</v>
      </c>
      <c r="B85" t="s">
        <v>45</v>
      </c>
      <c r="C85" t="s">
        <v>46</v>
      </c>
      <c r="D85" t="s">
        <v>64</v>
      </c>
      <c r="E85" t="s">
        <v>135</v>
      </c>
      <c r="F85">
        <v>775218959</v>
      </c>
      <c r="G85" t="s">
        <v>18</v>
      </c>
      <c r="I85" t="s">
        <v>24</v>
      </c>
      <c r="J85" t="s">
        <v>20</v>
      </c>
      <c r="L85" s="4" t="s">
        <v>132</v>
      </c>
      <c r="Q85" s="18" t="str">
        <f>"S"&amp;_xlfn.ISOWEEKNUM(Semaine_1[[#This Row],[Date]])</f>
        <v>S31</v>
      </c>
      <c r="R85" s="18" t="str">
        <f>TEXT(Semaine_1[[#This Row],[Date]],"MMMM")</f>
        <v>juillet</v>
      </c>
    </row>
    <row r="86" spans="1:18" x14ac:dyDescent="0.45">
      <c r="A86" s="1">
        <v>45866</v>
      </c>
      <c r="B86" t="s">
        <v>45</v>
      </c>
      <c r="C86" t="s">
        <v>46</v>
      </c>
      <c r="D86" t="s">
        <v>64</v>
      </c>
      <c r="E86" t="s">
        <v>259</v>
      </c>
      <c r="F86">
        <v>775446868</v>
      </c>
      <c r="G86" t="s">
        <v>27</v>
      </c>
      <c r="I86" t="s">
        <v>24</v>
      </c>
      <c r="J86" t="s">
        <v>20</v>
      </c>
      <c r="L86" s="4" t="s">
        <v>39</v>
      </c>
      <c r="Q86" s="18" t="str">
        <f>"S"&amp;_xlfn.ISOWEEKNUM(Semaine_1[[#This Row],[Date]])</f>
        <v>S31</v>
      </c>
      <c r="R86" s="18" t="str">
        <f>TEXT(Semaine_1[[#This Row],[Date]],"MMMM")</f>
        <v>juillet</v>
      </c>
    </row>
    <row r="87" spans="1:18" x14ac:dyDescent="0.45">
      <c r="A87" s="1">
        <v>45866</v>
      </c>
      <c r="B87" t="s">
        <v>45</v>
      </c>
      <c r="C87" t="s">
        <v>46</v>
      </c>
      <c r="D87" t="s">
        <v>64</v>
      </c>
      <c r="E87" t="s">
        <v>222</v>
      </c>
      <c r="F87">
        <v>773812537</v>
      </c>
      <c r="G87" t="s">
        <v>27</v>
      </c>
      <c r="I87" t="s">
        <v>19</v>
      </c>
      <c r="J87" t="s">
        <v>20</v>
      </c>
      <c r="L87" s="4" t="s">
        <v>51</v>
      </c>
      <c r="Q87" s="18" t="str">
        <f>"S"&amp;_xlfn.ISOWEEKNUM(Semaine_1[[#This Row],[Date]])</f>
        <v>S31</v>
      </c>
      <c r="R87" s="18" t="str">
        <f>TEXT(Semaine_1[[#This Row],[Date]],"MMMM")</f>
        <v>juillet</v>
      </c>
    </row>
    <row r="88" spans="1:18" x14ac:dyDescent="0.45">
      <c r="A88" s="1">
        <v>45866</v>
      </c>
      <c r="B88" t="s">
        <v>45</v>
      </c>
      <c r="C88" t="s">
        <v>46</v>
      </c>
      <c r="D88" t="s">
        <v>64</v>
      </c>
      <c r="E88" t="s">
        <v>136</v>
      </c>
      <c r="F88">
        <v>776323477</v>
      </c>
      <c r="G88" t="s">
        <v>27</v>
      </c>
      <c r="I88" t="s">
        <v>24</v>
      </c>
      <c r="J88" t="s">
        <v>20</v>
      </c>
      <c r="L88" s="4" t="s">
        <v>39</v>
      </c>
      <c r="Q88" s="18" t="str">
        <f>"S"&amp;_xlfn.ISOWEEKNUM(Semaine_1[[#This Row],[Date]])</f>
        <v>S31</v>
      </c>
      <c r="R88" s="18" t="str">
        <f>TEXT(Semaine_1[[#This Row],[Date]],"MMMM")</f>
        <v>juillet</v>
      </c>
    </row>
    <row r="89" spans="1:18" x14ac:dyDescent="0.45">
      <c r="A89" s="1">
        <v>45866</v>
      </c>
      <c r="B89" t="s">
        <v>45</v>
      </c>
      <c r="C89" t="s">
        <v>46</v>
      </c>
      <c r="D89" t="s">
        <v>64</v>
      </c>
      <c r="E89" t="s">
        <v>325</v>
      </c>
      <c r="F89">
        <v>773101818</v>
      </c>
      <c r="G89" t="s">
        <v>27</v>
      </c>
      <c r="I89" t="s">
        <v>19</v>
      </c>
      <c r="J89" t="s">
        <v>20</v>
      </c>
      <c r="L89" s="4" t="s">
        <v>132</v>
      </c>
      <c r="Q89" s="18" t="str">
        <f>"S"&amp;_xlfn.ISOWEEKNUM(Semaine_1[[#This Row],[Date]])</f>
        <v>S31</v>
      </c>
      <c r="R89" s="18" t="str">
        <f>TEXT(Semaine_1[[#This Row],[Date]],"MMMM")</f>
        <v>juillet</v>
      </c>
    </row>
    <row r="90" spans="1:18" x14ac:dyDescent="0.45">
      <c r="A90" s="1">
        <v>45866</v>
      </c>
      <c r="B90" t="s">
        <v>45</v>
      </c>
      <c r="C90" t="s">
        <v>46</v>
      </c>
      <c r="D90" t="s">
        <v>64</v>
      </c>
      <c r="E90" t="s">
        <v>1599</v>
      </c>
      <c r="F90">
        <v>338559599</v>
      </c>
      <c r="G90" t="s">
        <v>27</v>
      </c>
      <c r="I90" t="s">
        <v>24</v>
      </c>
      <c r="J90" t="s">
        <v>37</v>
      </c>
      <c r="L90" s="4" t="s">
        <v>1600</v>
      </c>
      <c r="M90" t="s">
        <v>34</v>
      </c>
      <c r="N90">
        <v>100</v>
      </c>
      <c r="O90" s="5">
        <v>26000</v>
      </c>
      <c r="P90" s="5">
        <v>2600000</v>
      </c>
      <c r="Q90" s="18" t="str">
        <f>"S"&amp;_xlfn.ISOWEEKNUM(Semaine_1[[#This Row],[Date]])</f>
        <v>S31</v>
      </c>
      <c r="R90" s="18" t="str">
        <f>TEXT(Semaine_1[[#This Row],[Date]],"MMMM")</f>
        <v>juillet</v>
      </c>
    </row>
    <row r="91" spans="1:18" x14ac:dyDescent="0.45">
      <c r="A91" s="1">
        <v>45866</v>
      </c>
      <c r="B91" t="s">
        <v>45</v>
      </c>
      <c r="C91" t="s">
        <v>46</v>
      </c>
      <c r="D91" t="s">
        <v>64</v>
      </c>
      <c r="E91" t="s">
        <v>1503</v>
      </c>
      <c r="F91">
        <v>779071660</v>
      </c>
      <c r="G91" t="s">
        <v>27</v>
      </c>
      <c r="I91" t="s">
        <v>19</v>
      </c>
      <c r="J91" t="s">
        <v>20</v>
      </c>
      <c r="L91" s="4" t="s">
        <v>39</v>
      </c>
      <c r="Q91" s="18" t="str">
        <f>"S"&amp;_xlfn.ISOWEEKNUM(Semaine_1[[#This Row],[Date]])</f>
        <v>S31</v>
      </c>
      <c r="R91" s="18" t="str">
        <f>TEXT(Semaine_1[[#This Row],[Date]],"MMMM")</f>
        <v>juillet</v>
      </c>
    </row>
    <row r="92" spans="1:18" x14ac:dyDescent="0.45">
      <c r="A92" s="1">
        <v>45866</v>
      </c>
      <c r="B92" t="s">
        <v>45</v>
      </c>
      <c r="C92" t="s">
        <v>46</v>
      </c>
      <c r="D92" t="s">
        <v>64</v>
      </c>
      <c r="E92" t="s">
        <v>2241</v>
      </c>
      <c r="F92">
        <v>760289192</v>
      </c>
      <c r="G92" t="s">
        <v>27</v>
      </c>
      <c r="I92" t="s">
        <v>19</v>
      </c>
      <c r="J92" t="s">
        <v>20</v>
      </c>
      <c r="L92" s="4" t="s">
        <v>132</v>
      </c>
      <c r="Q92" s="18" t="str">
        <f>"S"&amp;_xlfn.ISOWEEKNUM(Semaine_1[[#This Row],[Date]])</f>
        <v>S31</v>
      </c>
      <c r="R92" s="18" t="str">
        <f>TEXT(Semaine_1[[#This Row],[Date]],"MMMM")</f>
        <v>juillet</v>
      </c>
    </row>
    <row r="93" spans="1:18" x14ac:dyDescent="0.45">
      <c r="A93" s="1">
        <v>45866</v>
      </c>
      <c r="B93" t="s">
        <v>45</v>
      </c>
      <c r="C93" t="s">
        <v>46</v>
      </c>
      <c r="D93" t="s">
        <v>64</v>
      </c>
      <c r="E93" t="s">
        <v>2129</v>
      </c>
      <c r="F93">
        <v>760169386</v>
      </c>
      <c r="G93" t="s">
        <v>27</v>
      </c>
      <c r="I93" t="s">
        <v>24</v>
      </c>
      <c r="J93" t="s">
        <v>37</v>
      </c>
      <c r="L93" s="4" t="s">
        <v>1600</v>
      </c>
      <c r="M93" t="s">
        <v>34</v>
      </c>
      <c r="N93">
        <v>10</v>
      </c>
      <c r="O93" s="5">
        <v>26000</v>
      </c>
      <c r="P93" s="5">
        <v>260000</v>
      </c>
      <c r="Q93" s="18" t="str">
        <f>"S"&amp;_xlfn.ISOWEEKNUM(Semaine_1[[#This Row],[Date]])</f>
        <v>S31</v>
      </c>
      <c r="R93" s="18" t="str">
        <f>TEXT(Semaine_1[[#This Row],[Date]],"MMMM")</f>
        <v>juillet</v>
      </c>
    </row>
    <row r="94" spans="1:18" x14ac:dyDescent="0.45">
      <c r="A94" s="1">
        <v>45866</v>
      </c>
      <c r="B94" t="s">
        <v>45</v>
      </c>
      <c r="C94" t="s">
        <v>46</v>
      </c>
      <c r="D94" t="s">
        <v>64</v>
      </c>
      <c r="E94" t="s">
        <v>1618</v>
      </c>
      <c r="F94">
        <v>779417886</v>
      </c>
      <c r="G94" t="s">
        <v>27</v>
      </c>
      <c r="I94" t="s">
        <v>24</v>
      </c>
      <c r="J94" t="s">
        <v>20</v>
      </c>
      <c r="L94" s="4" t="s">
        <v>39</v>
      </c>
      <c r="Q94" s="18" t="str">
        <f>"S"&amp;_xlfn.ISOWEEKNUM(Semaine_1[[#This Row],[Date]])</f>
        <v>S31</v>
      </c>
      <c r="R94" s="18" t="str">
        <f>TEXT(Semaine_1[[#This Row],[Date]],"MMMM")</f>
        <v>juillet</v>
      </c>
    </row>
    <row r="95" spans="1:18" x14ac:dyDescent="0.45">
      <c r="A95" s="1">
        <v>45866</v>
      </c>
      <c r="B95" t="s">
        <v>45</v>
      </c>
      <c r="C95" t="s">
        <v>46</v>
      </c>
      <c r="D95" t="s">
        <v>64</v>
      </c>
      <c r="E95" t="s">
        <v>1724</v>
      </c>
      <c r="F95">
        <v>775273147</v>
      </c>
      <c r="G95" t="s">
        <v>27</v>
      </c>
      <c r="I95" t="s">
        <v>24</v>
      </c>
      <c r="J95" t="s">
        <v>28</v>
      </c>
      <c r="K95" t="s">
        <v>126</v>
      </c>
      <c r="L95" s="4" t="s">
        <v>416</v>
      </c>
      <c r="M95" t="s">
        <v>190</v>
      </c>
      <c r="N95">
        <v>25</v>
      </c>
      <c r="O95" s="5">
        <v>6000</v>
      </c>
      <c r="P95" s="5">
        <v>150000</v>
      </c>
      <c r="Q95" s="18" t="str">
        <f>"S"&amp;_xlfn.ISOWEEKNUM(Semaine_1[[#This Row],[Date]])</f>
        <v>S31</v>
      </c>
      <c r="R95" s="18" t="str">
        <f>TEXT(Semaine_1[[#This Row],[Date]],"MMMM")</f>
        <v>juillet</v>
      </c>
    </row>
    <row r="96" spans="1:18" x14ac:dyDescent="0.45">
      <c r="A96" s="1">
        <v>45866</v>
      </c>
      <c r="B96" t="s">
        <v>40</v>
      </c>
      <c r="C96" t="s">
        <v>41</v>
      </c>
      <c r="D96" t="s">
        <v>55</v>
      </c>
      <c r="E96" t="s">
        <v>249</v>
      </c>
      <c r="F96">
        <v>771868130</v>
      </c>
      <c r="G96" t="s">
        <v>18</v>
      </c>
      <c r="I96" t="s">
        <v>24</v>
      </c>
      <c r="J96" t="s">
        <v>20</v>
      </c>
      <c r="L96" s="4" t="s">
        <v>2242</v>
      </c>
      <c r="Q96" s="18" t="str">
        <f>"S"&amp;_xlfn.ISOWEEKNUM(Semaine_1[[#This Row],[Date]])</f>
        <v>S31</v>
      </c>
      <c r="R96" s="18" t="str">
        <f>TEXT(Semaine_1[[#This Row],[Date]],"MMMM")</f>
        <v>juillet</v>
      </c>
    </row>
    <row r="97" spans="1:18" x14ac:dyDescent="0.45">
      <c r="A97" s="1">
        <v>45866</v>
      </c>
      <c r="B97" t="s">
        <v>40</v>
      </c>
      <c r="C97" t="s">
        <v>41</v>
      </c>
      <c r="D97" t="s">
        <v>55</v>
      </c>
      <c r="E97" t="s">
        <v>1585</v>
      </c>
      <c r="F97">
        <v>775160533</v>
      </c>
      <c r="G97" t="s">
        <v>18</v>
      </c>
      <c r="I97" t="s">
        <v>24</v>
      </c>
      <c r="J97" t="s">
        <v>20</v>
      </c>
      <c r="L97" s="4" t="s">
        <v>2243</v>
      </c>
      <c r="Q97" s="18" t="str">
        <f>"S"&amp;_xlfn.ISOWEEKNUM(Semaine_1[[#This Row],[Date]])</f>
        <v>S31</v>
      </c>
      <c r="R97" s="18" t="str">
        <f>TEXT(Semaine_1[[#This Row],[Date]],"MMMM")</f>
        <v>juillet</v>
      </c>
    </row>
    <row r="98" spans="1:18" ht="28.5" x14ac:dyDescent="0.45">
      <c r="A98" s="1">
        <v>45866</v>
      </c>
      <c r="B98" t="s">
        <v>40</v>
      </c>
      <c r="C98" t="s">
        <v>41</v>
      </c>
      <c r="D98" t="s">
        <v>55</v>
      </c>
      <c r="E98" t="s">
        <v>1587</v>
      </c>
      <c r="F98">
        <v>775467226</v>
      </c>
      <c r="G98" t="s">
        <v>27</v>
      </c>
      <c r="I98" t="s">
        <v>24</v>
      </c>
      <c r="J98" t="s">
        <v>37</v>
      </c>
      <c r="L98" s="4" t="s">
        <v>2244</v>
      </c>
      <c r="M98" t="s">
        <v>43</v>
      </c>
      <c r="N98">
        <v>1</v>
      </c>
      <c r="O98" s="5">
        <v>19500</v>
      </c>
      <c r="P98" s="5">
        <v>19500</v>
      </c>
      <c r="Q98" s="18" t="str">
        <f>"S"&amp;_xlfn.ISOWEEKNUM(Semaine_1[[#This Row],[Date]])</f>
        <v>S31</v>
      </c>
      <c r="R98" s="18" t="str">
        <f>TEXT(Semaine_1[[#This Row],[Date]],"MMMM")</f>
        <v>juillet</v>
      </c>
    </row>
    <row r="99" spans="1:18" ht="28.5" x14ac:dyDescent="0.45">
      <c r="A99" s="1">
        <v>45866</v>
      </c>
      <c r="B99" t="s">
        <v>40</v>
      </c>
      <c r="C99" t="s">
        <v>41</v>
      </c>
      <c r="D99" t="s">
        <v>55</v>
      </c>
      <c r="E99" t="s">
        <v>1587</v>
      </c>
      <c r="F99">
        <v>775467226</v>
      </c>
      <c r="G99" t="s">
        <v>27</v>
      </c>
      <c r="I99" t="s">
        <v>24</v>
      </c>
      <c r="J99" t="s">
        <v>37</v>
      </c>
      <c r="L99" s="4" t="s">
        <v>2244</v>
      </c>
      <c r="M99" t="s">
        <v>34</v>
      </c>
      <c r="N99">
        <v>1</v>
      </c>
      <c r="O99" s="5">
        <v>26000</v>
      </c>
      <c r="P99" s="5">
        <v>26000</v>
      </c>
      <c r="Q99" s="18" t="str">
        <f>"S"&amp;_xlfn.ISOWEEKNUM(Semaine_1[[#This Row],[Date]])</f>
        <v>S31</v>
      </c>
      <c r="R99" s="18" t="str">
        <f>TEXT(Semaine_1[[#This Row],[Date]],"MMMM")</f>
        <v>juillet</v>
      </c>
    </row>
    <row r="100" spans="1:18" x14ac:dyDescent="0.45">
      <c r="A100" s="1">
        <v>45866</v>
      </c>
      <c r="B100" t="s">
        <v>40</v>
      </c>
      <c r="C100" t="s">
        <v>41</v>
      </c>
      <c r="D100" t="s">
        <v>55</v>
      </c>
      <c r="E100" t="s">
        <v>2245</v>
      </c>
      <c r="F100">
        <v>786336194</v>
      </c>
      <c r="G100" t="s">
        <v>27</v>
      </c>
      <c r="I100" t="s">
        <v>19</v>
      </c>
      <c r="J100" t="s">
        <v>20</v>
      </c>
      <c r="L100" s="4" t="s">
        <v>205</v>
      </c>
      <c r="Q100" s="18" t="str">
        <f>"S"&amp;_xlfn.ISOWEEKNUM(Semaine_1[[#This Row],[Date]])</f>
        <v>S31</v>
      </c>
      <c r="R100" s="18" t="str">
        <f>TEXT(Semaine_1[[#This Row],[Date]],"MMMM")</f>
        <v>juillet</v>
      </c>
    </row>
    <row r="101" spans="1:18" x14ac:dyDescent="0.45">
      <c r="A101" s="1">
        <v>45866</v>
      </c>
      <c r="B101" t="s">
        <v>40</v>
      </c>
      <c r="C101" t="s">
        <v>41</v>
      </c>
      <c r="D101" t="s">
        <v>55</v>
      </c>
      <c r="E101" t="s">
        <v>1589</v>
      </c>
      <c r="F101">
        <v>773942143</v>
      </c>
      <c r="G101" t="s">
        <v>27</v>
      </c>
      <c r="I101" t="s">
        <v>19</v>
      </c>
      <c r="J101" t="s">
        <v>20</v>
      </c>
      <c r="L101" s="4" t="s">
        <v>2246</v>
      </c>
      <c r="Q101" s="18" t="str">
        <f>"S"&amp;_xlfn.ISOWEEKNUM(Semaine_1[[#This Row],[Date]])</f>
        <v>S31</v>
      </c>
      <c r="R101" s="18" t="str">
        <f>TEXT(Semaine_1[[#This Row],[Date]],"MMMM")</f>
        <v>juillet</v>
      </c>
    </row>
    <row r="102" spans="1:18" x14ac:dyDescent="0.45">
      <c r="A102" s="1">
        <v>45866</v>
      </c>
      <c r="B102" t="s">
        <v>40</v>
      </c>
      <c r="C102" t="s">
        <v>41</v>
      </c>
      <c r="D102" t="s">
        <v>55</v>
      </c>
      <c r="E102" t="s">
        <v>2247</v>
      </c>
      <c r="F102">
        <v>776923531</v>
      </c>
      <c r="G102" t="s">
        <v>18</v>
      </c>
      <c r="I102" t="s">
        <v>24</v>
      </c>
      <c r="J102" t="s">
        <v>20</v>
      </c>
      <c r="L102" s="4" t="s">
        <v>2248</v>
      </c>
      <c r="Q102" s="18" t="str">
        <f>"S"&amp;_xlfn.ISOWEEKNUM(Semaine_1[[#This Row],[Date]])</f>
        <v>S31</v>
      </c>
      <c r="R102" s="18" t="str">
        <f>TEXT(Semaine_1[[#This Row],[Date]],"MMMM")</f>
        <v>juillet</v>
      </c>
    </row>
    <row r="103" spans="1:18" x14ac:dyDescent="0.45">
      <c r="A103" s="1">
        <v>45866</v>
      </c>
      <c r="B103" t="s">
        <v>40</v>
      </c>
      <c r="C103" t="s">
        <v>41</v>
      </c>
      <c r="D103" t="s">
        <v>55</v>
      </c>
      <c r="E103" t="s">
        <v>2249</v>
      </c>
      <c r="F103">
        <v>776194079</v>
      </c>
      <c r="G103" t="s">
        <v>27</v>
      </c>
      <c r="I103" t="s">
        <v>24</v>
      </c>
      <c r="J103" t="s">
        <v>20</v>
      </c>
      <c r="L103" s="4" t="s">
        <v>2250</v>
      </c>
      <c r="Q103" s="18" t="str">
        <f>"S"&amp;_xlfn.ISOWEEKNUM(Semaine_1[[#This Row],[Date]])</f>
        <v>S31</v>
      </c>
      <c r="R103" s="18" t="str">
        <f>TEXT(Semaine_1[[#This Row],[Date]],"MMMM")</f>
        <v>juillet</v>
      </c>
    </row>
    <row r="104" spans="1:18" x14ac:dyDescent="0.45">
      <c r="A104" s="1">
        <v>45866</v>
      </c>
      <c r="B104" t="s">
        <v>14</v>
      </c>
      <c r="C104" t="s">
        <v>15</v>
      </c>
      <c r="D104" t="s">
        <v>71</v>
      </c>
      <c r="E104" t="s">
        <v>2251</v>
      </c>
      <c r="F104">
        <v>777262311</v>
      </c>
      <c r="G104" t="s">
        <v>18</v>
      </c>
      <c r="I104" t="s">
        <v>19</v>
      </c>
      <c r="J104" t="s">
        <v>20</v>
      </c>
      <c r="L104" s="4" t="s">
        <v>2116</v>
      </c>
      <c r="Q104" s="18" t="str">
        <f>"S"&amp;_xlfn.ISOWEEKNUM(Semaine_1[[#This Row],[Date]])</f>
        <v>S31</v>
      </c>
      <c r="R104" s="18" t="str">
        <f>TEXT(Semaine_1[[#This Row],[Date]],"MMMM")</f>
        <v>juillet</v>
      </c>
    </row>
    <row r="105" spans="1:18" x14ac:dyDescent="0.45">
      <c r="A105" s="1">
        <v>45866</v>
      </c>
      <c r="B105" t="s">
        <v>14</v>
      </c>
      <c r="C105" t="s">
        <v>15</v>
      </c>
      <c r="D105" t="s">
        <v>71</v>
      </c>
      <c r="E105" t="s">
        <v>2252</v>
      </c>
      <c r="F105">
        <v>776367168</v>
      </c>
      <c r="G105" t="s">
        <v>27</v>
      </c>
      <c r="I105" t="s">
        <v>24</v>
      </c>
      <c r="J105" t="s">
        <v>20</v>
      </c>
      <c r="L105" s="4" t="s">
        <v>2253</v>
      </c>
      <c r="Q105" s="18" t="str">
        <f>"S"&amp;_xlfn.ISOWEEKNUM(Semaine_1[[#This Row],[Date]])</f>
        <v>S31</v>
      </c>
      <c r="R105" s="18" t="str">
        <f>TEXT(Semaine_1[[#This Row],[Date]],"MMMM")</f>
        <v>juillet</v>
      </c>
    </row>
    <row r="106" spans="1:18" ht="28.5" x14ac:dyDescent="0.45">
      <c r="A106" s="1">
        <v>45866</v>
      </c>
      <c r="B106" t="s">
        <v>14</v>
      </c>
      <c r="C106" t="s">
        <v>15</v>
      </c>
      <c r="D106" t="s">
        <v>71</v>
      </c>
      <c r="E106" t="s">
        <v>2254</v>
      </c>
      <c r="F106">
        <v>775538380</v>
      </c>
      <c r="G106" t="s">
        <v>27</v>
      </c>
      <c r="I106" t="s">
        <v>19</v>
      </c>
      <c r="J106" t="s">
        <v>20</v>
      </c>
      <c r="L106" s="4" t="s">
        <v>2255</v>
      </c>
      <c r="Q106" s="18" t="str">
        <f>"S"&amp;_xlfn.ISOWEEKNUM(Semaine_1[[#This Row],[Date]])</f>
        <v>S31</v>
      </c>
      <c r="R106" s="18" t="str">
        <f>TEXT(Semaine_1[[#This Row],[Date]],"MMMM")</f>
        <v>juillet</v>
      </c>
    </row>
    <row r="107" spans="1:18" ht="28.5" x14ac:dyDescent="0.45">
      <c r="A107" s="1">
        <v>45866</v>
      </c>
      <c r="B107" t="s">
        <v>14</v>
      </c>
      <c r="C107" t="s">
        <v>15</v>
      </c>
      <c r="D107" t="s">
        <v>71</v>
      </c>
      <c r="E107" t="s">
        <v>2256</v>
      </c>
      <c r="F107">
        <v>776634479</v>
      </c>
      <c r="G107" t="s">
        <v>27</v>
      </c>
      <c r="I107" t="s">
        <v>24</v>
      </c>
      <c r="J107" t="s">
        <v>20</v>
      </c>
      <c r="L107" s="4" t="s">
        <v>2257</v>
      </c>
      <c r="Q107" s="18" t="str">
        <f>"S"&amp;_xlfn.ISOWEEKNUM(Semaine_1[[#This Row],[Date]])</f>
        <v>S31</v>
      </c>
      <c r="R107" s="18" t="str">
        <f>TEXT(Semaine_1[[#This Row],[Date]],"MMMM")</f>
        <v>juillet</v>
      </c>
    </row>
    <row r="108" spans="1:18" x14ac:dyDescent="0.45">
      <c r="A108" s="1">
        <v>45866</v>
      </c>
      <c r="B108" t="s">
        <v>14</v>
      </c>
      <c r="C108" t="s">
        <v>15</v>
      </c>
      <c r="D108" t="s">
        <v>71</v>
      </c>
      <c r="E108" t="s">
        <v>174</v>
      </c>
      <c r="F108">
        <v>776582607</v>
      </c>
      <c r="G108" t="s">
        <v>27</v>
      </c>
      <c r="I108" t="s">
        <v>19</v>
      </c>
      <c r="J108" t="s">
        <v>20</v>
      </c>
      <c r="L108" s="4" t="s">
        <v>2258</v>
      </c>
      <c r="Q108" s="18" t="str">
        <f>"S"&amp;_xlfn.ISOWEEKNUM(Semaine_1[[#This Row],[Date]])</f>
        <v>S31</v>
      </c>
      <c r="R108" s="18" t="str">
        <f>TEXT(Semaine_1[[#This Row],[Date]],"MMMM")</f>
        <v>juillet</v>
      </c>
    </row>
    <row r="109" spans="1:18" x14ac:dyDescent="0.45">
      <c r="A109" s="1">
        <v>45866</v>
      </c>
      <c r="B109" t="s">
        <v>14</v>
      </c>
      <c r="C109" t="s">
        <v>15</v>
      </c>
      <c r="D109" t="s">
        <v>71</v>
      </c>
      <c r="E109" t="s">
        <v>2259</v>
      </c>
      <c r="F109">
        <v>773248259</v>
      </c>
      <c r="G109" t="s">
        <v>23</v>
      </c>
      <c r="I109" t="s">
        <v>24</v>
      </c>
      <c r="J109" t="s">
        <v>20</v>
      </c>
      <c r="L109" s="4" t="s">
        <v>2260</v>
      </c>
      <c r="Q109" s="18" t="str">
        <f>"S"&amp;_xlfn.ISOWEEKNUM(Semaine_1[[#This Row],[Date]])</f>
        <v>S31</v>
      </c>
      <c r="R109" s="18" t="str">
        <f>TEXT(Semaine_1[[#This Row],[Date]],"MMMM")</f>
        <v>juillet</v>
      </c>
    </row>
    <row r="110" spans="1:18" x14ac:dyDescent="0.45">
      <c r="A110" s="1">
        <v>45866</v>
      </c>
      <c r="B110" t="s">
        <v>14</v>
      </c>
      <c r="C110" t="s">
        <v>15</v>
      </c>
      <c r="D110" t="s">
        <v>71</v>
      </c>
      <c r="E110" t="s">
        <v>2261</v>
      </c>
      <c r="F110">
        <v>772900705</v>
      </c>
      <c r="G110" t="s">
        <v>27</v>
      </c>
      <c r="I110" t="s">
        <v>19</v>
      </c>
      <c r="J110" t="s">
        <v>20</v>
      </c>
      <c r="L110" s="4" t="s">
        <v>2262</v>
      </c>
      <c r="Q110" s="18" t="str">
        <f>"S"&amp;_xlfn.ISOWEEKNUM(Semaine_1[[#This Row],[Date]])</f>
        <v>S31</v>
      </c>
      <c r="R110" s="18" t="str">
        <f>TEXT(Semaine_1[[#This Row],[Date]],"MMMM")</f>
        <v>juillet</v>
      </c>
    </row>
    <row r="111" spans="1:18" x14ac:dyDescent="0.45">
      <c r="A111" s="1">
        <v>45866</v>
      </c>
      <c r="B111" t="s">
        <v>14</v>
      </c>
      <c r="C111" t="s">
        <v>15</v>
      </c>
      <c r="D111" t="s">
        <v>71</v>
      </c>
      <c r="E111" t="s">
        <v>2263</v>
      </c>
      <c r="F111">
        <v>775884054</v>
      </c>
      <c r="G111" t="s">
        <v>18</v>
      </c>
      <c r="I111" t="s">
        <v>19</v>
      </c>
      <c r="J111" t="s">
        <v>20</v>
      </c>
      <c r="L111" s="4" t="s">
        <v>311</v>
      </c>
      <c r="Q111" s="18" t="str">
        <f>"S"&amp;_xlfn.ISOWEEKNUM(Semaine_1[[#This Row],[Date]])</f>
        <v>S31</v>
      </c>
      <c r="R111" s="18" t="str">
        <f>TEXT(Semaine_1[[#This Row],[Date]],"MMMM")</f>
        <v>juillet</v>
      </c>
    </row>
    <row r="112" spans="1:18" ht="28.5" x14ac:dyDescent="0.45">
      <c r="A112" s="1">
        <v>45866</v>
      </c>
      <c r="B112" t="s">
        <v>42</v>
      </c>
      <c r="C112" t="s">
        <v>815</v>
      </c>
      <c r="D112" t="s">
        <v>1314</v>
      </c>
      <c r="E112" t="s">
        <v>1334</v>
      </c>
      <c r="F112">
        <v>776591883</v>
      </c>
      <c r="G112" t="s">
        <v>18</v>
      </c>
      <c r="I112" t="s">
        <v>24</v>
      </c>
      <c r="J112" t="s">
        <v>37</v>
      </c>
      <c r="L112" s="4" t="s">
        <v>2264</v>
      </c>
      <c r="M112" t="s">
        <v>1188</v>
      </c>
      <c r="N112">
        <v>2</v>
      </c>
      <c r="O112" s="5">
        <v>19500</v>
      </c>
      <c r="P112" s="5">
        <v>39000</v>
      </c>
      <c r="Q112" s="18" t="str">
        <f>"S"&amp;_xlfn.ISOWEEKNUM(Semaine_1[[#This Row],[Date]])</f>
        <v>S31</v>
      </c>
      <c r="R112" s="18" t="str">
        <f>TEXT(Semaine_1[[#This Row],[Date]],"MMMM")</f>
        <v>juillet</v>
      </c>
    </row>
    <row r="113" spans="1:18" x14ac:dyDescent="0.45">
      <c r="A113" s="1">
        <v>45866</v>
      </c>
      <c r="B113" t="s">
        <v>42</v>
      </c>
      <c r="C113" t="s">
        <v>815</v>
      </c>
      <c r="D113" t="s">
        <v>1314</v>
      </c>
      <c r="E113" t="s">
        <v>1332</v>
      </c>
      <c r="F113">
        <v>776172449</v>
      </c>
      <c r="G113" t="s">
        <v>27</v>
      </c>
      <c r="I113" t="s">
        <v>24</v>
      </c>
      <c r="J113" t="s">
        <v>20</v>
      </c>
      <c r="L113" s="4" t="s">
        <v>2265</v>
      </c>
      <c r="Q113" s="18" t="str">
        <f>"S"&amp;_xlfn.ISOWEEKNUM(Semaine_1[[#This Row],[Date]])</f>
        <v>S31</v>
      </c>
      <c r="R113" s="18" t="str">
        <f>TEXT(Semaine_1[[#This Row],[Date]],"MMMM")</f>
        <v>juillet</v>
      </c>
    </row>
    <row r="114" spans="1:18" x14ac:dyDescent="0.45">
      <c r="A114" s="1">
        <v>45866</v>
      </c>
      <c r="B114" t="s">
        <v>42</v>
      </c>
      <c r="C114" t="s">
        <v>815</v>
      </c>
      <c r="D114" t="s">
        <v>1314</v>
      </c>
      <c r="E114" t="s">
        <v>1343</v>
      </c>
      <c r="F114">
        <v>774725050</v>
      </c>
      <c r="G114" t="s">
        <v>27</v>
      </c>
      <c r="I114" t="s">
        <v>19</v>
      </c>
      <c r="J114" t="s">
        <v>20</v>
      </c>
      <c r="L114" s="4" t="s">
        <v>2266</v>
      </c>
      <c r="Q114" s="18" t="str">
        <f>"S"&amp;_xlfn.ISOWEEKNUM(Semaine_1[[#This Row],[Date]])</f>
        <v>S31</v>
      </c>
      <c r="R114" s="18" t="str">
        <f>TEXT(Semaine_1[[#This Row],[Date]],"MMMM")</f>
        <v>juillet</v>
      </c>
    </row>
    <row r="115" spans="1:18" ht="28.5" x14ac:dyDescent="0.45">
      <c r="A115" s="1">
        <v>45866</v>
      </c>
      <c r="B115" t="s">
        <v>42</v>
      </c>
      <c r="C115" t="s">
        <v>815</v>
      </c>
      <c r="D115" t="s">
        <v>1314</v>
      </c>
      <c r="E115" t="s">
        <v>762</v>
      </c>
      <c r="F115">
        <v>775156666</v>
      </c>
      <c r="G115" t="s">
        <v>18</v>
      </c>
      <c r="I115" t="s">
        <v>24</v>
      </c>
      <c r="J115" t="s">
        <v>37</v>
      </c>
      <c r="L115" s="4" t="s">
        <v>2267</v>
      </c>
      <c r="M115" t="s">
        <v>1188</v>
      </c>
      <c r="N115">
        <v>1</v>
      </c>
      <c r="O115" s="5">
        <v>19500</v>
      </c>
      <c r="P115" s="5">
        <v>19500</v>
      </c>
      <c r="Q115" s="18" t="str">
        <f>"S"&amp;_xlfn.ISOWEEKNUM(Semaine_1[[#This Row],[Date]])</f>
        <v>S31</v>
      </c>
      <c r="R115" s="18" t="str">
        <f>TEXT(Semaine_1[[#This Row],[Date]],"MMMM")</f>
        <v>juillet</v>
      </c>
    </row>
    <row r="116" spans="1:18" ht="28.5" x14ac:dyDescent="0.45">
      <c r="A116" s="1">
        <v>45866</v>
      </c>
      <c r="B116" t="s">
        <v>42</v>
      </c>
      <c r="C116" t="s">
        <v>815</v>
      </c>
      <c r="D116" t="s">
        <v>1314</v>
      </c>
      <c r="E116" t="s">
        <v>1329</v>
      </c>
      <c r="F116">
        <v>777756403</v>
      </c>
      <c r="G116" t="s">
        <v>18</v>
      </c>
      <c r="I116" t="s">
        <v>24</v>
      </c>
      <c r="J116" t="s">
        <v>37</v>
      </c>
      <c r="L116" s="4" t="s">
        <v>2268</v>
      </c>
      <c r="M116" t="s">
        <v>43</v>
      </c>
      <c r="N116">
        <v>2</v>
      </c>
      <c r="O116" s="5">
        <v>19500</v>
      </c>
      <c r="P116" s="5">
        <v>39000</v>
      </c>
      <c r="Q116" s="18" t="str">
        <f>"S"&amp;_xlfn.ISOWEEKNUM(Semaine_1[[#This Row],[Date]])</f>
        <v>S31</v>
      </c>
      <c r="R116" s="18" t="str">
        <f>TEXT(Semaine_1[[#This Row],[Date]],"MMMM")</f>
        <v>juillet</v>
      </c>
    </row>
    <row r="117" spans="1:18" x14ac:dyDescent="0.45">
      <c r="A117" s="1">
        <v>45866</v>
      </c>
      <c r="B117" t="s">
        <v>42</v>
      </c>
      <c r="C117" t="s">
        <v>815</v>
      </c>
      <c r="D117" t="s">
        <v>1314</v>
      </c>
      <c r="E117" t="s">
        <v>2269</v>
      </c>
      <c r="F117">
        <v>772539977</v>
      </c>
      <c r="G117" t="s">
        <v>27</v>
      </c>
      <c r="I117" t="s">
        <v>24</v>
      </c>
      <c r="J117" t="s">
        <v>20</v>
      </c>
      <c r="L117" s="4" t="s">
        <v>2270</v>
      </c>
      <c r="Q117" s="18" t="str">
        <f>"S"&amp;_xlfn.ISOWEEKNUM(Semaine_1[[#This Row],[Date]])</f>
        <v>S31</v>
      </c>
      <c r="R117" s="18" t="str">
        <f>TEXT(Semaine_1[[#This Row],[Date]],"MMMM")</f>
        <v>juillet</v>
      </c>
    </row>
    <row r="118" spans="1:18" ht="28.5" x14ac:dyDescent="0.45">
      <c r="A118" s="1">
        <v>45866</v>
      </c>
      <c r="B118" t="s">
        <v>42</v>
      </c>
      <c r="C118" t="s">
        <v>815</v>
      </c>
      <c r="D118" t="s">
        <v>1314</v>
      </c>
      <c r="E118" t="s">
        <v>2271</v>
      </c>
      <c r="F118">
        <v>779460713</v>
      </c>
      <c r="G118" t="s">
        <v>27</v>
      </c>
      <c r="I118" t="s">
        <v>24</v>
      </c>
      <c r="J118" t="s">
        <v>20</v>
      </c>
      <c r="L118" s="4" t="s">
        <v>2272</v>
      </c>
      <c r="Q118" s="18" t="str">
        <f>"S"&amp;_xlfn.ISOWEEKNUM(Semaine_1[[#This Row],[Date]])</f>
        <v>S31</v>
      </c>
      <c r="R118" s="18" t="str">
        <f>TEXT(Semaine_1[[#This Row],[Date]],"MMMM")</f>
        <v>juillet</v>
      </c>
    </row>
    <row r="119" spans="1:18" ht="42.75" x14ac:dyDescent="0.45">
      <c r="A119" s="1">
        <v>45866</v>
      </c>
      <c r="B119" t="s">
        <v>42</v>
      </c>
      <c r="C119" t="s">
        <v>815</v>
      </c>
      <c r="D119" t="s">
        <v>1314</v>
      </c>
      <c r="E119" t="s">
        <v>978</v>
      </c>
      <c r="F119">
        <v>764094907</v>
      </c>
      <c r="G119" t="s">
        <v>27</v>
      </c>
      <c r="I119" t="s">
        <v>19</v>
      </c>
      <c r="J119" t="s">
        <v>20</v>
      </c>
      <c r="L119" s="4" t="s">
        <v>2273</v>
      </c>
      <c r="Q119" s="18" t="str">
        <f>"S"&amp;_xlfn.ISOWEEKNUM(Semaine_1[[#This Row],[Date]])</f>
        <v>S31</v>
      </c>
      <c r="R119" s="18" t="str">
        <f>TEXT(Semaine_1[[#This Row],[Date]],"MMMM")</f>
        <v>juillet</v>
      </c>
    </row>
    <row r="120" spans="1:18" ht="28.5" x14ac:dyDescent="0.45">
      <c r="A120" s="1">
        <v>45866</v>
      </c>
      <c r="B120" t="s">
        <v>42</v>
      </c>
      <c r="C120" t="s">
        <v>815</v>
      </c>
      <c r="D120" t="s">
        <v>1314</v>
      </c>
      <c r="E120" t="s">
        <v>1315</v>
      </c>
      <c r="F120">
        <v>771797482</v>
      </c>
      <c r="G120" t="s">
        <v>27</v>
      </c>
      <c r="I120" t="s">
        <v>19</v>
      </c>
      <c r="J120" t="s">
        <v>20</v>
      </c>
      <c r="L120" s="4" t="s">
        <v>2274</v>
      </c>
      <c r="Q120" s="18" t="str">
        <f>"S"&amp;_xlfn.ISOWEEKNUM(Semaine_1[[#This Row],[Date]])</f>
        <v>S31</v>
      </c>
      <c r="R120" s="18" t="str">
        <f>TEXT(Semaine_1[[#This Row],[Date]],"MMMM")</f>
        <v>juillet</v>
      </c>
    </row>
    <row r="121" spans="1:18" ht="28.5" x14ac:dyDescent="0.45">
      <c r="A121" s="1">
        <v>45866</v>
      </c>
      <c r="B121" t="s">
        <v>42</v>
      </c>
      <c r="C121" t="s">
        <v>815</v>
      </c>
      <c r="D121" t="s">
        <v>1314</v>
      </c>
      <c r="E121" t="s">
        <v>1805</v>
      </c>
      <c r="F121">
        <v>754419069</v>
      </c>
      <c r="G121" t="s">
        <v>27</v>
      </c>
      <c r="I121" t="s">
        <v>24</v>
      </c>
      <c r="J121" t="s">
        <v>20</v>
      </c>
      <c r="L121" s="4" t="s">
        <v>2275</v>
      </c>
      <c r="Q121" s="18" t="str">
        <f>"S"&amp;_xlfn.ISOWEEKNUM(Semaine_1[[#This Row],[Date]])</f>
        <v>S31</v>
      </c>
      <c r="R121" s="18" t="str">
        <f>TEXT(Semaine_1[[#This Row],[Date]],"MMMM")</f>
        <v>juillet</v>
      </c>
    </row>
    <row r="122" spans="1:18" ht="28.5" x14ac:dyDescent="0.45">
      <c r="A122" s="1">
        <v>45866</v>
      </c>
      <c r="B122" t="s">
        <v>42</v>
      </c>
      <c r="C122" t="s">
        <v>815</v>
      </c>
      <c r="D122" t="s">
        <v>1314</v>
      </c>
      <c r="E122" t="s">
        <v>762</v>
      </c>
      <c r="F122">
        <v>778826078</v>
      </c>
      <c r="G122" t="s">
        <v>27</v>
      </c>
      <c r="I122" t="s">
        <v>24</v>
      </c>
      <c r="J122" t="s">
        <v>20</v>
      </c>
      <c r="L122" s="4" t="s">
        <v>2276</v>
      </c>
      <c r="Q122" s="18" t="str">
        <f>"S"&amp;_xlfn.ISOWEEKNUM(Semaine_1[[#This Row],[Date]])</f>
        <v>S31</v>
      </c>
      <c r="R122" s="18" t="str">
        <f>TEXT(Semaine_1[[#This Row],[Date]],"MMMM")</f>
        <v>juillet</v>
      </c>
    </row>
    <row r="123" spans="1:18" x14ac:dyDescent="0.45">
      <c r="A123" s="1">
        <v>45866</v>
      </c>
      <c r="B123" t="s">
        <v>42</v>
      </c>
      <c r="C123" t="s">
        <v>815</v>
      </c>
      <c r="D123" t="s">
        <v>1314</v>
      </c>
      <c r="E123" t="s">
        <v>2277</v>
      </c>
      <c r="F123">
        <v>775710053</v>
      </c>
      <c r="G123" t="s">
        <v>27</v>
      </c>
      <c r="I123" t="s">
        <v>24</v>
      </c>
      <c r="J123" t="s">
        <v>20</v>
      </c>
      <c r="L123" s="4" t="s">
        <v>2278</v>
      </c>
      <c r="Q123" s="18" t="str">
        <f>"S"&amp;_xlfn.ISOWEEKNUM(Semaine_1[[#This Row],[Date]])</f>
        <v>S31</v>
      </c>
      <c r="R123" s="18" t="str">
        <f>TEXT(Semaine_1[[#This Row],[Date]],"MMMM")</f>
        <v>juillet</v>
      </c>
    </row>
    <row r="124" spans="1:18" x14ac:dyDescent="0.45">
      <c r="A124" s="1">
        <v>45866</v>
      </c>
      <c r="B124" t="s">
        <v>35</v>
      </c>
      <c r="C124" t="s">
        <v>36</v>
      </c>
      <c r="D124" t="s">
        <v>214</v>
      </c>
      <c r="E124" t="s">
        <v>215</v>
      </c>
      <c r="F124">
        <v>764924460</v>
      </c>
      <c r="G124" t="s">
        <v>27</v>
      </c>
      <c r="I124" t="s">
        <v>24</v>
      </c>
      <c r="J124" t="s">
        <v>20</v>
      </c>
      <c r="L124" s="4" t="s">
        <v>2279</v>
      </c>
      <c r="Q124" s="18" t="str">
        <f>"S"&amp;_xlfn.ISOWEEKNUM(Semaine_1[[#This Row],[Date]])</f>
        <v>S31</v>
      </c>
      <c r="R124" s="18" t="str">
        <f>TEXT(Semaine_1[[#This Row],[Date]],"MMMM")</f>
        <v>juillet</v>
      </c>
    </row>
    <row r="125" spans="1:18" x14ac:dyDescent="0.45">
      <c r="A125" s="1">
        <v>45866</v>
      </c>
      <c r="B125" t="s">
        <v>35</v>
      </c>
      <c r="C125" t="s">
        <v>36</v>
      </c>
      <c r="D125" t="s">
        <v>214</v>
      </c>
      <c r="E125" t="s">
        <v>736</v>
      </c>
      <c r="F125">
        <v>782489112</v>
      </c>
      <c r="G125" t="s">
        <v>27</v>
      </c>
      <c r="I125" t="s">
        <v>19</v>
      </c>
      <c r="J125" t="s">
        <v>20</v>
      </c>
      <c r="L125" s="4" t="s">
        <v>106</v>
      </c>
      <c r="Q125" s="18" t="str">
        <f>"S"&amp;_xlfn.ISOWEEKNUM(Semaine_1[[#This Row],[Date]])</f>
        <v>S31</v>
      </c>
      <c r="R125" s="18" t="str">
        <f>TEXT(Semaine_1[[#This Row],[Date]],"MMMM")</f>
        <v>juillet</v>
      </c>
    </row>
    <row r="126" spans="1:18" x14ac:dyDescent="0.45">
      <c r="A126" s="1">
        <v>45866</v>
      </c>
      <c r="B126" t="s">
        <v>35</v>
      </c>
      <c r="C126" t="s">
        <v>36</v>
      </c>
      <c r="D126" t="s">
        <v>214</v>
      </c>
      <c r="E126" t="s">
        <v>216</v>
      </c>
      <c r="F126">
        <v>776874747</v>
      </c>
      <c r="G126" t="s">
        <v>27</v>
      </c>
      <c r="I126" t="s">
        <v>19</v>
      </c>
      <c r="J126" t="s">
        <v>20</v>
      </c>
      <c r="L126" s="4" t="s">
        <v>117</v>
      </c>
      <c r="Q126" s="18" t="str">
        <f>"S"&amp;_xlfn.ISOWEEKNUM(Semaine_1[[#This Row],[Date]])</f>
        <v>S31</v>
      </c>
      <c r="R126" s="18" t="str">
        <f>TEXT(Semaine_1[[#This Row],[Date]],"MMMM")</f>
        <v>juillet</v>
      </c>
    </row>
    <row r="127" spans="1:18" x14ac:dyDescent="0.45">
      <c r="A127" s="1">
        <v>45866</v>
      </c>
      <c r="B127" t="s">
        <v>35</v>
      </c>
      <c r="C127" t="s">
        <v>36</v>
      </c>
      <c r="D127" t="s">
        <v>214</v>
      </c>
      <c r="E127" t="s">
        <v>2280</v>
      </c>
      <c r="F127">
        <v>771791564</v>
      </c>
      <c r="G127" t="s">
        <v>18</v>
      </c>
      <c r="I127" t="s">
        <v>19</v>
      </c>
      <c r="J127" t="s">
        <v>20</v>
      </c>
      <c r="L127" s="4" t="s">
        <v>2281</v>
      </c>
      <c r="Q127" s="18" t="str">
        <f>"S"&amp;_xlfn.ISOWEEKNUM(Semaine_1[[#This Row],[Date]])</f>
        <v>S31</v>
      </c>
      <c r="R127" s="18" t="str">
        <f>TEXT(Semaine_1[[#This Row],[Date]],"MMMM")</f>
        <v>juillet</v>
      </c>
    </row>
    <row r="128" spans="1:18" x14ac:dyDescent="0.45">
      <c r="A128" s="1">
        <v>45866</v>
      </c>
      <c r="B128" t="s">
        <v>35</v>
      </c>
      <c r="C128" t="s">
        <v>36</v>
      </c>
      <c r="D128" t="s">
        <v>214</v>
      </c>
      <c r="E128" t="s">
        <v>2282</v>
      </c>
      <c r="F128">
        <v>775452096</v>
      </c>
      <c r="G128" t="s">
        <v>27</v>
      </c>
      <c r="I128" t="s">
        <v>19</v>
      </c>
      <c r="J128" t="s">
        <v>20</v>
      </c>
      <c r="L128" s="4" t="s">
        <v>2283</v>
      </c>
      <c r="Q128" s="18" t="str">
        <f>"S"&amp;_xlfn.ISOWEEKNUM(Semaine_1[[#This Row],[Date]])</f>
        <v>S31</v>
      </c>
      <c r="R128" s="18" t="str">
        <f>TEXT(Semaine_1[[#This Row],[Date]],"MMMM")</f>
        <v>juillet</v>
      </c>
    </row>
    <row r="129" spans="1:18" x14ac:dyDescent="0.45">
      <c r="A129" s="1">
        <v>45866</v>
      </c>
      <c r="B129" t="s">
        <v>35</v>
      </c>
      <c r="C129" t="s">
        <v>36</v>
      </c>
      <c r="D129" t="s">
        <v>214</v>
      </c>
      <c r="E129" t="s">
        <v>218</v>
      </c>
      <c r="F129">
        <v>785459209</v>
      </c>
      <c r="G129" t="s">
        <v>27</v>
      </c>
      <c r="I129" t="s">
        <v>24</v>
      </c>
      <c r="J129" t="s">
        <v>20</v>
      </c>
      <c r="L129" s="4" t="s">
        <v>2284</v>
      </c>
      <c r="Q129" s="18" t="str">
        <f>"S"&amp;_xlfn.ISOWEEKNUM(Semaine_1[[#This Row],[Date]])</f>
        <v>S31</v>
      </c>
      <c r="R129" s="18" t="str">
        <f>TEXT(Semaine_1[[#This Row],[Date]],"MMMM")</f>
        <v>juillet</v>
      </c>
    </row>
    <row r="130" spans="1:18" ht="28.5" x14ac:dyDescent="0.45">
      <c r="A130" s="1">
        <v>45866</v>
      </c>
      <c r="B130" t="s">
        <v>35</v>
      </c>
      <c r="C130" t="s">
        <v>36</v>
      </c>
      <c r="D130" t="s">
        <v>214</v>
      </c>
      <c r="E130" t="s">
        <v>632</v>
      </c>
      <c r="F130">
        <v>775886041</v>
      </c>
      <c r="G130" t="s">
        <v>27</v>
      </c>
      <c r="I130" t="s">
        <v>24</v>
      </c>
      <c r="J130" t="s">
        <v>20</v>
      </c>
      <c r="L130" s="4" t="s">
        <v>2285</v>
      </c>
      <c r="Q130" s="18" t="str">
        <f>"S"&amp;_xlfn.ISOWEEKNUM(Semaine_1[[#This Row],[Date]])</f>
        <v>S31</v>
      </c>
      <c r="R130" s="18" t="str">
        <f>TEXT(Semaine_1[[#This Row],[Date]],"MMMM")</f>
        <v>juillet</v>
      </c>
    </row>
    <row r="131" spans="1:18" ht="28.5" x14ac:dyDescent="0.45">
      <c r="A131" s="1">
        <v>45866</v>
      </c>
      <c r="B131" t="s">
        <v>35</v>
      </c>
      <c r="C131" t="s">
        <v>36</v>
      </c>
      <c r="D131" t="s">
        <v>214</v>
      </c>
      <c r="E131" t="s">
        <v>120</v>
      </c>
      <c r="F131">
        <v>789236547</v>
      </c>
      <c r="G131" t="s">
        <v>27</v>
      </c>
      <c r="I131" t="s">
        <v>19</v>
      </c>
      <c r="J131" t="s">
        <v>20</v>
      </c>
      <c r="L131" s="4" t="s">
        <v>2286</v>
      </c>
      <c r="Q131" s="18" t="str">
        <f>"S"&amp;_xlfn.ISOWEEKNUM(Semaine_1[[#This Row],[Date]])</f>
        <v>S31</v>
      </c>
      <c r="R131" s="18" t="str">
        <f>TEXT(Semaine_1[[#This Row],[Date]],"MMMM")</f>
        <v>juillet</v>
      </c>
    </row>
    <row r="132" spans="1:18" ht="28.5" x14ac:dyDescent="0.45">
      <c r="A132" s="1">
        <v>45865</v>
      </c>
      <c r="B132" t="s">
        <v>25</v>
      </c>
      <c r="C132" t="s">
        <v>26</v>
      </c>
      <c r="D132" t="s">
        <v>61</v>
      </c>
      <c r="E132" t="s">
        <v>76</v>
      </c>
      <c r="F132">
        <v>776622000</v>
      </c>
      <c r="G132" t="s">
        <v>27</v>
      </c>
      <c r="I132" t="s">
        <v>24</v>
      </c>
      <c r="J132" t="s">
        <v>28</v>
      </c>
      <c r="K132" t="s">
        <v>126</v>
      </c>
      <c r="L132" s="4" t="s">
        <v>2166</v>
      </c>
      <c r="M132" t="s">
        <v>209</v>
      </c>
      <c r="N132">
        <v>50</v>
      </c>
      <c r="O132" s="5">
        <v>7000</v>
      </c>
      <c r="P132" s="5">
        <v>350000</v>
      </c>
      <c r="Q132" s="18" t="str">
        <f>"S"&amp;_xlfn.ISOWEEKNUM(Semaine_1[[#This Row],[Date]])</f>
        <v>S30</v>
      </c>
      <c r="R132" s="18" t="str">
        <f>TEXT(Semaine_1[[#This Row],[Date]],"MMMM")</f>
        <v>juillet</v>
      </c>
    </row>
    <row r="133" spans="1:18" x14ac:dyDescent="0.45">
      <c r="A133" s="1">
        <v>45864</v>
      </c>
      <c r="B133" t="s">
        <v>45</v>
      </c>
      <c r="C133" t="s">
        <v>46</v>
      </c>
      <c r="D133" t="s">
        <v>2167</v>
      </c>
      <c r="E133" t="s">
        <v>2168</v>
      </c>
      <c r="F133">
        <v>779072194</v>
      </c>
      <c r="G133" t="s">
        <v>23</v>
      </c>
      <c r="I133" t="s">
        <v>24</v>
      </c>
      <c r="J133" t="s">
        <v>37</v>
      </c>
      <c r="L133" s="4" t="s">
        <v>2169</v>
      </c>
      <c r="M133" t="s">
        <v>34</v>
      </c>
      <c r="N133">
        <v>1</v>
      </c>
      <c r="O133" s="5">
        <v>26000</v>
      </c>
      <c r="P133" s="5">
        <v>26000</v>
      </c>
      <c r="Q133" s="18" t="str">
        <f>"S"&amp;_xlfn.ISOWEEKNUM(Semaine_1[[#This Row],[Date]])</f>
        <v>S30</v>
      </c>
      <c r="R133" s="18" t="str">
        <f>TEXT(Semaine_1[[#This Row],[Date]],"MMMM")</f>
        <v>juillet</v>
      </c>
    </row>
    <row r="134" spans="1:18" x14ac:dyDescent="0.45">
      <c r="A134" s="1">
        <v>45864</v>
      </c>
      <c r="B134" t="s">
        <v>45</v>
      </c>
      <c r="C134" t="s">
        <v>46</v>
      </c>
      <c r="D134" t="s">
        <v>2167</v>
      </c>
      <c r="E134" t="s">
        <v>2124</v>
      </c>
      <c r="F134">
        <v>777427919</v>
      </c>
      <c r="G134" t="s">
        <v>138</v>
      </c>
      <c r="I134" t="s">
        <v>24</v>
      </c>
      <c r="J134" t="s">
        <v>20</v>
      </c>
      <c r="L134" s="4" t="s">
        <v>39</v>
      </c>
      <c r="Q134" s="18" t="str">
        <f>"S"&amp;_xlfn.ISOWEEKNUM(Semaine_1[[#This Row],[Date]])</f>
        <v>S30</v>
      </c>
      <c r="R134" s="18" t="str">
        <f>TEXT(Semaine_1[[#This Row],[Date]],"MMMM")</f>
        <v>juillet</v>
      </c>
    </row>
    <row r="135" spans="1:18" x14ac:dyDescent="0.45">
      <c r="A135" s="1">
        <v>45864</v>
      </c>
      <c r="B135" t="s">
        <v>45</v>
      </c>
      <c r="C135" t="s">
        <v>46</v>
      </c>
      <c r="D135" t="s">
        <v>2167</v>
      </c>
      <c r="E135" t="s">
        <v>2170</v>
      </c>
      <c r="F135">
        <v>780137992</v>
      </c>
      <c r="G135" t="s">
        <v>18</v>
      </c>
      <c r="I135" t="s">
        <v>24</v>
      </c>
      <c r="J135" t="s">
        <v>20</v>
      </c>
      <c r="L135" s="4" t="s">
        <v>2171</v>
      </c>
      <c r="Q135" s="18" t="str">
        <f>"S"&amp;_xlfn.ISOWEEKNUM(Semaine_1[[#This Row],[Date]])</f>
        <v>S30</v>
      </c>
      <c r="R135" s="18" t="str">
        <f>TEXT(Semaine_1[[#This Row],[Date]],"MMMM")</f>
        <v>juillet</v>
      </c>
    </row>
    <row r="136" spans="1:18" x14ac:dyDescent="0.45">
      <c r="A136" s="1">
        <v>45864</v>
      </c>
      <c r="B136" t="s">
        <v>45</v>
      </c>
      <c r="C136" t="s">
        <v>46</v>
      </c>
      <c r="D136" t="s">
        <v>2167</v>
      </c>
      <c r="E136" t="s">
        <v>963</v>
      </c>
      <c r="F136">
        <v>784071086</v>
      </c>
      <c r="G136" t="s">
        <v>138</v>
      </c>
      <c r="I136" t="s">
        <v>24</v>
      </c>
      <c r="J136" t="s">
        <v>20</v>
      </c>
      <c r="L136" s="4" t="s">
        <v>39</v>
      </c>
      <c r="Q136" s="18" t="str">
        <f>"S"&amp;_xlfn.ISOWEEKNUM(Semaine_1[[#This Row],[Date]])</f>
        <v>S30</v>
      </c>
      <c r="R136" s="18" t="str">
        <f>TEXT(Semaine_1[[#This Row],[Date]],"MMMM")</f>
        <v>juillet</v>
      </c>
    </row>
    <row r="137" spans="1:18" x14ac:dyDescent="0.45">
      <c r="A137" s="1">
        <v>45864</v>
      </c>
      <c r="B137" t="s">
        <v>45</v>
      </c>
      <c r="C137" t="s">
        <v>46</v>
      </c>
      <c r="D137" t="s">
        <v>2167</v>
      </c>
      <c r="E137" t="s">
        <v>119</v>
      </c>
      <c r="F137">
        <v>773140899</v>
      </c>
      <c r="G137" t="s">
        <v>138</v>
      </c>
      <c r="I137" t="s">
        <v>24</v>
      </c>
      <c r="J137" t="s">
        <v>20</v>
      </c>
      <c r="L137" s="4" t="s">
        <v>39</v>
      </c>
      <c r="Q137" s="18" t="str">
        <f>"S"&amp;_xlfn.ISOWEEKNUM(Semaine_1[[#This Row],[Date]])</f>
        <v>S30</v>
      </c>
      <c r="R137" s="18" t="str">
        <f>TEXT(Semaine_1[[#This Row],[Date]],"MMMM")</f>
        <v>juillet</v>
      </c>
    </row>
    <row r="138" spans="1:18" x14ac:dyDescent="0.45">
      <c r="A138" s="1">
        <v>45864</v>
      </c>
      <c r="B138" t="s">
        <v>45</v>
      </c>
      <c r="C138" t="s">
        <v>46</v>
      </c>
      <c r="D138" t="s">
        <v>2167</v>
      </c>
      <c r="E138" t="s">
        <v>2172</v>
      </c>
      <c r="F138">
        <v>774540017</v>
      </c>
      <c r="G138" t="s">
        <v>138</v>
      </c>
      <c r="I138" t="s">
        <v>24</v>
      </c>
      <c r="J138" t="s">
        <v>20</v>
      </c>
      <c r="L138" s="4" t="s">
        <v>51</v>
      </c>
      <c r="Q138" s="18" t="str">
        <f>"S"&amp;_xlfn.ISOWEEKNUM(Semaine_1[[#This Row],[Date]])</f>
        <v>S30</v>
      </c>
      <c r="R138" s="18" t="str">
        <f>TEXT(Semaine_1[[#This Row],[Date]],"MMMM")</f>
        <v>juillet</v>
      </c>
    </row>
    <row r="139" spans="1:18" ht="42.75" x14ac:dyDescent="0.45">
      <c r="A139" s="1">
        <v>45864</v>
      </c>
      <c r="B139" t="s">
        <v>14</v>
      </c>
      <c r="C139" t="s">
        <v>15</v>
      </c>
      <c r="D139" t="s">
        <v>137</v>
      </c>
      <c r="E139" t="s">
        <v>65</v>
      </c>
      <c r="F139">
        <v>770571683</v>
      </c>
      <c r="G139" t="s">
        <v>27</v>
      </c>
      <c r="I139" t="s">
        <v>19</v>
      </c>
      <c r="J139" t="s">
        <v>20</v>
      </c>
      <c r="L139" s="4" t="s">
        <v>2173</v>
      </c>
      <c r="Q139" s="18" t="str">
        <f>"S"&amp;_xlfn.ISOWEEKNUM(Semaine_1[[#This Row],[Date]])</f>
        <v>S30</v>
      </c>
      <c r="R139" s="18" t="str">
        <f>TEXT(Semaine_1[[#This Row],[Date]],"MMMM")</f>
        <v>juillet</v>
      </c>
    </row>
    <row r="140" spans="1:18" x14ac:dyDescent="0.45">
      <c r="A140" s="1">
        <v>45864</v>
      </c>
      <c r="B140" t="s">
        <v>14</v>
      </c>
      <c r="C140" t="s">
        <v>15</v>
      </c>
      <c r="D140" t="s">
        <v>137</v>
      </c>
      <c r="E140" t="s">
        <v>22</v>
      </c>
      <c r="F140">
        <v>783844775</v>
      </c>
      <c r="G140" t="s">
        <v>23</v>
      </c>
      <c r="I140" t="s">
        <v>19</v>
      </c>
      <c r="J140" t="s">
        <v>20</v>
      </c>
      <c r="L140" s="4" t="s">
        <v>21</v>
      </c>
      <c r="Q140" s="18" t="str">
        <f>"S"&amp;_xlfn.ISOWEEKNUM(Semaine_1[[#This Row],[Date]])</f>
        <v>S30</v>
      </c>
      <c r="R140" s="18" t="str">
        <f>TEXT(Semaine_1[[#This Row],[Date]],"MMMM")</f>
        <v>juillet</v>
      </c>
    </row>
    <row r="141" spans="1:18" ht="28.5" x14ac:dyDescent="0.45">
      <c r="A141" s="1">
        <v>45864</v>
      </c>
      <c r="B141" t="s">
        <v>14</v>
      </c>
      <c r="C141" t="s">
        <v>15</v>
      </c>
      <c r="D141" t="s">
        <v>137</v>
      </c>
      <c r="E141" t="s">
        <v>65</v>
      </c>
      <c r="F141">
        <v>781681995</v>
      </c>
      <c r="G141" t="s">
        <v>18</v>
      </c>
      <c r="I141" t="s">
        <v>19</v>
      </c>
      <c r="J141" t="s">
        <v>20</v>
      </c>
      <c r="L141" s="4" t="s">
        <v>2174</v>
      </c>
      <c r="Q141" s="18" t="str">
        <f>"S"&amp;_xlfn.ISOWEEKNUM(Semaine_1[[#This Row],[Date]])</f>
        <v>S30</v>
      </c>
      <c r="R141" s="18" t="str">
        <f>TEXT(Semaine_1[[#This Row],[Date]],"MMMM")</f>
        <v>juillet</v>
      </c>
    </row>
    <row r="142" spans="1:18" x14ac:dyDescent="0.45">
      <c r="A142" s="1">
        <v>45864</v>
      </c>
      <c r="B142" t="s">
        <v>14</v>
      </c>
      <c r="C142" t="s">
        <v>15</v>
      </c>
      <c r="D142" t="s">
        <v>137</v>
      </c>
      <c r="E142" t="s">
        <v>660</v>
      </c>
      <c r="F142">
        <v>783844997</v>
      </c>
      <c r="G142" t="s">
        <v>18</v>
      </c>
      <c r="I142" t="s">
        <v>19</v>
      </c>
      <c r="J142" t="s">
        <v>20</v>
      </c>
      <c r="L142" s="4" t="s">
        <v>454</v>
      </c>
      <c r="Q142" s="18" t="str">
        <f>"S"&amp;_xlfn.ISOWEEKNUM(Semaine_1[[#This Row],[Date]])</f>
        <v>S30</v>
      </c>
      <c r="R142" s="18" t="str">
        <f>TEXT(Semaine_1[[#This Row],[Date]],"MMMM")</f>
        <v>juillet</v>
      </c>
    </row>
    <row r="143" spans="1:18" x14ac:dyDescent="0.45">
      <c r="A143" s="1">
        <v>45864</v>
      </c>
      <c r="B143" t="s">
        <v>14</v>
      </c>
      <c r="C143" t="s">
        <v>15</v>
      </c>
      <c r="D143" t="s">
        <v>137</v>
      </c>
      <c r="E143" t="s">
        <v>1845</v>
      </c>
      <c r="F143">
        <v>773739328</v>
      </c>
      <c r="G143" t="s">
        <v>18</v>
      </c>
      <c r="I143" t="s">
        <v>19</v>
      </c>
      <c r="J143" t="s">
        <v>20</v>
      </c>
      <c r="L143" s="4" t="s">
        <v>311</v>
      </c>
      <c r="Q143" s="18" t="str">
        <f>"S"&amp;_xlfn.ISOWEEKNUM(Semaine_1[[#This Row],[Date]])</f>
        <v>S30</v>
      </c>
      <c r="R143" s="18" t="str">
        <f>TEXT(Semaine_1[[#This Row],[Date]],"MMMM")</f>
        <v>juillet</v>
      </c>
    </row>
    <row r="144" spans="1:18" x14ac:dyDescent="0.45">
      <c r="A144" s="1">
        <v>45864</v>
      </c>
      <c r="B144" t="s">
        <v>40</v>
      </c>
      <c r="C144" t="s">
        <v>41</v>
      </c>
      <c r="D144" t="s">
        <v>239</v>
      </c>
      <c r="E144" t="s">
        <v>2175</v>
      </c>
      <c r="F144">
        <v>777110521</v>
      </c>
      <c r="G144" t="s">
        <v>27</v>
      </c>
      <c r="I144" t="s">
        <v>19</v>
      </c>
      <c r="J144" t="s">
        <v>20</v>
      </c>
      <c r="L144" s="4" t="s">
        <v>2176</v>
      </c>
      <c r="Q144" s="18" t="str">
        <f>"S"&amp;_xlfn.ISOWEEKNUM(Semaine_1[[#This Row],[Date]])</f>
        <v>S30</v>
      </c>
      <c r="R144" s="18" t="str">
        <f>TEXT(Semaine_1[[#This Row],[Date]],"MMMM")</f>
        <v>juillet</v>
      </c>
    </row>
    <row r="145" spans="1:18" x14ac:dyDescent="0.45">
      <c r="A145" s="1">
        <v>45864</v>
      </c>
      <c r="B145" t="s">
        <v>40</v>
      </c>
      <c r="C145" t="s">
        <v>41</v>
      </c>
      <c r="D145" t="s">
        <v>239</v>
      </c>
      <c r="E145" t="s">
        <v>267</v>
      </c>
      <c r="F145">
        <v>774685418</v>
      </c>
      <c r="G145" t="s">
        <v>18</v>
      </c>
      <c r="I145" t="s">
        <v>19</v>
      </c>
      <c r="J145" t="s">
        <v>37</v>
      </c>
      <c r="L145" s="4" t="s">
        <v>663</v>
      </c>
      <c r="M145" t="s">
        <v>32</v>
      </c>
      <c r="N145">
        <v>1</v>
      </c>
      <c r="O145" s="5">
        <v>31000</v>
      </c>
      <c r="P145" s="5">
        <v>31000</v>
      </c>
      <c r="Q145" s="18" t="str">
        <f>"S"&amp;_xlfn.ISOWEEKNUM(Semaine_1[[#This Row],[Date]])</f>
        <v>S30</v>
      </c>
      <c r="R145" s="18" t="str">
        <f>TEXT(Semaine_1[[#This Row],[Date]],"MMMM")</f>
        <v>juillet</v>
      </c>
    </row>
    <row r="146" spans="1:18" ht="28.5" x14ac:dyDescent="0.45">
      <c r="A146" s="1">
        <v>45864</v>
      </c>
      <c r="B146" t="s">
        <v>40</v>
      </c>
      <c r="C146" t="s">
        <v>41</v>
      </c>
      <c r="D146" t="s">
        <v>239</v>
      </c>
      <c r="E146" t="s">
        <v>2177</v>
      </c>
      <c r="F146">
        <v>772034200</v>
      </c>
      <c r="G146" t="s">
        <v>18</v>
      </c>
      <c r="I146" t="s">
        <v>24</v>
      </c>
      <c r="J146" t="s">
        <v>20</v>
      </c>
      <c r="L146" s="4" t="s">
        <v>2178</v>
      </c>
      <c r="Q146" s="18" t="str">
        <f>"S"&amp;_xlfn.ISOWEEKNUM(Semaine_1[[#This Row],[Date]])</f>
        <v>S30</v>
      </c>
      <c r="R146" s="18" t="str">
        <f>TEXT(Semaine_1[[#This Row],[Date]],"MMMM")</f>
        <v>juillet</v>
      </c>
    </row>
    <row r="147" spans="1:18" ht="28.5" x14ac:dyDescent="0.45">
      <c r="A147" s="1">
        <v>45864</v>
      </c>
      <c r="B147" t="s">
        <v>40</v>
      </c>
      <c r="C147" t="s">
        <v>41</v>
      </c>
      <c r="D147" t="s">
        <v>239</v>
      </c>
      <c r="E147" t="s">
        <v>2179</v>
      </c>
      <c r="F147">
        <v>775411038</v>
      </c>
      <c r="G147" t="s">
        <v>27</v>
      </c>
      <c r="I147" t="s">
        <v>19</v>
      </c>
      <c r="J147" t="s">
        <v>20</v>
      </c>
      <c r="L147" s="4" t="s">
        <v>2180</v>
      </c>
      <c r="Q147" s="18" t="str">
        <f>"S"&amp;_xlfn.ISOWEEKNUM(Semaine_1[[#This Row],[Date]])</f>
        <v>S30</v>
      </c>
      <c r="R147" s="18" t="str">
        <f>TEXT(Semaine_1[[#This Row],[Date]],"MMMM")</f>
        <v>juillet</v>
      </c>
    </row>
    <row r="148" spans="1:18" x14ac:dyDescent="0.45">
      <c r="A148" s="1">
        <v>45864</v>
      </c>
      <c r="B148" t="s">
        <v>40</v>
      </c>
      <c r="C148" t="s">
        <v>41</v>
      </c>
      <c r="D148" t="s">
        <v>239</v>
      </c>
      <c r="E148" t="s">
        <v>2181</v>
      </c>
      <c r="F148">
        <v>775364833</v>
      </c>
      <c r="G148" t="s">
        <v>27</v>
      </c>
      <c r="I148" t="s">
        <v>24</v>
      </c>
      <c r="J148" t="s">
        <v>20</v>
      </c>
      <c r="L148" s="4" t="s">
        <v>2182</v>
      </c>
      <c r="Q148" s="18" t="str">
        <f>"S"&amp;_xlfn.ISOWEEKNUM(Semaine_1[[#This Row],[Date]])</f>
        <v>S30</v>
      </c>
      <c r="R148" s="18" t="str">
        <f>TEXT(Semaine_1[[#This Row],[Date]],"MMMM")</f>
        <v>juillet</v>
      </c>
    </row>
    <row r="149" spans="1:18" x14ac:dyDescent="0.45">
      <c r="A149" s="1">
        <v>45864</v>
      </c>
      <c r="B149" t="s">
        <v>40</v>
      </c>
      <c r="C149" t="s">
        <v>41</v>
      </c>
      <c r="D149" t="s">
        <v>239</v>
      </c>
      <c r="E149" t="s">
        <v>565</v>
      </c>
      <c r="F149">
        <v>776985187</v>
      </c>
      <c r="G149" t="s">
        <v>27</v>
      </c>
      <c r="I149" t="s">
        <v>19</v>
      </c>
      <c r="J149" t="s">
        <v>20</v>
      </c>
      <c r="L149" s="4" t="s">
        <v>205</v>
      </c>
      <c r="Q149" s="18" t="str">
        <f>"S"&amp;_xlfn.ISOWEEKNUM(Semaine_1[[#This Row],[Date]])</f>
        <v>S30</v>
      </c>
      <c r="R149" s="18" t="str">
        <f>TEXT(Semaine_1[[#This Row],[Date]],"MMMM")</f>
        <v>juillet</v>
      </c>
    </row>
    <row r="150" spans="1:18" x14ac:dyDescent="0.45">
      <c r="A150" s="1">
        <v>45864</v>
      </c>
      <c r="B150" t="s">
        <v>40</v>
      </c>
      <c r="C150" t="s">
        <v>41</v>
      </c>
      <c r="D150" t="s">
        <v>239</v>
      </c>
      <c r="E150" t="s">
        <v>50</v>
      </c>
      <c r="F150">
        <v>773233060</v>
      </c>
      <c r="G150" t="s">
        <v>27</v>
      </c>
      <c r="I150" t="s">
        <v>19</v>
      </c>
      <c r="J150" t="s">
        <v>20</v>
      </c>
      <c r="L150" s="4" t="s">
        <v>1635</v>
      </c>
      <c r="Q150" s="18" t="str">
        <f>"S"&amp;_xlfn.ISOWEEKNUM(Semaine_1[[#This Row],[Date]])</f>
        <v>S30</v>
      </c>
      <c r="R150" s="18" t="str">
        <f>TEXT(Semaine_1[[#This Row],[Date]],"MMMM")</f>
        <v>juillet</v>
      </c>
    </row>
    <row r="151" spans="1:18" x14ac:dyDescent="0.45">
      <c r="A151" s="1">
        <v>45864</v>
      </c>
      <c r="B151" t="s">
        <v>42</v>
      </c>
      <c r="C151" t="s">
        <v>815</v>
      </c>
      <c r="D151" t="s">
        <v>815</v>
      </c>
      <c r="E151" t="s">
        <v>2183</v>
      </c>
      <c r="F151">
        <v>773122246</v>
      </c>
      <c r="G151" t="s">
        <v>27</v>
      </c>
      <c r="I151" t="s">
        <v>24</v>
      </c>
      <c r="J151" t="s">
        <v>20</v>
      </c>
      <c r="L151" s="4" t="s">
        <v>2184</v>
      </c>
      <c r="Q151" s="18" t="str">
        <f>"S"&amp;_xlfn.ISOWEEKNUM(Semaine_1[[#This Row],[Date]])</f>
        <v>S30</v>
      </c>
      <c r="R151" s="18" t="str">
        <f>TEXT(Semaine_1[[#This Row],[Date]],"MMMM")</f>
        <v>juillet</v>
      </c>
    </row>
    <row r="152" spans="1:18" ht="28.5" x14ac:dyDescent="0.45">
      <c r="A152" s="1">
        <v>45864</v>
      </c>
      <c r="B152" t="s">
        <v>42</v>
      </c>
      <c r="C152" t="s">
        <v>815</v>
      </c>
      <c r="D152" t="s">
        <v>815</v>
      </c>
      <c r="E152" t="s">
        <v>935</v>
      </c>
      <c r="F152">
        <v>770712599</v>
      </c>
      <c r="G152" t="s">
        <v>27</v>
      </c>
      <c r="I152" t="s">
        <v>24</v>
      </c>
      <c r="J152" t="s">
        <v>20</v>
      </c>
      <c r="L152" s="4" t="s">
        <v>2185</v>
      </c>
      <c r="Q152" s="18" t="str">
        <f>"S"&amp;_xlfn.ISOWEEKNUM(Semaine_1[[#This Row],[Date]])</f>
        <v>S30</v>
      </c>
      <c r="R152" s="18" t="str">
        <f>TEXT(Semaine_1[[#This Row],[Date]],"MMMM")</f>
        <v>juillet</v>
      </c>
    </row>
    <row r="153" spans="1:18" ht="28.5" x14ac:dyDescent="0.45">
      <c r="A153" s="1">
        <v>45864</v>
      </c>
      <c r="B153" t="s">
        <v>42</v>
      </c>
      <c r="C153" t="s">
        <v>815</v>
      </c>
      <c r="D153" t="s">
        <v>815</v>
      </c>
      <c r="E153" t="s">
        <v>2186</v>
      </c>
      <c r="F153">
        <v>773482683</v>
      </c>
      <c r="G153" t="s">
        <v>18</v>
      </c>
      <c r="I153" t="s">
        <v>19</v>
      </c>
      <c r="J153" t="s">
        <v>20</v>
      </c>
      <c r="L153" s="4" t="s">
        <v>2187</v>
      </c>
      <c r="Q153" s="18" t="str">
        <f>"S"&amp;_xlfn.ISOWEEKNUM(Semaine_1[[#This Row],[Date]])</f>
        <v>S30</v>
      </c>
      <c r="R153" s="18" t="str">
        <f>TEXT(Semaine_1[[#This Row],[Date]],"MMMM")</f>
        <v>juillet</v>
      </c>
    </row>
    <row r="154" spans="1:18" x14ac:dyDescent="0.45">
      <c r="A154" s="1">
        <v>45864</v>
      </c>
      <c r="B154" t="s">
        <v>42</v>
      </c>
      <c r="C154" t="s">
        <v>815</v>
      </c>
      <c r="D154" t="s">
        <v>815</v>
      </c>
      <c r="E154" t="s">
        <v>2188</v>
      </c>
      <c r="F154">
        <v>774405166</v>
      </c>
      <c r="G154" t="s">
        <v>27</v>
      </c>
      <c r="I154" t="s">
        <v>19</v>
      </c>
      <c r="J154" t="s">
        <v>20</v>
      </c>
      <c r="L154" s="4" t="s">
        <v>2189</v>
      </c>
      <c r="Q154" s="18" t="str">
        <f>"S"&amp;_xlfn.ISOWEEKNUM(Semaine_1[[#This Row],[Date]])</f>
        <v>S30</v>
      </c>
      <c r="R154" s="18" t="str">
        <f>TEXT(Semaine_1[[#This Row],[Date]],"MMMM")</f>
        <v>juillet</v>
      </c>
    </row>
    <row r="155" spans="1:18" ht="28.5" x14ac:dyDescent="0.45">
      <c r="A155" s="1">
        <v>45864</v>
      </c>
      <c r="B155" t="s">
        <v>42</v>
      </c>
      <c r="C155" t="s">
        <v>815</v>
      </c>
      <c r="D155" t="s">
        <v>815</v>
      </c>
      <c r="E155" t="s">
        <v>2190</v>
      </c>
      <c r="F155">
        <v>775039973</v>
      </c>
      <c r="G155" t="s">
        <v>27</v>
      </c>
      <c r="I155" t="s">
        <v>19</v>
      </c>
      <c r="J155" t="s">
        <v>20</v>
      </c>
      <c r="L155" s="4" t="s">
        <v>2191</v>
      </c>
      <c r="Q155" s="18" t="str">
        <f>"S"&amp;_xlfn.ISOWEEKNUM(Semaine_1[[#This Row],[Date]])</f>
        <v>S30</v>
      </c>
      <c r="R155" s="18" t="str">
        <f>TEXT(Semaine_1[[#This Row],[Date]],"MMMM")</f>
        <v>juillet</v>
      </c>
    </row>
    <row r="156" spans="1:18" x14ac:dyDescent="0.45">
      <c r="A156" s="1">
        <v>45864</v>
      </c>
      <c r="B156" t="s">
        <v>42</v>
      </c>
      <c r="C156" t="s">
        <v>815</v>
      </c>
      <c r="D156" t="s">
        <v>815</v>
      </c>
      <c r="E156" t="s">
        <v>2192</v>
      </c>
      <c r="F156">
        <v>772136299</v>
      </c>
      <c r="G156" t="s">
        <v>27</v>
      </c>
      <c r="I156" t="s">
        <v>19</v>
      </c>
      <c r="J156" t="s">
        <v>20</v>
      </c>
      <c r="L156" s="4" t="s">
        <v>2193</v>
      </c>
      <c r="Q156" s="18" t="str">
        <f>"S"&amp;_xlfn.ISOWEEKNUM(Semaine_1[[#This Row],[Date]])</f>
        <v>S30</v>
      </c>
      <c r="R156" s="18" t="str">
        <f>TEXT(Semaine_1[[#This Row],[Date]],"MMMM")</f>
        <v>juillet</v>
      </c>
    </row>
    <row r="157" spans="1:18" x14ac:dyDescent="0.45">
      <c r="A157" s="1">
        <v>45864</v>
      </c>
      <c r="B157" t="s">
        <v>35</v>
      </c>
      <c r="C157" t="s">
        <v>36</v>
      </c>
      <c r="D157" t="s">
        <v>241</v>
      </c>
      <c r="E157" t="s">
        <v>2194</v>
      </c>
      <c r="F157">
        <v>778175300</v>
      </c>
      <c r="G157" t="s">
        <v>27</v>
      </c>
      <c r="I157" t="s">
        <v>24</v>
      </c>
      <c r="J157" t="s">
        <v>28</v>
      </c>
      <c r="K157" t="s">
        <v>126</v>
      </c>
      <c r="L157" s="4" t="s">
        <v>39</v>
      </c>
      <c r="M157" t="s">
        <v>29</v>
      </c>
      <c r="N157">
        <v>5</v>
      </c>
      <c r="O157" s="5">
        <v>10250</v>
      </c>
      <c r="P157" s="5">
        <v>51250</v>
      </c>
      <c r="Q157" s="18" t="str">
        <f>"S"&amp;_xlfn.ISOWEEKNUM(Semaine_1[[#This Row],[Date]])</f>
        <v>S30</v>
      </c>
      <c r="R157" s="18" t="str">
        <f>TEXT(Semaine_1[[#This Row],[Date]],"MMMM")</f>
        <v>juillet</v>
      </c>
    </row>
    <row r="158" spans="1:18" ht="85.5" x14ac:dyDescent="0.45">
      <c r="A158" s="1">
        <v>45863</v>
      </c>
      <c r="B158" t="s">
        <v>25</v>
      </c>
      <c r="C158" t="s">
        <v>26</v>
      </c>
      <c r="D158" t="s">
        <v>61</v>
      </c>
      <c r="E158" t="s">
        <v>76</v>
      </c>
      <c r="F158">
        <v>776622000</v>
      </c>
      <c r="G158" t="s">
        <v>27</v>
      </c>
      <c r="I158" t="s">
        <v>24</v>
      </c>
      <c r="J158" t="s">
        <v>37</v>
      </c>
      <c r="L158" s="4" t="s">
        <v>2195</v>
      </c>
      <c r="M158" t="s">
        <v>209</v>
      </c>
      <c r="N158">
        <v>50</v>
      </c>
      <c r="O158" s="5">
        <v>7000</v>
      </c>
      <c r="P158" s="5">
        <v>350000</v>
      </c>
      <c r="Q158" s="18" t="str">
        <f>"S"&amp;_xlfn.ISOWEEKNUM(Semaine_1[[#This Row],[Date]])</f>
        <v>S30</v>
      </c>
      <c r="R158" s="18" t="str">
        <f>TEXT(Semaine_1[[#This Row],[Date]],"MMMM")</f>
        <v>juillet</v>
      </c>
    </row>
    <row r="159" spans="1:18" x14ac:dyDescent="0.45">
      <c r="A159" s="1">
        <v>45863</v>
      </c>
      <c r="B159" t="s">
        <v>45</v>
      </c>
      <c r="C159" t="s">
        <v>46</v>
      </c>
      <c r="D159" t="s">
        <v>47</v>
      </c>
      <c r="E159" t="s">
        <v>150</v>
      </c>
      <c r="F159">
        <v>775784714</v>
      </c>
      <c r="G159" t="s">
        <v>27</v>
      </c>
      <c r="I159" t="s">
        <v>24</v>
      </c>
      <c r="J159" t="s">
        <v>20</v>
      </c>
      <c r="L159" s="4" t="s">
        <v>39</v>
      </c>
      <c r="Q159" s="18" t="str">
        <f>"S"&amp;_xlfn.ISOWEEKNUM(Semaine_1[[#This Row],[Date]])</f>
        <v>S30</v>
      </c>
      <c r="R159" s="18" t="str">
        <f>TEXT(Semaine_1[[#This Row],[Date]],"MMMM")</f>
        <v>juillet</v>
      </c>
    </row>
    <row r="160" spans="1:18" x14ac:dyDescent="0.45">
      <c r="A160" s="1">
        <v>45863</v>
      </c>
      <c r="B160" t="s">
        <v>45</v>
      </c>
      <c r="C160" t="s">
        <v>46</v>
      </c>
      <c r="D160" t="s">
        <v>47</v>
      </c>
      <c r="E160" t="s">
        <v>965</v>
      </c>
      <c r="F160">
        <v>775250570</v>
      </c>
      <c r="G160" t="s">
        <v>27</v>
      </c>
      <c r="I160" t="s">
        <v>24</v>
      </c>
      <c r="J160" t="s">
        <v>37</v>
      </c>
      <c r="L160" s="4" t="s">
        <v>1600</v>
      </c>
      <c r="M160" t="s">
        <v>34</v>
      </c>
      <c r="N160">
        <v>10</v>
      </c>
      <c r="O160" s="5">
        <v>26000</v>
      </c>
      <c r="P160" s="5">
        <v>260000</v>
      </c>
      <c r="Q160" s="18" t="str">
        <f>"S"&amp;_xlfn.ISOWEEKNUM(Semaine_1[[#This Row],[Date]])</f>
        <v>S30</v>
      </c>
      <c r="R160" s="18" t="str">
        <f>TEXT(Semaine_1[[#This Row],[Date]],"MMMM")</f>
        <v>juillet</v>
      </c>
    </row>
    <row r="161" spans="1:18" x14ac:dyDescent="0.45">
      <c r="A161" s="1">
        <v>45863</v>
      </c>
      <c r="B161" t="s">
        <v>45</v>
      </c>
      <c r="C161" t="s">
        <v>46</v>
      </c>
      <c r="D161" t="s">
        <v>47</v>
      </c>
      <c r="E161" t="s">
        <v>966</v>
      </c>
      <c r="F161">
        <v>770338306</v>
      </c>
      <c r="G161" t="s">
        <v>27</v>
      </c>
      <c r="I161" t="s">
        <v>24</v>
      </c>
      <c r="J161" t="s">
        <v>20</v>
      </c>
      <c r="L161" s="4" t="s">
        <v>132</v>
      </c>
      <c r="Q161" s="18" t="str">
        <f>"S"&amp;_xlfn.ISOWEEKNUM(Semaine_1[[#This Row],[Date]])</f>
        <v>S30</v>
      </c>
      <c r="R161" s="18" t="str">
        <f>TEXT(Semaine_1[[#This Row],[Date]],"MMMM")</f>
        <v>juillet</v>
      </c>
    </row>
    <row r="162" spans="1:18" x14ac:dyDescent="0.45">
      <c r="A162" s="1">
        <v>45863</v>
      </c>
      <c r="B162" t="s">
        <v>45</v>
      </c>
      <c r="C162" t="s">
        <v>46</v>
      </c>
      <c r="D162" t="s">
        <v>47</v>
      </c>
      <c r="E162" t="s">
        <v>968</v>
      </c>
      <c r="F162">
        <v>773233617</v>
      </c>
      <c r="G162" t="s">
        <v>27</v>
      </c>
      <c r="I162" t="s">
        <v>24</v>
      </c>
      <c r="J162" t="s">
        <v>20</v>
      </c>
      <c r="L162" s="4" t="s">
        <v>39</v>
      </c>
      <c r="Q162" s="18" t="str">
        <f>"S"&amp;_xlfn.ISOWEEKNUM(Semaine_1[[#This Row],[Date]])</f>
        <v>S30</v>
      </c>
      <c r="R162" s="18" t="str">
        <f>TEXT(Semaine_1[[#This Row],[Date]],"MMMM")</f>
        <v>juillet</v>
      </c>
    </row>
    <row r="163" spans="1:18" x14ac:dyDescent="0.45">
      <c r="A163" s="1">
        <v>45863</v>
      </c>
      <c r="B163" t="s">
        <v>45</v>
      </c>
      <c r="C163" t="s">
        <v>46</v>
      </c>
      <c r="D163" t="s">
        <v>47</v>
      </c>
      <c r="E163" t="s">
        <v>969</v>
      </c>
      <c r="F163">
        <v>705121758</v>
      </c>
      <c r="G163" t="s">
        <v>27</v>
      </c>
      <c r="I163" t="s">
        <v>24</v>
      </c>
      <c r="J163" t="s">
        <v>20</v>
      </c>
      <c r="L163" s="4" t="s">
        <v>51</v>
      </c>
      <c r="Q163" s="18" t="str">
        <f>"S"&amp;_xlfn.ISOWEEKNUM(Semaine_1[[#This Row],[Date]])</f>
        <v>S30</v>
      </c>
      <c r="R163" s="18" t="str">
        <f>TEXT(Semaine_1[[#This Row],[Date]],"MMMM")</f>
        <v>juillet</v>
      </c>
    </row>
    <row r="164" spans="1:18" x14ac:dyDescent="0.45">
      <c r="A164" s="1">
        <v>45863</v>
      </c>
      <c r="B164" t="s">
        <v>45</v>
      </c>
      <c r="C164" t="s">
        <v>46</v>
      </c>
      <c r="D164" t="s">
        <v>47</v>
      </c>
      <c r="E164" t="s">
        <v>970</v>
      </c>
      <c r="F164">
        <v>781280978</v>
      </c>
      <c r="G164" t="s">
        <v>27</v>
      </c>
      <c r="I164" t="s">
        <v>24</v>
      </c>
      <c r="J164" t="s">
        <v>20</v>
      </c>
      <c r="L164" s="4" t="s">
        <v>39</v>
      </c>
      <c r="Q164" s="18" t="str">
        <f>"S"&amp;_xlfn.ISOWEEKNUM(Semaine_1[[#This Row],[Date]])</f>
        <v>S30</v>
      </c>
      <c r="R164" s="18" t="str">
        <f>TEXT(Semaine_1[[#This Row],[Date]],"MMMM")</f>
        <v>juillet</v>
      </c>
    </row>
    <row r="165" spans="1:18" x14ac:dyDescent="0.45">
      <c r="A165" s="1">
        <v>45863</v>
      </c>
      <c r="B165" t="s">
        <v>45</v>
      </c>
      <c r="C165" t="s">
        <v>46</v>
      </c>
      <c r="D165" t="s">
        <v>47</v>
      </c>
      <c r="E165" t="s">
        <v>48</v>
      </c>
      <c r="F165">
        <v>774216339</v>
      </c>
      <c r="G165" t="s">
        <v>27</v>
      </c>
      <c r="I165" t="s">
        <v>24</v>
      </c>
      <c r="J165" t="s">
        <v>20</v>
      </c>
      <c r="L165" s="4" t="s">
        <v>1094</v>
      </c>
      <c r="Q165" s="18" t="str">
        <f>"S"&amp;_xlfn.ISOWEEKNUM(Semaine_1[[#This Row],[Date]])</f>
        <v>S30</v>
      </c>
      <c r="R165" s="18" t="str">
        <f>TEXT(Semaine_1[[#This Row],[Date]],"MMMM")</f>
        <v>juillet</v>
      </c>
    </row>
    <row r="166" spans="1:18" x14ac:dyDescent="0.45">
      <c r="A166" s="1">
        <v>45863</v>
      </c>
      <c r="B166" t="s">
        <v>45</v>
      </c>
      <c r="C166" t="s">
        <v>46</v>
      </c>
      <c r="D166" t="s">
        <v>47</v>
      </c>
      <c r="E166" t="s">
        <v>52</v>
      </c>
      <c r="F166">
        <v>781297575</v>
      </c>
      <c r="G166" t="s">
        <v>27</v>
      </c>
      <c r="I166" t="s">
        <v>24</v>
      </c>
      <c r="J166" t="s">
        <v>20</v>
      </c>
      <c r="L166" s="4" t="s">
        <v>1094</v>
      </c>
      <c r="Q166" s="18" t="str">
        <f>"S"&amp;_xlfn.ISOWEEKNUM(Semaine_1[[#This Row],[Date]])</f>
        <v>S30</v>
      </c>
      <c r="R166" s="18" t="str">
        <f>TEXT(Semaine_1[[#This Row],[Date]],"MMMM")</f>
        <v>juillet</v>
      </c>
    </row>
    <row r="167" spans="1:18" x14ac:dyDescent="0.45">
      <c r="A167" s="1">
        <v>45863</v>
      </c>
      <c r="B167" t="s">
        <v>45</v>
      </c>
      <c r="C167" t="s">
        <v>46</v>
      </c>
      <c r="D167" t="s">
        <v>47</v>
      </c>
      <c r="E167" t="s">
        <v>971</v>
      </c>
      <c r="F167">
        <v>774820232</v>
      </c>
      <c r="G167" t="s">
        <v>27</v>
      </c>
      <c r="I167" t="s">
        <v>19</v>
      </c>
      <c r="J167" t="s">
        <v>20</v>
      </c>
      <c r="L167" s="4" t="s">
        <v>39</v>
      </c>
      <c r="Q167" s="18" t="str">
        <f>"S"&amp;_xlfn.ISOWEEKNUM(Semaine_1[[#This Row],[Date]])</f>
        <v>S30</v>
      </c>
      <c r="R167" s="18" t="str">
        <f>TEXT(Semaine_1[[#This Row],[Date]],"MMMM")</f>
        <v>juillet</v>
      </c>
    </row>
    <row r="168" spans="1:18" x14ac:dyDescent="0.45">
      <c r="A168" s="1">
        <v>45863</v>
      </c>
      <c r="B168" t="s">
        <v>45</v>
      </c>
      <c r="C168" t="s">
        <v>46</v>
      </c>
      <c r="D168" t="s">
        <v>47</v>
      </c>
      <c r="E168" t="s">
        <v>972</v>
      </c>
      <c r="F168">
        <v>774886110</v>
      </c>
      <c r="G168" t="s">
        <v>27</v>
      </c>
      <c r="I168" t="s">
        <v>24</v>
      </c>
      <c r="J168" t="s">
        <v>20</v>
      </c>
      <c r="L168" s="4" t="s">
        <v>39</v>
      </c>
      <c r="Q168" s="18" t="str">
        <f>"S"&amp;_xlfn.ISOWEEKNUM(Semaine_1[[#This Row],[Date]])</f>
        <v>S30</v>
      </c>
      <c r="R168" s="18" t="str">
        <f>TEXT(Semaine_1[[#This Row],[Date]],"MMMM")</f>
        <v>juillet</v>
      </c>
    </row>
    <row r="169" spans="1:18" x14ac:dyDescent="0.45">
      <c r="A169" s="1">
        <v>45863</v>
      </c>
      <c r="B169" t="s">
        <v>45</v>
      </c>
      <c r="C169" t="s">
        <v>46</v>
      </c>
      <c r="D169" t="s">
        <v>47</v>
      </c>
      <c r="E169" t="s">
        <v>1360</v>
      </c>
      <c r="F169">
        <v>777748610</v>
      </c>
      <c r="G169" t="s">
        <v>27</v>
      </c>
      <c r="I169" t="s">
        <v>24</v>
      </c>
      <c r="J169" t="s">
        <v>20</v>
      </c>
      <c r="L169" s="4" t="s">
        <v>132</v>
      </c>
      <c r="Q169" s="18" t="str">
        <f>"S"&amp;_xlfn.ISOWEEKNUM(Semaine_1[[#This Row],[Date]])</f>
        <v>S30</v>
      </c>
      <c r="R169" s="18" t="str">
        <f>TEXT(Semaine_1[[#This Row],[Date]],"MMMM")</f>
        <v>juillet</v>
      </c>
    </row>
    <row r="170" spans="1:18" x14ac:dyDescent="0.45">
      <c r="A170" s="1">
        <v>45863</v>
      </c>
      <c r="B170" t="s">
        <v>45</v>
      </c>
      <c r="C170" t="s">
        <v>46</v>
      </c>
      <c r="D170" t="s">
        <v>47</v>
      </c>
      <c r="E170" t="s">
        <v>50</v>
      </c>
      <c r="F170">
        <v>764071546</v>
      </c>
      <c r="G170" t="s">
        <v>27</v>
      </c>
      <c r="I170" t="s">
        <v>24</v>
      </c>
      <c r="J170" t="s">
        <v>20</v>
      </c>
      <c r="L170" s="4" t="s">
        <v>39</v>
      </c>
      <c r="Q170" s="18" t="str">
        <f>"S"&amp;_xlfn.ISOWEEKNUM(Semaine_1[[#This Row],[Date]])</f>
        <v>S30</v>
      </c>
      <c r="R170" s="18" t="str">
        <f>TEXT(Semaine_1[[#This Row],[Date]],"MMMM")</f>
        <v>juillet</v>
      </c>
    </row>
    <row r="171" spans="1:18" x14ac:dyDescent="0.45">
      <c r="A171" s="1">
        <v>45863</v>
      </c>
      <c r="B171" t="s">
        <v>45</v>
      </c>
      <c r="C171" t="s">
        <v>46</v>
      </c>
      <c r="D171" t="s">
        <v>47</v>
      </c>
      <c r="E171" t="s">
        <v>975</v>
      </c>
      <c r="F171">
        <v>770242093</v>
      </c>
      <c r="G171" t="s">
        <v>27</v>
      </c>
      <c r="I171" t="s">
        <v>24</v>
      </c>
      <c r="J171" t="s">
        <v>20</v>
      </c>
      <c r="L171" s="4" t="s">
        <v>39</v>
      </c>
      <c r="Q171" s="18" t="str">
        <f>"S"&amp;_xlfn.ISOWEEKNUM(Semaine_1[[#This Row],[Date]])</f>
        <v>S30</v>
      </c>
      <c r="R171" s="18" t="str">
        <f>TEXT(Semaine_1[[#This Row],[Date]],"MMMM")</f>
        <v>juillet</v>
      </c>
    </row>
    <row r="172" spans="1:18" x14ac:dyDescent="0.45">
      <c r="A172" s="1">
        <v>45863</v>
      </c>
      <c r="B172" t="s">
        <v>45</v>
      </c>
      <c r="C172" t="s">
        <v>46</v>
      </c>
      <c r="D172" t="s">
        <v>47</v>
      </c>
      <c r="E172" t="s">
        <v>2196</v>
      </c>
      <c r="F172">
        <v>774216341</v>
      </c>
      <c r="G172" t="s">
        <v>27</v>
      </c>
      <c r="I172" t="s">
        <v>24</v>
      </c>
      <c r="J172" t="s">
        <v>37</v>
      </c>
      <c r="L172" s="4" t="s">
        <v>1839</v>
      </c>
      <c r="M172" t="s">
        <v>34</v>
      </c>
      <c r="N172">
        <v>10</v>
      </c>
      <c r="O172" s="5">
        <v>26000</v>
      </c>
      <c r="P172" s="5">
        <v>260000</v>
      </c>
      <c r="Q172" s="18" t="str">
        <f>"S"&amp;_xlfn.ISOWEEKNUM(Semaine_1[[#This Row],[Date]])</f>
        <v>S30</v>
      </c>
      <c r="R172" s="18" t="str">
        <f>TEXT(Semaine_1[[#This Row],[Date]],"MMMM")</f>
        <v>juillet</v>
      </c>
    </row>
    <row r="173" spans="1:18" x14ac:dyDescent="0.45">
      <c r="A173" s="1">
        <v>45863</v>
      </c>
      <c r="B173" t="s">
        <v>40</v>
      </c>
      <c r="C173" t="s">
        <v>41</v>
      </c>
      <c r="D173" t="s">
        <v>175</v>
      </c>
      <c r="E173" t="s">
        <v>2197</v>
      </c>
      <c r="F173">
        <v>782998230</v>
      </c>
      <c r="G173" t="s">
        <v>27</v>
      </c>
      <c r="I173" t="s">
        <v>24</v>
      </c>
      <c r="J173" t="s">
        <v>20</v>
      </c>
      <c r="L173" s="4" t="s">
        <v>2198</v>
      </c>
      <c r="Q173" s="18" t="str">
        <f>"S"&amp;_xlfn.ISOWEEKNUM(Semaine_1[[#This Row],[Date]])</f>
        <v>S30</v>
      </c>
      <c r="R173" s="18" t="str">
        <f>TEXT(Semaine_1[[#This Row],[Date]],"MMMM")</f>
        <v>juillet</v>
      </c>
    </row>
    <row r="174" spans="1:18" x14ac:dyDescent="0.45">
      <c r="A174" s="1">
        <v>45863</v>
      </c>
      <c r="B174" t="s">
        <v>40</v>
      </c>
      <c r="C174" t="s">
        <v>41</v>
      </c>
      <c r="D174" t="s">
        <v>175</v>
      </c>
      <c r="E174" t="s">
        <v>202</v>
      </c>
      <c r="F174">
        <v>708317208</v>
      </c>
      <c r="G174" t="s">
        <v>27</v>
      </c>
      <c r="I174" t="s">
        <v>24</v>
      </c>
      <c r="J174" t="s">
        <v>20</v>
      </c>
      <c r="L174" s="4" t="s">
        <v>672</v>
      </c>
      <c r="Q174" s="18" t="str">
        <f>"S"&amp;_xlfn.ISOWEEKNUM(Semaine_1[[#This Row],[Date]])</f>
        <v>S30</v>
      </c>
      <c r="R174" s="18" t="str">
        <f>TEXT(Semaine_1[[#This Row],[Date]],"MMMM")</f>
        <v>juillet</v>
      </c>
    </row>
    <row r="175" spans="1:18" x14ac:dyDescent="0.45">
      <c r="A175" s="1">
        <v>45863</v>
      </c>
      <c r="B175" t="s">
        <v>40</v>
      </c>
      <c r="C175" t="s">
        <v>41</v>
      </c>
      <c r="D175" t="s">
        <v>175</v>
      </c>
      <c r="E175" t="s">
        <v>2199</v>
      </c>
      <c r="F175">
        <v>775356094</v>
      </c>
      <c r="G175" t="s">
        <v>18</v>
      </c>
      <c r="I175" t="s">
        <v>24</v>
      </c>
      <c r="J175" t="s">
        <v>37</v>
      </c>
      <c r="L175" s="4" t="s">
        <v>663</v>
      </c>
      <c r="M175" t="s">
        <v>29</v>
      </c>
      <c r="N175">
        <v>3</v>
      </c>
      <c r="O175" s="5">
        <v>10750</v>
      </c>
      <c r="P175" s="5">
        <v>32250</v>
      </c>
      <c r="Q175" s="18" t="str">
        <f>"S"&amp;_xlfn.ISOWEEKNUM(Semaine_1[[#This Row],[Date]])</f>
        <v>S30</v>
      </c>
      <c r="R175" s="18" t="str">
        <f>TEXT(Semaine_1[[#This Row],[Date]],"MMMM")</f>
        <v>juillet</v>
      </c>
    </row>
    <row r="176" spans="1:18" x14ac:dyDescent="0.45">
      <c r="A176" s="1">
        <v>45863</v>
      </c>
      <c r="B176" t="s">
        <v>40</v>
      </c>
      <c r="C176" t="s">
        <v>41</v>
      </c>
      <c r="D176" t="s">
        <v>175</v>
      </c>
      <c r="E176" t="s">
        <v>2200</v>
      </c>
      <c r="F176">
        <v>788258296</v>
      </c>
      <c r="G176" t="s">
        <v>18</v>
      </c>
      <c r="I176" t="s">
        <v>24</v>
      </c>
      <c r="J176" t="s">
        <v>37</v>
      </c>
      <c r="L176" s="4" t="s">
        <v>775</v>
      </c>
      <c r="M176" t="s">
        <v>43</v>
      </c>
      <c r="N176">
        <v>1</v>
      </c>
      <c r="O176" s="5">
        <v>19500</v>
      </c>
      <c r="P176" s="5">
        <v>19500</v>
      </c>
      <c r="Q176" s="18" t="str">
        <f>"S"&amp;_xlfn.ISOWEEKNUM(Semaine_1[[#This Row],[Date]])</f>
        <v>S30</v>
      </c>
      <c r="R176" s="18" t="str">
        <f>TEXT(Semaine_1[[#This Row],[Date]],"MMMM")</f>
        <v>juillet</v>
      </c>
    </row>
    <row r="177" spans="1:18" x14ac:dyDescent="0.45">
      <c r="A177" s="1">
        <v>45863</v>
      </c>
      <c r="B177" t="s">
        <v>40</v>
      </c>
      <c r="C177" t="s">
        <v>41</v>
      </c>
      <c r="D177" t="s">
        <v>175</v>
      </c>
      <c r="E177" t="s">
        <v>2201</v>
      </c>
      <c r="F177">
        <v>768141160</v>
      </c>
      <c r="G177" t="s">
        <v>18</v>
      </c>
      <c r="I177" t="s">
        <v>24</v>
      </c>
      <c r="J177" t="s">
        <v>20</v>
      </c>
      <c r="L177" s="4" t="s">
        <v>2198</v>
      </c>
      <c r="Q177" s="18" t="str">
        <f>"S"&amp;_xlfn.ISOWEEKNUM(Semaine_1[[#This Row],[Date]])</f>
        <v>S30</v>
      </c>
      <c r="R177" s="18" t="str">
        <f>TEXT(Semaine_1[[#This Row],[Date]],"MMMM")</f>
        <v>juillet</v>
      </c>
    </row>
    <row r="178" spans="1:18" x14ac:dyDescent="0.45">
      <c r="A178" s="1">
        <v>45863</v>
      </c>
      <c r="B178" t="s">
        <v>40</v>
      </c>
      <c r="C178" t="s">
        <v>41</v>
      </c>
      <c r="D178" t="s">
        <v>175</v>
      </c>
      <c r="E178" t="s">
        <v>2202</v>
      </c>
      <c r="F178">
        <v>774743538</v>
      </c>
      <c r="G178" t="s">
        <v>18</v>
      </c>
      <c r="I178" t="s">
        <v>19</v>
      </c>
      <c r="J178" t="s">
        <v>20</v>
      </c>
      <c r="L178" s="4" t="s">
        <v>2203</v>
      </c>
      <c r="Q178" s="18" t="str">
        <f>"S"&amp;_xlfn.ISOWEEKNUM(Semaine_1[[#This Row],[Date]])</f>
        <v>S30</v>
      </c>
      <c r="R178" s="18" t="str">
        <f>TEXT(Semaine_1[[#This Row],[Date]],"MMMM")</f>
        <v>juillet</v>
      </c>
    </row>
    <row r="179" spans="1:18" x14ac:dyDescent="0.45">
      <c r="A179" s="1">
        <v>45863</v>
      </c>
      <c r="B179" t="s">
        <v>40</v>
      </c>
      <c r="C179" t="s">
        <v>41</v>
      </c>
      <c r="D179" t="s">
        <v>175</v>
      </c>
      <c r="E179" t="s">
        <v>2204</v>
      </c>
      <c r="F179">
        <v>774677998</v>
      </c>
      <c r="G179" t="s">
        <v>18</v>
      </c>
      <c r="I179" t="s">
        <v>24</v>
      </c>
      <c r="J179" t="s">
        <v>20</v>
      </c>
      <c r="L179" s="4" t="s">
        <v>2205</v>
      </c>
      <c r="Q179" s="18" t="str">
        <f>"S"&amp;_xlfn.ISOWEEKNUM(Semaine_1[[#This Row],[Date]])</f>
        <v>S30</v>
      </c>
      <c r="R179" s="18" t="str">
        <f>TEXT(Semaine_1[[#This Row],[Date]],"MMMM")</f>
        <v>juillet</v>
      </c>
    </row>
    <row r="180" spans="1:18" ht="28.5" x14ac:dyDescent="0.45">
      <c r="A180" s="1">
        <v>45863</v>
      </c>
      <c r="B180" t="s">
        <v>14</v>
      </c>
      <c r="C180" t="s">
        <v>15</v>
      </c>
      <c r="D180" t="s">
        <v>16</v>
      </c>
      <c r="E180" t="s">
        <v>1750</v>
      </c>
      <c r="F180">
        <v>772222253</v>
      </c>
      <c r="G180" t="s">
        <v>23</v>
      </c>
      <c r="I180" t="s">
        <v>24</v>
      </c>
      <c r="J180" t="s">
        <v>20</v>
      </c>
      <c r="L180" s="4" t="s">
        <v>2206</v>
      </c>
      <c r="Q180" s="18" t="str">
        <f>"S"&amp;_xlfn.ISOWEEKNUM(Semaine_1[[#This Row],[Date]])</f>
        <v>S30</v>
      </c>
      <c r="R180" s="18" t="str">
        <f>TEXT(Semaine_1[[#This Row],[Date]],"MMMM")</f>
        <v>juillet</v>
      </c>
    </row>
    <row r="181" spans="1:18" x14ac:dyDescent="0.45">
      <c r="A181" s="1">
        <v>45863</v>
      </c>
      <c r="B181" t="s">
        <v>14</v>
      </c>
      <c r="C181" t="s">
        <v>15</v>
      </c>
      <c r="D181" t="s">
        <v>169</v>
      </c>
      <c r="E181" t="s">
        <v>170</v>
      </c>
      <c r="F181">
        <v>775014335</v>
      </c>
      <c r="G181" t="s">
        <v>18</v>
      </c>
      <c r="I181" t="s">
        <v>19</v>
      </c>
      <c r="J181" t="s">
        <v>20</v>
      </c>
      <c r="L181" s="4" t="s">
        <v>311</v>
      </c>
      <c r="Q181" s="18" t="str">
        <f>"S"&amp;_xlfn.ISOWEEKNUM(Semaine_1[[#This Row],[Date]])</f>
        <v>S30</v>
      </c>
      <c r="R181" s="18" t="str">
        <f>TEXT(Semaine_1[[#This Row],[Date]],"MMMM")</f>
        <v>juillet</v>
      </c>
    </row>
    <row r="182" spans="1:18" x14ac:dyDescent="0.45">
      <c r="A182" s="1">
        <v>45863</v>
      </c>
      <c r="B182" t="s">
        <v>14</v>
      </c>
      <c r="C182" t="s">
        <v>15</v>
      </c>
      <c r="D182" t="s">
        <v>169</v>
      </c>
      <c r="E182" t="s">
        <v>171</v>
      </c>
      <c r="F182">
        <v>772070286</v>
      </c>
      <c r="G182" t="s">
        <v>18</v>
      </c>
      <c r="I182" t="s">
        <v>19</v>
      </c>
      <c r="J182" t="s">
        <v>20</v>
      </c>
      <c r="L182" s="4" t="s">
        <v>2207</v>
      </c>
      <c r="Q182" s="18" t="str">
        <f>"S"&amp;_xlfn.ISOWEEKNUM(Semaine_1[[#This Row],[Date]])</f>
        <v>S30</v>
      </c>
      <c r="R182" s="18" t="str">
        <f>TEXT(Semaine_1[[#This Row],[Date]],"MMMM")</f>
        <v>juillet</v>
      </c>
    </row>
    <row r="183" spans="1:18" ht="28.5" x14ac:dyDescent="0.45">
      <c r="A183" s="1">
        <v>45863</v>
      </c>
      <c r="B183" t="s">
        <v>14</v>
      </c>
      <c r="C183" t="s">
        <v>15</v>
      </c>
      <c r="D183" t="s">
        <v>172</v>
      </c>
      <c r="E183" t="s">
        <v>530</v>
      </c>
      <c r="F183">
        <v>772543032</v>
      </c>
      <c r="G183" t="s">
        <v>18</v>
      </c>
      <c r="I183" t="s">
        <v>19</v>
      </c>
      <c r="J183" t="s">
        <v>20</v>
      </c>
      <c r="L183" s="4" t="s">
        <v>459</v>
      </c>
      <c r="Q183" s="18" t="str">
        <f>"S"&amp;_xlfn.ISOWEEKNUM(Semaine_1[[#This Row],[Date]])</f>
        <v>S30</v>
      </c>
      <c r="R183" s="18" t="str">
        <f>TEXT(Semaine_1[[#This Row],[Date]],"MMMM")</f>
        <v>juillet</v>
      </c>
    </row>
    <row r="184" spans="1:18" x14ac:dyDescent="0.45">
      <c r="A184" s="1">
        <v>45863</v>
      </c>
      <c r="B184" t="s">
        <v>35</v>
      </c>
      <c r="C184" t="s">
        <v>36</v>
      </c>
      <c r="D184" t="s">
        <v>241</v>
      </c>
      <c r="E184" t="s">
        <v>603</v>
      </c>
      <c r="F184">
        <v>782130484</v>
      </c>
      <c r="G184" t="s">
        <v>27</v>
      </c>
      <c r="I184" t="s">
        <v>19</v>
      </c>
      <c r="J184" t="s">
        <v>20</v>
      </c>
      <c r="L184" s="4" t="s">
        <v>2208</v>
      </c>
      <c r="Q184" s="18" t="str">
        <f>"S"&amp;_xlfn.ISOWEEKNUM(Semaine_1[[#This Row],[Date]])</f>
        <v>S30</v>
      </c>
      <c r="R184" s="18" t="str">
        <f>TEXT(Semaine_1[[#This Row],[Date]],"MMMM")</f>
        <v>juillet</v>
      </c>
    </row>
    <row r="185" spans="1:18" ht="28.5" x14ac:dyDescent="0.45">
      <c r="A185" s="1">
        <v>45863</v>
      </c>
      <c r="B185" t="s">
        <v>35</v>
      </c>
      <c r="C185" t="s">
        <v>36</v>
      </c>
      <c r="D185" t="s">
        <v>241</v>
      </c>
      <c r="E185" t="s">
        <v>2209</v>
      </c>
      <c r="F185">
        <v>779646150</v>
      </c>
      <c r="G185" t="s">
        <v>27</v>
      </c>
      <c r="I185" t="s">
        <v>24</v>
      </c>
      <c r="J185" t="s">
        <v>37</v>
      </c>
      <c r="L185" s="4" t="s">
        <v>2210</v>
      </c>
      <c r="M185" t="s">
        <v>29</v>
      </c>
      <c r="N185">
        <v>10</v>
      </c>
      <c r="O185" s="5">
        <v>10250</v>
      </c>
      <c r="P185" s="5">
        <v>102500</v>
      </c>
      <c r="Q185" s="18" t="str">
        <f>"S"&amp;_xlfn.ISOWEEKNUM(Semaine_1[[#This Row],[Date]])</f>
        <v>S30</v>
      </c>
      <c r="R185" s="18" t="str">
        <f>TEXT(Semaine_1[[#This Row],[Date]],"MMMM")</f>
        <v>juillet</v>
      </c>
    </row>
    <row r="186" spans="1:18" ht="28.5" x14ac:dyDescent="0.45">
      <c r="A186" s="1">
        <v>45863</v>
      </c>
      <c r="B186" t="s">
        <v>35</v>
      </c>
      <c r="C186" t="s">
        <v>36</v>
      </c>
      <c r="D186" t="s">
        <v>241</v>
      </c>
      <c r="E186" t="s">
        <v>2194</v>
      </c>
      <c r="F186">
        <v>779724512</v>
      </c>
      <c r="G186" t="s">
        <v>18</v>
      </c>
      <c r="I186" t="s">
        <v>24</v>
      </c>
      <c r="J186" t="s">
        <v>20</v>
      </c>
      <c r="L186" s="4" t="s">
        <v>2211</v>
      </c>
      <c r="Q186" s="18" t="str">
        <f>"S"&amp;_xlfn.ISOWEEKNUM(Semaine_1[[#This Row],[Date]])</f>
        <v>S30</v>
      </c>
      <c r="R186" s="18" t="str">
        <f>TEXT(Semaine_1[[#This Row],[Date]],"MMMM")</f>
        <v>juillet</v>
      </c>
    </row>
    <row r="187" spans="1:18" ht="28.5" x14ac:dyDescent="0.45">
      <c r="A187" s="1">
        <v>45863</v>
      </c>
      <c r="B187" t="s">
        <v>35</v>
      </c>
      <c r="C187" t="s">
        <v>36</v>
      </c>
      <c r="D187" t="s">
        <v>241</v>
      </c>
      <c r="E187" t="s">
        <v>435</v>
      </c>
      <c r="F187">
        <v>773725495</v>
      </c>
      <c r="G187" t="s">
        <v>27</v>
      </c>
      <c r="I187" t="s">
        <v>19</v>
      </c>
      <c r="J187" t="s">
        <v>20</v>
      </c>
      <c r="L187" s="4" t="s">
        <v>2212</v>
      </c>
      <c r="Q187" s="18" t="str">
        <f>"S"&amp;_xlfn.ISOWEEKNUM(Semaine_1[[#This Row],[Date]])</f>
        <v>S30</v>
      </c>
      <c r="R187" s="18" t="str">
        <f>TEXT(Semaine_1[[#This Row],[Date]],"MMMM")</f>
        <v>juillet</v>
      </c>
    </row>
    <row r="188" spans="1:18" x14ac:dyDescent="0.45">
      <c r="A188" s="1">
        <v>45862</v>
      </c>
      <c r="B188" t="s">
        <v>40</v>
      </c>
      <c r="C188" t="s">
        <v>41</v>
      </c>
      <c r="D188" t="s">
        <v>227</v>
      </c>
      <c r="E188" t="s">
        <v>228</v>
      </c>
      <c r="F188">
        <v>775630094</v>
      </c>
      <c r="G188" t="s">
        <v>27</v>
      </c>
      <c r="I188" t="s">
        <v>24</v>
      </c>
      <c r="J188" t="s">
        <v>28</v>
      </c>
      <c r="K188" t="s">
        <v>126</v>
      </c>
      <c r="L188" s="4" t="s">
        <v>2023</v>
      </c>
      <c r="M188" t="s">
        <v>32</v>
      </c>
      <c r="N188">
        <v>25</v>
      </c>
      <c r="O188" s="5">
        <v>31000</v>
      </c>
      <c r="P188" s="5">
        <v>775000</v>
      </c>
      <c r="Q188" s="18" t="str">
        <f>"S"&amp;_xlfn.ISOWEEKNUM(Semaine_1[[#This Row],[Date]])</f>
        <v>S30</v>
      </c>
      <c r="R188" s="18" t="str">
        <f>TEXT(Semaine_1[[#This Row],[Date]],"MMMM")</f>
        <v>juillet</v>
      </c>
    </row>
    <row r="189" spans="1:18" x14ac:dyDescent="0.45">
      <c r="A189" s="1">
        <v>45862</v>
      </c>
      <c r="B189" t="s">
        <v>40</v>
      </c>
      <c r="C189" t="s">
        <v>41</v>
      </c>
      <c r="D189" t="s">
        <v>227</v>
      </c>
      <c r="E189" t="s">
        <v>105</v>
      </c>
      <c r="F189">
        <v>781985160</v>
      </c>
      <c r="G189" t="s">
        <v>27</v>
      </c>
      <c r="I189" t="s">
        <v>24</v>
      </c>
      <c r="J189" t="s">
        <v>20</v>
      </c>
      <c r="L189" s="4" t="s">
        <v>279</v>
      </c>
      <c r="Q189" s="18" t="str">
        <f>"S"&amp;_xlfn.ISOWEEKNUM(Semaine_1[[#This Row],[Date]])</f>
        <v>S30</v>
      </c>
      <c r="R189" s="18" t="str">
        <f>TEXT(Semaine_1[[#This Row],[Date]],"MMMM")</f>
        <v>juillet</v>
      </c>
    </row>
    <row r="190" spans="1:18" ht="28.5" x14ac:dyDescent="0.45">
      <c r="A190" s="1">
        <v>45862</v>
      </c>
      <c r="B190" t="s">
        <v>40</v>
      </c>
      <c r="C190" t="s">
        <v>41</v>
      </c>
      <c r="D190" t="s">
        <v>227</v>
      </c>
      <c r="E190" t="s">
        <v>2024</v>
      </c>
      <c r="F190">
        <v>775450094</v>
      </c>
      <c r="G190" t="s">
        <v>27</v>
      </c>
      <c r="I190" t="s">
        <v>19</v>
      </c>
      <c r="J190" t="s">
        <v>20</v>
      </c>
      <c r="L190" s="4" t="s">
        <v>2025</v>
      </c>
      <c r="Q190" s="18" t="str">
        <f>"S"&amp;_xlfn.ISOWEEKNUM(Semaine_1[[#This Row],[Date]])</f>
        <v>S30</v>
      </c>
      <c r="R190" s="18" t="str">
        <f>TEXT(Semaine_1[[#This Row],[Date]],"MMMM")</f>
        <v>juillet</v>
      </c>
    </row>
    <row r="191" spans="1:18" x14ac:dyDescent="0.45">
      <c r="A191" s="1">
        <v>45862</v>
      </c>
      <c r="B191" t="s">
        <v>40</v>
      </c>
      <c r="C191" t="s">
        <v>41</v>
      </c>
      <c r="D191" t="s">
        <v>227</v>
      </c>
      <c r="E191" t="s">
        <v>229</v>
      </c>
      <c r="F191">
        <v>774483791</v>
      </c>
      <c r="G191" t="s">
        <v>27</v>
      </c>
      <c r="I191" t="s">
        <v>24</v>
      </c>
      <c r="J191" t="s">
        <v>20</v>
      </c>
      <c r="L191" s="4" t="s">
        <v>2026</v>
      </c>
      <c r="Q191" s="18" t="str">
        <f>"S"&amp;_xlfn.ISOWEEKNUM(Semaine_1[[#This Row],[Date]])</f>
        <v>S30</v>
      </c>
      <c r="R191" s="18" t="str">
        <f>TEXT(Semaine_1[[#This Row],[Date]],"MMMM")</f>
        <v>juillet</v>
      </c>
    </row>
    <row r="192" spans="1:18" x14ac:dyDescent="0.45">
      <c r="A192" s="1">
        <v>45862</v>
      </c>
      <c r="B192" t="s">
        <v>40</v>
      </c>
      <c r="C192" t="s">
        <v>41</v>
      </c>
      <c r="D192" t="s">
        <v>227</v>
      </c>
      <c r="E192" t="s">
        <v>2027</v>
      </c>
      <c r="F192">
        <v>771165277</v>
      </c>
      <c r="G192" t="s">
        <v>27</v>
      </c>
      <c r="I192" t="s">
        <v>24</v>
      </c>
      <c r="J192" t="s">
        <v>20</v>
      </c>
      <c r="L192" s="4" t="s">
        <v>390</v>
      </c>
      <c r="Q192" s="18" t="str">
        <f>"S"&amp;_xlfn.ISOWEEKNUM(Semaine_1[[#This Row],[Date]])</f>
        <v>S30</v>
      </c>
      <c r="R192" s="18" t="str">
        <f>TEXT(Semaine_1[[#This Row],[Date]],"MMMM")</f>
        <v>juillet</v>
      </c>
    </row>
    <row r="193" spans="1:18" x14ac:dyDescent="0.45">
      <c r="A193" s="1">
        <v>45862</v>
      </c>
      <c r="B193" t="s">
        <v>40</v>
      </c>
      <c r="C193" t="s">
        <v>41</v>
      </c>
      <c r="D193" t="s">
        <v>227</v>
      </c>
      <c r="E193" t="s">
        <v>2028</v>
      </c>
      <c r="F193">
        <v>774849293</v>
      </c>
      <c r="G193" t="s">
        <v>27</v>
      </c>
      <c r="I193" t="s">
        <v>24</v>
      </c>
      <c r="J193" t="s">
        <v>20</v>
      </c>
      <c r="L193" s="4" t="s">
        <v>2029</v>
      </c>
      <c r="Q193" s="18" t="str">
        <f>"S"&amp;_xlfn.ISOWEEKNUM(Semaine_1[[#This Row],[Date]])</f>
        <v>S30</v>
      </c>
      <c r="R193" s="18" t="str">
        <f>TEXT(Semaine_1[[#This Row],[Date]],"MMMM")</f>
        <v>juillet</v>
      </c>
    </row>
    <row r="194" spans="1:18" ht="42.75" x14ac:dyDescent="0.45">
      <c r="A194" s="1">
        <v>45862</v>
      </c>
      <c r="B194" t="s">
        <v>40</v>
      </c>
      <c r="C194" t="s">
        <v>41</v>
      </c>
      <c r="D194" t="s">
        <v>227</v>
      </c>
      <c r="E194" t="s">
        <v>1101</v>
      </c>
      <c r="F194">
        <v>778291515</v>
      </c>
      <c r="G194" t="s">
        <v>27</v>
      </c>
      <c r="I194" t="s">
        <v>24</v>
      </c>
      <c r="J194" t="s">
        <v>20</v>
      </c>
      <c r="L194" s="4" t="s">
        <v>2030</v>
      </c>
      <c r="Q194" s="18" t="str">
        <f>"S"&amp;_xlfn.ISOWEEKNUM(Semaine_1[[#This Row],[Date]])</f>
        <v>S30</v>
      </c>
      <c r="R194" s="18" t="str">
        <f>TEXT(Semaine_1[[#This Row],[Date]],"MMMM")</f>
        <v>juillet</v>
      </c>
    </row>
    <row r="195" spans="1:18" ht="28.5" x14ac:dyDescent="0.45">
      <c r="A195" s="1">
        <v>45862</v>
      </c>
      <c r="B195" t="s">
        <v>40</v>
      </c>
      <c r="C195" t="s">
        <v>41</v>
      </c>
      <c r="D195" t="s">
        <v>227</v>
      </c>
      <c r="E195" t="s">
        <v>104</v>
      </c>
      <c r="F195">
        <v>772131614</v>
      </c>
      <c r="G195" t="s">
        <v>27</v>
      </c>
      <c r="I195" t="s">
        <v>24</v>
      </c>
      <c r="J195" t="s">
        <v>20</v>
      </c>
      <c r="L195" s="4" t="s">
        <v>2031</v>
      </c>
      <c r="Q195" s="18" t="str">
        <f>"S"&amp;_xlfn.ISOWEEKNUM(Semaine_1[[#This Row],[Date]])</f>
        <v>S30</v>
      </c>
      <c r="R195" s="18" t="str">
        <f>TEXT(Semaine_1[[#This Row],[Date]],"MMMM")</f>
        <v>juillet</v>
      </c>
    </row>
    <row r="196" spans="1:18" x14ac:dyDescent="0.45">
      <c r="A196" s="1">
        <v>45862</v>
      </c>
      <c r="B196" t="s">
        <v>40</v>
      </c>
      <c r="C196" t="s">
        <v>41</v>
      </c>
      <c r="D196" t="s">
        <v>227</v>
      </c>
      <c r="E196" t="s">
        <v>2032</v>
      </c>
      <c r="F196">
        <v>767510303</v>
      </c>
      <c r="G196" t="s">
        <v>27</v>
      </c>
      <c r="I196" t="s">
        <v>24</v>
      </c>
      <c r="J196" t="s">
        <v>20</v>
      </c>
      <c r="L196" s="4" t="s">
        <v>2033</v>
      </c>
      <c r="Q196" s="18" t="str">
        <f>"S"&amp;_xlfn.ISOWEEKNUM(Semaine_1[[#This Row],[Date]])</f>
        <v>S30</v>
      </c>
      <c r="R196" s="18" t="str">
        <f>TEXT(Semaine_1[[#This Row],[Date]],"MMMM")</f>
        <v>juillet</v>
      </c>
    </row>
    <row r="197" spans="1:18" x14ac:dyDescent="0.45">
      <c r="A197" s="1">
        <v>45862</v>
      </c>
      <c r="B197" t="s">
        <v>40</v>
      </c>
      <c r="C197" t="s">
        <v>41</v>
      </c>
      <c r="D197" t="s">
        <v>227</v>
      </c>
      <c r="E197" t="s">
        <v>2034</v>
      </c>
      <c r="F197">
        <v>779274722</v>
      </c>
      <c r="G197" t="s">
        <v>18</v>
      </c>
      <c r="I197" t="s">
        <v>24</v>
      </c>
      <c r="J197" t="s">
        <v>20</v>
      </c>
      <c r="L197" s="4" t="s">
        <v>2035</v>
      </c>
      <c r="Q197" s="18" t="str">
        <f>"S"&amp;_xlfn.ISOWEEKNUM(Semaine_1[[#This Row],[Date]])</f>
        <v>S30</v>
      </c>
      <c r="R197" s="18" t="str">
        <f>TEXT(Semaine_1[[#This Row],[Date]],"MMMM")</f>
        <v>juillet</v>
      </c>
    </row>
    <row r="198" spans="1:18" x14ac:dyDescent="0.45">
      <c r="A198" s="1">
        <v>45862</v>
      </c>
      <c r="B198" t="s">
        <v>14</v>
      </c>
      <c r="C198" t="s">
        <v>15</v>
      </c>
      <c r="D198" t="s">
        <v>57</v>
      </c>
      <c r="E198" t="s">
        <v>616</v>
      </c>
      <c r="F198">
        <v>776167544</v>
      </c>
      <c r="G198" t="s">
        <v>27</v>
      </c>
      <c r="I198" t="s">
        <v>24</v>
      </c>
      <c r="J198" t="s">
        <v>20</v>
      </c>
      <c r="L198" s="4" t="s">
        <v>2036</v>
      </c>
      <c r="Q198" s="18" t="str">
        <f>"S"&amp;_xlfn.ISOWEEKNUM(Semaine_1[[#This Row],[Date]])</f>
        <v>S30</v>
      </c>
      <c r="R198" s="18" t="str">
        <f>TEXT(Semaine_1[[#This Row],[Date]],"MMMM")</f>
        <v>juillet</v>
      </c>
    </row>
    <row r="199" spans="1:18" x14ac:dyDescent="0.45">
      <c r="A199" s="1">
        <v>45862</v>
      </c>
      <c r="B199" t="s">
        <v>14</v>
      </c>
      <c r="C199" t="s">
        <v>15</v>
      </c>
      <c r="D199" t="s">
        <v>57</v>
      </c>
      <c r="E199" t="s">
        <v>318</v>
      </c>
      <c r="F199">
        <v>776885310</v>
      </c>
      <c r="G199" t="s">
        <v>27</v>
      </c>
      <c r="I199" t="s">
        <v>24</v>
      </c>
      <c r="J199" t="s">
        <v>20</v>
      </c>
      <c r="L199" s="4" t="s">
        <v>1793</v>
      </c>
      <c r="Q199" s="18" t="str">
        <f>"S"&amp;_xlfn.ISOWEEKNUM(Semaine_1[[#This Row],[Date]])</f>
        <v>S30</v>
      </c>
      <c r="R199" s="18" t="str">
        <f>TEXT(Semaine_1[[#This Row],[Date]],"MMMM")</f>
        <v>juillet</v>
      </c>
    </row>
    <row r="200" spans="1:18" x14ac:dyDescent="0.45">
      <c r="A200" s="1">
        <v>45862</v>
      </c>
      <c r="B200" t="s">
        <v>14</v>
      </c>
      <c r="C200" t="s">
        <v>15</v>
      </c>
      <c r="D200" t="s">
        <v>57</v>
      </c>
      <c r="E200" t="s">
        <v>312</v>
      </c>
      <c r="F200">
        <v>777631935</v>
      </c>
      <c r="G200" t="s">
        <v>27</v>
      </c>
      <c r="I200" t="s">
        <v>19</v>
      </c>
      <c r="J200" t="s">
        <v>20</v>
      </c>
      <c r="L200" s="4" t="s">
        <v>311</v>
      </c>
      <c r="Q200" s="18" t="str">
        <f>"S"&amp;_xlfn.ISOWEEKNUM(Semaine_1[[#This Row],[Date]])</f>
        <v>S30</v>
      </c>
      <c r="R200" s="18" t="str">
        <f>TEXT(Semaine_1[[#This Row],[Date]],"MMMM")</f>
        <v>juillet</v>
      </c>
    </row>
    <row r="201" spans="1:18" ht="28.5" x14ac:dyDescent="0.45">
      <c r="A201" s="1">
        <v>45862</v>
      </c>
      <c r="B201" t="s">
        <v>14</v>
      </c>
      <c r="C201" t="s">
        <v>15</v>
      </c>
      <c r="D201" t="s">
        <v>57</v>
      </c>
      <c r="E201" t="s">
        <v>314</v>
      </c>
      <c r="F201">
        <v>784464768</v>
      </c>
      <c r="G201" t="s">
        <v>27</v>
      </c>
      <c r="I201" t="s">
        <v>19</v>
      </c>
      <c r="J201" t="s">
        <v>20</v>
      </c>
      <c r="L201" s="4" t="s">
        <v>2037</v>
      </c>
      <c r="Q201" s="18" t="str">
        <f>"S"&amp;_xlfn.ISOWEEKNUM(Semaine_1[[#This Row],[Date]])</f>
        <v>S30</v>
      </c>
      <c r="R201" s="18" t="str">
        <f>TEXT(Semaine_1[[#This Row],[Date]],"MMMM")</f>
        <v>juillet</v>
      </c>
    </row>
    <row r="202" spans="1:18" ht="28.5" x14ac:dyDescent="0.45">
      <c r="A202" s="1">
        <v>45862</v>
      </c>
      <c r="B202" t="s">
        <v>14</v>
      </c>
      <c r="C202" t="s">
        <v>15</v>
      </c>
      <c r="D202" t="s">
        <v>57</v>
      </c>
      <c r="E202" t="s">
        <v>320</v>
      </c>
      <c r="F202">
        <v>785943768</v>
      </c>
      <c r="G202" t="s">
        <v>27</v>
      </c>
      <c r="I202" t="s">
        <v>19</v>
      </c>
      <c r="J202" t="s">
        <v>20</v>
      </c>
      <c r="L202" s="4" t="s">
        <v>2038</v>
      </c>
      <c r="Q202" s="18" t="str">
        <f>"S"&amp;_xlfn.ISOWEEKNUM(Semaine_1[[#This Row],[Date]])</f>
        <v>S30</v>
      </c>
      <c r="R202" s="18" t="str">
        <f>TEXT(Semaine_1[[#This Row],[Date]],"MMMM")</f>
        <v>juillet</v>
      </c>
    </row>
    <row r="203" spans="1:18" x14ac:dyDescent="0.45">
      <c r="A203" s="1">
        <v>45862</v>
      </c>
      <c r="B203" t="s">
        <v>14</v>
      </c>
      <c r="C203" t="s">
        <v>15</v>
      </c>
      <c r="D203" t="s">
        <v>57</v>
      </c>
      <c r="E203" t="s">
        <v>321</v>
      </c>
      <c r="F203">
        <v>771871533</v>
      </c>
      <c r="G203" t="s">
        <v>18</v>
      </c>
      <c r="I203" t="s">
        <v>19</v>
      </c>
      <c r="J203" t="s">
        <v>20</v>
      </c>
      <c r="L203" s="4" t="s">
        <v>2039</v>
      </c>
      <c r="Q203" s="18" t="str">
        <f>"S"&amp;_xlfn.ISOWEEKNUM(Semaine_1[[#This Row],[Date]])</f>
        <v>S30</v>
      </c>
      <c r="R203" s="18" t="str">
        <f>TEXT(Semaine_1[[#This Row],[Date]],"MMMM")</f>
        <v>juillet</v>
      </c>
    </row>
    <row r="204" spans="1:18" x14ac:dyDescent="0.45">
      <c r="A204" s="1">
        <v>45862</v>
      </c>
      <c r="B204" t="s">
        <v>14</v>
      </c>
      <c r="C204" t="s">
        <v>15</v>
      </c>
      <c r="D204" t="s">
        <v>57</v>
      </c>
      <c r="E204" t="s">
        <v>17</v>
      </c>
      <c r="F204">
        <v>775987400</v>
      </c>
      <c r="G204" t="s">
        <v>18</v>
      </c>
      <c r="I204" t="s">
        <v>19</v>
      </c>
      <c r="J204" t="s">
        <v>20</v>
      </c>
      <c r="L204" s="4" t="s">
        <v>2040</v>
      </c>
      <c r="Q204" s="18" t="str">
        <f>"S"&amp;_xlfn.ISOWEEKNUM(Semaine_1[[#This Row],[Date]])</f>
        <v>S30</v>
      </c>
      <c r="R204" s="18" t="str">
        <f>TEXT(Semaine_1[[#This Row],[Date]],"MMMM")</f>
        <v>juillet</v>
      </c>
    </row>
    <row r="205" spans="1:18" x14ac:dyDescent="0.45">
      <c r="A205" s="1">
        <v>45862</v>
      </c>
      <c r="B205" t="s">
        <v>14</v>
      </c>
      <c r="C205" t="s">
        <v>15</v>
      </c>
      <c r="D205" t="s">
        <v>57</v>
      </c>
      <c r="E205" t="s">
        <v>60</v>
      </c>
      <c r="F205">
        <v>772788635</v>
      </c>
      <c r="G205" t="s">
        <v>18</v>
      </c>
      <c r="I205" t="s">
        <v>19</v>
      </c>
      <c r="J205" t="s">
        <v>20</v>
      </c>
      <c r="L205" s="4" t="s">
        <v>311</v>
      </c>
      <c r="Q205" s="18" t="str">
        <f>"S"&amp;_xlfn.ISOWEEKNUM(Semaine_1[[#This Row],[Date]])</f>
        <v>S30</v>
      </c>
      <c r="R205" s="18" t="str">
        <f>TEXT(Semaine_1[[#This Row],[Date]],"MMMM")</f>
        <v>juillet</v>
      </c>
    </row>
    <row r="206" spans="1:18" x14ac:dyDescent="0.45">
      <c r="A206" s="1">
        <v>45862</v>
      </c>
      <c r="B206" t="s">
        <v>45</v>
      </c>
      <c r="C206" t="s">
        <v>46</v>
      </c>
      <c r="D206" t="s">
        <v>749</v>
      </c>
      <c r="E206" t="s">
        <v>231</v>
      </c>
      <c r="F206">
        <v>706994949</v>
      </c>
      <c r="G206" t="s">
        <v>27</v>
      </c>
      <c r="I206" t="s">
        <v>19</v>
      </c>
      <c r="J206" t="s">
        <v>20</v>
      </c>
      <c r="L206" s="4" t="s">
        <v>39</v>
      </c>
      <c r="Q206" s="18" t="str">
        <f>"S"&amp;_xlfn.ISOWEEKNUM(Semaine_1[[#This Row],[Date]])</f>
        <v>S30</v>
      </c>
      <c r="R206" s="18" t="str">
        <f>TEXT(Semaine_1[[#This Row],[Date]],"MMMM")</f>
        <v>juillet</v>
      </c>
    </row>
    <row r="207" spans="1:18" x14ac:dyDescent="0.45">
      <c r="A207" s="1">
        <v>45862</v>
      </c>
      <c r="B207" t="s">
        <v>45</v>
      </c>
      <c r="C207" t="s">
        <v>46</v>
      </c>
      <c r="D207" t="s">
        <v>749</v>
      </c>
      <c r="E207" t="s">
        <v>750</v>
      </c>
      <c r="F207">
        <v>773171955</v>
      </c>
      <c r="G207" t="s">
        <v>27</v>
      </c>
      <c r="I207" t="s">
        <v>19</v>
      </c>
      <c r="J207" t="s">
        <v>20</v>
      </c>
      <c r="L207" s="4" t="s">
        <v>39</v>
      </c>
      <c r="Q207" s="18" t="str">
        <f>"S"&amp;_xlfn.ISOWEEKNUM(Semaine_1[[#This Row],[Date]])</f>
        <v>S30</v>
      </c>
      <c r="R207" s="18" t="str">
        <f>TEXT(Semaine_1[[#This Row],[Date]],"MMMM")</f>
        <v>juillet</v>
      </c>
    </row>
    <row r="208" spans="1:18" x14ac:dyDescent="0.45">
      <c r="A208" s="1">
        <v>45862</v>
      </c>
      <c r="B208" t="s">
        <v>45</v>
      </c>
      <c r="C208" t="s">
        <v>46</v>
      </c>
      <c r="D208" t="s">
        <v>749</v>
      </c>
      <c r="E208" t="s">
        <v>1784</v>
      </c>
      <c r="F208">
        <v>779585990</v>
      </c>
      <c r="G208" t="s">
        <v>27</v>
      </c>
      <c r="I208" t="s">
        <v>19</v>
      </c>
      <c r="J208" t="s">
        <v>20</v>
      </c>
      <c r="L208" s="4" t="s">
        <v>132</v>
      </c>
      <c r="Q208" s="18" t="str">
        <f>"S"&amp;_xlfn.ISOWEEKNUM(Semaine_1[[#This Row],[Date]])</f>
        <v>S30</v>
      </c>
      <c r="R208" s="18" t="str">
        <f>TEXT(Semaine_1[[#This Row],[Date]],"MMMM")</f>
        <v>juillet</v>
      </c>
    </row>
    <row r="209" spans="1:18" x14ac:dyDescent="0.45">
      <c r="A209" s="1">
        <v>45862</v>
      </c>
      <c r="B209" t="s">
        <v>45</v>
      </c>
      <c r="C209" t="s">
        <v>46</v>
      </c>
      <c r="D209" t="s">
        <v>749</v>
      </c>
      <c r="E209" t="s">
        <v>174</v>
      </c>
      <c r="F209">
        <v>763888972</v>
      </c>
      <c r="G209" t="s">
        <v>27</v>
      </c>
      <c r="I209" t="s">
        <v>24</v>
      </c>
      <c r="J209" t="s">
        <v>20</v>
      </c>
      <c r="L209" s="4" t="s">
        <v>39</v>
      </c>
      <c r="Q209" s="18" t="str">
        <f>"S"&amp;_xlfn.ISOWEEKNUM(Semaine_1[[#This Row],[Date]])</f>
        <v>S30</v>
      </c>
      <c r="R209" s="18" t="str">
        <f>TEXT(Semaine_1[[#This Row],[Date]],"MMMM")</f>
        <v>juillet</v>
      </c>
    </row>
    <row r="210" spans="1:18" x14ac:dyDescent="0.45">
      <c r="A210" s="1">
        <v>45862</v>
      </c>
      <c r="B210" t="s">
        <v>45</v>
      </c>
      <c r="C210" t="s">
        <v>46</v>
      </c>
      <c r="D210" t="s">
        <v>749</v>
      </c>
      <c r="E210" t="s">
        <v>1783</v>
      </c>
      <c r="F210">
        <v>778852859</v>
      </c>
      <c r="G210" t="s">
        <v>27</v>
      </c>
      <c r="I210" t="s">
        <v>24</v>
      </c>
      <c r="J210" t="s">
        <v>37</v>
      </c>
      <c r="L210" s="4" t="s">
        <v>37</v>
      </c>
      <c r="M210" t="s">
        <v>34</v>
      </c>
      <c r="N210">
        <v>25</v>
      </c>
      <c r="O210" s="5">
        <v>26000</v>
      </c>
      <c r="P210" s="5">
        <v>650000</v>
      </c>
      <c r="Q210" s="18" t="str">
        <f>"S"&amp;_xlfn.ISOWEEKNUM(Semaine_1[[#This Row],[Date]])</f>
        <v>S30</v>
      </c>
      <c r="R210" s="18" t="str">
        <f>TEXT(Semaine_1[[#This Row],[Date]],"MMMM")</f>
        <v>juillet</v>
      </c>
    </row>
    <row r="211" spans="1:18" x14ac:dyDescent="0.45">
      <c r="A211" s="1">
        <v>45862</v>
      </c>
      <c r="B211" t="s">
        <v>45</v>
      </c>
      <c r="C211" t="s">
        <v>46</v>
      </c>
      <c r="D211" t="s">
        <v>749</v>
      </c>
      <c r="E211" t="s">
        <v>1213</v>
      </c>
      <c r="F211">
        <v>782353502</v>
      </c>
      <c r="G211" t="s">
        <v>27</v>
      </c>
      <c r="I211" t="s">
        <v>19</v>
      </c>
      <c r="J211" t="s">
        <v>20</v>
      </c>
      <c r="L211" s="4" t="s">
        <v>132</v>
      </c>
      <c r="Q211" s="18" t="str">
        <f>"S"&amp;_xlfn.ISOWEEKNUM(Semaine_1[[#This Row],[Date]])</f>
        <v>S30</v>
      </c>
      <c r="R211" s="18" t="str">
        <f>TEXT(Semaine_1[[#This Row],[Date]],"MMMM")</f>
        <v>juillet</v>
      </c>
    </row>
    <row r="212" spans="1:18" x14ac:dyDescent="0.45">
      <c r="A212" s="1">
        <v>45862</v>
      </c>
      <c r="B212" t="s">
        <v>45</v>
      </c>
      <c r="C212" t="s">
        <v>46</v>
      </c>
      <c r="D212" t="s">
        <v>749</v>
      </c>
      <c r="E212" t="s">
        <v>758</v>
      </c>
      <c r="F212">
        <v>774445002</v>
      </c>
      <c r="G212" t="s">
        <v>27</v>
      </c>
      <c r="I212" t="s">
        <v>19</v>
      </c>
      <c r="J212" t="s">
        <v>20</v>
      </c>
      <c r="L212" s="4" t="s">
        <v>39</v>
      </c>
      <c r="Q212" s="18" t="str">
        <f>"S"&amp;_xlfn.ISOWEEKNUM(Semaine_1[[#This Row],[Date]])</f>
        <v>S30</v>
      </c>
      <c r="R212" s="18" t="str">
        <f>TEXT(Semaine_1[[#This Row],[Date]],"MMMM")</f>
        <v>juillet</v>
      </c>
    </row>
    <row r="213" spans="1:18" x14ac:dyDescent="0.45">
      <c r="A213" s="1">
        <v>45862</v>
      </c>
      <c r="B213" t="s">
        <v>45</v>
      </c>
      <c r="C213" t="s">
        <v>46</v>
      </c>
      <c r="D213" t="s">
        <v>749</v>
      </c>
      <c r="E213" t="s">
        <v>758</v>
      </c>
      <c r="F213">
        <v>774445089</v>
      </c>
      <c r="G213" t="s">
        <v>27</v>
      </c>
      <c r="I213" t="s">
        <v>19</v>
      </c>
      <c r="J213" t="s">
        <v>20</v>
      </c>
      <c r="L213" s="4" t="s">
        <v>39</v>
      </c>
      <c r="Q213" s="18" t="str">
        <f>"S"&amp;_xlfn.ISOWEEKNUM(Semaine_1[[#This Row],[Date]])</f>
        <v>S30</v>
      </c>
      <c r="R213" s="18" t="str">
        <f>TEXT(Semaine_1[[#This Row],[Date]],"MMMM")</f>
        <v>juillet</v>
      </c>
    </row>
    <row r="214" spans="1:18" x14ac:dyDescent="0.45">
      <c r="A214" s="1">
        <v>45862</v>
      </c>
      <c r="B214" t="s">
        <v>25</v>
      </c>
      <c r="C214" t="s">
        <v>26</v>
      </c>
      <c r="D214" t="s">
        <v>185</v>
      </c>
      <c r="E214" t="s">
        <v>188</v>
      </c>
      <c r="F214">
        <v>778096419</v>
      </c>
      <c r="G214" t="s">
        <v>18</v>
      </c>
      <c r="I214" t="s">
        <v>24</v>
      </c>
      <c r="J214" t="s">
        <v>28</v>
      </c>
      <c r="K214" t="s">
        <v>126</v>
      </c>
      <c r="L214" s="4" t="s">
        <v>2041</v>
      </c>
      <c r="M214" t="s">
        <v>43</v>
      </c>
      <c r="N214">
        <v>25</v>
      </c>
      <c r="O214" s="5">
        <v>19500</v>
      </c>
      <c r="P214" s="5">
        <v>487500</v>
      </c>
      <c r="Q214" s="18" t="str">
        <f>"S"&amp;_xlfn.ISOWEEKNUM(Semaine_1[[#This Row],[Date]])</f>
        <v>S30</v>
      </c>
      <c r="R214" s="18" t="str">
        <f>TEXT(Semaine_1[[#This Row],[Date]],"MMMM")</f>
        <v>juillet</v>
      </c>
    </row>
    <row r="215" spans="1:18" x14ac:dyDescent="0.45">
      <c r="A215" s="1">
        <v>45862</v>
      </c>
      <c r="B215" t="s">
        <v>35</v>
      </c>
      <c r="C215" t="s">
        <v>36</v>
      </c>
      <c r="D215" t="s">
        <v>265</v>
      </c>
      <c r="E215" t="s">
        <v>2042</v>
      </c>
      <c r="F215">
        <v>787025496</v>
      </c>
      <c r="G215" t="s">
        <v>27</v>
      </c>
      <c r="I215" t="s">
        <v>19</v>
      </c>
      <c r="J215" t="s">
        <v>20</v>
      </c>
      <c r="L215" s="4" t="s">
        <v>488</v>
      </c>
      <c r="Q215" s="18" t="str">
        <f>"S"&amp;_xlfn.ISOWEEKNUM(Semaine_1[[#This Row],[Date]])</f>
        <v>S30</v>
      </c>
      <c r="R215" s="18" t="str">
        <f>TEXT(Semaine_1[[#This Row],[Date]],"MMMM")</f>
        <v>juillet</v>
      </c>
    </row>
    <row r="216" spans="1:18" x14ac:dyDescent="0.45">
      <c r="A216" s="1">
        <v>45862</v>
      </c>
      <c r="B216" t="s">
        <v>35</v>
      </c>
      <c r="C216" t="s">
        <v>36</v>
      </c>
      <c r="D216" t="s">
        <v>265</v>
      </c>
      <c r="E216" t="s">
        <v>603</v>
      </c>
      <c r="F216">
        <v>785107921</v>
      </c>
      <c r="G216" t="s">
        <v>18</v>
      </c>
      <c r="I216" t="s">
        <v>24</v>
      </c>
      <c r="J216" t="s">
        <v>20</v>
      </c>
      <c r="L216" s="4" t="s">
        <v>1835</v>
      </c>
      <c r="Q216" s="18" t="str">
        <f>"S"&amp;_xlfn.ISOWEEKNUM(Semaine_1[[#This Row],[Date]])</f>
        <v>S30</v>
      </c>
      <c r="R216" s="18" t="str">
        <f>TEXT(Semaine_1[[#This Row],[Date]],"MMMM")</f>
        <v>juillet</v>
      </c>
    </row>
    <row r="217" spans="1:18" x14ac:dyDescent="0.45">
      <c r="A217" s="1">
        <v>45862</v>
      </c>
      <c r="B217" t="s">
        <v>35</v>
      </c>
      <c r="C217" t="s">
        <v>36</v>
      </c>
      <c r="D217" t="s">
        <v>265</v>
      </c>
      <c r="E217" t="s">
        <v>609</v>
      </c>
      <c r="F217">
        <v>784362607</v>
      </c>
      <c r="G217" t="s">
        <v>27</v>
      </c>
      <c r="I217" t="s">
        <v>24</v>
      </c>
      <c r="J217" t="s">
        <v>20</v>
      </c>
      <c r="L217" s="4" t="s">
        <v>2043</v>
      </c>
      <c r="Q217" s="18" t="str">
        <f>"S"&amp;_xlfn.ISOWEEKNUM(Semaine_1[[#This Row],[Date]])</f>
        <v>S30</v>
      </c>
      <c r="R217" s="18" t="str">
        <f>TEXT(Semaine_1[[#This Row],[Date]],"MMMM")</f>
        <v>juillet</v>
      </c>
    </row>
    <row r="218" spans="1:18" x14ac:dyDescent="0.45">
      <c r="A218" s="1">
        <v>45862</v>
      </c>
      <c r="B218" t="s">
        <v>35</v>
      </c>
      <c r="C218" t="s">
        <v>36</v>
      </c>
      <c r="D218" t="s">
        <v>265</v>
      </c>
      <c r="E218" t="s">
        <v>605</v>
      </c>
      <c r="F218">
        <v>784063374</v>
      </c>
      <c r="G218" t="s">
        <v>27</v>
      </c>
      <c r="I218" t="s">
        <v>24</v>
      </c>
      <c r="J218" t="s">
        <v>20</v>
      </c>
      <c r="L218" s="4" t="s">
        <v>2044</v>
      </c>
      <c r="Q218" s="18" t="str">
        <f>"S"&amp;_xlfn.ISOWEEKNUM(Semaine_1[[#This Row],[Date]])</f>
        <v>S30</v>
      </c>
      <c r="R218" s="18" t="str">
        <f>TEXT(Semaine_1[[#This Row],[Date]],"MMMM")</f>
        <v>juillet</v>
      </c>
    </row>
    <row r="219" spans="1:18" ht="28.5" x14ac:dyDescent="0.45">
      <c r="A219" s="1">
        <v>45862</v>
      </c>
      <c r="B219" t="s">
        <v>35</v>
      </c>
      <c r="C219" t="s">
        <v>36</v>
      </c>
      <c r="D219" t="s">
        <v>265</v>
      </c>
      <c r="E219" t="s">
        <v>2045</v>
      </c>
      <c r="F219">
        <v>781230417</v>
      </c>
      <c r="G219" t="s">
        <v>27</v>
      </c>
      <c r="I219" t="s">
        <v>19</v>
      </c>
      <c r="J219" t="s">
        <v>20</v>
      </c>
      <c r="L219" s="4" t="s">
        <v>2046</v>
      </c>
      <c r="Q219" s="18" t="str">
        <f>"S"&amp;_xlfn.ISOWEEKNUM(Semaine_1[[#This Row],[Date]])</f>
        <v>S30</v>
      </c>
      <c r="R219" s="18" t="str">
        <f>TEXT(Semaine_1[[#This Row],[Date]],"MMMM")</f>
        <v>juillet</v>
      </c>
    </row>
    <row r="220" spans="1:18" x14ac:dyDescent="0.45">
      <c r="A220" s="1">
        <v>45862</v>
      </c>
      <c r="B220" t="s">
        <v>35</v>
      </c>
      <c r="C220" t="s">
        <v>36</v>
      </c>
      <c r="D220" t="s">
        <v>265</v>
      </c>
      <c r="E220" t="s">
        <v>601</v>
      </c>
      <c r="F220">
        <v>779650702</v>
      </c>
      <c r="G220" t="s">
        <v>27</v>
      </c>
      <c r="I220" t="s">
        <v>24</v>
      </c>
      <c r="J220" t="s">
        <v>20</v>
      </c>
      <c r="L220" s="4" t="s">
        <v>2047</v>
      </c>
      <c r="Q220" s="18" t="str">
        <f>"S"&amp;_xlfn.ISOWEEKNUM(Semaine_1[[#This Row],[Date]])</f>
        <v>S30</v>
      </c>
      <c r="R220" s="18" t="str">
        <f>TEXT(Semaine_1[[#This Row],[Date]],"MMMM")</f>
        <v>juillet</v>
      </c>
    </row>
    <row r="221" spans="1:18" ht="28.5" x14ac:dyDescent="0.45">
      <c r="A221" s="1">
        <v>45862</v>
      </c>
      <c r="B221" t="s">
        <v>35</v>
      </c>
      <c r="C221" t="s">
        <v>36</v>
      </c>
      <c r="D221" t="s">
        <v>265</v>
      </c>
      <c r="E221" t="s">
        <v>632</v>
      </c>
      <c r="F221">
        <v>772252177</v>
      </c>
      <c r="G221" t="s">
        <v>27</v>
      </c>
      <c r="I221" t="s">
        <v>24</v>
      </c>
      <c r="J221" t="s">
        <v>20</v>
      </c>
      <c r="L221" s="4" t="s">
        <v>2048</v>
      </c>
      <c r="Q221" s="18" t="str">
        <f>"S"&amp;_xlfn.ISOWEEKNUM(Semaine_1[[#This Row],[Date]])</f>
        <v>S30</v>
      </c>
      <c r="R221" s="18" t="str">
        <f>TEXT(Semaine_1[[#This Row],[Date]],"MMMM")</f>
        <v>juillet</v>
      </c>
    </row>
    <row r="222" spans="1:18" ht="28.5" x14ac:dyDescent="0.45">
      <c r="A222" s="1">
        <v>45862</v>
      </c>
      <c r="B222" t="s">
        <v>35</v>
      </c>
      <c r="C222" t="s">
        <v>36</v>
      </c>
      <c r="D222" t="s">
        <v>265</v>
      </c>
      <c r="E222" t="s">
        <v>2049</v>
      </c>
      <c r="F222">
        <v>772921235</v>
      </c>
      <c r="G222" t="s">
        <v>27</v>
      </c>
      <c r="I222" t="s">
        <v>24</v>
      </c>
      <c r="J222" t="s">
        <v>20</v>
      </c>
      <c r="L222" s="4" t="s">
        <v>2050</v>
      </c>
      <c r="Q222" s="18" t="str">
        <f>"S"&amp;_xlfn.ISOWEEKNUM(Semaine_1[[#This Row],[Date]])</f>
        <v>S30</v>
      </c>
      <c r="R222" s="18" t="str">
        <f>TEXT(Semaine_1[[#This Row],[Date]],"MMMM")</f>
        <v>juillet</v>
      </c>
    </row>
    <row r="223" spans="1:18" ht="28.5" x14ac:dyDescent="0.45">
      <c r="A223" s="1">
        <v>45862</v>
      </c>
      <c r="B223" t="s">
        <v>35</v>
      </c>
      <c r="C223" t="s">
        <v>36</v>
      </c>
      <c r="D223" t="s">
        <v>265</v>
      </c>
      <c r="E223" t="s">
        <v>2051</v>
      </c>
      <c r="F223">
        <v>770706706</v>
      </c>
      <c r="G223" t="s">
        <v>27</v>
      </c>
      <c r="I223" t="s">
        <v>24</v>
      </c>
      <c r="J223" t="s">
        <v>20</v>
      </c>
      <c r="L223" s="4" t="s">
        <v>2052</v>
      </c>
      <c r="Q223" s="18" t="str">
        <f>"S"&amp;_xlfn.ISOWEEKNUM(Semaine_1[[#This Row],[Date]])</f>
        <v>S30</v>
      </c>
      <c r="R223" s="18" t="str">
        <f>TEXT(Semaine_1[[#This Row],[Date]],"MMMM")</f>
        <v>juillet</v>
      </c>
    </row>
    <row r="224" spans="1:18" x14ac:dyDescent="0.45">
      <c r="A224" s="1">
        <v>45862</v>
      </c>
      <c r="B224" t="s">
        <v>35</v>
      </c>
      <c r="C224" t="s">
        <v>36</v>
      </c>
      <c r="D224" t="s">
        <v>265</v>
      </c>
      <c r="E224" t="s">
        <v>2053</v>
      </c>
      <c r="F224">
        <v>766174009</v>
      </c>
      <c r="G224" t="s">
        <v>27</v>
      </c>
      <c r="I224" t="s">
        <v>24</v>
      </c>
      <c r="J224" t="s">
        <v>20</v>
      </c>
      <c r="L224" s="4" t="s">
        <v>994</v>
      </c>
      <c r="Q224" s="18" t="str">
        <f>"S"&amp;_xlfn.ISOWEEKNUM(Semaine_1[[#This Row],[Date]])</f>
        <v>S30</v>
      </c>
      <c r="R224" s="18" t="str">
        <f>TEXT(Semaine_1[[#This Row],[Date]],"MMMM")</f>
        <v>juillet</v>
      </c>
    </row>
    <row r="225" spans="1:18" x14ac:dyDescent="0.45">
      <c r="A225" s="1">
        <v>45862</v>
      </c>
      <c r="B225" t="s">
        <v>35</v>
      </c>
      <c r="C225" t="s">
        <v>36</v>
      </c>
      <c r="D225" t="s">
        <v>265</v>
      </c>
      <c r="E225" t="s">
        <v>622</v>
      </c>
      <c r="F225">
        <v>775420354</v>
      </c>
      <c r="G225" t="s">
        <v>27</v>
      </c>
      <c r="I225" t="s">
        <v>19</v>
      </c>
      <c r="J225" t="s">
        <v>20</v>
      </c>
      <c r="L225" s="4" t="s">
        <v>121</v>
      </c>
      <c r="Q225" s="18" t="str">
        <f>"S"&amp;_xlfn.ISOWEEKNUM(Semaine_1[[#This Row],[Date]])</f>
        <v>S30</v>
      </c>
      <c r="R225" s="18" t="str">
        <f>TEXT(Semaine_1[[#This Row],[Date]],"MMMM")</f>
        <v>juillet</v>
      </c>
    </row>
    <row r="226" spans="1:18" x14ac:dyDescent="0.45">
      <c r="A226" s="1">
        <v>45862</v>
      </c>
      <c r="B226" t="s">
        <v>35</v>
      </c>
      <c r="C226" t="s">
        <v>36</v>
      </c>
      <c r="D226" t="s">
        <v>265</v>
      </c>
      <c r="E226" t="s">
        <v>624</v>
      </c>
      <c r="F226">
        <v>763376724</v>
      </c>
      <c r="G226" t="s">
        <v>18</v>
      </c>
      <c r="I226" t="s">
        <v>19</v>
      </c>
      <c r="J226" t="s">
        <v>20</v>
      </c>
      <c r="L226" s="4" t="s">
        <v>2054</v>
      </c>
      <c r="Q226" s="18" t="str">
        <f>"S"&amp;_xlfn.ISOWEEKNUM(Semaine_1[[#This Row],[Date]])</f>
        <v>S30</v>
      </c>
      <c r="R226" s="18" t="str">
        <f>TEXT(Semaine_1[[#This Row],[Date]],"MMMM")</f>
        <v>juillet</v>
      </c>
    </row>
    <row r="227" spans="1:18" x14ac:dyDescent="0.45">
      <c r="A227" s="1">
        <v>45862</v>
      </c>
      <c r="B227" t="s">
        <v>35</v>
      </c>
      <c r="C227" t="s">
        <v>36</v>
      </c>
      <c r="D227" t="s">
        <v>265</v>
      </c>
      <c r="E227" t="s">
        <v>611</v>
      </c>
      <c r="F227">
        <v>771368327</v>
      </c>
      <c r="G227" t="s">
        <v>27</v>
      </c>
      <c r="I227" t="s">
        <v>19</v>
      </c>
      <c r="J227" t="s">
        <v>20</v>
      </c>
      <c r="L227" s="4" t="s">
        <v>2055</v>
      </c>
      <c r="Q227" s="18" t="str">
        <f>"S"&amp;_xlfn.ISOWEEKNUM(Semaine_1[[#This Row],[Date]])</f>
        <v>S30</v>
      </c>
      <c r="R227" s="18" t="str">
        <f>TEXT(Semaine_1[[#This Row],[Date]],"MMMM")</f>
        <v>juillet</v>
      </c>
    </row>
    <row r="228" spans="1:18" x14ac:dyDescent="0.45">
      <c r="A228" s="1">
        <v>45862</v>
      </c>
      <c r="B228" t="s">
        <v>35</v>
      </c>
      <c r="C228" t="s">
        <v>36</v>
      </c>
      <c r="D228" t="s">
        <v>265</v>
      </c>
      <c r="E228" t="s">
        <v>2056</v>
      </c>
      <c r="F228">
        <v>773068732</v>
      </c>
      <c r="G228" t="s">
        <v>18</v>
      </c>
      <c r="I228" t="s">
        <v>24</v>
      </c>
      <c r="J228" t="s">
        <v>20</v>
      </c>
      <c r="L228" s="4" t="s">
        <v>2057</v>
      </c>
      <c r="Q228" s="18" t="str">
        <f>"S"&amp;_xlfn.ISOWEEKNUM(Semaine_1[[#This Row],[Date]])</f>
        <v>S30</v>
      </c>
      <c r="R228" s="18" t="str">
        <f>TEXT(Semaine_1[[#This Row],[Date]],"MMMM")</f>
        <v>juillet</v>
      </c>
    </row>
    <row r="229" spans="1:18" x14ac:dyDescent="0.45">
      <c r="A229" s="1">
        <v>45862</v>
      </c>
      <c r="B229" t="s">
        <v>35</v>
      </c>
      <c r="C229" t="s">
        <v>36</v>
      </c>
      <c r="D229" t="s">
        <v>265</v>
      </c>
      <c r="E229" t="s">
        <v>2058</v>
      </c>
      <c r="F229">
        <v>775215135</v>
      </c>
      <c r="G229" t="s">
        <v>18</v>
      </c>
      <c r="I229" t="s">
        <v>19</v>
      </c>
      <c r="J229" t="s">
        <v>20</v>
      </c>
      <c r="L229" s="4" t="s">
        <v>2059</v>
      </c>
      <c r="Q229" s="18" t="str">
        <f>"S"&amp;_xlfn.ISOWEEKNUM(Semaine_1[[#This Row],[Date]])</f>
        <v>S30</v>
      </c>
      <c r="R229" s="18" t="str">
        <f>TEXT(Semaine_1[[#This Row],[Date]],"MMMM")</f>
        <v>juillet</v>
      </c>
    </row>
    <row r="230" spans="1:18" x14ac:dyDescent="0.45">
      <c r="A230" s="1">
        <v>45862</v>
      </c>
      <c r="B230" t="s">
        <v>35</v>
      </c>
      <c r="C230" t="s">
        <v>36</v>
      </c>
      <c r="D230" t="s">
        <v>265</v>
      </c>
      <c r="E230" t="s">
        <v>2060</v>
      </c>
      <c r="F230">
        <v>772969670</v>
      </c>
      <c r="G230" t="s">
        <v>27</v>
      </c>
      <c r="I230" t="s">
        <v>19</v>
      </c>
      <c r="J230" t="s">
        <v>20</v>
      </c>
      <c r="L230" s="4" t="s">
        <v>847</v>
      </c>
      <c r="Q230" s="18" t="str">
        <f>"S"&amp;_xlfn.ISOWEEKNUM(Semaine_1[[#This Row],[Date]])</f>
        <v>S30</v>
      </c>
      <c r="R230" s="18" t="str">
        <f>TEXT(Semaine_1[[#This Row],[Date]],"MMMM")</f>
        <v>juillet</v>
      </c>
    </row>
    <row r="231" spans="1:18" x14ac:dyDescent="0.45">
      <c r="A231" s="1">
        <v>45862</v>
      </c>
      <c r="B231" t="s">
        <v>35</v>
      </c>
      <c r="C231" t="s">
        <v>36</v>
      </c>
      <c r="D231" t="s">
        <v>265</v>
      </c>
      <c r="E231" t="s">
        <v>625</v>
      </c>
      <c r="F231">
        <v>774249184</v>
      </c>
      <c r="G231" t="s">
        <v>27</v>
      </c>
      <c r="I231" t="s">
        <v>24</v>
      </c>
      <c r="J231" t="s">
        <v>20</v>
      </c>
      <c r="L231" s="4" t="s">
        <v>117</v>
      </c>
      <c r="Q231" s="18" t="str">
        <f>"S"&amp;_xlfn.ISOWEEKNUM(Semaine_1[[#This Row],[Date]])</f>
        <v>S30</v>
      </c>
      <c r="R231" s="18" t="str">
        <f>TEXT(Semaine_1[[#This Row],[Date]],"MMMM")</f>
        <v>juillet</v>
      </c>
    </row>
    <row r="232" spans="1:18" ht="28.5" x14ac:dyDescent="0.45">
      <c r="A232" s="1">
        <v>45862</v>
      </c>
      <c r="B232" t="s">
        <v>35</v>
      </c>
      <c r="C232" t="s">
        <v>36</v>
      </c>
      <c r="D232" t="s">
        <v>265</v>
      </c>
      <c r="E232" t="s">
        <v>616</v>
      </c>
      <c r="F232">
        <v>777236558</v>
      </c>
      <c r="G232" t="s">
        <v>18</v>
      </c>
      <c r="I232" t="s">
        <v>19</v>
      </c>
      <c r="J232" t="s">
        <v>20</v>
      </c>
      <c r="L232" s="4" t="s">
        <v>2061</v>
      </c>
      <c r="Q232" s="18" t="str">
        <f>"S"&amp;_xlfn.ISOWEEKNUM(Semaine_1[[#This Row],[Date]])</f>
        <v>S30</v>
      </c>
      <c r="R232" s="18" t="str">
        <f>TEXT(Semaine_1[[#This Row],[Date]],"MMMM")</f>
        <v>juillet</v>
      </c>
    </row>
    <row r="233" spans="1:18" x14ac:dyDescent="0.45">
      <c r="A233" s="1">
        <v>45862</v>
      </c>
      <c r="B233" t="s">
        <v>35</v>
      </c>
      <c r="C233" t="s">
        <v>36</v>
      </c>
      <c r="D233" t="s">
        <v>265</v>
      </c>
      <c r="E233" t="s">
        <v>56</v>
      </c>
      <c r="F233">
        <v>778976507</v>
      </c>
      <c r="G233" t="s">
        <v>27</v>
      </c>
      <c r="I233" t="s">
        <v>19</v>
      </c>
      <c r="J233" t="s">
        <v>37</v>
      </c>
      <c r="L233" s="4" t="s">
        <v>2062</v>
      </c>
      <c r="M233" t="s">
        <v>34</v>
      </c>
      <c r="N233">
        <v>100</v>
      </c>
      <c r="O233" s="5">
        <v>26000</v>
      </c>
      <c r="P233" s="5">
        <v>2600000</v>
      </c>
      <c r="Q233" s="18" t="str">
        <f>"S"&amp;_xlfn.ISOWEEKNUM(Semaine_1[[#This Row],[Date]])</f>
        <v>S30</v>
      </c>
      <c r="R233" s="18" t="str">
        <f>TEXT(Semaine_1[[#This Row],[Date]],"MMMM")</f>
        <v>juillet</v>
      </c>
    </row>
    <row r="234" spans="1:18" x14ac:dyDescent="0.45">
      <c r="A234" s="1">
        <v>45862</v>
      </c>
      <c r="B234" t="s">
        <v>35</v>
      </c>
      <c r="C234" t="s">
        <v>36</v>
      </c>
      <c r="D234" t="s">
        <v>265</v>
      </c>
      <c r="E234" t="s">
        <v>2063</v>
      </c>
      <c r="F234">
        <v>766657313</v>
      </c>
      <c r="G234" t="s">
        <v>27</v>
      </c>
      <c r="I234" t="s">
        <v>24</v>
      </c>
      <c r="J234" t="s">
        <v>37</v>
      </c>
      <c r="L234" s="4" t="s">
        <v>39</v>
      </c>
      <c r="M234" t="s">
        <v>34</v>
      </c>
      <c r="N234">
        <v>25</v>
      </c>
      <c r="O234" s="5">
        <v>26000</v>
      </c>
      <c r="P234" s="5">
        <v>650000</v>
      </c>
      <c r="Q234" s="18" t="str">
        <f>"S"&amp;_xlfn.ISOWEEKNUM(Semaine_1[[#This Row],[Date]])</f>
        <v>S30</v>
      </c>
      <c r="R234" s="18" t="str">
        <f>TEXT(Semaine_1[[#This Row],[Date]],"MMMM")</f>
        <v>juillet</v>
      </c>
    </row>
    <row r="235" spans="1:18" x14ac:dyDescent="0.45">
      <c r="A235" s="1">
        <v>45862</v>
      </c>
      <c r="B235" t="s">
        <v>35</v>
      </c>
      <c r="C235" t="s">
        <v>36</v>
      </c>
      <c r="D235" t="s">
        <v>265</v>
      </c>
      <c r="E235" t="s">
        <v>627</v>
      </c>
      <c r="F235">
        <v>776994558</v>
      </c>
      <c r="G235" t="s">
        <v>18</v>
      </c>
      <c r="I235" t="s">
        <v>19</v>
      </c>
      <c r="J235" t="s">
        <v>20</v>
      </c>
      <c r="L235" s="4" t="s">
        <v>2064</v>
      </c>
      <c r="Q235" s="18" t="str">
        <f>"S"&amp;_xlfn.ISOWEEKNUM(Semaine_1[[#This Row],[Date]])</f>
        <v>S30</v>
      </c>
      <c r="R235" s="18" t="str">
        <f>TEXT(Semaine_1[[#This Row],[Date]],"MMMM")</f>
        <v>juillet</v>
      </c>
    </row>
    <row r="236" spans="1:18" ht="28.5" x14ac:dyDescent="0.45">
      <c r="A236" s="1">
        <v>45862</v>
      </c>
      <c r="B236" t="s">
        <v>35</v>
      </c>
      <c r="C236" t="s">
        <v>36</v>
      </c>
      <c r="D236" t="s">
        <v>265</v>
      </c>
      <c r="E236" t="s">
        <v>2065</v>
      </c>
      <c r="F236">
        <v>775060715</v>
      </c>
      <c r="G236" t="s">
        <v>18</v>
      </c>
      <c r="I236" t="s">
        <v>19</v>
      </c>
      <c r="J236" t="s">
        <v>20</v>
      </c>
      <c r="L236" s="4" t="s">
        <v>2066</v>
      </c>
      <c r="Q236" s="18" t="str">
        <f>"S"&amp;_xlfn.ISOWEEKNUM(Semaine_1[[#This Row],[Date]])</f>
        <v>S30</v>
      </c>
      <c r="R236" s="18" t="str">
        <f>TEXT(Semaine_1[[#This Row],[Date]],"MMMM")</f>
        <v>juillet</v>
      </c>
    </row>
    <row r="237" spans="1:18" ht="28.5" x14ac:dyDescent="0.45">
      <c r="A237" s="1">
        <v>45862</v>
      </c>
      <c r="B237" t="s">
        <v>42</v>
      </c>
      <c r="C237" t="s">
        <v>815</v>
      </c>
      <c r="D237" t="s">
        <v>829</v>
      </c>
      <c r="E237" t="s">
        <v>1807</v>
      </c>
      <c r="F237">
        <v>783758073</v>
      </c>
      <c r="G237" t="s">
        <v>27</v>
      </c>
      <c r="I237" t="s">
        <v>24</v>
      </c>
      <c r="J237" t="s">
        <v>28</v>
      </c>
      <c r="K237" t="s">
        <v>126</v>
      </c>
      <c r="L237" s="4" t="s">
        <v>2067</v>
      </c>
      <c r="M237" t="s">
        <v>43</v>
      </c>
      <c r="N237">
        <v>25</v>
      </c>
      <c r="O237" s="5">
        <v>19500</v>
      </c>
      <c r="P237" s="5">
        <v>487500</v>
      </c>
      <c r="Q237" s="18" t="str">
        <f>"S"&amp;_xlfn.ISOWEEKNUM(Semaine_1[[#This Row],[Date]])</f>
        <v>S30</v>
      </c>
      <c r="R237" s="18" t="str">
        <f>TEXT(Semaine_1[[#This Row],[Date]],"MMMM")</f>
        <v>juillet</v>
      </c>
    </row>
    <row r="238" spans="1:18" ht="28.5" x14ac:dyDescent="0.45">
      <c r="A238" s="1">
        <v>45862</v>
      </c>
      <c r="B238" t="s">
        <v>42</v>
      </c>
      <c r="C238" t="s">
        <v>815</v>
      </c>
      <c r="D238" t="s">
        <v>829</v>
      </c>
      <c r="E238" t="s">
        <v>1807</v>
      </c>
      <c r="F238">
        <v>783758073</v>
      </c>
      <c r="G238" t="s">
        <v>27</v>
      </c>
      <c r="I238" t="s">
        <v>24</v>
      </c>
      <c r="J238" t="s">
        <v>28</v>
      </c>
      <c r="K238" t="s">
        <v>126</v>
      </c>
      <c r="L238" s="4" t="s">
        <v>2067</v>
      </c>
      <c r="M238" t="s">
        <v>32</v>
      </c>
      <c r="N238">
        <v>25</v>
      </c>
      <c r="O238" s="5">
        <v>31000</v>
      </c>
      <c r="P238" s="5">
        <v>775000</v>
      </c>
      <c r="Q238" s="18" t="str">
        <f>"S"&amp;_xlfn.ISOWEEKNUM(Semaine_1[[#This Row],[Date]])</f>
        <v>S30</v>
      </c>
      <c r="R238" s="18" t="str">
        <f>TEXT(Semaine_1[[#This Row],[Date]],"MMMM")</f>
        <v>juillet</v>
      </c>
    </row>
    <row r="239" spans="1:18" ht="28.5" x14ac:dyDescent="0.45">
      <c r="A239" s="1">
        <v>45862</v>
      </c>
      <c r="B239" t="s">
        <v>42</v>
      </c>
      <c r="C239" t="s">
        <v>815</v>
      </c>
      <c r="D239" t="s">
        <v>829</v>
      </c>
      <c r="E239" t="s">
        <v>2068</v>
      </c>
      <c r="F239">
        <v>774289051</v>
      </c>
      <c r="G239" t="s">
        <v>27</v>
      </c>
      <c r="I239" t="s">
        <v>24</v>
      </c>
      <c r="J239" t="s">
        <v>20</v>
      </c>
      <c r="L239" s="4" t="s">
        <v>2069</v>
      </c>
      <c r="Q239" s="18" t="str">
        <f>"S"&amp;_xlfn.ISOWEEKNUM(Semaine_1[[#This Row],[Date]])</f>
        <v>S30</v>
      </c>
      <c r="R239" s="18" t="str">
        <f>TEXT(Semaine_1[[#This Row],[Date]],"MMMM")</f>
        <v>juillet</v>
      </c>
    </row>
    <row r="240" spans="1:18" ht="28.5" x14ac:dyDescent="0.45">
      <c r="A240" s="1">
        <v>45862</v>
      </c>
      <c r="B240" t="s">
        <v>42</v>
      </c>
      <c r="C240" t="s">
        <v>815</v>
      </c>
      <c r="D240" t="s">
        <v>829</v>
      </c>
      <c r="E240" t="s">
        <v>632</v>
      </c>
      <c r="F240">
        <v>774993694</v>
      </c>
      <c r="G240" t="s">
        <v>27</v>
      </c>
      <c r="I240" t="s">
        <v>24</v>
      </c>
      <c r="J240" t="s">
        <v>20</v>
      </c>
      <c r="L240" s="4" t="s">
        <v>2070</v>
      </c>
      <c r="Q240" s="18" t="str">
        <f>"S"&amp;_xlfn.ISOWEEKNUM(Semaine_1[[#This Row],[Date]])</f>
        <v>S30</v>
      </c>
      <c r="R240" s="18" t="str">
        <f>TEXT(Semaine_1[[#This Row],[Date]],"MMMM")</f>
        <v>juillet</v>
      </c>
    </row>
    <row r="241" spans="1:18" x14ac:dyDescent="0.45">
      <c r="A241" s="1">
        <v>45862</v>
      </c>
      <c r="B241" t="s">
        <v>42</v>
      </c>
      <c r="C241" t="s">
        <v>815</v>
      </c>
      <c r="D241" t="s">
        <v>829</v>
      </c>
      <c r="E241" t="s">
        <v>2071</v>
      </c>
      <c r="F241">
        <v>775793242</v>
      </c>
      <c r="G241" t="s">
        <v>27</v>
      </c>
      <c r="I241" t="s">
        <v>24</v>
      </c>
      <c r="J241" t="s">
        <v>20</v>
      </c>
      <c r="L241" s="4" t="s">
        <v>2072</v>
      </c>
      <c r="Q241" s="18" t="str">
        <f>"S"&amp;_xlfn.ISOWEEKNUM(Semaine_1[[#This Row],[Date]])</f>
        <v>S30</v>
      </c>
      <c r="R241" s="18" t="str">
        <f>TEXT(Semaine_1[[#This Row],[Date]],"MMMM")</f>
        <v>juillet</v>
      </c>
    </row>
    <row r="242" spans="1:18" ht="28.5" x14ac:dyDescent="0.45">
      <c r="A242" s="1">
        <v>45862</v>
      </c>
      <c r="B242" t="s">
        <v>42</v>
      </c>
      <c r="C242" t="s">
        <v>815</v>
      </c>
      <c r="D242" t="s">
        <v>829</v>
      </c>
      <c r="E242" t="s">
        <v>833</v>
      </c>
      <c r="F242">
        <v>774415358</v>
      </c>
      <c r="G242" t="s">
        <v>27</v>
      </c>
      <c r="I242" t="s">
        <v>24</v>
      </c>
      <c r="J242" t="s">
        <v>20</v>
      </c>
      <c r="L242" s="4" t="s">
        <v>2073</v>
      </c>
      <c r="Q242" s="18" t="str">
        <f>"S"&amp;_xlfn.ISOWEEKNUM(Semaine_1[[#This Row],[Date]])</f>
        <v>S30</v>
      </c>
      <c r="R242" s="18" t="str">
        <f>TEXT(Semaine_1[[#This Row],[Date]],"MMMM")</f>
        <v>juillet</v>
      </c>
    </row>
    <row r="243" spans="1:18" x14ac:dyDescent="0.45">
      <c r="A243" s="1">
        <v>45862</v>
      </c>
      <c r="B243" t="s">
        <v>42</v>
      </c>
      <c r="C243" t="s">
        <v>815</v>
      </c>
      <c r="D243" t="s">
        <v>829</v>
      </c>
      <c r="E243" t="s">
        <v>1067</v>
      </c>
      <c r="F243">
        <v>773752191</v>
      </c>
      <c r="G243" t="s">
        <v>18</v>
      </c>
      <c r="I243" t="s">
        <v>19</v>
      </c>
      <c r="J243" t="s">
        <v>20</v>
      </c>
      <c r="L243" s="4" t="s">
        <v>2074</v>
      </c>
      <c r="Q243" s="18" t="str">
        <f>"S"&amp;_xlfn.ISOWEEKNUM(Semaine_1[[#This Row],[Date]])</f>
        <v>S30</v>
      </c>
      <c r="R243" s="18" t="str">
        <f>TEXT(Semaine_1[[#This Row],[Date]],"MMMM")</f>
        <v>juillet</v>
      </c>
    </row>
    <row r="244" spans="1:18" ht="28.5" x14ac:dyDescent="0.45">
      <c r="A244" s="1">
        <v>45862</v>
      </c>
      <c r="B244" t="s">
        <v>42</v>
      </c>
      <c r="C244" t="s">
        <v>815</v>
      </c>
      <c r="D244" t="s">
        <v>829</v>
      </c>
      <c r="E244" t="s">
        <v>127</v>
      </c>
      <c r="F244">
        <v>775669353</v>
      </c>
      <c r="G244" t="s">
        <v>18</v>
      </c>
      <c r="I244" t="s">
        <v>19</v>
      </c>
      <c r="J244" t="s">
        <v>20</v>
      </c>
      <c r="L244" s="4" t="s">
        <v>2075</v>
      </c>
      <c r="Q244" s="18" t="str">
        <f>"S"&amp;_xlfn.ISOWEEKNUM(Semaine_1[[#This Row],[Date]])</f>
        <v>S30</v>
      </c>
      <c r="R244" s="18" t="str">
        <f>TEXT(Semaine_1[[#This Row],[Date]],"MMMM")</f>
        <v>juillet</v>
      </c>
    </row>
    <row r="245" spans="1:18" ht="28.5" x14ac:dyDescent="0.45">
      <c r="A245" s="1">
        <v>45862</v>
      </c>
      <c r="B245" t="s">
        <v>42</v>
      </c>
      <c r="C245" t="s">
        <v>815</v>
      </c>
      <c r="D245" t="s">
        <v>829</v>
      </c>
      <c r="E245" t="s">
        <v>1069</v>
      </c>
      <c r="F245">
        <v>786543737</v>
      </c>
      <c r="G245" t="s">
        <v>23</v>
      </c>
      <c r="I245" t="s">
        <v>19</v>
      </c>
      <c r="J245" t="s">
        <v>20</v>
      </c>
      <c r="L245" s="4" t="s">
        <v>2076</v>
      </c>
      <c r="Q245" s="18" t="str">
        <f>"S"&amp;_xlfn.ISOWEEKNUM(Semaine_1[[#This Row],[Date]])</f>
        <v>S30</v>
      </c>
      <c r="R245" s="18" t="str">
        <f>TEXT(Semaine_1[[#This Row],[Date]],"MMMM")</f>
        <v>juillet</v>
      </c>
    </row>
    <row r="246" spans="1:18" ht="42.75" x14ac:dyDescent="0.45">
      <c r="A246" s="1">
        <v>45862</v>
      </c>
      <c r="B246" t="s">
        <v>42</v>
      </c>
      <c r="C246" t="s">
        <v>815</v>
      </c>
      <c r="D246" t="s">
        <v>829</v>
      </c>
      <c r="E246" t="s">
        <v>1813</v>
      </c>
      <c r="F246">
        <v>772773318</v>
      </c>
      <c r="G246" t="s">
        <v>23</v>
      </c>
      <c r="I246" t="s">
        <v>24</v>
      </c>
      <c r="J246" t="s">
        <v>20</v>
      </c>
      <c r="L246" s="4" t="s">
        <v>2077</v>
      </c>
      <c r="Q246" s="18" t="str">
        <f>"S"&amp;_xlfn.ISOWEEKNUM(Semaine_1[[#This Row],[Date]])</f>
        <v>S30</v>
      </c>
      <c r="R246" s="18" t="str">
        <f>TEXT(Semaine_1[[#This Row],[Date]],"MMMM")</f>
        <v>juillet</v>
      </c>
    </row>
    <row r="247" spans="1:18" x14ac:dyDescent="0.45">
      <c r="A247" s="1">
        <v>45862</v>
      </c>
      <c r="B247" t="s">
        <v>30</v>
      </c>
      <c r="C247" t="s">
        <v>31</v>
      </c>
      <c r="D247" t="s">
        <v>179</v>
      </c>
      <c r="E247" t="s">
        <v>2078</v>
      </c>
      <c r="F247">
        <v>776108351</v>
      </c>
      <c r="G247" t="s">
        <v>18</v>
      </c>
      <c r="I247" t="s">
        <v>24</v>
      </c>
      <c r="J247" t="s">
        <v>20</v>
      </c>
      <c r="L247" s="4" t="s">
        <v>2079</v>
      </c>
      <c r="Q247" s="18" t="str">
        <f>"S"&amp;_xlfn.ISOWEEKNUM(Semaine_1[[#This Row],[Date]])</f>
        <v>S30</v>
      </c>
      <c r="R247" s="18" t="str">
        <f>TEXT(Semaine_1[[#This Row],[Date]],"MMMM")</f>
        <v>juillet</v>
      </c>
    </row>
    <row r="248" spans="1:18" ht="71.25" x14ac:dyDescent="0.45">
      <c r="A248" s="1">
        <v>45862</v>
      </c>
      <c r="B248" t="s">
        <v>30</v>
      </c>
      <c r="C248" t="s">
        <v>31</v>
      </c>
      <c r="D248" t="s">
        <v>179</v>
      </c>
      <c r="E248" t="s">
        <v>2080</v>
      </c>
      <c r="F248">
        <v>776156373</v>
      </c>
      <c r="G248" t="s">
        <v>18</v>
      </c>
      <c r="I248" t="s">
        <v>24</v>
      </c>
      <c r="J248" t="s">
        <v>20</v>
      </c>
      <c r="L248" s="4" t="s">
        <v>2081</v>
      </c>
      <c r="Q248" s="18" t="str">
        <f>"S"&amp;_xlfn.ISOWEEKNUM(Semaine_1[[#This Row],[Date]])</f>
        <v>S30</v>
      </c>
      <c r="R248" s="18" t="str">
        <f>TEXT(Semaine_1[[#This Row],[Date]],"MMMM")</f>
        <v>juillet</v>
      </c>
    </row>
    <row r="249" spans="1:18" ht="57" x14ac:dyDescent="0.45">
      <c r="A249" s="1">
        <v>45862</v>
      </c>
      <c r="B249" t="s">
        <v>30</v>
      </c>
      <c r="C249" t="s">
        <v>31</v>
      </c>
      <c r="D249" t="s">
        <v>179</v>
      </c>
      <c r="E249" t="s">
        <v>2082</v>
      </c>
      <c r="F249">
        <v>785158696</v>
      </c>
      <c r="G249" t="s">
        <v>18</v>
      </c>
      <c r="I249" t="s">
        <v>19</v>
      </c>
      <c r="J249" t="s">
        <v>20</v>
      </c>
      <c r="L249" s="4" t="s">
        <v>2083</v>
      </c>
      <c r="Q249" s="18" t="str">
        <f>"S"&amp;_xlfn.ISOWEEKNUM(Semaine_1[[#This Row],[Date]])</f>
        <v>S30</v>
      </c>
      <c r="R249" s="18" t="str">
        <f>TEXT(Semaine_1[[#This Row],[Date]],"MMMM")</f>
        <v>juillet</v>
      </c>
    </row>
    <row r="250" spans="1:18" ht="71.25" x14ac:dyDescent="0.45">
      <c r="A250" s="1">
        <v>45862</v>
      </c>
      <c r="B250" t="s">
        <v>30</v>
      </c>
      <c r="C250" t="s">
        <v>31</v>
      </c>
      <c r="D250" t="s">
        <v>179</v>
      </c>
      <c r="E250" t="s">
        <v>2084</v>
      </c>
      <c r="F250">
        <v>781164945</v>
      </c>
      <c r="G250" t="s">
        <v>18</v>
      </c>
      <c r="I250" t="s">
        <v>19</v>
      </c>
      <c r="J250" t="s">
        <v>20</v>
      </c>
      <c r="L250" s="4" t="s">
        <v>2085</v>
      </c>
      <c r="Q250" s="18" t="str">
        <f>"S"&amp;_xlfn.ISOWEEKNUM(Semaine_1[[#This Row],[Date]])</f>
        <v>S30</v>
      </c>
      <c r="R250" s="18" t="str">
        <f>TEXT(Semaine_1[[#This Row],[Date]],"MMMM")</f>
        <v>juillet</v>
      </c>
    </row>
    <row r="251" spans="1:18" ht="42.75" x14ac:dyDescent="0.45">
      <c r="A251" s="1">
        <v>45862</v>
      </c>
      <c r="B251" t="s">
        <v>30</v>
      </c>
      <c r="C251" t="s">
        <v>31</v>
      </c>
      <c r="D251" t="s">
        <v>179</v>
      </c>
      <c r="E251" t="s">
        <v>2086</v>
      </c>
      <c r="F251">
        <v>774004542</v>
      </c>
      <c r="G251" t="s">
        <v>18</v>
      </c>
      <c r="I251" t="s">
        <v>19</v>
      </c>
      <c r="J251" t="s">
        <v>20</v>
      </c>
      <c r="L251" s="4" t="s">
        <v>2087</v>
      </c>
      <c r="Q251" s="18" t="str">
        <f>"S"&amp;_xlfn.ISOWEEKNUM(Semaine_1[[#This Row],[Date]])</f>
        <v>S30</v>
      </c>
      <c r="R251" s="18" t="str">
        <f>TEXT(Semaine_1[[#This Row],[Date]],"MMMM")</f>
        <v>juillet</v>
      </c>
    </row>
    <row r="252" spans="1:18" ht="42.75" x14ac:dyDescent="0.45">
      <c r="A252" s="1">
        <v>45862</v>
      </c>
      <c r="B252" t="s">
        <v>30</v>
      </c>
      <c r="C252" t="s">
        <v>31</v>
      </c>
      <c r="D252" t="s">
        <v>179</v>
      </c>
      <c r="E252" t="s">
        <v>2088</v>
      </c>
      <c r="F252">
        <v>778056161</v>
      </c>
      <c r="G252" t="s">
        <v>27</v>
      </c>
      <c r="I252" t="s">
        <v>24</v>
      </c>
      <c r="J252" t="s">
        <v>20</v>
      </c>
      <c r="L252" s="4" t="s">
        <v>2089</v>
      </c>
      <c r="Q252" s="18" t="str">
        <f>"S"&amp;_xlfn.ISOWEEKNUM(Semaine_1[[#This Row],[Date]])</f>
        <v>S30</v>
      </c>
      <c r="R252" s="18" t="str">
        <f>TEXT(Semaine_1[[#This Row],[Date]],"MMMM")</f>
        <v>juillet</v>
      </c>
    </row>
    <row r="253" spans="1:18" ht="28.5" x14ac:dyDescent="0.45">
      <c r="A253" s="1">
        <v>45862</v>
      </c>
      <c r="B253" t="s">
        <v>30</v>
      </c>
      <c r="C253" t="s">
        <v>31</v>
      </c>
      <c r="D253" t="s">
        <v>179</v>
      </c>
      <c r="E253" t="s">
        <v>2090</v>
      </c>
      <c r="F253">
        <v>764631568</v>
      </c>
      <c r="G253" t="s">
        <v>18</v>
      </c>
      <c r="I253" t="s">
        <v>19</v>
      </c>
      <c r="J253" t="s">
        <v>20</v>
      </c>
      <c r="L253" s="4" t="s">
        <v>2091</v>
      </c>
      <c r="Q253" s="18" t="str">
        <f>"S"&amp;_xlfn.ISOWEEKNUM(Semaine_1[[#This Row],[Date]])</f>
        <v>S30</v>
      </c>
      <c r="R253" s="18" t="str">
        <f>TEXT(Semaine_1[[#This Row],[Date]],"MMMM")</f>
        <v>juillet</v>
      </c>
    </row>
    <row r="254" spans="1:18" ht="28.5" x14ac:dyDescent="0.45">
      <c r="A254" s="1">
        <v>45862</v>
      </c>
      <c r="B254" t="s">
        <v>30</v>
      </c>
      <c r="C254" t="s">
        <v>31</v>
      </c>
      <c r="D254" t="s">
        <v>179</v>
      </c>
      <c r="E254" t="s">
        <v>2092</v>
      </c>
      <c r="F254">
        <v>775513483</v>
      </c>
      <c r="G254" t="s">
        <v>18</v>
      </c>
      <c r="I254" t="s">
        <v>19</v>
      </c>
      <c r="J254" t="s">
        <v>20</v>
      </c>
      <c r="L254" s="4" t="s">
        <v>2093</v>
      </c>
      <c r="Q254" s="18" t="str">
        <f>"S"&amp;_xlfn.ISOWEEKNUM(Semaine_1[[#This Row],[Date]])</f>
        <v>S30</v>
      </c>
      <c r="R254" s="18" t="str">
        <f>TEXT(Semaine_1[[#This Row],[Date]],"MMMM")</f>
        <v>juillet</v>
      </c>
    </row>
    <row r="255" spans="1:18" ht="28.5" x14ac:dyDescent="0.45">
      <c r="A255" s="1">
        <v>45862</v>
      </c>
      <c r="B255" t="s">
        <v>30</v>
      </c>
      <c r="C255" t="s">
        <v>31</v>
      </c>
      <c r="D255" t="s">
        <v>179</v>
      </c>
      <c r="E255" t="s">
        <v>2094</v>
      </c>
      <c r="F255">
        <v>778368284</v>
      </c>
      <c r="G255" t="s">
        <v>18</v>
      </c>
      <c r="I255" t="s">
        <v>19</v>
      </c>
      <c r="J255" t="s">
        <v>20</v>
      </c>
      <c r="L255" s="4" t="s">
        <v>2095</v>
      </c>
      <c r="Q255" s="18" t="str">
        <f>"S"&amp;_xlfn.ISOWEEKNUM(Semaine_1[[#This Row],[Date]])</f>
        <v>S30</v>
      </c>
      <c r="R255" s="18" t="str">
        <f>TEXT(Semaine_1[[#This Row],[Date]],"MMMM")</f>
        <v>juillet</v>
      </c>
    </row>
    <row r="256" spans="1:18" ht="28.5" x14ac:dyDescent="0.45">
      <c r="A256" s="1">
        <v>45862</v>
      </c>
      <c r="B256" t="s">
        <v>30</v>
      </c>
      <c r="C256" t="s">
        <v>31</v>
      </c>
      <c r="D256" t="s">
        <v>179</v>
      </c>
      <c r="E256" t="s">
        <v>2096</v>
      </c>
      <c r="F256">
        <v>338729194</v>
      </c>
      <c r="G256" t="s">
        <v>18</v>
      </c>
      <c r="I256" t="s">
        <v>19</v>
      </c>
      <c r="J256" t="s">
        <v>20</v>
      </c>
      <c r="L256" s="4" t="s">
        <v>2097</v>
      </c>
      <c r="Q256" s="18" t="str">
        <f>"S"&amp;_xlfn.ISOWEEKNUM(Semaine_1[[#This Row],[Date]])</f>
        <v>S30</v>
      </c>
      <c r="R256" s="18" t="str">
        <f>TEXT(Semaine_1[[#This Row],[Date]],"MMMM")</f>
        <v>juillet</v>
      </c>
    </row>
    <row r="257" spans="1:18" ht="28.5" x14ac:dyDescent="0.45">
      <c r="A257" s="1">
        <v>45862</v>
      </c>
      <c r="B257" t="s">
        <v>30</v>
      </c>
      <c r="C257" t="s">
        <v>31</v>
      </c>
      <c r="D257" t="s">
        <v>179</v>
      </c>
      <c r="E257" t="s">
        <v>2098</v>
      </c>
      <c r="F257">
        <v>773633030</v>
      </c>
      <c r="G257" t="s">
        <v>27</v>
      </c>
      <c r="I257" t="s">
        <v>19</v>
      </c>
      <c r="J257" t="s">
        <v>20</v>
      </c>
      <c r="L257" s="4" t="s">
        <v>2099</v>
      </c>
      <c r="Q257" s="18" t="str">
        <f>"S"&amp;_xlfn.ISOWEEKNUM(Semaine_1[[#This Row],[Date]])</f>
        <v>S30</v>
      </c>
      <c r="R257" s="18" t="str">
        <f>TEXT(Semaine_1[[#This Row],[Date]],"MMMM")</f>
        <v>juillet</v>
      </c>
    </row>
    <row r="258" spans="1:18" x14ac:dyDescent="0.45">
      <c r="A258" s="1">
        <v>45862</v>
      </c>
      <c r="B258" t="s">
        <v>35</v>
      </c>
      <c r="C258" t="s">
        <v>36</v>
      </c>
      <c r="D258" t="s">
        <v>789</v>
      </c>
      <c r="E258" t="s">
        <v>363</v>
      </c>
      <c r="F258">
        <v>776294949</v>
      </c>
      <c r="G258" t="s">
        <v>27</v>
      </c>
      <c r="I258" t="s">
        <v>24</v>
      </c>
      <c r="J258" t="s">
        <v>28</v>
      </c>
      <c r="K258" t="s">
        <v>126</v>
      </c>
      <c r="L258" s="4" t="s">
        <v>2100</v>
      </c>
      <c r="M258" t="s">
        <v>32</v>
      </c>
      <c r="N258">
        <v>25</v>
      </c>
      <c r="O258" s="5">
        <v>31000</v>
      </c>
      <c r="P258" s="5">
        <v>775000</v>
      </c>
      <c r="Q258" s="18" t="str">
        <f>"S"&amp;_xlfn.ISOWEEKNUM(Semaine_1[[#This Row],[Date]])</f>
        <v>S30</v>
      </c>
      <c r="R258" s="18" t="str">
        <f>TEXT(Semaine_1[[#This Row],[Date]],"MMMM")</f>
        <v>juillet</v>
      </c>
    </row>
    <row r="259" spans="1:18" ht="28.5" x14ac:dyDescent="0.45">
      <c r="A259" s="1">
        <v>45862</v>
      </c>
      <c r="B259" t="s">
        <v>42</v>
      </c>
      <c r="C259" t="s">
        <v>815</v>
      </c>
      <c r="D259" t="s">
        <v>889</v>
      </c>
      <c r="E259" t="s">
        <v>2101</v>
      </c>
      <c r="F259">
        <v>770217868</v>
      </c>
      <c r="G259" t="s">
        <v>27</v>
      </c>
      <c r="I259" t="s">
        <v>24</v>
      </c>
      <c r="J259" t="s">
        <v>28</v>
      </c>
      <c r="K259" t="s">
        <v>126</v>
      </c>
      <c r="L259" s="4" t="s">
        <v>2102</v>
      </c>
      <c r="M259" t="s">
        <v>29</v>
      </c>
      <c r="N259">
        <v>25</v>
      </c>
      <c r="O259" s="5">
        <v>9750</v>
      </c>
      <c r="P259" s="5">
        <v>243750</v>
      </c>
      <c r="Q259" s="18" t="str">
        <f>"S"&amp;_xlfn.ISOWEEKNUM(Semaine_1[[#This Row],[Date]])</f>
        <v>S30</v>
      </c>
      <c r="R259" s="18" t="str">
        <f>TEXT(Semaine_1[[#This Row],[Date]],"MMMM")</f>
        <v>juillet</v>
      </c>
    </row>
    <row r="260" spans="1:18" x14ac:dyDescent="0.45">
      <c r="A260" s="1">
        <v>45861</v>
      </c>
      <c r="B260" t="s">
        <v>40</v>
      </c>
      <c r="C260" t="s">
        <v>41</v>
      </c>
      <c r="D260" t="s">
        <v>147</v>
      </c>
      <c r="E260" t="s">
        <v>2103</v>
      </c>
      <c r="F260">
        <v>775724732</v>
      </c>
      <c r="G260" t="s">
        <v>27</v>
      </c>
      <c r="I260" t="s">
        <v>24</v>
      </c>
      <c r="J260" t="s">
        <v>20</v>
      </c>
      <c r="L260" s="4" t="s">
        <v>2104</v>
      </c>
      <c r="Q260" s="18" t="str">
        <f>"S"&amp;_xlfn.ISOWEEKNUM(Semaine_1[[#This Row],[Date]])</f>
        <v>S30</v>
      </c>
      <c r="R260" s="18" t="str">
        <f>TEXT(Semaine_1[[#This Row],[Date]],"MMMM")</f>
        <v>juillet</v>
      </c>
    </row>
    <row r="261" spans="1:18" x14ac:dyDescent="0.45">
      <c r="A261" s="1">
        <v>45861</v>
      </c>
      <c r="B261" t="s">
        <v>40</v>
      </c>
      <c r="C261" t="s">
        <v>41</v>
      </c>
      <c r="D261" t="s">
        <v>147</v>
      </c>
      <c r="E261" t="s">
        <v>189</v>
      </c>
      <c r="F261">
        <v>774580822</v>
      </c>
      <c r="G261" t="s">
        <v>27</v>
      </c>
      <c r="I261" t="s">
        <v>24</v>
      </c>
      <c r="J261" t="s">
        <v>20</v>
      </c>
      <c r="L261" s="4" t="s">
        <v>2105</v>
      </c>
      <c r="Q261" s="18" t="str">
        <f>"S"&amp;_xlfn.ISOWEEKNUM(Semaine_1[[#This Row],[Date]])</f>
        <v>S30</v>
      </c>
      <c r="R261" s="18" t="str">
        <f>TEXT(Semaine_1[[#This Row],[Date]],"MMMM")</f>
        <v>juillet</v>
      </c>
    </row>
    <row r="262" spans="1:18" x14ac:dyDescent="0.45">
      <c r="A262" s="1">
        <v>45861</v>
      </c>
      <c r="B262" t="s">
        <v>40</v>
      </c>
      <c r="C262" t="s">
        <v>41</v>
      </c>
      <c r="D262" t="s">
        <v>147</v>
      </c>
      <c r="E262" t="s">
        <v>2106</v>
      </c>
      <c r="F262">
        <v>774230518</v>
      </c>
      <c r="G262" t="s">
        <v>18</v>
      </c>
      <c r="I262" t="s">
        <v>24</v>
      </c>
      <c r="J262" t="s">
        <v>20</v>
      </c>
      <c r="L262" s="4" t="s">
        <v>2107</v>
      </c>
      <c r="Q262" s="18" t="str">
        <f>"S"&amp;_xlfn.ISOWEEKNUM(Semaine_1[[#This Row],[Date]])</f>
        <v>S30</v>
      </c>
      <c r="R262" s="18" t="str">
        <f>TEXT(Semaine_1[[#This Row],[Date]],"MMMM")</f>
        <v>juillet</v>
      </c>
    </row>
    <row r="263" spans="1:18" ht="28.5" x14ac:dyDescent="0.45">
      <c r="A263" s="1">
        <v>45861</v>
      </c>
      <c r="B263" t="s">
        <v>40</v>
      </c>
      <c r="C263" t="s">
        <v>41</v>
      </c>
      <c r="D263" t="s">
        <v>147</v>
      </c>
      <c r="E263" t="s">
        <v>2108</v>
      </c>
      <c r="F263">
        <v>707523461</v>
      </c>
      <c r="G263" t="s">
        <v>18</v>
      </c>
      <c r="I263" t="s">
        <v>24</v>
      </c>
      <c r="J263" t="s">
        <v>20</v>
      </c>
      <c r="L263" s="4" t="s">
        <v>2109</v>
      </c>
      <c r="Q263" s="18" t="str">
        <f>"S"&amp;_xlfn.ISOWEEKNUM(Semaine_1[[#This Row],[Date]])</f>
        <v>S30</v>
      </c>
      <c r="R263" s="18" t="str">
        <f>TEXT(Semaine_1[[#This Row],[Date]],"MMMM")</f>
        <v>juillet</v>
      </c>
    </row>
    <row r="264" spans="1:18" x14ac:dyDescent="0.45">
      <c r="A264" s="1">
        <v>45861</v>
      </c>
      <c r="B264" t="s">
        <v>40</v>
      </c>
      <c r="C264" t="s">
        <v>41</v>
      </c>
      <c r="D264" t="s">
        <v>55</v>
      </c>
      <c r="E264" t="s">
        <v>2110</v>
      </c>
      <c r="F264">
        <v>788260947</v>
      </c>
      <c r="G264" t="s">
        <v>27</v>
      </c>
      <c r="I264" t="s">
        <v>24</v>
      </c>
      <c r="J264" t="s">
        <v>28</v>
      </c>
      <c r="K264" t="s">
        <v>126</v>
      </c>
      <c r="L264" s="4" t="s">
        <v>2111</v>
      </c>
      <c r="M264" t="s">
        <v>43</v>
      </c>
      <c r="N264">
        <v>1</v>
      </c>
      <c r="O264" s="5">
        <v>19500</v>
      </c>
      <c r="P264" s="5">
        <v>19500</v>
      </c>
      <c r="Q264" s="18" t="str">
        <f>"S"&amp;_xlfn.ISOWEEKNUM(Semaine_1[[#This Row],[Date]])</f>
        <v>S30</v>
      </c>
      <c r="R264" s="18" t="str">
        <f>TEXT(Semaine_1[[#This Row],[Date]],"MMMM")</f>
        <v>juillet</v>
      </c>
    </row>
    <row r="265" spans="1:18" x14ac:dyDescent="0.45">
      <c r="A265" s="1">
        <v>45861</v>
      </c>
      <c r="B265" t="s">
        <v>40</v>
      </c>
      <c r="C265" t="s">
        <v>41</v>
      </c>
      <c r="D265" t="s">
        <v>147</v>
      </c>
      <c r="E265" t="s">
        <v>1366</v>
      </c>
      <c r="F265">
        <v>778080493</v>
      </c>
      <c r="G265" t="s">
        <v>27</v>
      </c>
      <c r="I265" t="s">
        <v>24</v>
      </c>
      <c r="J265" t="s">
        <v>37</v>
      </c>
      <c r="L265" s="4" t="s">
        <v>2112</v>
      </c>
      <c r="M265" t="s">
        <v>34</v>
      </c>
      <c r="N265">
        <v>50</v>
      </c>
      <c r="O265" s="5">
        <v>26000</v>
      </c>
      <c r="P265" s="5">
        <v>1300000</v>
      </c>
      <c r="Q265" s="18" t="str">
        <f>"S"&amp;_xlfn.ISOWEEKNUM(Semaine_1[[#This Row],[Date]])</f>
        <v>S30</v>
      </c>
      <c r="R265" s="18" t="str">
        <f>TEXT(Semaine_1[[#This Row],[Date]],"MMMM")</f>
        <v>juillet</v>
      </c>
    </row>
    <row r="266" spans="1:18" x14ac:dyDescent="0.45">
      <c r="A266" s="1">
        <v>45861</v>
      </c>
      <c r="B266" t="s">
        <v>40</v>
      </c>
      <c r="C266" t="s">
        <v>41</v>
      </c>
      <c r="D266" t="s">
        <v>147</v>
      </c>
      <c r="E266" t="s">
        <v>762</v>
      </c>
      <c r="F266">
        <v>779274722</v>
      </c>
      <c r="G266" t="s">
        <v>18</v>
      </c>
      <c r="I266" t="s">
        <v>19</v>
      </c>
      <c r="J266" t="s">
        <v>37</v>
      </c>
      <c r="L266" s="4" t="s">
        <v>2113</v>
      </c>
      <c r="M266" t="s">
        <v>2114</v>
      </c>
      <c r="N266">
        <v>2</v>
      </c>
      <c r="O266" s="5">
        <v>12000</v>
      </c>
      <c r="P266" s="5">
        <v>24000</v>
      </c>
      <c r="Q266" s="18" t="str">
        <f>"S"&amp;_xlfn.ISOWEEKNUM(Semaine_1[[#This Row],[Date]])</f>
        <v>S30</v>
      </c>
      <c r="R266" s="18" t="str">
        <f>TEXT(Semaine_1[[#This Row],[Date]],"MMMM")</f>
        <v>juillet</v>
      </c>
    </row>
    <row r="267" spans="1:18" x14ac:dyDescent="0.45">
      <c r="A267" s="1">
        <v>45861</v>
      </c>
      <c r="B267" t="s">
        <v>14</v>
      </c>
      <c r="C267" t="s">
        <v>15</v>
      </c>
      <c r="D267" t="s">
        <v>242</v>
      </c>
      <c r="E267" t="s">
        <v>44</v>
      </c>
      <c r="F267">
        <v>786319054</v>
      </c>
      <c r="G267" t="s">
        <v>27</v>
      </c>
      <c r="I267" t="s">
        <v>19</v>
      </c>
      <c r="J267" t="s">
        <v>20</v>
      </c>
      <c r="L267" s="4" t="s">
        <v>311</v>
      </c>
      <c r="Q267" s="18" t="str">
        <f>"S"&amp;_xlfn.ISOWEEKNUM(Semaine_1[[#This Row],[Date]])</f>
        <v>S30</v>
      </c>
      <c r="R267" s="18" t="str">
        <f>TEXT(Semaine_1[[#This Row],[Date]],"MMMM")</f>
        <v>juillet</v>
      </c>
    </row>
    <row r="268" spans="1:18" x14ac:dyDescent="0.45">
      <c r="A268" s="1">
        <v>45861</v>
      </c>
      <c r="B268" t="s">
        <v>14</v>
      </c>
      <c r="C268" t="s">
        <v>15</v>
      </c>
      <c r="D268" t="s">
        <v>242</v>
      </c>
      <c r="E268" t="s">
        <v>2115</v>
      </c>
      <c r="F268">
        <v>781208128</v>
      </c>
      <c r="G268" t="s">
        <v>18</v>
      </c>
      <c r="I268" t="s">
        <v>19</v>
      </c>
      <c r="J268" t="s">
        <v>20</v>
      </c>
      <c r="L268" s="4" t="s">
        <v>2116</v>
      </c>
      <c r="Q268" s="18" t="str">
        <f>"S"&amp;_xlfn.ISOWEEKNUM(Semaine_1[[#This Row],[Date]])</f>
        <v>S30</v>
      </c>
      <c r="R268" s="18" t="str">
        <f>TEXT(Semaine_1[[#This Row],[Date]],"MMMM")</f>
        <v>juillet</v>
      </c>
    </row>
    <row r="269" spans="1:18" x14ac:dyDescent="0.45">
      <c r="A269" s="1">
        <v>45861</v>
      </c>
      <c r="B269" t="s">
        <v>14</v>
      </c>
      <c r="C269" t="s">
        <v>15</v>
      </c>
      <c r="D269" t="s">
        <v>242</v>
      </c>
      <c r="E269" t="s">
        <v>2117</v>
      </c>
      <c r="F269">
        <v>775079426</v>
      </c>
      <c r="G269" t="s">
        <v>18</v>
      </c>
      <c r="I269" t="s">
        <v>19</v>
      </c>
      <c r="J269" t="s">
        <v>20</v>
      </c>
      <c r="L269" s="4" t="s">
        <v>311</v>
      </c>
      <c r="Q269" s="18" t="str">
        <f>"S"&amp;_xlfn.ISOWEEKNUM(Semaine_1[[#This Row],[Date]])</f>
        <v>S30</v>
      </c>
      <c r="R269" s="18" t="str">
        <f>TEXT(Semaine_1[[#This Row],[Date]],"MMMM")</f>
        <v>juillet</v>
      </c>
    </row>
    <row r="270" spans="1:18" x14ac:dyDescent="0.45">
      <c r="A270" s="1">
        <v>45861</v>
      </c>
      <c r="B270" t="s">
        <v>14</v>
      </c>
      <c r="C270" t="s">
        <v>15</v>
      </c>
      <c r="D270" t="s">
        <v>242</v>
      </c>
      <c r="E270" t="s">
        <v>2118</v>
      </c>
      <c r="F270">
        <v>776548448</v>
      </c>
      <c r="G270" t="s">
        <v>27</v>
      </c>
      <c r="I270" t="s">
        <v>19</v>
      </c>
      <c r="J270" t="s">
        <v>20</v>
      </c>
      <c r="L270" s="4" t="s">
        <v>2119</v>
      </c>
      <c r="Q270" s="18" t="str">
        <f>"S"&amp;_xlfn.ISOWEEKNUM(Semaine_1[[#This Row],[Date]])</f>
        <v>S30</v>
      </c>
      <c r="R270" s="18" t="str">
        <f>TEXT(Semaine_1[[#This Row],[Date]],"MMMM")</f>
        <v>juillet</v>
      </c>
    </row>
    <row r="271" spans="1:18" x14ac:dyDescent="0.45">
      <c r="A271" s="1">
        <v>45861</v>
      </c>
      <c r="B271" t="s">
        <v>14</v>
      </c>
      <c r="C271" t="s">
        <v>15</v>
      </c>
      <c r="D271" t="s">
        <v>242</v>
      </c>
      <c r="E271" t="s">
        <v>2120</v>
      </c>
      <c r="F271">
        <v>785529269</v>
      </c>
      <c r="G271" t="s">
        <v>18</v>
      </c>
      <c r="I271" t="s">
        <v>19</v>
      </c>
      <c r="J271" t="s">
        <v>20</v>
      </c>
      <c r="L271" s="4" t="s">
        <v>311</v>
      </c>
      <c r="Q271" s="18" t="str">
        <f>"S"&amp;_xlfn.ISOWEEKNUM(Semaine_1[[#This Row],[Date]])</f>
        <v>S30</v>
      </c>
      <c r="R271" s="18" t="str">
        <f>TEXT(Semaine_1[[#This Row],[Date]],"MMMM")</f>
        <v>juillet</v>
      </c>
    </row>
    <row r="272" spans="1:18" x14ac:dyDescent="0.45">
      <c r="A272" s="1">
        <v>45861</v>
      </c>
      <c r="B272" t="s">
        <v>14</v>
      </c>
      <c r="C272" t="s">
        <v>15</v>
      </c>
      <c r="D272" t="s">
        <v>192</v>
      </c>
      <c r="E272" t="s">
        <v>445</v>
      </c>
      <c r="F272">
        <v>771837885</v>
      </c>
      <c r="G272" t="s">
        <v>18</v>
      </c>
      <c r="I272" t="s">
        <v>19</v>
      </c>
      <c r="J272" t="s">
        <v>20</v>
      </c>
      <c r="L272" s="4" t="s">
        <v>2121</v>
      </c>
      <c r="Q272" s="18" t="str">
        <f>"S"&amp;_xlfn.ISOWEEKNUM(Semaine_1[[#This Row],[Date]])</f>
        <v>S30</v>
      </c>
      <c r="R272" s="18" t="str">
        <f>TEXT(Semaine_1[[#This Row],[Date]],"MMMM")</f>
        <v>juillet</v>
      </c>
    </row>
    <row r="273" spans="1:18" x14ac:dyDescent="0.45">
      <c r="A273" s="1">
        <v>45861</v>
      </c>
      <c r="B273" t="s">
        <v>14</v>
      </c>
      <c r="C273" t="s">
        <v>15</v>
      </c>
      <c r="D273" t="s">
        <v>192</v>
      </c>
      <c r="E273" t="s">
        <v>446</v>
      </c>
      <c r="F273">
        <v>771327935</v>
      </c>
      <c r="G273" t="s">
        <v>23</v>
      </c>
      <c r="I273" t="s">
        <v>19</v>
      </c>
      <c r="J273" t="s">
        <v>20</v>
      </c>
      <c r="L273" s="4" t="s">
        <v>2116</v>
      </c>
      <c r="Q273" s="18" t="str">
        <f>"S"&amp;_xlfn.ISOWEEKNUM(Semaine_1[[#This Row],[Date]])</f>
        <v>S30</v>
      </c>
      <c r="R273" s="18" t="str">
        <f>TEXT(Semaine_1[[#This Row],[Date]],"MMMM")</f>
        <v>juillet</v>
      </c>
    </row>
    <row r="274" spans="1:18" x14ac:dyDescent="0.45">
      <c r="A274" s="1">
        <v>45861</v>
      </c>
      <c r="B274" t="s">
        <v>14</v>
      </c>
      <c r="C274" t="s">
        <v>15</v>
      </c>
      <c r="D274" t="s">
        <v>192</v>
      </c>
      <c r="E274" t="s">
        <v>1788</v>
      </c>
      <c r="F274">
        <v>773170826</v>
      </c>
      <c r="G274" t="s">
        <v>18</v>
      </c>
      <c r="I274" t="s">
        <v>19</v>
      </c>
      <c r="J274" t="s">
        <v>20</v>
      </c>
      <c r="L274" s="4" t="s">
        <v>1748</v>
      </c>
      <c r="Q274" s="18" t="str">
        <f>"S"&amp;_xlfn.ISOWEEKNUM(Semaine_1[[#This Row],[Date]])</f>
        <v>S30</v>
      </c>
      <c r="R274" s="18" t="str">
        <f>TEXT(Semaine_1[[#This Row],[Date]],"MMMM")</f>
        <v>juillet</v>
      </c>
    </row>
    <row r="275" spans="1:18" x14ac:dyDescent="0.45">
      <c r="A275" s="1">
        <v>45861</v>
      </c>
      <c r="B275" t="s">
        <v>14</v>
      </c>
      <c r="C275" t="s">
        <v>15</v>
      </c>
      <c r="D275" t="s">
        <v>192</v>
      </c>
      <c r="E275" t="s">
        <v>449</v>
      </c>
      <c r="F275">
        <v>773247171</v>
      </c>
      <c r="G275" t="s">
        <v>27</v>
      </c>
      <c r="I275" t="s">
        <v>19</v>
      </c>
      <c r="J275" t="s">
        <v>20</v>
      </c>
      <c r="L275" s="4" t="s">
        <v>2116</v>
      </c>
      <c r="Q275" s="18" t="str">
        <f>"S"&amp;_xlfn.ISOWEEKNUM(Semaine_1[[#This Row],[Date]])</f>
        <v>S30</v>
      </c>
      <c r="R275" s="18" t="str">
        <f>TEXT(Semaine_1[[#This Row],[Date]],"MMMM")</f>
        <v>juillet</v>
      </c>
    </row>
    <row r="276" spans="1:18" ht="28.5" x14ac:dyDescent="0.45">
      <c r="A276" s="1">
        <v>45861</v>
      </c>
      <c r="B276" t="s">
        <v>14</v>
      </c>
      <c r="C276" t="s">
        <v>15</v>
      </c>
      <c r="D276" t="s">
        <v>192</v>
      </c>
      <c r="E276" t="s">
        <v>450</v>
      </c>
      <c r="F276">
        <v>781400202</v>
      </c>
      <c r="G276" t="s">
        <v>27</v>
      </c>
      <c r="I276" t="s">
        <v>19</v>
      </c>
      <c r="J276" t="s">
        <v>20</v>
      </c>
      <c r="L276" s="4" t="s">
        <v>2122</v>
      </c>
      <c r="Q276" s="18" t="str">
        <f>"S"&amp;_xlfn.ISOWEEKNUM(Semaine_1[[#This Row],[Date]])</f>
        <v>S30</v>
      </c>
      <c r="R276" s="18" t="str">
        <f>TEXT(Semaine_1[[#This Row],[Date]],"MMMM")</f>
        <v>juillet</v>
      </c>
    </row>
    <row r="277" spans="1:18" x14ac:dyDescent="0.45">
      <c r="A277" s="1">
        <v>45861</v>
      </c>
      <c r="B277" t="s">
        <v>45</v>
      </c>
      <c r="C277" t="s">
        <v>46</v>
      </c>
      <c r="D277" t="s">
        <v>64</v>
      </c>
      <c r="E277" t="s">
        <v>2123</v>
      </c>
      <c r="F277">
        <v>774698440</v>
      </c>
      <c r="G277" t="s">
        <v>27</v>
      </c>
      <c r="I277" t="s">
        <v>19</v>
      </c>
      <c r="J277" t="s">
        <v>20</v>
      </c>
      <c r="L277" s="4" t="s">
        <v>39</v>
      </c>
      <c r="Q277" s="18" t="str">
        <f>"S"&amp;_xlfn.ISOWEEKNUM(Semaine_1[[#This Row],[Date]])</f>
        <v>S30</v>
      </c>
      <c r="R277" s="18" t="str">
        <f>TEXT(Semaine_1[[#This Row],[Date]],"MMMM")</f>
        <v>juillet</v>
      </c>
    </row>
    <row r="278" spans="1:18" x14ac:dyDescent="0.45">
      <c r="A278" s="1">
        <v>45861</v>
      </c>
      <c r="B278" t="s">
        <v>45</v>
      </c>
      <c r="C278" t="s">
        <v>46</v>
      </c>
      <c r="D278" t="s">
        <v>64</v>
      </c>
      <c r="E278" t="s">
        <v>2124</v>
      </c>
      <c r="F278">
        <v>770343860</v>
      </c>
      <c r="G278" t="s">
        <v>18</v>
      </c>
      <c r="I278" t="s">
        <v>24</v>
      </c>
      <c r="J278" t="s">
        <v>20</v>
      </c>
      <c r="L278" s="4" t="s">
        <v>2125</v>
      </c>
      <c r="Q278" s="18" t="str">
        <f>"S"&amp;_xlfn.ISOWEEKNUM(Semaine_1[[#This Row],[Date]])</f>
        <v>S30</v>
      </c>
      <c r="R278" s="18" t="str">
        <f>TEXT(Semaine_1[[#This Row],[Date]],"MMMM")</f>
        <v>juillet</v>
      </c>
    </row>
    <row r="279" spans="1:18" x14ac:dyDescent="0.45">
      <c r="A279" s="1">
        <v>45861</v>
      </c>
      <c r="B279" t="s">
        <v>45</v>
      </c>
      <c r="C279" t="s">
        <v>46</v>
      </c>
      <c r="D279" t="s">
        <v>64</v>
      </c>
      <c r="E279" t="s">
        <v>150</v>
      </c>
      <c r="F279">
        <v>783795076</v>
      </c>
      <c r="G279" t="s">
        <v>27</v>
      </c>
      <c r="I279" t="s">
        <v>24</v>
      </c>
      <c r="J279" t="s">
        <v>20</v>
      </c>
      <c r="L279" s="4" t="s">
        <v>39</v>
      </c>
      <c r="Q279" s="18" t="str">
        <f>"S"&amp;_xlfn.ISOWEEKNUM(Semaine_1[[#This Row],[Date]])</f>
        <v>S30</v>
      </c>
      <c r="R279" s="18" t="str">
        <f>TEXT(Semaine_1[[#This Row],[Date]],"MMMM")</f>
        <v>juillet</v>
      </c>
    </row>
    <row r="280" spans="1:18" x14ac:dyDescent="0.45">
      <c r="A280" s="1">
        <v>45861</v>
      </c>
      <c r="B280" t="s">
        <v>45</v>
      </c>
      <c r="C280" t="s">
        <v>46</v>
      </c>
      <c r="D280" t="s">
        <v>64</v>
      </c>
      <c r="E280" t="s">
        <v>853</v>
      </c>
      <c r="F280">
        <v>784770870</v>
      </c>
      <c r="G280" t="s">
        <v>27</v>
      </c>
      <c r="I280" t="s">
        <v>19</v>
      </c>
      <c r="J280" t="s">
        <v>20</v>
      </c>
      <c r="L280" s="4" t="s">
        <v>2126</v>
      </c>
      <c r="Q280" s="18" t="str">
        <f>"S"&amp;_xlfn.ISOWEEKNUM(Semaine_1[[#This Row],[Date]])</f>
        <v>S30</v>
      </c>
      <c r="R280" s="18" t="str">
        <f>TEXT(Semaine_1[[#This Row],[Date]],"MMMM")</f>
        <v>juillet</v>
      </c>
    </row>
    <row r="281" spans="1:18" x14ac:dyDescent="0.45">
      <c r="A281" s="1">
        <v>45861</v>
      </c>
      <c r="B281" t="s">
        <v>45</v>
      </c>
      <c r="C281" t="s">
        <v>46</v>
      </c>
      <c r="D281" t="s">
        <v>64</v>
      </c>
      <c r="E281" t="s">
        <v>2127</v>
      </c>
      <c r="F281">
        <v>781884000</v>
      </c>
      <c r="G281" t="s">
        <v>18</v>
      </c>
      <c r="I281" t="s">
        <v>19</v>
      </c>
      <c r="J281" t="s">
        <v>20</v>
      </c>
      <c r="L281" s="4" t="s">
        <v>39</v>
      </c>
      <c r="Q281" s="18" t="str">
        <f>"S"&amp;_xlfn.ISOWEEKNUM(Semaine_1[[#This Row],[Date]])</f>
        <v>S30</v>
      </c>
      <c r="R281" s="18" t="str">
        <f>TEXT(Semaine_1[[#This Row],[Date]],"MMMM")</f>
        <v>juillet</v>
      </c>
    </row>
    <row r="282" spans="1:18" x14ac:dyDescent="0.45">
      <c r="A282" s="1">
        <v>45861</v>
      </c>
      <c r="B282" t="s">
        <v>45</v>
      </c>
      <c r="C282" t="s">
        <v>46</v>
      </c>
      <c r="D282" t="s">
        <v>64</v>
      </c>
      <c r="E282" t="s">
        <v>2128</v>
      </c>
      <c r="F282">
        <v>776317469</v>
      </c>
      <c r="G282" t="s">
        <v>27</v>
      </c>
      <c r="I282" t="s">
        <v>24</v>
      </c>
      <c r="J282" t="s">
        <v>20</v>
      </c>
      <c r="L282" s="4" t="s">
        <v>132</v>
      </c>
      <c r="Q282" s="18" t="str">
        <f>"S"&amp;_xlfn.ISOWEEKNUM(Semaine_1[[#This Row],[Date]])</f>
        <v>S30</v>
      </c>
      <c r="R282" s="18" t="str">
        <f>TEXT(Semaine_1[[#This Row],[Date]],"MMMM")</f>
        <v>juillet</v>
      </c>
    </row>
    <row r="283" spans="1:18" x14ac:dyDescent="0.45">
      <c r="A283" s="1">
        <v>45861</v>
      </c>
      <c r="B283" t="s">
        <v>45</v>
      </c>
      <c r="C283" t="s">
        <v>46</v>
      </c>
      <c r="D283" t="s">
        <v>64</v>
      </c>
      <c r="E283" t="s">
        <v>1212</v>
      </c>
      <c r="F283">
        <v>767379110</v>
      </c>
      <c r="G283" t="s">
        <v>27</v>
      </c>
      <c r="I283" t="s">
        <v>24</v>
      </c>
      <c r="J283" t="s">
        <v>20</v>
      </c>
      <c r="L283" s="4" t="s">
        <v>39</v>
      </c>
      <c r="Q283" s="18" t="str">
        <f>"S"&amp;_xlfn.ISOWEEKNUM(Semaine_1[[#This Row],[Date]])</f>
        <v>S30</v>
      </c>
      <c r="R283" s="18" t="str">
        <f>TEXT(Semaine_1[[#This Row],[Date]],"MMMM")</f>
        <v>juillet</v>
      </c>
    </row>
    <row r="284" spans="1:18" x14ac:dyDescent="0.45">
      <c r="A284" s="1">
        <v>45861</v>
      </c>
      <c r="B284" t="s">
        <v>45</v>
      </c>
      <c r="C284" t="s">
        <v>46</v>
      </c>
      <c r="D284" t="s">
        <v>64</v>
      </c>
      <c r="E284" t="s">
        <v>2129</v>
      </c>
      <c r="F284">
        <v>760169386</v>
      </c>
      <c r="G284" t="s">
        <v>27</v>
      </c>
      <c r="I284" t="s">
        <v>24</v>
      </c>
      <c r="J284" t="s">
        <v>37</v>
      </c>
      <c r="L284" s="4" t="s">
        <v>1600</v>
      </c>
      <c r="M284" t="s">
        <v>34</v>
      </c>
      <c r="N284">
        <v>10</v>
      </c>
      <c r="O284" s="5">
        <v>26000</v>
      </c>
      <c r="P284" s="5">
        <v>260000</v>
      </c>
      <c r="Q284" s="18" t="str">
        <f>"S"&amp;_xlfn.ISOWEEKNUM(Semaine_1[[#This Row],[Date]])</f>
        <v>S30</v>
      </c>
      <c r="R284" s="18" t="str">
        <f>TEXT(Semaine_1[[#This Row],[Date]],"MMMM")</f>
        <v>juillet</v>
      </c>
    </row>
    <row r="285" spans="1:18" x14ac:dyDescent="0.45">
      <c r="A285" s="1">
        <v>45861</v>
      </c>
      <c r="B285" t="s">
        <v>45</v>
      </c>
      <c r="C285" t="s">
        <v>46</v>
      </c>
      <c r="D285" t="s">
        <v>64</v>
      </c>
      <c r="E285" t="s">
        <v>1724</v>
      </c>
      <c r="F285">
        <v>775273147</v>
      </c>
      <c r="G285" t="s">
        <v>27</v>
      </c>
      <c r="I285" t="s">
        <v>24</v>
      </c>
      <c r="J285" t="s">
        <v>37</v>
      </c>
      <c r="L285" s="4" t="s">
        <v>39</v>
      </c>
      <c r="M285" t="s">
        <v>141</v>
      </c>
      <c r="N285">
        <v>50</v>
      </c>
      <c r="O285" s="5">
        <v>6000</v>
      </c>
      <c r="P285" s="5">
        <v>300000</v>
      </c>
      <c r="Q285" s="18" t="str">
        <f>"S"&amp;_xlfn.ISOWEEKNUM(Semaine_1[[#This Row],[Date]])</f>
        <v>S30</v>
      </c>
      <c r="R285" s="18" t="str">
        <f>TEXT(Semaine_1[[#This Row],[Date]],"MMMM")</f>
        <v>juillet</v>
      </c>
    </row>
    <row r="286" spans="1:18" x14ac:dyDescent="0.45">
      <c r="A286" s="1">
        <v>45861</v>
      </c>
      <c r="B286" t="s">
        <v>45</v>
      </c>
      <c r="C286" t="s">
        <v>46</v>
      </c>
      <c r="D286" t="s">
        <v>64</v>
      </c>
      <c r="E286" t="s">
        <v>250</v>
      </c>
      <c r="F286">
        <v>774445965</v>
      </c>
      <c r="G286" t="s">
        <v>27</v>
      </c>
      <c r="I286" t="s">
        <v>19</v>
      </c>
      <c r="J286" t="s">
        <v>37</v>
      </c>
      <c r="L286" s="4" t="s">
        <v>1839</v>
      </c>
      <c r="M286" t="s">
        <v>34</v>
      </c>
      <c r="N286">
        <v>25</v>
      </c>
      <c r="O286" s="5">
        <v>26000</v>
      </c>
      <c r="P286" s="5">
        <v>650000</v>
      </c>
      <c r="Q286" s="18" t="str">
        <f>"S"&amp;_xlfn.ISOWEEKNUM(Semaine_1[[#This Row],[Date]])</f>
        <v>S30</v>
      </c>
      <c r="R286" s="18" t="str">
        <f>TEXT(Semaine_1[[#This Row],[Date]],"MMMM")</f>
        <v>juillet</v>
      </c>
    </row>
    <row r="287" spans="1:18" x14ac:dyDescent="0.45">
      <c r="A287" s="1">
        <v>45861</v>
      </c>
      <c r="B287" t="s">
        <v>45</v>
      </c>
      <c r="C287" t="s">
        <v>46</v>
      </c>
      <c r="D287" t="s">
        <v>64</v>
      </c>
      <c r="E287" t="s">
        <v>2130</v>
      </c>
      <c r="F287">
        <v>778356666</v>
      </c>
      <c r="G287" t="s">
        <v>27</v>
      </c>
      <c r="I287" t="s">
        <v>24</v>
      </c>
      <c r="J287" t="s">
        <v>20</v>
      </c>
      <c r="L287" s="4" t="s">
        <v>1094</v>
      </c>
      <c r="Q287" s="18" t="str">
        <f>"S"&amp;_xlfn.ISOWEEKNUM(Semaine_1[[#This Row],[Date]])</f>
        <v>S30</v>
      </c>
      <c r="R287" s="18" t="str">
        <f>TEXT(Semaine_1[[#This Row],[Date]],"MMMM")</f>
        <v>juillet</v>
      </c>
    </row>
    <row r="288" spans="1:18" x14ac:dyDescent="0.45">
      <c r="A288" s="1">
        <v>45861</v>
      </c>
      <c r="B288" t="s">
        <v>45</v>
      </c>
      <c r="C288" t="s">
        <v>46</v>
      </c>
      <c r="D288" t="s">
        <v>64</v>
      </c>
      <c r="E288" t="s">
        <v>1620</v>
      </c>
      <c r="F288">
        <v>338559477</v>
      </c>
      <c r="G288" t="s">
        <v>27</v>
      </c>
      <c r="I288" t="s">
        <v>24</v>
      </c>
      <c r="J288" t="s">
        <v>20</v>
      </c>
      <c r="L288" s="4" t="s">
        <v>1094</v>
      </c>
      <c r="Q288" s="18" t="str">
        <f>"S"&amp;_xlfn.ISOWEEKNUM(Semaine_1[[#This Row],[Date]])</f>
        <v>S30</v>
      </c>
      <c r="R288" s="18" t="str">
        <f>TEXT(Semaine_1[[#This Row],[Date]],"MMMM")</f>
        <v>juillet</v>
      </c>
    </row>
    <row r="289" spans="1:18" x14ac:dyDescent="0.45">
      <c r="A289" s="1">
        <v>45861</v>
      </c>
      <c r="B289" t="s">
        <v>45</v>
      </c>
      <c r="C289" t="s">
        <v>46</v>
      </c>
      <c r="D289" t="s">
        <v>64</v>
      </c>
      <c r="E289" t="s">
        <v>119</v>
      </c>
      <c r="F289">
        <v>777379059</v>
      </c>
      <c r="G289" t="s">
        <v>27</v>
      </c>
      <c r="I289" t="s">
        <v>19</v>
      </c>
      <c r="J289" t="s">
        <v>20</v>
      </c>
      <c r="L289" s="4" t="s">
        <v>132</v>
      </c>
      <c r="Q289" s="18" t="str">
        <f>"S"&amp;_xlfn.ISOWEEKNUM(Semaine_1[[#This Row],[Date]])</f>
        <v>S30</v>
      </c>
      <c r="R289" s="18" t="str">
        <f>TEXT(Semaine_1[[#This Row],[Date]],"MMMM")</f>
        <v>juillet</v>
      </c>
    </row>
    <row r="290" spans="1:18" x14ac:dyDescent="0.45">
      <c r="A290" s="1">
        <v>45861</v>
      </c>
      <c r="B290" t="s">
        <v>45</v>
      </c>
      <c r="C290" t="s">
        <v>46</v>
      </c>
      <c r="D290" t="s">
        <v>64</v>
      </c>
      <c r="E290" t="s">
        <v>65</v>
      </c>
      <c r="F290">
        <v>771020606</v>
      </c>
      <c r="G290" t="s">
        <v>27</v>
      </c>
      <c r="I290" t="s">
        <v>19</v>
      </c>
      <c r="J290" t="s">
        <v>20</v>
      </c>
      <c r="L290" s="4" t="s">
        <v>1600</v>
      </c>
      <c r="Q290" s="18" t="str">
        <f>"S"&amp;_xlfn.ISOWEEKNUM(Semaine_1[[#This Row],[Date]])</f>
        <v>S30</v>
      </c>
      <c r="R290" s="18" t="str">
        <f>TEXT(Semaine_1[[#This Row],[Date]],"MMMM")</f>
        <v>juillet</v>
      </c>
    </row>
    <row r="291" spans="1:18" x14ac:dyDescent="0.45">
      <c r="A291" s="1">
        <v>45861</v>
      </c>
      <c r="B291" t="s">
        <v>45</v>
      </c>
      <c r="C291" t="s">
        <v>46</v>
      </c>
      <c r="D291" t="s">
        <v>64</v>
      </c>
      <c r="E291" t="s">
        <v>1684</v>
      </c>
      <c r="F291">
        <v>781757464</v>
      </c>
      <c r="G291" t="s">
        <v>18</v>
      </c>
      <c r="I291" t="s">
        <v>24</v>
      </c>
      <c r="J291" t="s">
        <v>20</v>
      </c>
      <c r="L291" s="4" t="s">
        <v>2131</v>
      </c>
      <c r="Q291" s="18" t="str">
        <f>"S"&amp;_xlfn.ISOWEEKNUM(Semaine_1[[#This Row],[Date]])</f>
        <v>S30</v>
      </c>
      <c r="R291" s="18" t="str">
        <f>TEXT(Semaine_1[[#This Row],[Date]],"MMMM")</f>
        <v>juillet</v>
      </c>
    </row>
    <row r="292" spans="1:18" ht="28.5" x14ac:dyDescent="0.45">
      <c r="A292" s="1">
        <v>45861</v>
      </c>
      <c r="B292" t="s">
        <v>45</v>
      </c>
      <c r="C292" t="s">
        <v>46</v>
      </c>
      <c r="D292" t="s">
        <v>64</v>
      </c>
      <c r="E292" t="s">
        <v>127</v>
      </c>
      <c r="F292">
        <v>768136454</v>
      </c>
      <c r="G292" t="s">
        <v>27</v>
      </c>
      <c r="I292" t="s">
        <v>24</v>
      </c>
      <c r="J292" t="s">
        <v>37</v>
      </c>
      <c r="L292" s="4" t="s">
        <v>2132</v>
      </c>
      <c r="M292" t="s">
        <v>34</v>
      </c>
      <c r="N292">
        <v>25</v>
      </c>
      <c r="O292" s="5">
        <v>26000</v>
      </c>
      <c r="P292" s="5">
        <v>650000</v>
      </c>
      <c r="Q292" s="18" t="str">
        <f>"S"&amp;_xlfn.ISOWEEKNUM(Semaine_1[[#This Row],[Date]])</f>
        <v>S30</v>
      </c>
      <c r="R292" s="18" t="str">
        <f>TEXT(Semaine_1[[#This Row],[Date]],"MMMM")</f>
        <v>juillet</v>
      </c>
    </row>
    <row r="293" spans="1:18" x14ac:dyDescent="0.45">
      <c r="A293" s="1">
        <v>45861</v>
      </c>
      <c r="B293" t="s">
        <v>45</v>
      </c>
      <c r="C293" t="s">
        <v>46</v>
      </c>
      <c r="D293" t="s">
        <v>64</v>
      </c>
      <c r="E293" t="s">
        <v>133</v>
      </c>
      <c r="F293">
        <v>776498707</v>
      </c>
      <c r="G293" t="s">
        <v>27</v>
      </c>
      <c r="I293" t="s">
        <v>19</v>
      </c>
      <c r="J293" t="s">
        <v>20</v>
      </c>
      <c r="L293" s="4" t="s">
        <v>132</v>
      </c>
      <c r="Q293" s="18" t="str">
        <f>"S"&amp;_xlfn.ISOWEEKNUM(Semaine_1[[#This Row],[Date]])</f>
        <v>S30</v>
      </c>
      <c r="R293" s="18" t="str">
        <f>TEXT(Semaine_1[[#This Row],[Date]],"MMMM")</f>
        <v>juillet</v>
      </c>
    </row>
    <row r="294" spans="1:18" x14ac:dyDescent="0.45">
      <c r="A294" s="1">
        <v>45861</v>
      </c>
      <c r="B294" t="s">
        <v>45</v>
      </c>
      <c r="C294" t="s">
        <v>46</v>
      </c>
      <c r="D294" t="s">
        <v>64</v>
      </c>
      <c r="E294" t="s">
        <v>1407</v>
      </c>
      <c r="F294">
        <v>775109287</v>
      </c>
      <c r="G294" t="s">
        <v>27</v>
      </c>
      <c r="I294" t="s">
        <v>19</v>
      </c>
      <c r="J294" t="s">
        <v>20</v>
      </c>
      <c r="L294" s="4" t="s">
        <v>39</v>
      </c>
      <c r="Q294" s="18" t="str">
        <f>"S"&amp;_xlfn.ISOWEEKNUM(Semaine_1[[#This Row],[Date]])</f>
        <v>S30</v>
      </c>
      <c r="R294" s="18" t="str">
        <f>TEXT(Semaine_1[[#This Row],[Date]],"MMMM")</f>
        <v>juillet</v>
      </c>
    </row>
    <row r="295" spans="1:18" ht="28.5" x14ac:dyDescent="0.45">
      <c r="A295" s="1">
        <v>45861</v>
      </c>
      <c r="B295" t="s">
        <v>25</v>
      </c>
      <c r="C295" t="s">
        <v>26</v>
      </c>
      <c r="D295" t="s">
        <v>864</v>
      </c>
      <c r="E295" t="s">
        <v>2133</v>
      </c>
      <c r="F295">
        <v>776480328</v>
      </c>
      <c r="G295" t="s">
        <v>18</v>
      </c>
      <c r="I295" t="s">
        <v>19</v>
      </c>
      <c r="J295" t="s">
        <v>20</v>
      </c>
      <c r="L295" s="4" t="s">
        <v>548</v>
      </c>
      <c r="Q295" s="18" t="str">
        <f>"S"&amp;_xlfn.ISOWEEKNUM(Semaine_1[[#This Row],[Date]])</f>
        <v>S30</v>
      </c>
      <c r="R295" s="18" t="str">
        <f>TEXT(Semaine_1[[#This Row],[Date]],"MMMM")</f>
        <v>juillet</v>
      </c>
    </row>
    <row r="296" spans="1:18" x14ac:dyDescent="0.45">
      <c r="A296" s="1">
        <v>45861</v>
      </c>
      <c r="B296" t="s">
        <v>25</v>
      </c>
      <c r="C296" t="s">
        <v>26</v>
      </c>
      <c r="D296" t="s">
        <v>864</v>
      </c>
      <c r="E296" t="s">
        <v>867</v>
      </c>
      <c r="F296">
        <v>777484616</v>
      </c>
      <c r="G296" t="s">
        <v>18</v>
      </c>
      <c r="I296" t="s">
        <v>19</v>
      </c>
      <c r="J296" t="s">
        <v>20</v>
      </c>
      <c r="L296" s="4" t="s">
        <v>2134</v>
      </c>
      <c r="Q296" s="18" t="str">
        <f>"S"&amp;_xlfn.ISOWEEKNUM(Semaine_1[[#This Row],[Date]])</f>
        <v>S30</v>
      </c>
      <c r="R296" s="18" t="str">
        <f>TEXT(Semaine_1[[#This Row],[Date]],"MMMM")</f>
        <v>juillet</v>
      </c>
    </row>
    <row r="297" spans="1:18" ht="28.5" x14ac:dyDescent="0.45">
      <c r="A297" s="1">
        <v>45861</v>
      </c>
      <c r="B297" t="s">
        <v>25</v>
      </c>
      <c r="C297" t="s">
        <v>26</v>
      </c>
      <c r="D297" t="s">
        <v>864</v>
      </c>
      <c r="E297" t="s">
        <v>869</v>
      </c>
      <c r="F297">
        <v>774898830</v>
      </c>
      <c r="G297" t="s">
        <v>18</v>
      </c>
      <c r="I297" t="s">
        <v>19</v>
      </c>
      <c r="J297" t="s">
        <v>20</v>
      </c>
      <c r="L297" s="4" t="s">
        <v>2135</v>
      </c>
      <c r="Q297" s="18" t="str">
        <f>"S"&amp;_xlfn.ISOWEEKNUM(Semaine_1[[#This Row],[Date]])</f>
        <v>S30</v>
      </c>
      <c r="R297" s="18" t="str">
        <f>TEXT(Semaine_1[[#This Row],[Date]],"MMMM")</f>
        <v>juillet</v>
      </c>
    </row>
    <row r="298" spans="1:18" ht="28.5" x14ac:dyDescent="0.45">
      <c r="A298" s="1">
        <v>45861</v>
      </c>
      <c r="B298" t="s">
        <v>35</v>
      </c>
      <c r="C298" t="s">
        <v>36</v>
      </c>
      <c r="D298" t="s">
        <v>353</v>
      </c>
      <c r="E298" t="s">
        <v>2136</v>
      </c>
      <c r="F298">
        <v>774249188</v>
      </c>
      <c r="G298" t="s">
        <v>27</v>
      </c>
      <c r="I298" t="s">
        <v>24</v>
      </c>
      <c r="J298" t="s">
        <v>20</v>
      </c>
      <c r="L298" s="4" t="s">
        <v>2137</v>
      </c>
      <c r="Q298" s="18" t="str">
        <f>"S"&amp;_xlfn.ISOWEEKNUM(Semaine_1[[#This Row],[Date]])</f>
        <v>S30</v>
      </c>
      <c r="R298" s="18" t="str">
        <f>TEXT(Semaine_1[[#This Row],[Date]],"MMMM")</f>
        <v>juillet</v>
      </c>
    </row>
    <row r="299" spans="1:18" ht="28.5" x14ac:dyDescent="0.45">
      <c r="A299" s="1">
        <v>45861</v>
      </c>
      <c r="B299" t="s">
        <v>35</v>
      </c>
      <c r="C299" t="s">
        <v>36</v>
      </c>
      <c r="D299" t="s">
        <v>353</v>
      </c>
      <c r="E299" t="s">
        <v>361</v>
      </c>
      <c r="F299">
        <v>789401855</v>
      </c>
      <c r="G299" t="s">
        <v>27</v>
      </c>
      <c r="I299" t="s">
        <v>19</v>
      </c>
      <c r="J299" t="s">
        <v>20</v>
      </c>
      <c r="L299" s="4" t="s">
        <v>2138</v>
      </c>
      <c r="Q299" s="18" t="str">
        <f>"S"&amp;_xlfn.ISOWEEKNUM(Semaine_1[[#This Row],[Date]])</f>
        <v>S30</v>
      </c>
      <c r="R299" s="18" t="str">
        <f>TEXT(Semaine_1[[#This Row],[Date]],"MMMM")</f>
        <v>juillet</v>
      </c>
    </row>
    <row r="300" spans="1:18" x14ac:dyDescent="0.45">
      <c r="A300" s="1">
        <v>45861</v>
      </c>
      <c r="B300" t="s">
        <v>35</v>
      </c>
      <c r="C300" t="s">
        <v>36</v>
      </c>
      <c r="D300" t="s">
        <v>353</v>
      </c>
      <c r="E300" t="s">
        <v>2139</v>
      </c>
      <c r="F300">
        <v>788454467</v>
      </c>
      <c r="G300" t="s">
        <v>27</v>
      </c>
      <c r="I300" t="s">
        <v>19</v>
      </c>
      <c r="J300" t="s">
        <v>20</v>
      </c>
      <c r="L300" s="4" t="s">
        <v>117</v>
      </c>
      <c r="Q300" s="18" t="str">
        <f>"S"&amp;_xlfn.ISOWEEKNUM(Semaine_1[[#This Row],[Date]])</f>
        <v>S30</v>
      </c>
      <c r="R300" s="18" t="str">
        <f>TEXT(Semaine_1[[#This Row],[Date]],"MMMM")</f>
        <v>juillet</v>
      </c>
    </row>
    <row r="301" spans="1:18" x14ac:dyDescent="0.45">
      <c r="A301" s="1">
        <v>45861</v>
      </c>
      <c r="B301" t="s">
        <v>35</v>
      </c>
      <c r="C301" t="s">
        <v>36</v>
      </c>
      <c r="D301" t="s">
        <v>353</v>
      </c>
      <c r="E301" t="s">
        <v>60</v>
      </c>
      <c r="F301">
        <v>778134091</v>
      </c>
      <c r="G301" t="s">
        <v>27</v>
      </c>
      <c r="I301" t="s">
        <v>19</v>
      </c>
      <c r="J301" t="s">
        <v>20</v>
      </c>
      <c r="L301" s="4" t="s">
        <v>2140</v>
      </c>
      <c r="Q301" s="18" t="str">
        <f>"S"&amp;_xlfn.ISOWEEKNUM(Semaine_1[[#This Row],[Date]])</f>
        <v>S30</v>
      </c>
      <c r="R301" s="18" t="str">
        <f>TEXT(Semaine_1[[#This Row],[Date]],"MMMM")</f>
        <v>juillet</v>
      </c>
    </row>
    <row r="302" spans="1:18" x14ac:dyDescent="0.45">
      <c r="A302" s="1">
        <v>45861</v>
      </c>
      <c r="B302" t="s">
        <v>35</v>
      </c>
      <c r="C302" t="s">
        <v>36</v>
      </c>
      <c r="D302" t="s">
        <v>353</v>
      </c>
      <c r="E302" t="s">
        <v>235</v>
      </c>
      <c r="F302">
        <v>775331187</v>
      </c>
      <c r="G302" t="s">
        <v>18</v>
      </c>
      <c r="I302" t="s">
        <v>19</v>
      </c>
      <c r="J302" t="s">
        <v>20</v>
      </c>
      <c r="L302" s="4" t="s">
        <v>2141</v>
      </c>
      <c r="Q302" s="18" t="str">
        <f>"S"&amp;_xlfn.ISOWEEKNUM(Semaine_1[[#This Row],[Date]])</f>
        <v>S30</v>
      </c>
      <c r="R302" s="18" t="str">
        <f>TEXT(Semaine_1[[#This Row],[Date]],"MMMM")</f>
        <v>juillet</v>
      </c>
    </row>
    <row r="303" spans="1:18" x14ac:dyDescent="0.45">
      <c r="A303" s="1">
        <v>45861</v>
      </c>
      <c r="B303" t="s">
        <v>35</v>
      </c>
      <c r="C303" t="s">
        <v>36</v>
      </c>
      <c r="D303" t="s">
        <v>353</v>
      </c>
      <c r="E303" t="s">
        <v>356</v>
      </c>
      <c r="F303">
        <v>774245222</v>
      </c>
      <c r="G303" t="s">
        <v>18</v>
      </c>
      <c r="I303" t="s">
        <v>19</v>
      </c>
      <c r="J303" t="s">
        <v>20</v>
      </c>
      <c r="L303" s="4" t="s">
        <v>2142</v>
      </c>
      <c r="Q303" s="18" t="str">
        <f>"S"&amp;_xlfn.ISOWEEKNUM(Semaine_1[[#This Row],[Date]])</f>
        <v>S30</v>
      </c>
      <c r="R303" s="18" t="str">
        <f>TEXT(Semaine_1[[#This Row],[Date]],"MMMM")</f>
        <v>juillet</v>
      </c>
    </row>
    <row r="304" spans="1:18" ht="28.5" x14ac:dyDescent="0.45">
      <c r="A304" s="1">
        <v>45861</v>
      </c>
      <c r="B304" t="s">
        <v>35</v>
      </c>
      <c r="C304" t="s">
        <v>36</v>
      </c>
      <c r="D304" t="s">
        <v>353</v>
      </c>
      <c r="E304" t="s">
        <v>363</v>
      </c>
      <c r="F304">
        <v>773553588</v>
      </c>
      <c r="G304" t="s">
        <v>27</v>
      </c>
      <c r="I304" t="s">
        <v>19</v>
      </c>
      <c r="J304" t="s">
        <v>20</v>
      </c>
      <c r="L304" s="4" t="s">
        <v>2143</v>
      </c>
      <c r="Q304" s="18" t="str">
        <f>"S"&amp;_xlfn.ISOWEEKNUM(Semaine_1[[#This Row],[Date]])</f>
        <v>S30</v>
      </c>
      <c r="R304" s="18" t="str">
        <f>TEXT(Semaine_1[[#This Row],[Date]],"MMMM")</f>
        <v>juillet</v>
      </c>
    </row>
    <row r="305" spans="1:18" x14ac:dyDescent="0.45">
      <c r="A305" s="1">
        <v>45861</v>
      </c>
      <c r="B305" t="s">
        <v>35</v>
      </c>
      <c r="C305" t="s">
        <v>36</v>
      </c>
      <c r="D305" t="s">
        <v>353</v>
      </c>
      <c r="E305" t="s">
        <v>2144</v>
      </c>
      <c r="F305">
        <v>772138804</v>
      </c>
      <c r="G305" t="s">
        <v>27</v>
      </c>
      <c r="I305" t="s">
        <v>19</v>
      </c>
      <c r="J305" t="s">
        <v>20</v>
      </c>
      <c r="L305" s="4" t="s">
        <v>783</v>
      </c>
      <c r="Q305" s="18" t="str">
        <f>"S"&amp;_xlfn.ISOWEEKNUM(Semaine_1[[#This Row],[Date]])</f>
        <v>S30</v>
      </c>
      <c r="R305" s="18" t="str">
        <f>TEXT(Semaine_1[[#This Row],[Date]],"MMMM")</f>
        <v>juillet</v>
      </c>
    </row>
    <row r="306" spans="1:18" ht="28.5" x14ac:dyDescent="0.45">
      <c r="A306" s="1">
        <v>45861</v>
      </c>
      <c r="B306" t="s">
        <v>35</v>
      </c>
      <c r="C306" t="s">
        <v>36</v>
      </c>
      <c r="D306" t="s">
        <v>353</v>
      </c>
      <c r="E306" t="s">
        <v>357</v>
      </c>
      <c r="F306">
        <v>763414593</v>
      </c>
      <c r="G306" t="s">
        <v>18</v>
      </c>
      <c r="I306" t="s">
        <v>19</v>
      </c>
      <c r="J306" t="s">
        <v>20</v>
      </c>
      <c r="L306" s="4" t="s">
        <v>491</v>
      </c>
      <c r="Q306" s="18" t="str">
        <f>"S"&amp;_xlfn.ISOWEEKNUM(Semaine_1[[#This Row],[Date]])</f>
        <v>S30</v>
      </c>
      <c r="R306" s="18" t="str">
        <f>TEXT(Semaine_1[[#This Row],[Date]],"MMMM")</f>
        <v>juillet</v>
      </c>
    </row>
    <row r="307" spans="1:18" x14ac:dyDescent="0.45">
      <c r="A307" s="1">
        <v>45861</v>
      </c>
      <c r="B307" t="s">
        <v>42</v>
      </c>
      <c r="C307" t="s">
        <v>815</v>
      </c>
      <c r="D307" t="s">
        <v>889</v>
      </c>
      <c r="E307" t="s">
        <v>2101</v>
      </c>
      <c r="F307">
        <v>770217868</v>
      </c>
      <c r="G307" t="s">
        <v>27</v>
      </c>
      <c r="I307" t="s">
        <v>24</v>
      </c>
      <c r="J307" t="s">
        <v>37</v>
      </c>
      <c r="L307" s="4" t="s">
        <v>2145</v>
      </c>
      <c r="M307" t="s">
        <v>29</v>
      </c>
      <c r="N307">
        <v>25</v>
      </c>
      <c r="O307" s="5">
        <v>10250</v>
      </c>
      <c r="P307" s="5">
        <v>256250</v>
      </c>
      <c r="Q307" s="18" t="str">
        <f>"S"&amp;_xlfn.ISOWEEKNUM(Semaine_1[[#This Row],[Date]])</f>
        <v>S30</v>
      </c>
      <c r="R307" s="18" t="str">
        <f>TEXT(Semaine_1[[#This Row],[Date]],"MMMM")</f>
        <v>juillet</v>
      </c>
    </row>
    <row r="308" spans="1:18" x14ac:dyDescent="0.45">
      <c r="A308" s="1">
        <v>45861</v>
      </c>
      <c r="B308" t="s">
        <v>42</v>
      </c>
      <c r="C308" t="s">
        <v>815</v>
      </c>
      <c r="D308" t="s">
        <v>889</v>
      </c>
      <c r="E308" t="s">
        <v>1477</v>
      </c>
      <c r="F308">
        <v>776421356</v>
      </c>
      <c r="G308" t="s">
        <v>18</v>
      </c>
      <c r="I308" t="s">
        <v>19</v>
      </c>
      <c r="J308" t="s">
        <v>20</v>
      </c>
      <c r="L308" s="4" t="s">
        <v>1181</v>
      </c>
      <c r="Q308" s="18" t="str">
        <f>"S"&amp;_xlfn.ISOWEEKNUM(Semaine_1[[#This Row],[Date]])</f>
        <v>S30</v>
      </c>
      <c r="R308" s="18" t="str">
        <f>TEXT(Semaine_1[[#This Row],[Date]],"MMMM")</f>
        <v>juillet</v>
      </c>
    </row>
    <row r="309" spans="1:18" x14ac:dyDescent="0.45">
      <c r="A309" s="1">
        <v>45861</v>
      </c>
      <c r="B309" t="s">
        <v>42</v>
      </c>
      <c r="C309" t="s">
        <v>815</v>
      </c>
      <c r="D309" t="s">
        <v>889</v>
      </c>
      <c r="E309" t="s">
        <v>1577</v>
      </c>
      <c r="F309">
        <v>784548655</v>
      </c>
      <c r="G309" t="s">
        <v>18</v>
      </c>
      <c r="I309" t="s">
        <v>24</v>
      </c>
      <c r="J309" t="s">
        <v>20</v>
      </c>
      <c r="L309" s="4" t="s">
        <v>2146</v>
      </c>
      <c r="Q309" s="18" t="str">
        <f>"S"&amp;_xlfn.ISOWEEKNUM(Semaine_1[[#This Row],[Date]])</f>
        <v>S30</v>
      </c>
      <c r="R309" s="18" t="str">
        <f>TEXT(Semaine_1[[#This Row],[Date]],"MMMM")</f>
        <v>juillet</v>
      </c>
    </row>
    <row r="310" spans="1:18" x14ac:dyDescent="0.45">
      <c r="A310" s="1">
        <v>45861</v>
      </c>
      <c r="B310" t="s">
        <v>42</v>
      </c>
      <c r="C310" t="s">
        <v>815</v>
      </c>
      <c r="D310" t="s">
        <v>889</v>
      </c>
      <c r="E310" t="s">
        <v>708</v>
      </c>
      <c r="F310">
        <v>773999936</v>
      </c>
      <c r="G310" t="s">
        <v>18</v>
      </c>
      <c r="I310" t="s">
        <v>19</v>
      </c>
      <c r="J310" t="s">
        <v>20</v>
      </c>
      <c r="L310" s="4" t="s">
        <v>2147</v>
      </c>
      <c r="Q310" s="18" t="str">
        <f>"S"&amp;_xlfn.ISOWEEKNUM(Semaine_1[[#This Row],[Date]])</f>
        <v>S30</v>
      </c>
      <c r="R310" s="18" t="str">
        <f>TEXT(Semaine_1[[#This Row],[Date]],"MMMM")</f>
        <v>juillet</v>
      </c>
    </row>
    <row r="311" spans="1:18" x14ac:dyDescent="0.45">
      <c r="A311" s="1">
        <v>45861</v>
      </c>
      <c r="B311" t="s">
        <v>42</v>
      </c>
      <c r="C311" t="s">
        <v>815</v>
      </c>
      <c r="D311" t="s">
        <v>889</v>
      </c>
      <c r="E311" t="s">
        <v>1477</v>
      </c>
      <c r="F311">
        <v>702063636</v>
      </c>
      <c r="G311" t="s">
        <v>18</v>
      </c>
      <c r="I311" t="s">
        <v>19</v>
      </c>
      <c r="J311" t="s">
        <v>20</v>
      </c>
      <c r="L311" s="4" t="s">
        <v>2148</v>
      </c>
      <c r="Q311" s="18" t="str">
        <f>"S"&amp;_xlfn.ISOWEEKNUM(Semaine_1[[#This Row],[Date]])</f>
        <v>S30</v>
      </c>
      <c r="R311" s="18" t="str">
        <f>TEXT(Semaine_1[[#This Row],[Date]],"MMMM")</f>
        <v>juillet</v>
      </c>
    </row>
    <row r="312" spans="1:18" x14ac:dyDescent="0.45">
      <c r="A312" s="1">
        <v>45861</v>
      </c>
      <c r="B312" t="s">
        <v>42</v>
      </c>
      <c r="C312" t="s">
        <v>815</v>
      </c>
      <c r="D312" t="s">
        <v>889</v>
      </c>
      <c r="E312" t="s">
        <v>2149</v>
      </c>
      <c r="F312">
        <v>775001321</v>
      </c>
      <c r="G312" t="s">
        <v>18</v>
      </c>
      <c r="I312" t="s">
        <v>19</v>
      </c>
      <c r="J312" t="s">
        <v>20</v>
      </c>
      <c r="L312" s="4" t="s">
        <v>2150</v>
      </c>
      <c r="Q312" s="18" t="str">
        <f>"S"&amp;_xlfn.ISOWEEKNUM(Semaine_1[[#This Row],[Date]])</f>
        <v>S30</v>
      </c>
      <c r="R312" s="18" t="str">
        <f>TEXT(Semaine_1[[#This Row],[Date]],"MMMM")</f>
        <v>juillet</v>
      </c>
    </row>
    <row r="313" spans="1:18" x14ac:dyDescent="0.45">
      <c r="A313" s="1">
        <v>45861</v>
      </c>
      <c r="B313" t="s">
        <v>42</v>
      </c>
      <c r="C313" t="s">
        <v>815</v>
      </c>
      <c r="D313" t="s">
        <v>889</v>
      </c>
      <c r="E313" t="s">
        <v>1919</v>
      </c>
      <c r="F313">
        <v>774379845</v>
      </c>
      <c r="G313" t="s">
        <v>18</v>
      </c>
      <c r="I313" t="s">
        <v>19</v>
      </c>
      <c r="J313" t="s">
        <v>20</v>
      </c>
      <c r="L313" s="4" t="s">
        <v>2151</v>
      </c>
      <c r="Q313" s="18" t="str">
        <f>"S"&amp;_xlfn.ISOWEEKNUM(Semaine_1[[#This Row],[Date]])</f>
        <v>S30</v>
      </c>
      <c r="R313" s="18" t="str">
        <f>TEXT(Semaine_1[[#This Row],[Date]],"MMMM")</f>
        <v>juillet</v>
      </c>
    </row>
    <row r="314" spans="1:18" ht="28.5" x14ac:dyDescent="0.45">
      <c r="A314" s="1">
        <v>45861</v>
      </c>
      <c r="B314" t="s">
        <v>42</v>
      </c>
      <c r="C314" t="s">
        <v>815</v>
      </c>
      <c r="D314" t="s">
        <v>889</v>
      </c>
      <c r="E314" t="s">
        <v>2152</v>
      </c>
      <c r="F314">
        <v>781523821</v>
      </c>
      <c r="G314" t="s">
        <v>27</v>
      </c>
      <c r="I314" t="s">
        <v>19</v>
      </c>
      <c r="J314" t="s">
        <v>20</v>
      </c>
      <c r="L314" s="4" t="s">
        <v>2153</v>
      </c>
      <c r="Q314" s="18" t="str">
        <f>"S"&amp;_xlfn.ISOWEEKNUM(Semaine_1[[#This Row],[Date]])</f>
        <v>S30</v>
      </c>
      <c r="R314" s="18" t="str">
        <f>TEXT(Semaine_1[[#This Row],[Date]],"MMMM")</f>
        <v>juillet</v>
      </c>
    </row>
    <row r="315" spans="1:18" ht="28.5" x14ac:dyDescent="0.45">
      <c r="A315" s="1">
        <v>45861</v>
      </c>
      <c r="B315" t="s">
        <v>42</v>
      </c>
      <c r="C315" t="s">
        <v>815</v>
      </c>
      <c r="D315" t="s">
        <v>889</v>
      </c>
      <c r="E315" t="s">
        <v>2154</v>
      </c>
      <c r="F315">
        <v>770921464</v>
      </c>
      <c r="G315" t="s">
        <v>18</v>
      </c>
      <c r="I315" t="s">
        <v>19</v>
      </c>
      <c r="J315" t="s">
        <v>20</v>
      </c>
      <c r="L315" s="4" t="s">
        <v>2155</v>
      </c>
      <c r="Q315" s="18" t="str">
        <f>"S"&amp;_xlfn.ISOWEEKNUM(Semaine_1[[#This Row],[Date]])</f>
        <v>S30</v>
      </c>
      <c r="R315" s="18" t="str">
        <f>TEXT(Semaine_1[[#This Row],[Date]],"MMMM")</f>
        <v>juillet</v>
      </c>
    </row>
    <row r="316" spans="1:18" ht="42.75" x14ac:dyDescent="0.45">
      <c r="A316" s="1">
        <v>45861</v>
      </c>
      <c r="B316" t="s">
        <v>30</v>
      </c>
      <c r="C316" t="s">
        <v>31</v>
      </c>
      <c r="D316" t="s">
        <v>107</v>
      </c>
      <c r="E316" t="s">
        <v>111</v>
      </c>
      <c r="F316">
        <v>775792864</v>
      </c>
      <c r="G316" t="s">
        <v>18</v>
      </c>
      <c r="I316" t="s">
        <v>24</v>
      </c>
      <c r="J316" t="s">
        <v>20</v>
      </c>
      <c r="L316" s="4" t="s">
        <v>2156</v>
      </c>
      <c r="Q316" s="18" t="str">
        <f>"S"&amp;_xlfn.ISOWEEKNUM(Semaine_1[[#This Row],[Date]])</f>
        <v>S30</v>
      </c>
      <c r="R316" s="18" t="str">
        <f>TEXT(Semaine_1[[#This Row],[Date]],"MMMM")</f>
        <v>juillet</v>
      </c>
    </row>
    <row r="317" spans="1:18" x14ac:dyDescent="0.45">
      <c r="A317" s="1">
        <v>45861</v>
      </c>
      <c r="B317" t="s">
        <v>30</v>
      </c>
      <c r="C317" t="s">
        <v>31</v>
      </c>
      <c r="D317" t="s">
        <v>107</v>
      </c>
      <c r="E317" t="s">
        <v>145</v>
      </c>
      <c r="F317">
        <v>762974040</v>
      </c>
      <c r="G317" t="s">
        <v>27</v>
      </c>
      <c r="I317" t="s">
        <v>24</v>
      </c>
      <c r="J317" t="s">
        <v>20</v>
      </c>
      <c r="L317" s="4" t="s">
        <v>2157</v>
      </c>
      <c r="Q317" s="18" t="str">
        <f>"S"&amp;_xlfn.ISOWEEKNUM(Semaine_1[[#This Row],[Date]])</f>
        <v>S30</v>
      </c>
      <c r="R317" s="18" t="str">
        <f>TEXT(Semaine_1[[#This Row],[Date]],"MMMM")</f>
        <v>juillet</v>
      </c>
    </row>
    <row r="318" spans="1:18" ht="28.5" x14ac:dyDescent="0.45">
      <c r="A318" s="1">
        <v>45861</v>
      </c>
      <c r="B318" t="s">
        <v>30</v>
      </c>
      <c r="C318" t="s">
        <v>31</v>
      </c>
      <c r="D318" t="s">
        <v>107</v>
      </c>
      <c r="E318" t="s">
        <v>108</v>
      </c>
      <c r="F318">
        <v>775213948</v>
      </c>
      <c r="G318" t="s">
        <v>18</v>
      </c>
      <c r="I318" t="s">
        <v>24</v>
      </c>
      <c r="J318" t="s">
        <v>20</v>
      </c>
      <c r="L318" s="4" t="s">
        <v>1673</v>
      </c>
      <c r="Q318" s="18" t="str">
        <f>"S"&amp;_xlfn.ISOWEEKNUM(Semaine_1[[#This Row],[Date]])</f>
        <v>S30</v>
      </c>
      <c r="R318" s="18" t="str">
        <f>TEXT(Semaine_1[[#This Row],[Date]],"MMMM")</f>
        <v>juillet</v>
      </c>
    </row>
    <row r="319" spans="1:18" ht="28.5" x14ac:dyDescent="0.45">
      <c r="A319" s="1">
        <v>45861</v>
      </c>
      <c r="B319" t="s">
        <v>30</v>
      </c>
      <c r="C319" t="s">
        <v>31</v>
      </c>
      <c r="D319" t="s">
        <v>107</v>
      </c>
      <c r="E319" t="s">
        <v>110</v>
      </c>
      <c r="F319">
        <v>768059355</v>
      </c>
      <c r="G319" t="s">
        <v>27</v>
      </c>
      <c r="I319" t="s">
        <v>24</v>
      </c>
      <c r="J319" t="s">
        <v>20</v>
      </c>
      <c r="L319" s="4" t="s">
        <v>2158</v>
      </c>
      <c r="Q319" s="18" t="str">
        <f>"S"&amp;_xlfn.ISOWEEKNUM(Semaine_1[[#This Row],[Date]])</f>
        <v>S30</v>
      </c>
      <c r="R319" s="18" t="str">
        <f>TEXT(Semaine_1[[#This Row],[Date]],"MMMM")</f>
        <v>juillet</v>
      </c>
    </row>
    <row r="320" spans="1:18" x14ac:dyDescent="0.45">
      <c r="A320" s="1">
        <v>45861</v>
      </c>
      <c r="B320" t="s">
        <v>30</v>
      </c>
      <c r="C320" t="s">
        <v>31</v>
      </c>
      <c r="D320" t="s">
        <v>107</v>
      </c>
      <c r="E320" t="s">
        <v>642</v>
      </c>
      <c r="F320">
        <v>772713019</v>
      </c>
      <c r="G320" t="s">
        <v>27</v>
      </c>
      <c r="I320" t="s">
        <v>24</v>
      </c>
      <c r="J320" t="s">
        <v>37</v>
      </c>
      <c r="L320" s="4" t="s">
        <v>33</v>
      </c>
      <c r="M320" t="s">
        <v>29</v>
      </c>
      <c r="N320">
        <v>5</v>
      </c>
      <c r="O320" s="5">
        <v>10250</v>
      </c>
      <c r="P320" s="5">
        <v>51250</v>
      </c>
      <c r="Q320" s="18" t="str">
        <f>"S"&amp;_xlfn.ISOWEEKNUM(Semaine_1[[#This Row],[Date]])</f>
        <v>S30</v>
      </c>
      <c r="R320" s="18" t="str">
        <f>TEXT(Semaine_1[[#This Row],[Date]],"MMMM")</f>
        <v>juillet</v>
      </c>
    </row>
    <row r="321" spans="1:18" x14ac:dyDescent="0.45">
      <c r="A321" s="1">
        <v>45861</v>
      </c>
      <c r="B321" t="s">
        <v>30</v>
      </c>
      <c r="C321" t="s">
        <v>31</v>
      </c>
      <c r="D321" t="s">
        <v>107</v>
      </c>
      <c r="E321" t="s">
        <v>642</v>
      </c>
      <c r="F321">
        <v>772713019</v>
      </c>
      <c r="G321" t="s">
        <v>27</v>
      </c>
      <c r="I321" t="s">
        <v>24</v>
      </c>
      <c r="J321" t="s">
        <v>37</v>
      </c>
      <c r="L321" s="4" t="s">
        <v>33</v>
      </c>
      <c r="M321" t="s">
        <v>43</v>
      </c>
      <c r="N321">
        <v>5</v>
      </c>
      <c r="O321" s="5">
        <v>19500</v>
      </c>
      <c r="P321" s="5">
        <v>97500</v>
      </c>
      <c r="Q321" s="18" t="str">
        <f>"S"&amp;_xlfn.ISOWEEKNUM(Semaine_1[[#This Row],[Date]])</f>
        <v>S30</v>
      </c>
      <c r="R321" s="18" t="str">
        <f>TEXT(Semaine_1[[#This Row],[Date]],"MMMM")</f>
        <v>juillet</v>
      </c>
    </row>
    <row r="322" spans="1:18" x14ac:dyDescent="0.45">
      <c r="A322" s="1">
        <v>45861</v>
      </c>
      <c r="B322" t="s">
        <v>30</v>
      </c>
      <c r="C322" t="s">
        <v>31</v>
      </c>
      <c r="D322" t="s">
        <v>107</v>
      </c>
      <c r="E322" t="s">
        <v>109</v>
      </c>
      <c r="F322">
        <v>779420909</v>
      </c>
      <c r="G322" t="s">
        <v>18</v>
      </c>
      <c r="I322" t="s">
        <v>24</v>
      </c>
      <c r="J322" t="s">
        <v>37</v>
      </c>
      <c r="L322" s="4" t="s">
        <v>33</v>
      </c>
      <c r="M322" t="s">
        <v>34</v>
      </c>
      <c r="N322">
        <v>13</v>
      </c>
      <c r="O322" s="5">
        <v>26000</v>
      </c>
      <c r="P322" s="5">
        <v>338000</v>
      </c>
      <c r="Q322" s="18" t="str">
        <f>"S"&amp;_xlfn.ISOWEEKNUM(Semaine_1[[#This Row],[Date]])</f>
        <v>S30</v>
      </c>
      <c r="R322" s="18" t="str">
        <f>TEXT(Semaine_1[[#This Row],[Date]],"MMMM")</f>
        <v>juillet</v>
      </c>
    </row>
    <row r="323" spans="1:18" x14ac:dyDescent="0.45">
      <c r="A323" s="1">
        <v>45861</v>
      </c>
      <c r="B323" t="s">
        <v>30</v>
      </c>
      <c r="C323" t="s">
        <v>31</v>
      </c>
      <c r="D323" t="s">
        <v>115</v>
      </c>
      <c r="E323" t="s">
        <v>2159</v>
      </c>
      <c r="F323">
        <v>755253232</v>
      </c>
      <c r="G323" t="s">
        <v>27</v>
      </c>
      <c r="I323" t="s">
        <v>19</v>
      </c>
      <c r="J323" t="s">
        <v>20</v>
      </c>
      <c r="L323" s="4" t="s">
        <v>2160</v>
      </c>
      <c r="Q323" s="18" t="str">
        <f>"S"&amp;_xlfn.ISOWEEKNUM(Semaine_1[[#This Row],[Date]])</f>
        <v>S30</v>
      </c>
      <c r="R323" s="18" t="str">
        <f>TEXT(Semaine_1[[#This Row],[Date]],"MMMM")</f>
        <v>juillet</v>
      </c>
    </row>
    <row r="324" spans="1:18" x14ac:dyDescent="0.45">
      <c r="A324" s="1">
        <v>45861</v>
      </c>
      <c r="B324" t="s">
        <v>30</v>
      </c>
      <c r="C324" t="s">
        <v>31</v>
      </c>
      <c r="D324" t="s">
        <v>115</v>
      </c>
      <c r="E324" t="s">
        <v>114</v>
      </c>
      <c r="F324">
        <v>762625997</v>
      </c>
      <c r="G324" t="s">
        <v>18</v>
      </c>
      <c r="I324" t="s">
        <v>19</v>
      </c>
      <c r="J324" t="s">
        <v>20</v>
      </c>
      <c r="L324" s="4" t="s">
        <v>2161</v>
      </c>
      <c r="Q324" s="18" t="str">
        <f>"S"&amp;_xlfn.ISOWEEKNUM(Semaine_1[[#This Row],[Date]])</f>
        <v>S30</v>
      </c>
      <c r="R324" s="18" t="str">
        <f>TEXT(Semaine_1[[#This Row],[Date]],"MMMM")</f>
        <v>juillet</v>
      </c>
    </row>
    <row r="325" spans="1:18" x14ac:dyDescent="0.45">
      <c r="A325" s="1">
        <v>45861</v>
      </c>
      <c r="B325" t="s">
        <v>30</v>
      </c>
      <c r="C325" t="s">
        <v>31</v>
      </c>
      <c r="D325" t="s">
        <v>115</v>
      </c>
      <c r="E325" t="s">
        <v>113</v>
      </c>
      <c r="F325">
        <v>778747772</v>
      </c>
      <c r="G325" t="s">
        <v>18</v>
      </c>
      <c r="I325" t="s">
        <v>24</v>
      </c>
      <c r="J325" t="s">
        <v>20</v>
      </c>
      <c r="L325" s="4" t="s">
        <v>2162</v>
      </c>
      <c r="Q325" s="18" t="str">
        <f>"S"&amp;_xlfn.ISOWEEKNUM(Semaine_1[[#This Row],[Date]])</f>
        <v>S30</v>
      </c>
      <c r="R325" s="18" t="str">
        <f>TEXT(Semaine_1[[#This Row],[Date]],"MMMM")</f>
        <v>juillet</v>
      </c>
    </row>
    <row r="326" spans="1:18" x14ac:dyDescent="0.45">
      <c r="A326" s="1">
        <v>45861</v>
      </c>
      <c r="B326" t="s">
        <v>30</v>
      </c>
      <c r="C326" t="s">
        <v>31</v>
      </c>
      <c r="D326" t="s">
        <v>115</v>
      </c>
      <c r="E326" t="s">
        <v>233</v>
      </c>
      <c r="F326">
        <v>764881522</v>
      </c>
      <c r="G326" t="s">
        <v>18</v>
      </c>
      <c r="I326" t="s">
        <v>19</v>
      </c>
      <c r="J326" t="s">
        <v>20</v>
      </c>
      <c r="L326" s="4" t="s">
        <v>2163</v>
      </c>
      <c r="Q326" s="18" t="str">
        <f>"S"&amp;_xlfn.ISOWEEKNUM(Semaine_1[[#This Row],[Date]])</f>
        <v>S30</v>
      </c>
      <c r="R326" s="18" t="str">
        <f>TEXT(Semaine_1[[#This Row],[Date]],"MMMM")</f>
        <v>juillet</v>
      </c>
    </row>
    <row r="327" spans="1:18" x14ac:dyDescent="0.45">
      <c r="A327" s="1">
        <v>45861</v>
      </c>
      <c r="B327" t="s">
        <v>30</v>
      </c>
      <c r="C327" t="s">
        <v>31</v>
      </c>
      <c r="D327" t="s">
        <v>115</v>
      </c>
      <c r="E327" t="s">
        <v>232</v>
      </c>
      <c r="F327">
        <v>773340367</v>
      </c>
      <c r="G327" t="s">
        <v>18</v>
      </c>
      <c r="I327" t="s">
        <v>24</v>
      </c>
      <c r="J327" t="s">
        <v>37</v>
      </c>
      <c r="L327" s="4" t="s">
        <v>33</v>
      </c>
      <c r="M327" t="s">
        <v>34</v>
      </c>
      <c r="N327">
        <v>13</v>
      </c>
      <c r="O327" s="5">
        <v>26000</v>
      </c>
      <c r="P327" s="5">
        <v>338000</v>
      </c>
      <c r="Q327" s="18" t="str">
        <f>"S"&amp;_xlfn.ISOWEEKNUM(Semaine_1[[#This Row],[Date]])</f>
        <v>S30</v>
      </c>
      <c r="R327" s="18" t="str">
        <f>TEXT(Semaine_1[[#This Row],[Date]],"MMMM")</f>
        <v>juillet</v>
      </c>
    </row>
    <row r="328" spans="1:18" ht="28.5" x14ac:dyDescent="0.45">
      <c r="A328" s="1">
        <v>45861</v>
      </c>
      <c r="B328" t="s">
        <v>30</v>
      </c>
      <c r="C328" t="s">
        <v>31</v>
      </c>
      <c r="D328" t="s">
        <v>115</v>
      </c>
      <c r="E328" t="s">
        <v>112</v>
      </c>
      <c r="F328">
        <v>781532059</v>
      </c>
      <c r="G328" t="s">
        <v>18</v>
      </c>
      <c r="I328" t="s">
        <v>24</v>
      </c>
      <c r="J328" t="s">
        <v>20</v>
      </c>
      <c r="L328" s="4" t="s">
        <v>2164</v>
      </c>
      <c r="Q328" s="18" t="str">
        <f>"S"&amp;_xlfn.ISOWEEKNUM(Semaine_1[[#This Row],[Date]])</f>
        <v>S30</v>
      </c>
      <c r="R328" s="18" t="str">
        <f>TEXT(Semaine_1[[#This Row],[Date]],"MMMM")</f>
        <v>juillet</v>
      </c>
    </row>
    <row r="329" spans="1:18" ht="28.5" x14ac:dyDescent="0.45">
      <c r="A329" s="1">
        <v>45861</v>
      </c>
      <c r="B329" t="s">
        <v>30</v>
      </c>
      <c r="C329" t="s">
        <v>31</v>
      </c>
      <c r="D329" t="s">
        <v>115</v>
      </c>
      <c r="E329" t="s">
        <v>1240</v>
      </c>
      <c r="F329">
        <v>772884203</v>
      </c>
      <c r="G329" t="s">
        <v>18</v>
      </c>
      <c r="I329" t="s">
        <v>19</v>
      </c>
      <c r="J329" t="s">
        <v>20</v>
      </c>
      <c r="L329" s="4" t="s">
        <v>2165</v>
      </c>
      <c r="Q329" s="18" t="str">
        <f>"S"&amp;_xlfn.ISOWEEKNUM(Semaine_1[[#This Row],[Date]])</f>
        <v>S30</v>
      </c>
      <c r="R329" s="18" t="str">
        <f>TEXT(Semaine_1[[#This Row],[Date]],"MMMM")</f>
        <v>juillet</v>
      </c>
    </row>
    <row r="330" spans="1:18" ht="42.75" x14ac:dyDescent="0.45">
      <c r="A330" s="1">
        <v>45860</v>
      </c>
      <c r="B330" t="s">
        <v>40</v>
      </c>
      <c r="C330" t="s">
        <v>41</v>
      </c>
      <c r="D330" t="s">
        <v>226</v>
      </c>
      <c r="E330" t="s">
        <v>395</v>
      </c>
      <c r="F330">
        <v>774445778</v>
      </c>
      <c r="G330" t="s">
        <v>27</v>
      </c>
      <c r="I330" t="s">
        <v>24</v>
      </c>
      <c r="J330" t="s">
        <v>20</v>
      </c>
      <c r="L330" s="4" t="s">
        <v>1875</v>
      </c>
      <c r="Q330" s="18" t="str">
        <f>"S"&amp;_xlfn.ISOWEEKNUM(Semaine_1[[#This Row],[Date]])</f>
        <v>S30</v>
      </c>
      <c r="R330" s="18" t="str">
        <f>TEXT(Semaine_1[[#This Row],[Date]],"MMMM")</f>
        <v>juillet</v>
      </c>
    </row>
    <row r="331" spans="1:18" x14ac:dyDescent="0.45">
      <c r="A331" s="1">
        <v>45860</v>
      </c>
      <c r="B331" t="s">
        <v>40</v>
      </c>
      <c r="C331" t="s">
        <v>41</v>
      </c>
      <c r="D331" t="s">
        <v>226</v>
      </c>
      <c r="E331" t="s">
        <v>504</v>
      </c>
      <c r="F331">
        <v>775361612</v>
      </c>
      <c r="G331" t="s">
        <v>27</v>
      </c>
      <c r="I331" t="s">
        <v>19</v>
      </c>
      <c r="J331" t="s">
        <v>20</v>
      </c>
      <c r="L331" s="4" t="s">
        <v>1876</v>
      </c>
      <c r="Q331" s="18" t="str">
        <f>"S"&amp;_xlfn.ISOWEEKNUM(Semaine_1[[#This Row],[Date]])</f>
        <v>S30</v>
      </c>
      <c r="R331" s="18" t="str">
        <f>TEXT(Semaine_1[[#This Row],[Date]],"MMMM")</f>
        <v>juillet</v>
      </c>
    </row>
    <row r="332" spans="1:18" ht="28.5" x14ac:dyDescent="0.45">
      <c r="A332" s="1">
        <v>45860</v>
      </c>
      <c r="B332" t="s">
        <v>40</v>
      </c>
      <c r="C332" t="s">
        <v>41</v>
      </c>
      <c r="D332" t="s">
        <v>226</v>
      </c>
      <c r="E332" t="s">
        <v>1877</v>
      </c>
      <c r="F332">
        <v>771355063</v>
      </c>
      <c r="G332" t="s">
        <v>27</v>
      </c>
      <c r="I332" t="s">
        <v>24</v>
      </c>
      <c r="J332" t="s">
        <v>20</v>
      </c>
      <c r="L332" s="4" t="s">
        <v>1878</v>
      </c>
      <c r="Q332" s="18" t="str">
        <f>"S"&amp;_xlfn.ISOWEEKNUM(Semaine_1[[#This Row],[Date]])</f>
        <v>S30</v>
      </c>
      <c r="R332" s="18" t="str">
        <f>TEXT(Semaine_1[[#This Row],[Date]],"MMMM")</f>
        <v>juillet</v>
      </c>
    </row>
    <row r="333" spans="1:18" ht="28.5" x14ac:dyDescent="0.45">
      <c r="A333" s="1">
        <v>45860</v>
      </c>
      <c r="B333" t="s">
        <v>40</v>
      </c>
      <c r="C333" t="s">
        <v>41</v>
      </c>
      <c r="D333" t="s">
        <v>226</v>
      </c>
      <c r="E333" t="s">
        <v>1879</v>
      </c>
      <c r="F333">
        <v>778147708</v>
      </c>
      <c r="G333" t="s">
        <v>27</v>
      </c>
      <c r="I333" t="s">
        <v>24</v>
      </c>
      <c r="J333" t="s">
        <v>20</v>
      </c>
      <c r="L333" s="4" t="s">
        <v>1880</v>
      </c>
      <c r="Q333" s="18" t="str">
        <f>"S"&amp;_xlfn.ISOWEEKNUM(Semaine_1[[#This Row],[Date]])</f>
        <v>S30</v>
      </c>
      <c r="R333" s="18" t="str">
        <f>TEXT(Semaine_1[[#This Row],[Date]],"MMMM")</f>
        <v>juillet</v>
      </c>
    </row>
    <row r="334" spans="1:18" x14ac:dyDescent="0.45">
      <c r="A334" s="1">
        <v>45860</v>
      </c>
      <c r="B334" t="s">
        <v>40</v>
      </c>
      <c r="C334" t="s">
        <v>41</v>
      </c>
      <c r="D334" t="s">
        <v>226</v>
      </c>
      <c r="E334" t="s">
        <v>501</v>
      </c>
      <c r="F334">
        <v>774161282</v>
      </c>
      <c r="G334" t="s">
        <v>27</v>
      </c>
      <c r="I334" t="s">
        <v>19</v>
      </c>
      <c r="J334" t="s">
        <v>37</v>
      </c>
      <c r="L334" s="4" t="s">
        <v>1881</v>
      </c>
      <c r="M334" t="s">
        <v>34</v>
      </c>
      <c r="N334">
        <v>5</v>
      </c>
      <c r="O334" s="5">
        <v>26000</v>
      </c>
      <c r="P334" s="5">
        <v>130000</v>
      </c>
      <c r="Q334" s="18" t="str">
        <f>"S"&amp;_xlfn.ISOWEEKNUM(Semaine_1[[#This Row],[Date]])</f>
        <v>S30</v>
      </c>
      <c r="R334" s="18" t="str">
        <f>TEXT(Semaine_1[[#This Row],[Date]],"MMMM")</f>
        <v>juillet</v>
      </c>
    </row>
    <row r="335" spans="1:18" x14ac:dyDescent="0.45">
      <c r="A335" s="1">
        <v>45860</v>
      </c>
      <c r="B335" t="s">
        <v>40</v>
      </c>
      <c r="C335" t="s">
        <v>41</v>
      </c>
      <c r="D335" t="s">
        <v>226</v>
      </c>
      <c r="E335" t="s">
        <v>501</v>
      </c>
      <c r="F335">
        <v>774161282</v>
      </c>
      <c r="G335" t="s">
        <v>27</v>
      </c>
      <c r="I335" t="s">
        <v>19</v>
      </c>
      <c r="J335" t="s">
        <v>37</v>
      </c>
      <c r="L335" s="4" t="s">
        <v>1881</v>
      </c>
      <c r="M335" t="s">
        <v>32</v>
      </c>
      <c r="N335">
        <v>2</v>
      </c>
      <c r="O335" s="5">
        <v>31000</v>
      </c>
      <c r="P335" s="5">
        <v>62000</v>
      </c>
      <c r="Q335" s="18" t="str">
        <f>"S"&amp;_xlfn.ISOWEEKNUM(Semaine_1[[#This Row],[Date]])</f>
        <v>S30</v>
      </c>
      <c r="R335" s="18" t="str">
        <f>TEXT(Semaine_1[[#This Row],[Date]],"MMMM")</f>
        <v>juillet</v>
      </c>
    </row>
    <row r="336" spans="1:18" x14ac:dyDescent="0.45">
      <c r="A336" s="1">
        <v>45860</v>
      </c>
      <c r="B336" t="s">
        <v>40</v>
      </c>
      <c r="C336" t="s">
        <v>41</v>
      </c>
      <c r="D336" t="s">
        <v>226</v>
      </c>
      <c r="E336" t="s">
        <v>1882</v>
      </c>
      <c r="F336">
        <v>774521295</v>
      </c>
      <c r="G336" t="s">
        <v>27</v>
      </c>
      <c r="I336" t="s">
        <v>24</v>
      </c>
      <c r="J336" t="s">
        <v>20</v>
      </c>
      <c r="L336" s="4" t="s">
        <v>1883</v>
      </c>
      <c r="Q336" s="18" t="str">
        <f>"S"&amp;_xlfn.ISOWEEKNUM(Semaine_1[[#This Row],[Date]])</f>
        <v>S30</v>
      </c>
      <c r="R336" s="18" t="str">
        <f>TEXT(Semaine_1[[#This Row],[Date]],"MMMM")</f>
        <v>juillet</v>
      </c>
    </row>
    <row r="337" spans="1:18" x14ac:dyDescent="0.45">
      <c r="A337" s="1">
        <v>45860</v>
      </c>
      <c r="B337" t="s">
        <v>40</v>
      </c>
      <c r="C337" t="s">
        <v>41</v>
      </c>
      <c r="D337" t="s">
        <v>226</v>
      </c>
      <c r="E337" t="s">
        <v>1884</v>
      </c>
      <c r="F337">
        <v>775717613</v>
      </c>
      <c r="G337" t="s">
        <v>27</v>
      </c>
      <c r="I337" t="s">
        <v>19</v>
      </c>
      <c r="J337" t="s">
        <v>20</v>
      </c>
      <c r="L337" s="4" t="s">
        <v>1885</v>
      </c>
      <c r="Q337" s="18" t="str">
        <f>"S"&amp;_xlfn.ISOWEEKNUM(Semaine_1[[#This Row],[Date]])</f>
        <v>S30</v>
      </c>
      <c r="R337" s="18" t="str">
        <f>TEXT(Semaine_1[[#This Row],[Date]],"MMMM")</f>
        <v>juillet</v>
      </c>
    </row>
    <row r="338" spans="1:18" x14ac:dyDescent="0.45">
      <c r="A338" s="1">
        <v>45860</v>
      </c>
      <c r="B338" t="s">
        <v>40</v>
      </c>
      <c r="C338" t="s">
        <v>41</v>
      </c>
      <c r="D338" t="s">
        <v>226</v>
      </c>
      <c r="E338" t="s">
        <v>1886</v>
      </c>
      <c r="F338">
        <v>775586818</v>
      </c>
      <c r="G338" t="s">
        <v>27</v>
      </c>
      <c r="I338" t="s">
        <v>24</v>
      </c>
      <c r="J338" t="s">
        <v>20</v>
      </c>
      <c r="L338" s="4" t="s">
        <v>1887</v>
      </c>
      <c r="Q338" s="18" t="str">
        <f>"S"&amp;_xlfn.ISOWEEKNUM(Semaine_1[[#This Row],[Date]])</f>
        <v>S30</v>
      </c>
      <c r="R338" s="18" t="str">
        <f>TEXT(Semaine_1[[#This Row],[Date]],"MMMM")</f>
        <v>juillet</v>
      </c>
    </row>
    <row r="339" spans="1:18" x14ac:dyDescent="0.45">
      <c r="A339" s="1">
        <v>45860</v>
      </c>
      <c r="B339" t="s">
        <v>40</v>
      </c>
      <c r="C339" t="s">
        <v>41</v>
      </c>
      <c r="D339" t="s">
        <v>226</v>
      </c>
      <c r="E339" t="s">
        <v>1888</v>
      </c>
      <c r="F339">
        <v>776193016</v>
      </c>
      <c r="G339" t="s">
        <v>27</v>
      </c>
      <c r="I339" t="s">
        <v>24</v>
      </c>
      <c r="J339" t="s">
        <v>20</v>
      </c>
      <c r="L339" s="4" t="s">
        <v>279</v>
      </c>
      <c r="Q339" s="18" t="str">
        <f>"S"&amp;_xlfn.ISOWEEKNUM(Semaine_1[[#This Row],[Date]])</f>
        <v>S30</v>
      </c>
      <c r="R339" s="18" t="str">
        <f>TEXT(Semaine_1[[#This Row],[Date]],"MMMM")</f>
        <v>juillet</v>
      </c>
    </row>
    <row r="340" spans="1:18" x14ac:dyDescent="0.45">
      <c r="A340" s="1">
        <v>45860</v>
      </c>
      <c r="B340" t="s">
        <v>40</v>
      </c>
      <c r="C340" t="s">
        <v>41</v>
      </c>
      <c r="D340" t="s">
        <v>226</v>
      </c>
      <c r="E340" t="s">
        <v>1889</v>
      </c>
      <c r="F340">
        <v>770188596</v>
      </c>
      <c r="G340" t="s">
        <v>18</v>
      </c>
      <c r="I340" t="s">
        <v>19</v>
      </c>
      <c r="J340" t="s">
        <v>20</v>
      </c>
      <c r="L340" s="4" t="s">
        <v>279</v>
      </c>
      <c r="Q340" s="18" t="str">
        <f>"S"&amp;_xlfn.ISOWEEKNUM(Semaine_1[[#This Row],[Date]])</f>
        <v>S30</v>
      </c>
      <c r="R340" s="18" t="str">
        <f>TEXT(Semaine_1[[#This Row],[Date]],"MMMM")</f>
        <v>juillet</v>
      </c>
    </row>
    <row r="341" spans="1:18" ht="28.5" x14ac:dyDescent="0.45">
      <c r="A341" s="1">
        <v>45860</v>
      </c>
      <c r="B341" t="s">
        <v>40</v>
      </c>
      <c r="C341" t="s">
        <v>41</v>
      </c>
      <c r="D341" t="s">
        <v>226</v>
      </c>
      <c r="E341" t="s">
        <v>1890</v>
      </c>
      <c r="F341">
        <v>774714384</v>
      </c>
      <c r="G341" t="s">
        <v>27</v>
      </c>
      <c r="I341" t="s">
        <v>19</v>
      </c>
      <c r="J341" t="s">
        <v>20</v>
      </c>
      <c r="L341" s="4" t="s">
        <v>1891</v>
      </c>
      <c r="Q341" s="18" t="str">
        <f>"S"&amp;_xlfn.ISOWEEKNUM(Semaine_1[[#This Row],[Date]])</f>
        <v>S30</v>
      </c>
      <c r="R341" s="18" t="str">
        <f>TEXT(Semaine_1[[#This Row],[Date]],"MMMM")</f>
        <v>juillet</v>
      </c>
    </row>
    <row r="342" spans="1:18" ht="28.5" x14ac:dyDescent="0.45">
      <c r="A342" s="1">
        <v>45860</v>
      </c>
      <c r="B342" t="s">
        <v>40</v>
      </c>
      <c r="C342" t="s">
        <v>41</v>
      </c>
      <c r="D342" t="s">
        <v>226</v>
      </c>
      <c r="E342" t="s">
        <v>495</v>
      </c>
      <c r="F342">
        <v>772523102</v>
      </c>
      <c r="G342" t="s">
        <v>27</v>
      </c>
      <c r="I342" t="s">
        <v>24</v>
      </c>
      <c r="J342" t="s">
        <v>20</v>
      </c>
      <c r="L342" s="4" t="s">
        <v>1892</v>
      </c>
      <c r="Q342" s="18" t="str">
        <f>"S"&amp;_xlfn.ISOWEEKNUM(Semaine_1[[#This Row],[Date]])</f>
        <v>S30</v>
      </c>
      <c r="R342" s="18" t="str">
        <f>TEXT(Semaine_1[[#This Row],[Date]],"MMMM")</f>
        <v>juillet</v>
      </c>
    </row>
    <row r="343" spans="1:18" ht="28.5" x14ac:dyDescent="0.45">
      <c r="A343" s="1">
        <v>45860</v>
      </c>
      <c r="B343" t="s">
        <v>14</v>
      </c>
      <c r="C343" t="s">
        <v>15</v>
      </c>
      <c r="D343" t="s">
        <v>137</v>
      </c>
      <c r="E343" t="s">
        <v>65</v>
      </c>
      <c r="F343">
        <v>770571683</v>
      </c>
      <c r="G343" t="s">
        <v>27</v>
      </c>
      <c r="I343" t="s">
        <v>19</v>
      </c>
      <c r="J343" t="s">
        <v>20</v>
      </c>
      <c r="L343" s="4" t="s">
        <v>1893</v>
      </c>
      <c r="Q343" s="18" t="str">
        <f>"S"&amp;_xlfn.ISOWEEKNUM(Semaine_1[[#This Row],[Date]])</f>
        <v>S30</v>
      </c>
      <c r="R343" s="18" t="str">
        <f>TEXT(Semaine_1[[#This Row],[Date]],"MMMM")</f>
        <v>juillet</v>
      </c>
    </row>
    <row r="344" spans="1:18" x14ac:dyDescent="0.45">
      <c r="A344" s="1">
        <v>45860</v>
      </c>
      <c r="B344" t="s">
        <v>14</v>
      </c>
      <c r="C344" t="s">
        <v>15</v>
      </c>
      <c r="D344" t="s">
        <v>137</v>
      </c>
      <c r="E344" t="s">
        <v>22</v>
      </c>
      <c r="F344">
        <v>783844775</v>
      </c>
      <c r="G344" t="s">
        <v>23</v>
      </c>
      <c r="I344" t="s">
        <v>19</v>
      </c>
      <c r="J344" t="s">
        <v>20</v>
      </c>
      <c r="L344" s="4" t="s">
        <v>1894</v>
      </c>
      <c r="Q344" s="18" t="str">
        <f>"S"&amp;_xlfn.ISOWEEKNUM(Semaine_1[[#This Row],[Date]])</f>
        <v>S30</v>
      </c>
      <c r="R344" s="18" t="str">
        <f>TEXT(Semaine_1[[#This Row],[Date]],"MMMM")</f>
        <v>juillet</v>
      </c>
    </row>
    <row r="345" spans="1:18" x14ac:dyDescent="0.45">
      <c r="A345" s="1">
        <v>45860</v>
      </c>
      <c r="B345" t="s">
        <v>14</v>
      </c>
      <c r="C345" t="s">
        <v>15</v>
      </c>
      <c r="D345" t="s">
        <v>137</v>
      </c>
      <c r="E345" t="s">
        <v>860</v>
      </c>
      <c r="F345">
        <v>778420348</v>
      </c>
      <c r="G345" t="s">
        <v>1142</v>
      </c>
      <c r="I345" t="s">
        <v>19</v>
      </c>
      <c r="J345" t="s">
        <v>20</v>
      </c>
      <c r="L345" s="4" t="s">
        <v>1895</v>
      </c>
      <c r="Q345" s="18" t="str">
        <f>"S"&amp;_xlfn.ISOWEEKNUM(Semaine_1[[#This Row],[Date]])</f>
        <v>S30</v>
      </c>
      <c r="R345" s="18" t="str">
        <f>TEXT(Semaine_1[[#This Row],[Date]],"MMMM")</f>
        <v>juillet</v>
      </c>
    </row>
    <row r="346" spans="1:18" x14ac:dyDescent="0.45">
      <c r="A346" s="1">
        <v>45860</v>
      </c>
      <c r="B346" t="s">
        <v>14</v>
      </c>
      <c r="C346" t="s">
        <v>15</v>
      </c>
      <c r="D346" t="s">
        <v>137</v>
      </c>
      <c r="E346" t="s">
        <v>17</v>
      </c>
      <c r="F346">
        <v>773739328</v>
      </c>
      <c r="G346" t="s">
        <v>18</v>
      </c>
      <c r="I346" t="s">
        <v>19</v>
      </c>
      <c r="J346" t="s">
        <v>20</v>
      </c>
      <c r="L346" s="4" t="s">
        <v>1896</v>
      </c>
      <c r="Q346" s="18" t="str">
        <f>"S"&amp;_xlfn.ISOWEEKNUM(Semaine_1[[#This Row],[Date]])</f>
        <v>S30</v>
      </c>
      <c r="R346" s="18" t="str">
        <f>TEXT(Semaine_1[[#This Row],[Date]],"MMMM")</f>
        <v>juillet</v>
      </c>
    </row>
    <row r="347" spans="1:18" x14ac:dyDescent="0.45">
      <c r="A347" s="1">
        <v>45860</v>
      </c>
      <c r="B347" t="s">
        <v>14</v>
      </c>
      <c r="C347" t="s">
        <v>15</v>
      </c>
      <c r="D347" t="s">
        <v>137</v>
      </c>
      <c r="E347" t="s">
        <v>1842</v>
      </c>
      <c r="F347">
        <v>781681995</v>
      </c>
      <c r="G347" t="s">
        <v>18</v>
      </c>
      <c r="I347" t="s">
        <v>19</v>
      </c>
      <c r="J347" t="s">
        <v>37</v>
      </c>
      <c r="L347" s="4" t="s">
        <v>39</v>
      </c>
      <c r="M347" t="s">
        <v>34</v>
      </c>
      <c r="N347">
        <v>2</v>
      </c>
      <c r="O347" s="5">
        <v>26000</v>
      </c>
      <c r="P347" s="5">
        <v>52000</v>
      </c>
      <c r="Q347" s="18" t="str">
        <f>"S"&amp;_xlfn.ISOWEEKNUM(Semaine_1[[#This Row],[Date]])</f>
        <v>S30</v>
      </c>
      <c r="R347" s="18" t="str">
        <f>TEXT(Semaine_1[[#This Row],[Date]],"MMMM")</f>
        <v>juillet</v>
      </c>
    </row>
    <row r="348" spans="1:18" x14ac:dyDescent="0.45">
      <c r="A348" s="1">
        <v>45860</v>
      </c>
      <c r="B348" t="s">
        <v>14</v>
      </c>
      <c r="C348" t="s">
        <v>15</v>
      </c>
      <c r="D348" t="s">
        <v>137</v>
      </c>
      <c r="E348" t="s">
        <v>1844</v>
      </c>
      <c r="F348">
        <v>783844997</v>
      </c>
      <c r="G348" t="s">
        <v>18</v>
      </c>
      <c r="I348" t="s">
        <v>19</v>
      </c>
      <c r="J348" t="s">
        <v>20</v>
      </c>
      <c r="L348" s="4" t="s">
        <v>311</v>
      </c>
      <c r="Q348" s="18" t="str">
        <f>"S"&amp;_xlfn.ISOWEEKNUM(Semaine_1[[#This Row],[Date]])</f>
        <v>S30</v>
      </c>
      <c r="R348" s="18" t="str">
        <f>TEXT(Semaine_1[[#This Row],[Date]],"MMMM")</f>
        <v>juillet</v>
      </c>
    </row>
    <row r="349" spans="1:18" ht="28.5" x14ac:dyDescent="0.45">
      <c r="A349" s="1">
        <v>45860</v>
      </c>
      <c r="B349" t="s">
        <v>14</v>
      </c>
      <c r="C349" t="s">
        <v>15</v>
      </c>
      <c r="D349" t="s">
        <v>137</v>
      </c>
      <c r="E349" t="s">
        <v>1252</v>
      </c>
      <c r="F349">
        <v>783740441</v>
      </c>
      <c r="G349" t="s">
        <v>27</v>
      </c>
      <c r="I349" t="s">
        <v>19</v>
      </c>
      <c r="J349" t="s">
        <v>20</v>
      </c>
      <c r="L349" s="4" t="s">
        <v>1897</v>
      </c>
      <c r="Q349" s="18" t="str">
        <f>"S"&amp;_xlfn.ISOWEEKNUM(Semaine_1[[#This Row],[Date]])</f>
        <v>S30</v>
      </c>
      <c r="R349" s="18" t="str">
        <f>TEXT(Semaine_1[[#This Row],[Date]],"MMMM")</f>
        <v>juillet</v>
      </c>
    </row>
    <row r="350" spans="1:18" ht="28.5" x14ac:dyDescent="0.45">
      <c r="A350" s="1">
        <v>45860</v>
      </c>
      <c r="B350" t="s">
        <v>25</v>
      </c>
      <c r="C350" t="s">
        <v>26</v>
      </c>
      <c r="D350" t="s">
        <v>1144</v>
      </c>
      <c r="E350" t="s">
        <v>1147</v>
      </c>
      <c r="F350">
        <v>776893330</v>
      </c>
      <c r="G350" t="s">
        <v>861</v>
      </c>
      <c r="I350" t="s">
        <v>19</v>
      </c>
      <c r="J350" t="s">
        <v>20</v>
      </c>
      <c r="L350" s="4" t="s">
        <v>1898</v>
      </c>
      <c r="Q350" s="18" t="str">
        <f>"S"&amp;_xlfn.ISOWEEKNUM(Semaine_1[[#This Row],[Date]])</f>
        <v>S30</v>
      </c>
      <c r="R350" s="18" t="str">
        <f>TEXT(Semaine_1[[#This Row],[Date]],"MMMM")</f>
        <v>juillet</v>
      </c>
    </row>
    <row r="351" spans="1:18" ht="28.5" x14ac:dyDescent="0.45">
      <c r="A351" s="1">
        <v>45860</v>
      </c>
      <c r="B351" t="s">
        <v>25</v>
      </c>
      <c r="C351" t="s">
        <v>26</v>
      </c>
      <c r="D351" t="s">
        <v>1144</v>
      </c>
      <c r="E351" t="s">
        <v>1145</v>
      </c>
      <c r="F351">
        <v>774452553</v>
      </c>
      <c r="G351" t="s">
        <v>18</v>
      </c>
      <c r="I351" t="s">
        <v>19</v>
      </c>
      <c r="J351" t="s">
        <v>20</v>
      </c>
      <c r="L351" s="4" t="s">
        <v>1899</v>
      </c>
      <c r="Q351" s="18" t="str">
        <f>"S"&amp;_xlfn.ISOWEEKNUM(Semaine_1[[#This Row],[Date]])</f>
        <v>S30</v>
      </c>
      <c r="R351" s="18" t="str">
        <f>TEXT(Semaine_1[[#This Row],[Date]],"MMMM")</f>
        <v>juillet</v>
      </c>
    </row>
    <row r="352" spans="1:18" ht="28.5" x14ac:dyDescent="0.45">
      <c r="A352" s="1">
        <v>45860</v>
      </c>
      <c r="B352" t="s">
        <v>25</v>
      </c>
      <c r="C352" t="s">
        <v>26</v>
      </c>
      <c r="D352" t="s">
        <v>1144</v>
      </c>
      <c r="E352" t="s">
        <v>198</v>
      </c>
      <c r="F352">
        <v>781468744</v>
      </c>
      <c r="G352" t="s">
        <v>27</v>
      </c>
      <c r="I352" t="s">
        <v>19</v>
      </c>
      <c r="J352" t="s">
        <v>20</v>
      </c>
      <c r="L352" s="4" t="s">
        <v>1900</v>
      </c>
      <c r="Q352" s="18" t="str">
        <f>"S"&amp;_xlfn.ISOWEEKNUM(Semaine_1[[#This Row],[Date]])</f>
        <v>S30</v>
      </c>
      <c r="R352" s="18" t="str">
        <f>TEXT(Semaine_1[[#This Row],[Date]],"MMMM")</f>
        <v>juillet</v>
      </c>
    </row>
    <row r="353" spans="1:18" x14ac:dyDescent="0.45">
      <c r="A353" s="1">
        <v>45860</v>
      </c>
      <c r="B353" t="s">
        <v>25</v>
      </c>
      <c r="C353" t="s">
        <v>26</v>
      </c>
      <c r="D353" t="s">
        <v>1144</v>
      </c>
      <c r="E353" t="s">
        <v>975</v>
      </c>
      <c r="F353">
        <v>772555234</v>
      </c>
      <c r="G353" t="s">
        <v>18</v>
      </c>
      <c r="I353" t="s">
        <v>19</v>
      </c>
      <c r="J353" t="s">
        <v>20</v>
      </c>
      <c r="L353" s="4" t="s">
        <v>220</v>
      </c>
      <c r="Q353" s="18" t="str">
        <f>"S"&amp;_xlfn.ISOWEEKNUM(Semaine_1[[#This Row],[Date]])</f>
        <v>S30</v>
      </c>
      <c r="R353" s="18" t="str">
        <f>TEXT(Semaine_1[[#This Row],[Date]],"MMMM")</f>
        <v>juillet</v>
      </c>
    </row>
    <row r="354" spans="1:18" ht="28.5" x14ac:dyDescent="0.45">
      <c r="A354" s="1">
        <v>45860</v>
      </c>
      <c r="B354" t="s">
        <v>25</v>
      </c>
      <c r="C354" t="s">
        <v>26</v>
      </c>
      <c r="D354" t="s">
        <v>1144</v>
      </c>
      <c r="E354" t="s">
        <v>221</v>
      </c>
      <c r="F354">
        <v>775653543</v>
      </c>
      <c r="G354" t="s">
        <v>27</v>
      </c>
      <c r="I354" t="s">
        <v>24</v>
      </c>
      <c r="J354" t="s">
        <v>20</v>
      </c>
      <c r="L354" s="4" t="s">
        <v>1901</v>
      </c>
      <c r="Q354" s="18" t="str">
        <f>"S"&amp;_xlfn.ISOWEEKNUM(Semaine_1[[#This Row],[Date]])</f>
        <v>S30</v>
      </c>
      <c r="R354" s="18" t="str">
        <f>TEXT(Semaine_1[[#This Row],[Date]],"MMMM")</f>
        <v>juillet</v>
      </c>
    </row>
    <row r="355" spans="1:18" x14ac:dyDescent="0.45">
      <c r="A355" s="1">
        <v>45860</v>
      </c>
      <c r="B355" t="s">
        <v>42</v>
      </c>
      <c r="C355" t="s">
        <v>815</v>
      </c>
      <c r="D355" t="s">
        <v>889</v>
      </c>
      <c r="E355" t="s">
        <v>1477</v>
      </c>
      <c r="F355">
        <v>761242307</v>
      </c>
      <c r="G355" t="s">
        <v>27</v>
      </c>
      <c r="I355" t="s">
        <v>19</v>
      </c>
      <c r="J355" t="s">
        <v>20</v>
      </c>
      <c r="L355" s="4" t="s">
        <v>1902</v>
      </c>
      <c r="Q355" s="18" t="str">
        <f>"S"&amp;_xlfn.ISOWEEKNUM(Semaine_1[[#This Row],[Date]])</f>
        <v>S30</v>
      </c>
      <c r="R355" s="18" t="str">
        <f>TEXT(Semaine_1[[#This Row],[Date]],"MMMM")</f>
        <v>juillet</v>
      </c>
    </row>
    <row r="356" spans="1:18" x14ac:dyDescent="0.45">
      <c r="A356" s="1">
        <v>45860</v>
      </c>
      <c r="B356" t="s">
        <v>42</v>
      </c>
      <c r="C356" t="s">
        <v>815</v>
      </c>
      <c r="D356" t="s">
        <v>889</v>
      </c>
      <c r="E356" t="s">
        <v>1903</v>
      </c>
      <c r="F356">
        <v>779107424</v>
      </c>
      <c r="G356" t="s">
        <v>18</v>
      </c>
      <c r="I356" t="s">
        <v>19</v>
      </c>
      <c r="J356" t="s">
        <v>20</v>
      </c>
      <c r="L356" s="4" t="s">
        <v>1904</v>
      </c>
      <c r="Q356" s="18" t="str">
        <f>"S"&amp;_xlfn.ISOWEEKNUM(Semaine_1[[#This Row],[Date]])</f>
        <v>S30</v>
      </c>
      <c r="R356" s="18" t="str">
        <f>TEXT(Semaine_1[[#This Row],[Date]],"MMMM")</f>
        <v>juillet</v>
      </c>
    </row>
    <row r="357" spans="1:18" x14ac:dyDescent="0.45">
      <c r="A357" s="1">
        <v>45860</v>
      </c>
      <c r="B357" t="s">
        <v>42</v>
      </c>
      <c r="C357" t="s">
        <v>815</v>
      </c>
      <c r="D357" t="s">
        <v>889</v>
      </c>
      <c r="E357" t="s">
        <v>1905</v>
      </c>
      <c r="F357">
        <v>785604159</v>
      </c>
      <c r="G357" t="s">
        <v>27</v>
      </c>
      <c r="I357" t="s">
        <v>19</v>
      </c>
      <c r="J357" t="s">
        <v>20</v>
      </c>
      <c r="L357" s="4" t="s">
        <v>1906</v>
      </c>
      <c r="Q357" s="18" t="str">
        <f>"S"&amp;_xlfn.ISOWEEKNUM(Semaine_1[[#This Row],[Date]])</f>
        <v>S30</v>
      </c>
      <c r="R357" s="18" t="str">
        <f>TEXT(Semaine_1[[#This Row],[Date]],"MMMM")</f>
        <v>juillet</v>
      </c>
    </row>
    <row r="358" spans="1:18" ht="28.5" x14ac:dyDescent="0.45">
      <c r="A358" s="1">
        <v>45860</v>
      </c>
      <c r="B358" t="s">
        <v>42</v>
      </c>
      <c r="C358" t="s">
        <v>815</v>
      </c>
      <c r="D358" t="s">
        <v>889</v>
      </c>
      <c r="E358" t="s">
        <v>1907</v>
      </c>
      <c r="F358">
        <v>772038792</v>
      </c>
      <c r="G358" t="s">
        <v>27</v>
      </c>
      <c r="I358" t="s">
        <v>19</v>
      </c>
      <c r="J358" t="s">
        <v>20</v>
      </c>
      <c r="L358" s="4" t="s">
        <v>1908</v>
      </c>
      <c r="Q358" s="18" t="str">
        <f>"S"&amp;_xlfn.ISOWEEKNUM(Semaine_1[[#This Row],[Date]])</f>
        <v>S30</v>
      </c>
      <c r="R358" s="18" t="str">
        <f>TEXT(Semaine_1[[#This Row],[Date]],"MMMM")</f>
        <v>juillet</v>
      </c>
    </row>
    <row r="359" spans="1:18" x14ac:dyDescent="0.45">
      <c r="A359" s="1">
        <v>45860</v>
      </c>
      <c r="B359" t="s">
        <v>42</v>
      </c>
      <c r="C359" t="s">
        <v>815</v>
      </c>
      <c r="D359" t="s">
        <v>889</v>
      </c>
      <c r="E359" t="s">
        <v>1909</v>
      </c>
      <c r="F359">
        <v>765434141</v>
      </c>
      <c r="G359" t="s">
        <v>27</v>
      </c>
      <c r="I359" t="s">
        <v>19</v>
      </c>
      <c r="J359" t="s">
        <v>20</v>
      </c>
      <c r="L359" s="4" t="s">
        <v>1910</v>
      </c>
      <c r="Q359" s="18" t="str">
        <f>"S"&amp;_xlfn.ISOWEEKNUM(Semaine_1[[#This Row],[Date]])</f>
        <v>S30</v>
      </c>
      <c r="R359" s="18" t="str">
        <f>TEXT(Semaine_1[[#This Row],[Date]],"MMMM")</f>
        <v>juillet</v>
      </c>
    </row>
    <row r="360" spans="1:18" x14ac:dyDescent="0.45">
      <c r="A360" s="1">
        <v>45860</v>
      </c>
      <c r="B360" t="s">
        <v>42</v>
      </c>
      <c r="C360" t="s">
        <v>815</v>
      </c>
      <c r="D360" t="s">
        <v>889</v>
      </c>
      <c r="E360" t="s">
        <v>144</v>
      </c>
      <c r="F360">
        <v>774624747</v>
      </c>
      <c r="G360" t="s">
        <v>27</v>
      </c>
      <c r="I360" t="s">
        <v>24</v>
      </c>
      <c r="J360" t="s">
        <v>20</v>
      </c>
      <c r="L360" s="4" t="s">
        <v>1911</v>
      </c>
      <c r="Q360" s="18" t="str">
        <f>"S"&amp;_xlfn.ISOWEEKNUM(Semaine_1[[#This Row],[Date]])</f>
        <v>S30</v>
      </c>
      <c r="R360" s="18" t="str">
        <f>TEXT(Semaine_1[[#This Row],[Date]],"MMMM")</f>
        <v>juillet</v>
      </c>
    </row>
    <row r="361" spans="1:18" x14ac:dyDescent="0.45">
      <c r="A361" s="1">
        <v>45860</v>
      </c>
      <c r="B361" t="s">
        <v>42</v>
      </c>
      <c r="C361" t="s">
        <v>815</v>
      </c>
      <c r="D361" t="s">
        <v>889</v>
      </c>
      <c r="E361" t="s">
        <v>760</v>
      </c>
      <c r="F361">
        <v>775683281</v>
      </c>
      <c r="G361" t="s">
        <v>27</v>
      </c>
      <c r="I361" t="s">
        <v>19</v>
      </c>
      <c r="J361" t="s">
        <v>20</v>
      </c>
      <c r="L361" s="4" t="s">
        <v>1912</v>
      </c>
      <c r="Q361" s="18" t="str">
        <f>"S"&amp;_xlfn.ISOWEEKNUM(Semaine_1[[#This Row],[Date]])</f>
        <v>S30</v>
      </c>
      <c r="R361" s="18" t="str">
        <f>TEXT(Semaine_1[[#This Row],[Date]],"MMMM")</f>
        <v>juillet</v>
      </c>
    </row>
    <row r="362" spans="1:18" x14ac:dyDescent="0.45">
      <c r="A362" s="1">
        <v>45860</v>
      </c>
      <c r="B362" t="s">
        <v>42</v>
      </c>
      <c r="C362" t="s">
        <v>815</v>
      </c>
      <c r="D362" t="s">
        <v>889</v>
      </c>
      <c r="E362" t="s">
        <v>909</v>
      </c>
      <c r="F362">
        <v>775456083</v>
      </c>
      <c r="G362" t="s">
        <v>27</v>
      </c>
      <c r="I362" t="s">
        <v>19</v>
      </c>
      <c r="J362" t="s">
        <v>20</v>
      </c>
      <c r="L362" s="4" t="s">
        <v>1913</v>
      </c>
      <c r="Q362" s="18" t="str">
        <f>"S"&amp;_xlfn.ISOWEEKNUM(Semaine_1[[#This Row],[Date]])</f>
        <v>S30</v>
      </c>
      <c r="R362" s="18" t="str">
        <f>TEXT(Semaine_1[[#This Row],[Date]],"MMMM")</f>
        <v>juillet</v>
      </c>
    </row>
    <row r="363" spans="1:18" x14ac:dyDescent="0.45">
      <c r="A363" s="1">
        <v>45860</v>
      </c>
      <c r="B363" t="s">
        <v>42</v>
      </c>
      <c r="C363" t="s">
        <v>815</v>
      </c>
      <c r="D363" t="s">
        <v>889</v>
      </c>
      <c r="E363" t="s">
        <v>1914</v>
      </c>
      <c r="F363">
        <v>774971394</v>
      </c>
      <c r="G363" t="s">
        <v>27</v>
      </c>
      <c r="I363" t="s">
        <v>19</v>
      </c>
      <c r="J363" t="s">
        <v>20</v>
      </c>
      <c r="L363" s="4" t="s">
        <v>1915</v>
      </c>
      <c r="Q363" s="18" t="str">
        <f>"S"&amp;_xlfn.ISOWEEKNUM(Semaine_1[[#This Row],[Date]])</f>
        <v>S30</v>
      </c>
      <c r="R363" s="18" t="str">
        <f>TEXT(Semaine_1[[#This Row],[Date]],"MMMM")</f>
        <v>juillet</v>
      </c>
    </row>
    <row r="364" spans="1:18" x14ac:dyDescent="0.45">
      <c r="A364" s="1">
        <v>45860</v>
      </c>
      <c r="B364" t="s">
        <v>42</v>
      </c>
      <c r="C364" t="s">
        <v>815</v>
      </c>
      <c r="D364" t="s">
        <v>889</v>
      </c>
      <c r="E364" t="s">
        <v>1916</v>
      </c>
      <c r="F364">
        <v>774045777</v>
      </c>
      <c r="G364" t="s">
        <v>18</v>
      </c>
      <c r="I364" t="s">
        <v>19</v>
      </c>
      <c r="J364" t="s">
        <v>20</v>
      </c>
      <c r="L364" s="4" t="s">
        <v>1917</v>
      </c>
      <c r="Q364" s="18" t="str">
        <f>"S"&amp;_xlfn.ISOWEEKNUM(Semaine_1[[#This Row],[Date]])</f>
        <v>S30</v>
      </c>
      <c r="R364" s="18" t="str">
        <f>TEXT(Semaine_1[[#This Row],[Date]],"MMMM")</f>
        <v>juillet</v>
      </c>
    </row>
    <row r="365" spans="1:18" x14ac:dyDescent="0.45">
      <c r="A365" s="1">
        <v>45860</v>
      </c>
      <c r="B365" t="s">
        <v>42</v>
      </c>
      <c r="C365" t="s">
        <v>815</v>
      </c>
      <c r="D365" t="s">
        <v>889</v>
      </c>
      <c r="E365" t="s">
        <v>245</v>
      </c>
      <c r="F365">
        <v>779180688</v>
      </c>
      <c r="G365" t="s">
        <v>18</v>
      </c>
      <c r="I365" t="s">
        <v>24</v>
      </c>
      <c r="J365" t="s">
        <v>20</v>
      </c>
      <c r="L365" s="4" t="s">
        <v>1918</v>
      </c>
      <c r="Q365" s="18" t="str">
        <f>"S"&amp;_xlfn.ISOWEEKNUM(Semaine_1[[#This Row],[Date]])</f>
        <v>S30</v>
      </c>
      <c r="R365" s="18" t="str">
        <f>TEXT(Semaine_1[[#This Row],[Date]],"MMMM")</f>
        <v>juillet</v>
      </c>
    </row>
    <row r="366" spans="1:18" ht="28.5" x14ac:dyDescent="0.45">
      <c r="A366" s="1">
        <v>45860</v>
      </c>
      <c r="B366" t="s">
        <v>42</v>
      </c>
      <c r="C366" t="s">
        <v>815</v>
      </c>
      <c r="D366" t="s">
        <v>889</v>
      </c>
      <c r="E366" t="s">
        <v>1919</v>
      </c>
      <c r="F366">
        <v>779661523</v>
      </c>
      <c r="G366" t="s">
        <v>18</v>
      </c>
      <c r="I366" t="s">
        <v>19</v>
      </c>
      <c r="J366" t="s">
        <v>20</v>
      </c>
      <c r="L366" s="4" t="s">
        <v>1920</v>
      </c>
      <c r="Q366" s="18" t="str">
        <f>"S"&amp;_xlfn.ISOWEEKNUM(Semaine_1[[#This Row],[Date]])</f>
        <v>S30</v>
      </c>
      <c r="R366" s="18" t="str">
        <f>TEXT(Semaine_1[[#This Row],[Date]],"MMMM")</f>
        <v>juillet</v>
      </c>
    </row>
    <row r="367" spans="1:18" x14ac:dyDescent="0.45">
      <c r="A367" s="1">
        <v>45860</v>
      </c>
      <c r="B367" t="s">
        <v>42</v>
      </c>
      <c r="C367" t="s">
        <v>815</v>
      </c>
      <c r="D367" t="s">
        <v>889</v>
      </c>
      <c r="E367" t="s">
        <v>1921</v>
      </c>
      <c r="F367">
        <v>772986013</v>
      </c>
      <c r="G367" t="s">
        <v>18</v>
      </c>
      <c r="I367" t="s">
        <v>19</v>
      </c>
      <c r="J367" t="s">
        <v>20</v>
      </c>
      <c r="L367" s="4" t="s">
        <v>1922</v>
      </c>
      <c r="Q367" s="18" t="str">
        <f>"S"&amp;_xlfn.ISOWEEKNUM(Semaine_1[[#This Row],[Date]])</f>
        <v>S30</v>
      </c>
      <c r="R367" s="18" t="str">
        <f>TEXT(Semaine_1[[#This Row],[Date]],"MMMM")</f>
        <v>juillet</v>
      </c>
    </row>
    <row r="368" spans="1:18" x14ac:dyDescent="0.45">
      <c r="A368" s="1">
        <v>45860</v>
      </c>
      <c r="B368" t="s">
        <v>35</v>
      </c>
      <c r="C368" t="s">
        <v>36</v>
      </c>
      <c r="D368" t="s">
        <v>789</v>
      </c>
      <c r="E368" t="s">
        <v>1923</v>
      </c>
      <c r="F368">
        <v>777570152</v>
      </c>
      <c r="G368" t="s">
        <v>27</v>
      </c>
      <c r="I368" t="s">
        <v>24</v>
      </c>
      <c r="J368" t="s">
        <v>20</v>
      </c>
      <c r="L368" s="4" t="s">
        <v>1924</v>
      </c>
      <c r="Q368" s="18" t="str">
        <f>"S"&amp;_xlfn.ISOWEEKNUM(Semaine_1[[#This Row],[Date]])</f>
        <v>S30</v>
      </c>
      <c r="R368" s="18" t="str">
        <f>TEXT(Semaine_1[[#This Row],[Date]],"MMMM")</f>
        <v>juillet</v>
      </c>
    </row>
    <row r="369" spans="1:18" x14ac:dyDescent="0.45">
      <c r="A369" s="1">
        <v>45860</v>
      </c>
      <c r="B369" t="s">
        <v>35</v>
      </c>
      <c r="C369" t="s">
        <v>36</v>
      </c>
      <c r="D369" t="s">
        <v>789</v>
      </c>
      <c r="E369" t="s">
        <v>148</v>
      </c>
      <c r="F369">
        <v>762932950</v>
      </c>
      <c r="G369" t="s">
        <v>27</v>
      </c>
      <c r="I369" t="s">
        <v>24</v>
      </c>
      <c r="J369" t="s">
        <v>20</v>
      </c>
      <c r="L369" s="4" t="s">
        <v>1925</v>
      </c>
      <c r="Q369" s="18" t="str">
        <f>"S"&amp;_xlfn.ISOWEEKNUM(Semaine_1[[#This Row],[Date]])</f>
        <v>S30</v>
      </c>
      <c r="R369" s="18" t="str">
        <f>TEXT(Semaine_1[[#This Row],[Date]],"MMMM")</f>
        <v>juillet</v>
      </c>
    </row>
    <row r="370" spans="1:18" ht="28.5" x14ac:dyDescent="0.45">
      <c r="A370" s="1">
        <v>45860</v>
      </c>
      <c r="B370" t="s">
        <v>35</v>
      </c>
      <c r="C370" t="s">
        <v>36</v>
      </c>
      <c r="D370" t="s">
        <v>789</v>
      </c>
      <c r="E370" t="s">
        <v>1926</v>
      </c>
      <c r="F370">
        <v>771987678</v>
      </c>
      <c r="G370" t="s">
        <v>27</v>
      </c>
      <c r="I370" t="s">
        <v>19</v>
      </c>
      <c r="J370" t="s">
        <v>20</v>
      </c>
      <c r="L370" s="4" t="s">
        <v>1927</v>
      </c>
      <c r="Q370" s="18" t="str">
        <f>"S"&amp;_xlfn.ISOWEEKNUM(Semaine_1[[#This Row],[Date]])</f>
        <v>S30</v>
      </c>
      <c r="R370" s="18" t="str">
        <f>TEXT(Semaine_1[[#This Row],[Date]],"MMMM")</f>
        <v>juillet</v>
      </c>
    </row>
    <row r="371" spans="1:18" ht="28.5" x14ac:dyDescent="0.45">
      <c r="A371" s="1">
        <v>45860</v>
      </c>
      <c r="B371" t="s">
        <v>35</v>
      </c>
      <c r="C371" t="s">
        <v>36</v>
      </c>
      <c r="D371" t="s">
        <v>789</v>
      </c>
      <c r="E371" t="s">
        <v>142</v>
      </c>
      <c r="F371">
        <v>778986696</v>
      </c>
      <c r="G371" t="s">
        <v>27</v>
      </c>
      <c r="I371" t="s">
        <v>19</v>
      </c>
      <c r="J371" t="s">
        <v>20</v>
      </c>
      <c r="L371" s="4" t="s">
        <v>1928</v>
      </c>
      <c r="Q371" s="18" t="str">
        <f>"S"&amp;_xlfn.ISOWEEKNUM(Semaine_1[[#This Row],[Date]])</f>
        <v>S30</v>
      </c>
      <c r="R371" s="18" t="str">
        <f>TEXT(Semaine_1[[#This Row],[Date]],"MMMM")</f>
        <v>juillet</v>
      </c>
    </row>
    <row r="372" spans="1:18" ht="28.5" x14ac:dyDescent="0.45">
      <c r="A372" s="1">
        <v>45860</v>
      </c>
      <c r="B372" t="s">
        <v>35</v>
      </c>
      <c r="C372" t="s">
        <v>36</v>
      </c>
      <c r="D372" t="s">
        <v>789</v>
      </c>
      <c r="E372" t="s">
        <v>1929</v>
      </c>
      <c r="F372">
        <v>769661010</v>
      </c>
      <c r="G372" t="s">
        <v>27</v>
      </c>
      <c r="I372" t="s">
        <v>24</v>
      </c>
      <c r="J372" t="s">
        <v>20</v>
      </c>
      <c r="L372" s="4" t="s">
        <v>1930</v>
      </c>
      <c r="Q372" s="18" t="str">
        <f>"S"&amp;_xlfn.ISOWEEKNUM(Semaine_1[[#This Row],[Date]])</f>
        <v>S30</v>
      </c>
      <c r="R372" s="18" t="str">
        <f>TEXT(Semaine_1[[#This Row],[Date]],"MMMM")</f>
        <v>juillet</v>
      </c>
    </row>
    <row r="373" spans="1:18" ht="28.5" x14ac:dyDescent="0.45">
      <c r="A373" s="1">
        <v>45860</v>
      </c>
      <c r="B373" t="s">
        <v>35</v>
      </c>
      <c r="C373" t="s">
        <v>36</v>
      </c>
      <c r="D373" t="s">
        <v>789</v>
      </c>
      <c r="E373" t="s">
        <v>1931</v>
      </c>
      <c r="F373">
        <v>772443935</v>
      </c>
      <c r="G373" t="s">
        <v>27</v>
      </c>
      <c r="I373" t="s">
        <v>24</v>
      </c>
      <c r="J373" t="s">
        <v>20</v>
      </c>
      <c r="L373" s="4" t="s">
        <v>1932</v>
      </c>
      <c r="Q373" s="18" t="str">
        <f>"S"&amp;_xlfn.ISOWEEKNUM(Semaine_1[[#This Row],[Date]])</f>
        <v>S30</v>
      </c>
      <c r="R373" s="18" t="str">
        <f>TEXT(Semaine_1[[#This Row],[Date]],"MMMM")</f>
        <v>juillet</v>
      </c>
    </row>
    <row r="374" spans="1:18" ht="28.5" x14ac:dyDescent="0.45">
      <c r="A374" s="1">
        <v>45860</v>
      </c>
      <c r="B374" t="s">
        <v>35</v>
      </c>
      <c r="C374" t="s">
        <v>36</v>
      </c>
      <c r="D374" t="s">
        <v>789</v>
      </c>
      <c r="E374" t="s">
        <v>1933</v>
      </c>
      <c r="F374">
        <v>783343158</v>
      </c>
      <c r="G374" t="s">
        <v>27</v>
      </c>
      <c r="I374" t="s">
        <v>24</v>
      </c>
      <c r="J374" t="s">
        <v>20</v>
      </c>
      <c r="L374" s="4" t="s">
        <v>1934</v>
      </c>
      <c r="Q374" s="18" t="str">
        <f>"S"&amp;_xlfn.ISOWEEKNUM(Semaine_1[[#This Row],[Date]])</f>
        <v>S30</v>
      </c>
      <c r="R374" s="18" t="str">
        <f>TEXT(Semaine_1[[#This Row],[Date]],"MMMM")</f>
        <v>juillet</v>
      </c>
    </row>
    <row r="375" spans="1:18" x14ac:dyDescent="0.45">
      <c r="A375" s="1">
        <v>45860</v>
      </c>
      <c r="B375" t="s">
        <v>35</v>
      </c>
      <c r="C375" t="s">
        <v>36</v>
      </c>
      <c r="D375" t="s">
        <v>789</v>
      </c>
      <c r="E375" t="s">
        <v>1935</v>
      </c>
      <c r="F375">
        <v>772625989</v>
      </c>
      <c r="G375" t="s">
        <v>27</v>
      </c>
      <c r="I375" t="s">
        <v>24</v>
      </c>
      <c r="J375" t="s">
        <v>20</v>
      </c>
      <c r="L375" s="4" t="s">
        <v>1936</v>
      </c>
      <c r="Q375" s="18" t="str">
        <f>"S"&amp;_xlfn.ISOWEEKNUM(Semaine_1[[#This Row],[Date]])</f>
        <v>S30</v>
      </c>
      <c r="R375" s="18" t="str">
        <f>TEXT(Semaine_1[[#This Row],[Date]],"MMMM")</f>
        <v>juillet</v>
      </c>
    </row>
    <row r="376" spans="1:18" x14ac:dyDescent="0.45">
      <c r="A376" s="1">
        <v>45860</v>
      </c>
      <c r="B376" t="s">
        <v>35</v>
      </c>
      <c r="C376" t="s">
        <v>36</v>
      </c>
      <c r="D376" t="s">
        <v>789</v>
      </c>
      <c r="E376" t="s">
        <v>1937</v>
      </c>
      <c r="F376">
        <v>784426640</v>
      </c>
      <c r="G376" t="s">
        <v>27</v>
      </c>
      <c r="I376" t="s">
        <v>24</v>
      </c>
      <c r="J376" t="s">
        <v>20</v>
      </c>
      <c r="L376" s="4" t="s">
        <v>1938</v>
      </c>
      <c r="Q376" s="18" t="str">
        <f>"S"&amp;_xlfn.ISOWEEKNUM(Semaine_1[[#This Row],[Date]])</f>
        <v>S30</v>
      </c>
      <c r="R376" s="18" t="str">
        <f>TEXT(Semaine_1[[#This Row],[Date]],"MMMM")</f>
        <v>juillet</v>
      </c>
    </row>
    <row r="377" spans="1:18" x14ac:dyDescent="0.45">
      <c r="A377" s="1">
        <v>45860</v>
      </c>
      <c r="B377" t="s">
        <v>45</v>
      </c>
      <c r="C377" t="s">
        <v>46</v>
      </c>
      <c r="D377" t="s">
        <v>64</v>
      </c>
      <c r="E377" t="s">
        <v>222</v>
      </c>
      <c r="F377">
        <v>773812537</v>
      </c>
      <c r="G377" t="s">
        <v>27</v>
      </c>
      <c r="I377" t="s">
        <v>19</v>
      </c>
      <c r="J377" t="s">
        <v>20</v>
      </c>
      <c r="L377" s="4" t="s">
        <v>132</v>
      </c>
      <c r="Q377" s="18" t="str">
        <f>"S"&amp;_xlfn.ISOWEEKNUM(Semaine_1[[#This Row],[Date]])</f>
        <v>S30</v>
      </c>
      <c r="R377" s="18" t="str">
        <f>TEXT(Semaine_1[[#This Row],[Date]],"MMMM")</f>
        <v>juillet</v>
      </c>
    </row>
    <row r="378" spans="1:18" x14ac:dyDescent="0.45">
      <c r="A378" s="1">
        <v>45860</v>
      </c>
      <c r="B378" t="s">
        <v>45</v>
      </c>
      <c r="C378" t="s">
        <v>46</v>
      </c>
      <c r="D378" t="s">
        <v>64</v>
      </c>
      <c r="E378" t="s">
        <v>136</v>
      </c>
      <c r="F378">
        <v>776323437</v>
      </c>
      <c r="G378" t="s">
        <v>27</v>
      </c>
      <c r="I378" t="s">
        <v>24</v>
      </c>
      <c r="J378" t="s">
        <v>20</v>
      </c>
      <c r="L378" s="4" t="s">
        <v>1094</v>
      </c>
      <c r="Q378" s="18" t="str">
        <f>"S"&amp;_xlfn.ISOWEEKNUM(Semaine_1[[#This Row],[Date]])</f>
        <v>S30</v>
      </c>
      <c r="R378" s="18" t="str">
        <f>TEXT(Semaine_1[[#This Row],[Date]],"MMMM")</f>
        <v>juillet</v>
      </c>
    </row>
    <row r="379" spans="1:18" x14ac:dyDescent="0.45">
      <c r="A379" s="1">
        <v>45860</v>
      </c>
      <c r="B379" t="s">
        <v>45</v>
      </c>
      <c r="C379" t="s">
        <v>46</v>
      </c>
      <c r="D379" t="s">
        <v>64</v>
      </c>
      <c r="E379" t="s">
        <v>222</v>
      </c>
      <c r="F379">
        <v>776213131</v>
      </c>
      <c r="G379" t="s">
        <v>27</v>
      </c>
      <c r="I379" t="s">
        <v>24</v>
      </c>
      <c r="J379" t="s">
        <v>20</v>
      </c>
      <c r="L379" s="4" t="s">
        <v>39</v>
      </c>
      <c r="Q379" s="18" t="str">
        <f>"S"&amp;_xlfn.ISOWEEKNUM(Semaine_1[[#This Row],[Date]])</f>
        <v>S30</v>
      </c>
      <c r="R379" s="18" t="str">
        <f>TEXT(Semaine_1[[#This Row],[Date]],"MMMM")</f>
        <v>juillet</v>
      </c>
    </row>
    <row r="380" spans="1:18" x14ac:dyDescent="0.45">
      <c r="A380" s="1">
        <v>45860</v>
      </c>
      <c r="B380" t="s">
        <v>45</v>
      </c>
      <c r="C380" t="s">
        <v>46</v>
      </c>
      <c r="D380" t="s">
        <v>64</v>
      </c>
      <c r="E380" t="s">
        <v>325</v>
      </c>
      <c r="F380">
        <v>773101818</v>
      </c>
      <c r="G380" t="s">
        <v>27</v>
      </c>
      <c r="I380" t="s">
        <v>24</v>
      </c>
      <c r="J380" t="s">
        <v>20</v>
      </c>
      <c r="L380" s="4" t="s">
        <v>39</v>
      </c>
      <c r="Q380" s="18" t="str">
        <f>"S"&amp;_xlfn.ISOWEEKNUM(Semaine_1[[#This Row],[Date]])</f>
        <v>S30</v>
      </c>
      <c r="R380" s="18" t="str">
        <f>TEXT(Semaine_1[[#This Row],[Date]],"MMMM")</f>
        <v>juillet</v>
      </c>
    </row>
    <row r="381" spans="1:18" x14ac:dyDescent="0.45">
      <c r="A381" s="1">
        <v>45860</v>
      </c>
      <c r="B381" t="s">
        <v>45</v>
      </c>
      <c r="C381" t="s">
        <v>46</v>
      </c>
      <c r="D381" t="s">
        <v>64</v>
      </c>
      <c r="E381" t="s">
        <v>1599</v>
      </c>
      <c r="F381">
        <v>338559599</v>
      </c>
      <c r="G381" t="s">
        <v>27</v>
      </c>
      <c r="I381" t="s">
        <v>24</v>
      </c>
      <c r="J381" t="s">
        <v>37</v>
      </c>
      <c r="L381" s="4" t="s">
        <v>1600</v>
      </c>
      <c r="M381" t="s">
        <v>34</v>
      </c>
      <c r="N381">
        <v>100</v>
      </c>
      <c r="O381" s="5">
        <v>26000</v>
      </c>
      <c r="P381" s="5">
        <v>2600000</v>
      </c>
      <c r="Q381" s="18" t="str">
        <f>"S"&amp;_xlfn.ISOWEEKNUM(Semaine_1[[#This Row],[Date]])</f>
        <v>S30</v>
      </c>
      <c r="R381" s="18" t="str">
        <f>TEXT(Semaine_1[[#This Row],[Date]],"MMMM")</f>
        <v>juillet</v>
      </c>
    </row>
    <row r="382" spans="1:18" x14ac:dyDescent="0.45">
      <c r="A382" s="1">
        <v>45860</v>
      </c>
      <c r="B382" t="s">
        <v>45</v>
      </c>
      <c r="C382" t="s">
        <v>46</v>
      </c>
      <c r="D382" t="s">
        <v>64</v>
      </c>
      <c r="E382" t="s">
        <v>1503</v>
      </c>
      <c r="F382">
        <v>779071660</v>
      </c>
      <c r="G382" t="s">
        <v>27</v>
      </c>
      <c r="I382" t="s">
        <v>19</v>
      </c>
      <c r="J382" t="s">
        <v>20</v>
      </c>
      <c r="L382" s="4" t="s">
        <v>39</v>
      </c>
      <c r="Q382" s="18" t="str">
        <f>"S"&amp;_xlfn.ISOWEEKNUM(Semaine_1[[#This Row],[Date]])</f>
        <v>S30</v>
      </c>
      <c r="R382" s="18" t="str">
        <f>TEXT(Semaine_1[[#This Row],[Date]],"MMMM")</f>
        <v>juillet</v>
      </c>
    </row>
    <row r="383" spans="1:18" x14ac:dyDescent="0.45">
      <c r="A383" s="1">
        <v>45860</v>
      </c>
      <c r="B383" t="s">
        <v>45</v>
      </c>
      <c r="C383" t="s">
        <v>46</v>
      </c>
      <c r="D383" t="s">
        <v>64</v>
      </c>
      <c r="E383" t="s">
        <v>130</v>
      </c>
      <c r="F383">
        <v>775485771</v>
      </c>
      <c r="G383" t="s">
        <v>27</v>
      </c>
      <c r="I383" t="s">
        <v>19</v>
      </c>
      <c r="J383" t="s">
        <v>20</v>
      </c>
      <c r="L383" s="4" t="s">
        <v>132</v>
      </c>
      <c r="Q383" s="18" t="str">
        <f>"S"&amp;_xlfn.ISOWEEKNUM(Semaine_1[[#This Row],[Date]])</f>
        <v>S30</v>
      </c>
      <c r="R383" s="18" t="str">
        <f>TEXT(Semaine_1[[#This Row],[Date]],"MMMM")</f>
        <v>juillet</v>
      </c>
    </row>
    <row r="384" spans="1:18" x14ac:dyDescent="0.45">
      <c r="A384" s="1">
        <v>45860</v>
      </c>
      <c r="B384" t="s">
        <v>45</v>
      </c>
      <c r="C384" t="s">
        <v>46</v>
      </c>
      <c r="D384" t="s">
        <v>64</v>
      </c>
      <c r="E384" t="s">
        <v>259</v>
      </c>
      <c r="F384">
        <v>775446868</v>
      </c>
      <c r="G384" t="s">
        <v>27</v>
      </c>
      <c r="I384" t="s">
        <v>19</v>
      </c>
      <c r="J384" t="s">
        <v>20</v>
      </c>
      <c r="L384" s="4" t="s">
        <v>132</v>
      </c>
      <c r="Q384" s="18" t="str">
        <f>"S"&amp;_xlfn.ISOWEEKNUM(Semaine_1[[#This Row],[Date]])</f>
        <v>S30</v>
      </c>
      <c r="R384" s="18" t="str">
        <f>TEXT(Semaine_1[[#This Row],[Date]],"MMMM")</f>
        <v>juillet</v>
      </c>
    </row>
    <row r="385" spans="1:18" x14ac:dyDescent="0.45">
      <c r="A385" s="1">
        <v>45860</v>
      </c>
      <c r="B385" t="s">
        <v>30</v>
      </c>
      <c r="C385" t="s">
        <v>31</v>
      </c>
      <c r="D385" t="s">
        <v>67</v>
      </c>
      <c r="E385" t="s">
        <v>1427</v>
      </c>
      <c r="F385">
        <v>777132186</v>
      </c>
      <c r="G385" t="s">
        <v>27</v>
      </c>
      <c r="I385" t="s">
        <v>24</v>
      </c>
      <c r="J385" t="s">
        <v>20</v>
      </c>
      <c r="L385" s="4" t="s">
        <v>1939</v>
      </c>
      <c r="Q385" s="18" t="str">
        <f>"S"&amp;_xlfn.ISOWEEKNUM(Semaine_1[[#This Row],[Date]])</f>
        <v>S30</v>
      </c>
      <c r="R385" s="18" t="str">
        <f>TEXT(Semaine_1[[#This Row],[Date]],"MMMM")</f>
        <v>juillet</v>
      </c>
    </row>
    <row r="386" spans="1:18" x14ac:dyDescent="0.45">
      <c r="A386" s="1">
        <v>45860</v>
      </c>
      <c r="B386" t="s">
        <v>30</v>
      </c>
      <c r="C386" t="s">
        <v>31</v>
      </c>
      <c r="D386" t="s">
        <v>67</v>
      </c>
      <c r="E386" t="s">
        <v>463</v>
      </c>
      <c r="F386">
        <v>776294931</v>
      </c>
      <c r="G386" t="s">
        <v>27</v>
      </c>
      <c r="I386" t="s">
        <v>19</v>
      </c>
      <c r="J386" t="s">
        <v>20</v>
      </c>
      <c r="L386" s="4" t="s">
        <v>1940</v>
      </c>
      <c r="Q386" s="18" t="str">
        <f>"S"&amp;_xlfn.ISOWEEKNUM(Semaine_1[[#This Row],[Date]])</f>
        <v>S30</v>
      </c>
      <c r="R386" s="18" t="str">
        <f>TEXT(Semaine_1[[#This Row],[Date]],"MMMM")</f>
        <v>juillet</v>
      </c>
    </row>
    <row r="387" spans="1:18" x14ac:dyDescent="0.45">
      <c r="A387" s="1">
        <v>45860</v>
      </c>
      <c r="B387" t="s">
        <v>30</v>
      </c>
      <c r="C387" t="s">
        <v>31</v>
      </c>
      <c r="D387" t="s">
        <v>67</v>
      </c>
      <c r="E387" t="s">
        <v>467</v>
      </c>
      <c r="F387">
        <v>774190976</v>
      </c>
      <c r="G387" t="s">
        <v>18</v>
      </c>
      <c r="I387" t="s">
        <v>19</v>
      </c>
      <c r="J387" t="s">
        <v>20</v>
      </c>
      <c r="L387" s="4" t="s">
        <v>1818</v>
      </c>
      <c r="Q387" s="18" t="str">
        <f>"S"&amp;_xlfn.ISOWEEKNUM(Semaine_1[[#This Row],[Date]])</f>
        <v>S30</v>
      </c>
      <c r="R387" s="18" t="str">
        <f>TEXT(Semaine_1[[#This Row],[Date]],"MMMM")</f>
        <v>juillet</v>
      </c>
    </row>
    <row r="388" spans="1:18" x14ac:dyDescent="0.45">
      <c r="A388" s="1">
        <v>45860</v>
      </c>
      <c r="B388" t="s">
        <v>30</v>
      </c>
      <c r="C388" t="s">
        <v>31</v>
      </c>
      <c r="D388" t="s">
        <v>67</v>
      </c>
      <c r="E388" t="s">
        <v>1941</v>
      </c>
      <c r="F388">
        <v>770957258</v>
      </c>
      <c r="G388" t="s">
        <v>27</v>
      </c>
      <c r="I388" t="s">
        <v>19</v>
      </c>
      <c r="J388" t="s">
        <v>20</v>
      </c>
      <c r="L388" s="4" t="s">
        <v>1942</v>
      </c>
      <c r="Q388" s="18" t="str">
        <f>"S"&amp;_xlfn.ISOWEEKNUM(Semaine_1[[#This Row],[Date]])</f>
        <v>S30</v>
      </c>
      <c r="R388" s="18" t="str">
        <f>TEXT(Semaine_1[[#This Row],[Date]],"MMMM")</f>
        <v>juillet</v>
      </c>
    </row>
    <row r="389" spans="1:18" ht="42.75" x14ac:dyDescent="0.45">
      <c r="A389" s="1">
        <v>45860</v>
      </c>
      <c r="B389" t="s">
        <v>30</v>
      </c>
      <c r="C389" t="s">
        <v>31</v>
      </c>
      <c r="D389" t="s">
        <v>67</v>
      </c>
      <c r="E389" t="s">
        <v>69</v>
      </c>
      <c r="F389">
        <v>776162965</v>
      </c>
      <c r="G389" t="s">
        <v>27</v>
      </c>
      <c r="I389" t="s">
        <v>24</v>
      </c>
      <c r="J389" t="s">
        <v>20</v>
      </c>
      <c r="L389" s="4" t="s">
        <v>1943</v>
      </c>
      <c r="Q389" s="18" t="str">
        <f>"S"&amp;_xlfn.ISOWEEKNUM(Semaine_1[[#This Row],[Date]])</f>
        <v>S30</v>
      </c>
      <c r="R389" s="18" t="str">
        <f>TEXT(Semaine_1[[#This Row],[Date]],"MMMM")</f>
        <v>juillet</v>
      </c>
    </row>
    <row r="390" spans="1:18" x14ac:dyDescent="0.45">
      <c r="A390" s="1">
        <v>45860</v>
      </c>
      <c r="B390" t="s">
        <v>30</v>
      </c>
      <c r="C390" t="s">
        <v>31</v>
      </c>
      <c r="D390" t="s">
        <v>67</v>
      </c>
      <c r="E390" t="s">
        <v>254</v>
      </c>
      <c r="F390">
        <v>770290375</v>
      </c>
      <c r="G390" t="s">
        <v>18</v>
      </c>
      <c r="I390" t="s">
        <v>24</v>
      </c>
      <c r="J390" t="s">
        <v>20</v>
      </c>
      <c r="L390" s="4" t="s">
        <v>1944</v>
      </c>
      <c r="Q390" s="18" t="str">
        <f>"S"&amp;_xlfn.ISOWEEKNUM(Semaine_1[[#This Row],[Date]])</f>
        <v>S30</v>
      </c>
      <c r="R390" s="18" t="str">
        <f>TEXT(Semaine_1[[#This Row],[Date]],"MMMM")</f>
        <v>juillet</v>
      </c>
    </row>
    <row r="391" spans="1:18" ht="28.5" x14ac:dyDescent="0.45">
      <c r="A391" s="1">
        <v>45860</v>
      </c>
      <c r="B391" t="s">
        <v>30</v>
      </c>
      <c r="C391" t="s">
        <v>31</v>
      </c>
      <c r="D391" t="s">
        <v>67</v>
      </c>
      <c r="E391" t="s">
        <v>68</v>
      </c>
      <c r="F391">
        <v>781282357</v>
      </c>
      <c r="G391" t="s">
        <v>27</v>
      </c>
      <c r="I391" t="s">
        <v>24</v>
      </c>
      <c r="J391" t="s">
        <v>37</v>
      </c>
      <c r="L391" s="4" t="s">
        <v>1945</v>
      </c>
      <c r="M391" t="s">
        <v>34</v>
      </c>
      <c r="N391">
        <v>50</v>
      </c>
      <c r="O391" s="5">
        <v>26000</v>
      </c>
      <c r="P391" s="5">
        <v>1300000</v>
      </c>
      <c r="Q391" s="18" t="str">
        <f>"S"&amp;_xlfn.ISOWEEKNUM(Semaine_1[[#This Row],[Date]])</f>
        <v>S30</v>
      </c>
      <c r="R391" s="18" t="str">
        <f>TEXT(Semaine_1[[#This Row],[Date]],"MMMM")</f>
        <v>juillet</v>
      </c>
    </row>
    <row r="392" spans="1:18" ht="42.75" x14ac:dyDescent="0.45">
      <c r="A392" s="1">
        <v>45860</v>
      </c>
      <c r="B392" t="s">
        <v>30</v>
      </c>
      <c r="C392" t="s">
        <v>31</v>
      </c>
      <c r="D392" t="s">
        <v>67</v>
      </c>
      <c r="E392" t="s">
        <v>163</v>
      </c>
      <c r="F392">
        <v>773531341</v>
      </c>
      <c r="G392" t="s">
        <v>27</v>
      </c>
      <c r="I392" t="s">
        <v>24</v>
      </c>
      <c r="J392" t="s">
        <v>37</v>
      </c>
      <c r="L392" s="4" t="s">
        <v>1946</v>
      </c>
      <c r="M392" t="s">
        <v>34</v>
      </c>
      <c r="N392">
        <v>100</v>
      </c>
      <c r="O392" s="5">
        <v>26000</v>
      </c>
      <c r="P392" s="5">
        <v>2600000</v>
      </c>
      <c r="Q392" s="18" t="str">
        <f>"S"&amp;_xlfn.ISOWEEKNUM(Semaine_1[[#This Row],[Date]])</f>
        <v>S30</v>
      </c>
      <c r="R392" s="18" t="str">
        <f>TEXT(Semaine_1[[#This Row],[Date]],"MMMM")</f>
        <v>juillet</v>
      </c>
    </row>
    <row r="393" spans="1:18" ht="42.75" x14ac:dyDescent="0.45">
      <c r="A393" s="1">
        <v>45860</v>
      </c>
      <c r="B393" t="s">
        <v>30</v>
      </c>
      <c r="C393" t="s">
        <v>31</v>
      </c>
      <c r="D393" t="s">
        <v>67</v>
      </c>
      <c r="E393" t="s">
        <v>1947</v>
      </c>
      <c r="F393">
        <v>786312198</v>
      </c>
      <c r="G393" t="s">
        <v>27</v>
      </c>
      <c r="I393" t="s">
        <v>24</v>
      </c>
      <c r="J393" t="s">
        <v>20</v>
      </c>
      <c r="L393" s="4" t="s">
        <v>1948</v>
      </c>
      <c r="Q393" s="18" t="str">
        <f>"S"&amp;_xlfn.ISOWEEKNUM(Semaine_1[[#This Row],[Date]])</f>
        <v>S30</v>
      </c>
      <c r="R393" s="18" t="str">
        <f>TEXT(Semaine_1[[#This Row],[Date]],"MMMM")</f>
        <v>juillet</v>
      </c>
    </row>
    <row r="394" spans="1:18" x14ac:dyDescent="0.45">
      <c r="A394" s="1">
        <v>45860</v>
      </c>
      <c r="B394" t="s">
        <v>30</v>
      </c>
      <c r="C394" t="s">
        <v>31</v>
      </c>
      <c r="D394" t="s">
        <v>53</v>
      </c>
      <c r="E394" t="s">
        <v>478</v>
      </c>
      <c r="F394">
        <v>773750007</v>
      </c>
      <c r="G394" t="s">
        <v>23</v>
      </c>
      <c r="I394" t="s">
        <v>19</v>
      </c>
      <c r="J394" t="s">
        <v>20</v>
      </c>
      <c r="L394" s="4" t="s">
        <v>1949</v>
      </c>
      <c r="Q394" s="18" t="str">
        <f>"S"&amp;_xlfn.ISOWEEKNUM(Semaine_1[[#This Row],[Date]])</f>
        <v>S30</v>
      </c>
      <c r="R394" s="18" t="str">
        <f>TEXT(Semaine_1[[#This Row],[Date]],"MMMM")</f>
        <v>juillet</v>
      </c>
    </row>
    <row r="395" spans="1:18" ht="28.5" x14ac:dyDescent="0.45">
      <c r="A395" s="1">
        <v>45860</v>
      </c>
      <c r="B395" t="s">
        <v>30</v>
      </c>
      <c r="C395" t="s">
        <v>31</v>
      </c>
      <c r="D395" t="s">
        <v>53</v>
      </c>
      <c r="E395" t="s">
        <v>1950</v>
      </c>
      <c r="F395">
        <v>778494608</v>
      </c>
      <c r="G395" t="s">
        <v>27</v>
      </c>
      <c r="I395" t="s">
        <v>19</v>
      </c>
      <c r="J395" t="s">
        <v>20</v>
      </c>
      <c r="L395" s="4" t="s">
        <v>1951</v>
      </c>
      <c r="Q395" s="18" t="str">
        <f>"S"&amp;_xlfn.ISOWEEKNUM(Semaine_1[[#This Row],[Date]])</f>
        <v>S30</v>
      </c>
      <c r="R395" s="18" t="str">
        <f>TEXT(Semaine_1[[#This Row],[Date]],"MMMM")</f>
        <v>juillet</v>
      </c>
    </row>
    <row r="396" spans="1:18" ht="28.5" x14ac:dyDescent="0.45">
      <c r="A396" s="1">
        <v>45860</v>
      </c>
      <c r="B396" t="s">
        <v>30</v>
      </c>
      <c r="C396" t="s">
        <v>31</v>
      </c>
      <c r="D396" t="s">
        <v>53</v>
      </c>
      <c r="E396" t="s">
        <v>253</v>
      </c>
      <c r="F396">
        <v>781240407</v>
      </c>
      <c r="G396" t="s">
        <v>23</v>
      </c>
      <c r="I396" t="s">
        <v>19</v>
      </c>
      <c r="J396" t="s">
        <v>20</v>
      </c>
      <c r="L396" s="4" t="s">
        <v>1952</v>
      </c>
      <c r="Q396" s="18" t="str">
        <f>"S"&amp;_xlfn.ISOWEEKNUM(Semaine_1[[#This Row],[Date]])</f>
        <v>S30</v>
      </c>
      <c r="R396" s="18" t="str">
        <f>TEXT(Semaine_1[[#This Row],[Date]],"MMMM")</f>
        <v>juillet</v>
      </c>
    </row>
    <row r="397" spans="1:18" ht="28.5" x14ac:dyDescent="0.45">
      <c r="A397" s="1">
        <v>45860</v>
      </c>
      <c r="B397" t="s">
        <v>30</v>
      </c>
      <c r="C397" t="s">
        <v>31</v>
      </c>
      <c r="D397" t="s">
        <v>53</v>
      </c>
      <c r="E397" t="s">
        <v>251</v>
      </c>
      <c r="F397">
        <v>771952926</v>
      </c>
      <c r="G397" t="s">
        <v>18</v>
      </c>
      <c r="I397" t="s">
        <v>24</v>
      </c>
      <c r="J397" t="s">
        <v>20</v>
      </c>
      <c r="L397" s="4" t="s">
        <v>1953</v>
      </c>
      <c r="Q397" s="18" t="str">
        <f>"S"&amp;_xlfn.ISOWEEKNUM(Semaine_1[[#This Row],[Date]])</f>
        <v>S30</v>
      </c>
      <c r="R397" s="18" t="str">
        <f>TEXT(Semaine_1[[#This Row],[Date]],"MMMM")</f>
        <v>juillet</v>
      </c>
    </row>
    <row r="398" spans="1:18" x14ac:dyDescent="0.45">
      <c r="A398" s="1">
        <v>45860</v>
      </c>
      <c r="B398" t="s">
        <v>30</v>
      </c>
      <c r="C398" t="s">
        <v>31</v>
      </c>
      <c r="D398" t="s">
        <v>53</v>
      </c>
      <c r="E398" t="s">
        <v>66</v>
      </c>
      <c r="F398">
        <v>774085200</v>
      </c>
      <c r="G398" t="s">
        <v>27</v>
      </c>
      <c r="I398" t="s">
        <v>19</v>
      </c>
      <c r="J398" t="s">
        <v>20</v>
      </c>
      <c r="L398" s="4" t="s">
        <v>1954</v>
      </c>
      <c r="Q398" s="18" t="str">
        <f>"S"&amp;_xlfn.ISOWEEKNUM(Semaine_1[[#This Row],[Date]])</f>
        <v>S30</v>
      </c>
      <c r="R398" s="18" t="str">
        <f>TEXT(Semaine_1[[#This Row],[Date]],"MMMM")</f>
        <v>juillet</v>
      </c>
    </row>
    <row r="399" spans="1:18" x14ac:dyDescent="0.45">
      <c r="A399" s="1">
        <v>45860</v>
      </c>
      <c r="B399" t="s">
        <v>30</v>
      </c>
      <c r="C399" t="s">
        <v>31</v>
      </c>
      <c r="D399" t="s">
        <v>53</v>
      </c>
      <c r="E399" t="s">
        <v>484</v>
      </c>
      <c r="F399">
        <v>774756755</v>
      </c>
      <c r="G399" t="s">
        <v>27</v>
      </c>
      <c r="I399" t="s">
        <v>19</v>
      </c>
      <c r="J399" t="s">
        <v>20</v>
      </c>
      <c r="L399" s="4" t="s">
        <v>1955</v>
      </c>
      <c r="Q399" s="18" t="str">
        <f>"S"&amp;_xlfn.ISOWEEKNUM(Semaine_1[[#This Row],[Date]])</f>
        <v>S30</v>
      </c>
      <c r="R399" s="18" t="str">
        <f>TEXT(Semaine_1[[#This Row],[Date]],"MMMM")</f>
        <v>juillet</v>
      </c>
    </row>
    <row r="400" spans="1:18" ht="28.5" x14ac:dyDescent="0.45">
      <c r="A400" s="1">
        <v>45860</v>
      </c>
      <c r="B400" t="s">
        <v>30</v>
      </c>
      <c r="C400" t="s">
        <v>31</v>
      </c>
      <c r="D400" t="s">
        <v>53</v>
      </c>
      <c r="E400" t="s">
        <v>54</v>
      </c>
      <c r="F400">
        <v>773777037</v>
      </c>
      <c r="G400" t="s">
        <v>27</v>
      </c>
      <c r="I400" t="s">
        <v>24</v>
      </c>
      <c r="J400" t="s">
        <v>20</v>
      </c>
      <c r="L400" s="4" t="s">
        <v>1956</v>
      </c>
      <c r="Q400" s="18" t="str">
        <f>"S"&amp;_xlfn.ISOWEEKNUM(Semaine_1[[#This Row],[Date]])</f>
        <v>S30</v>
      </c>
      <c r="R400" s="18" t="str">
        <f>TEXT(Semaine_1[[#This Row],[Date]],"MMMM")</f>
        <v>juillet</v>
      </c>
    </row>
    <row r="401" spans="1:18" x14ac:dyDescent="0.45">
      <c r="A401" s="1">
        <v>45860</v>
      </c>
      <c r="B401" t="s">
        <v>30</v>
      </c>
      <c r="C401" t="s">
        <v>31</v>
      </c>
      <c r="D401" t="s">
        <v>213</v>
      </c>
      <c r="E401" t="s">
        <v>728</v>
      </c>
      <c r="F401">
        <v>773546191</v>
      </c>
      <c r="G401" t="s">
        <v>18</v>
      </c>
      <c r="I401" t="s">
        <v>24</v>
      </c>
      <c r="J401" t="s">
        <v>28</v>
      </c>
      <c r="K401" t="s">
        <v>126</v>
      </c>
      <c r="L401" s="4" t="s">
        <v>33</v>
      </c>
      <c r="M401" t="s">
        <v>341</v>
      </c>
      <c r="N401">
        <v>5</v>
      </c>
      <c r="O401" s="5">
        <v>12250</v>
      </c>
      <c r="P401" s="5">
        <v>61250</v>
      </c>
      <c r="Q401" s="18" t="str">
        <f>"S"&amp;_xlfn.ISOWEEKNUM(Semaine_1[[#This Row],[Date]])</f>
        <v>S30</v>
      </c>
      <c r="R401" s="18" t="str">
        <f>TEXT(Semaine_1[[#This Row],[Date]],"MMMM")</f>
        <v>juillet</v>
      </c>
    </row>
    <row r="402" spans="1:18" x14ac:dyDescent="0.45">
      <c r="A402" s="1">
        <v>45860</v>
      </c>
      <c r="B402" t="s">
        <v>30</v>
      </c>
      <c r="C402" t="s">
        <v>31</v>
      </c>
      <c r="D402" t="s">
        <v>213</v>
      </c>
      <c r="E402" t="s">
        <v>728</v>
      </c>
      <c r="F402">
        <v>773546191</v>
      </c>
      <c r="G402" t="s">
        <v>18</v>
      </c>
      <c r="I402" t="s">
        <v>24</v>
      </c>
      <c r="J402" t="s">
        <v>28</v>
      </c>
      <c r="K402" t="s">
        <v>126</v>
      </c>
      <c r="L402" s="4" t="s">
        <v>33</v>
      </c>
      <c r="M402" t="s">
        <v>209</v>
      </c>
      <c r="N402">
        <v>1</v>
      </c>
      <c r="O402" s="5">
        <v>7500</v>
      </c>
      <c r="P402" s="5">
        <v>7500</v>
      </c>
      <c r="Q402" s="18" t="str">
        <f>"S"&amp;_xlfn.ISOWEEKNUM(Semaine_1[[#This Row],[Date]])</f>
        <v>S30</v>
      </c>
      <c r="R402" s="18" t="str">
        <f>TEXT(Semaine_1[[#This Row],[Date]],"MMMM")</f>
        <v>juillet</v>
      </c>
    </row>
    <row r="403" spans="1:18" x14ac:dyDescent="0.45">
      <c r="A403" s="1">
        <v>45859</v>
      </c>
      <c r="B403" t="s">
        <v>14</v>
      </c>
      <c r="C403" t="s">
        <v>15</v>
      </c>
      <c r="D403" t="s">
        <v>71</v>
      </c>
      <c r="E403" t="s">
        <v>73</v>
      </c>
      <c r="F403">
        <v>776367168</v>
      </c>
      <c r="G403" t="s">
        <v>27</v>
      </c>
      <c r="I403" t="s">
        <v>24</v>
      </c>
      <c r="J403" t="s">
        <v>20</v>
      </c>
      <c r="L403" s="4" t="s">
        <v>1957</v>
      </c>
      <c r="Q403" s="18" t="str">
        <f>"S"&amp;_xlfn.ISOWEEKNUM(Semaine_1[[#This Row],[Date]])</f>
        <v>S30</v>
      </c>
      <c r="R403" s="18" t="str">
        <f>TEXT(Semaine_1[[#This Row],[Date]],"MMMM")</f>
        <v>juillet</v>
      </c>
    </row>
    <row r="404" spans="1:18" ht="28.5" x14ac:dyDescent="0.45">
      <c r="A404" s="1">
        <v>45859</v>
      </c>
      <c r="B404" t="s">
        <v>14</v>
      </c>
      <c r="C404" t="s">
        <v>15</v>
      </c>
      <c r="D404" t="s">
        <v>71</v>
      </c>
      <c r="E404" t="s">
        <v>1483</v>
      </c>
      <c r="F404">
        <v>777262311</v>
      </c>
      <c r="G404" t="s">
        <v>18</v>
      </c>
      <c r="I404" t="s">
        <v>19</v>
      </c>
      <c r="J404" t="s">
        <v>20</v>
      </c>
      <c r="L404" s="4" t="s">
        <v>1958</v>
      </c>
      <c r="Q404" s="18" t="str">
        <f>"S"&amp;_xlfn.ISOWEEKNUM(Semaine_1[[#This Row],[Date]])</f>
        <v>S30</v>
      </c>
      <c r="R404" s="18" t="str">
        <f>TEXT(Semaine_1[[#This Row],[Date]],"MMMM")</f>
        <v>juillet</v>
      </c>
    </row>
    <row r="405" spans="1:18" x14ac:dyDescent="0.45">
      <c r="A405" s="1">
        <v>45859</v>
      </c>
      <c r="B405" t="s">
        <v>14</v>
      </c>
      <c r="C405" t="s">
        <v>15</v>
      </c>
      <c r="D405" t="s">
        <v>71</v>
      </c>
      <c r="E405" t="s">
        <v>75</v>
      </c>
      <c r="F405">
        <v>773248253</v>
      </c>
      <c r="G405" t="s">
        <v>23</v>
      </c>
      <c r="I405" t="s">
        <v>24</v>
      </c>
      <c r="J405" t="s">
        <v>20</v>
      </c>
      <c r="L405" s="4" t="s">
        <v>1959</v>
      </c>
      <c r="Q405" s="18" t="str">
        <f>"S"&amp;_xlfn.ISOWEEKNUM(Semaine_1[[#This Row],[Date]])</f>
        <v>S30</v>
      </c>
      <c r="R405" s="18" t="str">
        <f>TEXT(Semaine_1[[#This Row],[Date]],"MMMM")</f>
        <v>juillet</v>
      </c>
    </row>
    <row r="406" spans="1:18" x14ac:dyDescent="0.45">
      <c r="A406" s="1">
        <v>45859</v>
      </c>
      <c r="B406" t="s">
        <v>14</v>
      </c>
      <c r="C406" t="s">
        <v>15</v>
      </c>
      <c r="D406" t="s">
        <v>71</v>
      </c>
      <c r="E406" t="s">
        <v>174</v>
      </c>
      <c r="F406">
        <v>776582607</v>
      </c>
      <c r="G406" t="s">
        <v>27</v>
      </c>
      <c r="I406" t="s">
        <v>19</v>
      </c>
      <c r="J406" t="s">
        <v>20</v>
      </c>
      <c r="L406" s="4" t="s">
        <v>21</v>
      </c>
      <c r="Q406" s="18" t="str">
        <f>"S"&amp;_xlfn.ISOWEEKNUM(Semaine_1[[#This Row],[Date]])</f>
        <v>S30</v>
      </c>
      <c r="R406" s="18" t="str">
        <f>TEXT(Semaine_1[[#This Row],[Date]],"MMMM")</f>
        <v>juillet</v>
      </c>
    </row>
    <row r="407" spans="1:18" x14ac:dyDescent="0.45">
      <c r="A407" s="1">
        <v>45859</v>
      </c>
      <c r="B407" t="s">
        <v>14</v>
      </c>
      <c r="C407" t="s">
        <v>15</v>
      </c>
      <c r="D407" t="s">
        <v>71</v>
      </c>
      <c r="E407" t="s">
        <v>74</v>
      </c>
      <c r="F407">
        <v>772900705</v>
      </c>
      <c r="G407" t="s">
        <v>27</v>
      </c>
      <c r="I407" t="s">
        <v>19</v>
      </c>
      <c r="J407" t="s">
        <v>20</v>
      </c>
      <c r="L407" s="4" t="s">
        <v>709</v>
      </c>
      <c r="Q407" s="18" t="str">
        <f>"S"&amp;_xlfn.ISOWEEKNUM(Semaine_1[[#This Row],[Date]])</f>
        <v>S30</v>
      </c>
      <c r="R407" s="18" t="str">
        <f>TEXT(Semaine_1[[#This Row],[Date]],"MMMM")</f>
        <v>juillet</v>
      </c>
    </row>
    <row r="408" spans="1:18" x14ac:dyDescent="0.45">
      <c r="A408" s="1">
        <v>45859</v>
      </c>
      <c r="B408" t="s">
        <v>14</v>
      </c>
      <c r="C408" t="s">
        <v>15</v>
      </c>
      <c r="D408" t="s">
        <v>71</v>
      </c>
      <c r="E408" t="s">
        <v>1478</v>
      </c>
      <c r="F408">
        <v>781828001</v>
      </c>
      <c r="G408" t="s">
        <v>18</v>
      </c>
      <c r="I408" t="s">
        <v>19</v>
      </c>
      <c r="J408" t="s">
        <v>20</v>
      </c>
      <c r="L408" s="4" t="s">
        <v>21</v>
      </c>
      <c r="Q408" s="18" t="str">
        <f>"S"&amp;_xlfn.ISOWEEKNUM(Semaine_1[[#This Row],[Date]])</f>
        <v>S30</v>
      </c>
      <c r="R408" s="18" t="str">
        <f>TEXT(Semaine_1[[#This Row],[Date]],"MMMM")</f>
        <v>juillet</v>
      </c>
    </row>
    <row r="409" spans="1:18" x14ac:dyDescent="0.45">
      <c r="A409" s="1">
        <v>45859</v>
      </c>
      <c r="B409" t="s">
        <v>14</v>
      </c>
      <c r="C409" t="s">
        <v>15</v>
      </c>
      <c r="D409" t="s">
        <v>71</v>
      </c>
      <c r="E409" t="s">
        <v>787</v>
      </c>
      <c r="F409">
        <v>777972928</v>
      </c>
      <c r="G409" t="s">
        <v>18</v>
      </c>
      <c r="I409" t="s">
        <v>19</v>
      </c>
      <c r="J409" t="s">
        <v>20</v>
      </c>
      <c r="L409" s="4" t="s">
        <v>21</v>
      </c>
      <c r="Q409" s="18" t="str">
        <f>"S"&amp;_xlfn.ISOWEEKNUM(Semaine_1[[#This Row],[Date]])</f>
        <v>S30</v>
      </c>
      <c r="R409" s="18" t="str">
        <f>TEXT(Semaine_1[[#This Row],[Date]],"MMMM")</f>
        <v>juillet</v>
      </c>
    </row>
    <row r="410" spans="1:18" x14ac:dyDescent="0.45">
      <c r="A410" s="1">
        <v>45859</v>
      </c>
      <c r="B410" t="s">
        <v>14</v>
      </c>
      <c r="C410" t="s">
        <v>15</v>
      </c>
      <c r="D410" t="s">
        <v>71</v>
      </c>
      <c r="E410" t="s">
        <v>1960</v>
      </c>
      <c r="F410">
        <v>777772248</v>
      </c>
      <c r="G410" t="s">
        <v>18</v>
      </c>
      <c r="I410" t="s">
        <v>19</v>
      </c>
      <c r="J410" t="s">
        <v>20</v>
      </c>
      <c r="L410" s="4" t="s">
        <v>21</v>
      </c>
      <c r="Q410" s="18" t="str">
        <f>"S"&amp;_xlfn.ISOWEEKNUM(Semaine_1[[#This Row],[Date]])</f>
        <v>S30</v>
      </c>
      <c r="R410" s="18" t="str">
        <f>TEXT(Semaine_1[[#This Row],[Date]],"MMMM")</f>
        <v>juillet</v>
      </c>
    </row>
    <row r="411" spans="1:18" x14ac:dyDescent="0.45">
      <c r="A411" s="1">
        <v>45859</v>
      </c>
      <c r="B411" t="s">
        <v>40</v>
      </c>
      <c r="C411" t="s">
        <v>41</v>
      </c>
      <c r="D411" t="s">
        <v>55</v>
      </c>
      <c r="E411" t="s">
        <v>1961</v>
      </c>
      <c r="F411">
        <v>781706051</v>
      </c>
      <c r="G411" t="s">
        <v>18</v>
      </c>
      <c r="I411" t="s">
        <v>24</v>
      </c>
      <c r="J411" t="s">
        <v>20</v>
      </c>
      <c r="L411" s="4" t="s">
        <v>1962</v>
      </c>
      <c r="Q411" s="18" t="str">
        <f>"S"&amp;_xlfn.ISOWEEKNUM(Semaine_1[[#This Row],[Date]])</f>
        <v>S30</v>
      </c>
      <c r="R411" s="18" t="str">
        <f>TEXT(Semaine_1[[#This Row],[Date]],"MMMM")</f>
        <v>juillet</v>
      </c>
    </row>
    <row r="412" spans="1:18" x14ac:dyDescent="0.45">
      <c r="A412" s="1">
        <v>45859</v>
      </c>
      <c r="B412" t="s">
        <v>40</v>
      </c>
      <c r="C412" t="s">
        <v>41</v>
      </c>
      <c r="D412" t="s">
        <v>55</v>
      </c>
      <c r="E412" t="s">
        <v>983</v>
      </c>
      <c r="F412">
        <v>771132810</v>
      </c>
      <c r="G412" t="s">
        <v>18</v>
      </c>
      <c r="I412" t="s">
        <v>24</v>
      </c>
      <c r="J412" t="s">
        <v>20</v>
      </c>
      <c r="L412" s="4" t="s">
        <v>1963</v>
      </c>
      <c r="Q412" s="18" t="str">
        <f>"S"&amp;_xlfn.ISOWEEKNUM(Semaine_1[[#This Row],[Date]])</f>
        <v>S30</v>
      </c>
      <c r="R412" s="18" t="str">
        <f>TEXT(Semaine_1[[#This Row],[Date]],"MMMM")</f>
        <v>juillet</v>
      </c>
    </row>
    <row r="413" spans="1:18" x14ac:dyDescent="0.45">
      <c r="A413" s="1">
        <v>45859</v>
      </c>
      <c r="B413" t="s">
        <v>40</v>
      </c>
      <c r="C413" t="s">
        <v>41</v>
      </c>
      <c r="D413" t="s">
        <v>55</v>
      </c>
      <c r="E413" t="s">
        <v>1964</v>
      </c>
      <c r="F413">
        <v>776194079</v>
      </c>
      <c r="G413" t="s">
        <v>27</v>
      </c>
      <c r="I413" t="s">
        <v>24</v>
      </c>
      <c r="J413" t="s">
        <v>20</v>
      </c>
      <c r="L413" s="4" t="s">
        <v>1965</v>
      </c>
      <c r="Q413" s="18" t="str">
        <f>"S"&amp;_xlfn.ISOWEEKNUM(Semaine_1[[#This Row],[Date]])</f>
        <v>S30</v>
      </c>
      <c r="R413" s="18" t="str">
        <f>TEXT(Semaine_1[[#This Row],[Date]],"MMMM")</f>
        <v>juillet</v>
      </c>
    </row>
    <row r="414" spans="1:18" x14ac:dyDescent="0.45">
      <c r="A414" s="1">
        <v>45859</v>
      </c>
      <c r="B414" t="s">
        <v>40</v>
      </c>
      <c r="C414" t="s">
        <v>41</v>
      </c>
      <c r="D414" t="s">
        <v>55</v>
      </c>
      <c r="E414" t="s">
        <v>1966</v>
      </c>
      <c r="F414">
        <v>775467226</v>
      </c>
      <c r="G414" t="s">
        <v>27</v>
      </c>
      <c r="I414" t="s">
        <v>19</v>
      </c>
      <c r="J414" t="s">
        <v>20</v>
      </c>
      <c r="L414" s="4" t="s">
        <v>1967</v>
      </c>
      <c r="Q414" s="18" t="str">
        <f>"S"&amp;_xlfn.ISOWEEKNUM(Semaine_1[[#This Row],[Date]])</f>
        <v>S30</v>
      </c>
      <c r="R414" s="18" t="str">
        <f>TEXT(Semaine_1[[#This Row],[Date]],"MMMM")</f>
        <v>juillet</v>
      </c>
    </row>
    <row r="415" spans="1:18" x14ac:dyDescent="0.45">
      <c r="A415" s="1">
        <v>45859</v>
      </c>
      <c r="B415" t="s">
        <v>40</v>
      </c>
      <c r="C415" t="s">
        <v>41</v>
      </c>
      <c r="D415" t="s">
        <v>55</v>
      </c>
      <c r="E415" t="s">
        <v>1879</v>
      </c>
      <c r="F415">
        <v>780182099</v>
      </c>
      <c r="G415" t="s">
        <v>27</v>
      </c>
      <c r="I415" t="s">
        <v>24</v>
      </c>
      <c r="J415" t="s">
        <v>20</v>
      </c>
      <c r="L415" s="4" t="s">
        <v>1968</v>
      </c>
      <c r="Q415" s="18" t="str">
        <f>"S"&amp;_xlfn.ISOWEEKNUM(Semaine_1[[#This Row],[Date]])</f>
        <v>S30</v>
      </c>
      <c r="R415" s="18" t="str">
        <f>TEXT(Semaine_1[[#This Row],[Date]],"MMMM")</f>
        <v>juillet</v>
      </c>
    </row>
    <row r="416" spans="1:18" x14ac:dyDescent="0.45">
      <c r="A416" s="1">
        <v>45859</v>
      </c>
      <c r="B416" t="s">
        <v>40</v>
      </c>
      <c r="C416" t="s">
        <v>41</v>
      </c>
      <c r="D416" t="s">
        <v>55</v>
      </c>
      <c r="E416" t="s">
        <v>2213</v>
      </c>
      <c r="F416">
        <v>786336194</v>
      </c>
      <c r="G416" t="s">
        <v>27</v>
      </c>
      <c r="I416" t="s">
        <v>19</v>
      </c>
      <c r="J416" t="s">
        <v>20</v>
      </c>
      <c r="L416" s="4" t="s">
        <v>279</v>
      </c>
      <c r="Q416" s="18" t="str">
        <f>"S"&amp;_xlfn.ISOWEEKNUM(Semaine_1[[#This Row],[Date]])</f>
        <v>S30</v>
      </c>
      <c r="R416" s="18" t="str">
        <f>TEXT(Semaine_1[[#This Row],[Date]],"MMMM")</f>
        <v>juillet</v>
      </c>
    </row>
    <row r="417" spans="1:18" x14ac:dyDescent="0.45">
      <c r="A417" s="1">
        <v>45859</v>
      </c>
      <c r="B417" t="s">
        <v>40</v>
      </c>
      <c r="C417" t="s">
        <v>41</v>
      </c>
      <c r="D417" t="s">
        <v>55</v>
      </c>
      <c r="E417" t="s">
        <v>1969</v>
      </c>
      <c r="F417">
        <v>770924696</v>
      </c>
      <c r="G417" t="s">
        <v>18</v>
      </c>
      <c r="I417" t="s">
        <v>19</v>
      </c>
      <c r="J417" t="s">
        <v>20</v>
      </c>
      <c r="L417" s="4" t="s">
        <v>696</v>
      </c>
      <c r="Q417" s="18" t="str">
        <f>"S"&amp;_xlfn.ISOWEEKNUM(Semaine_1[[#This Row],[Date]])</f>
        <v>S30</v>
      </c>
      <c r="R417" s="18" t="str">
        <f>TEXT(Semaine_1[[#This Row],[Date]],"MMMM")</f>
        <v>juillet</v>
      </c>
    </row>
    <row r="418" spans="1:18" ht="28.5" x14ac:dyDescent="0.45">
      <c r="A418" s="1">
        <v>45859</v>
      </c>
      <c r="B418" t="s">
        <v>35</v>
      </c>
      <c r="C418" t="s">
        <v>36</v>
      </c>
      <c r="D418" t="s">
        <v>241</v>
      </c>
      <c r="E418" t="s">
        <v>603</v>
      </c>
      <c r="F418">
        <v>782130484</v>
      </c>
      <c r="G418" t="s">
        <v>27</v>
      </c>
      <c r="I418" t="s">
        <v>19</v>
      </c>
      <c r="J418" t="s">
        <v>20</v>
      </c>
      <c r="L418" s="4" t="s">
        <v>1970</v>
      </c>
      <c r="Q418" s="18" t="str">
        <f>"S"&amp;_xlfn.ISOWEEKNUM(Semaine_1[[#This Row],[Date]])</f>
        <v>S30</v>
      </c>
      <c r="R418" s="18" t="str">
        <f>TEXT(Semaine_1[[#This Row],[Date]],"MMMM")</f>
        <v>juillet</v>
      </c>
    </row>
    <row r="419" spans="1:18" ht="28.5" x14ac:dyDescent="0.45">
      <c r="A419" s="1">
        <v>45859</v>
      </c>
      <c r="B419" t="s">
        <v>35</v>
      </c>
      <c r="C419" t="s">
        <v>36</v>
      </c>
      <c r="D419" t="s">
        <v>241</v>
      </c>
      <c r="E419" t="s">
        <v>1797</v>
      </c>
      <c r="F419">
        <v>776536527</v>
      </c>
      <c r="G419" t="s">
        <v>27</v>
      </c>
      <c r="I419" t="s">
        <v>24</v>
      </c>
      <c r="J419" t="s">
        <v>20</v>
      </c>
      <c r="L419" s="4" t="s">
        <v>1971</v>
      </c>
      <c r="Q419" s="18" t="str">
        <f>"S"&amp;_xlfn.ISOWEEKNUM(Semaine_1[[#This Row],[Date]])</f>
        <v>S30</v>
      </c>
      <c r="R419" s="18" t="str">
        <f>TEXT(Semaine_1[[#This Row],[Date]],"MMMM")</f>
        <v>juillet</v>
      </c>
    </row>
    <row r="420" spans="1:18" ht="28.5" x14ac:dyDescent="0.45">
      <c r="A420" s="1">
        <v>45859</v>
      </c>
      <c r="B420" t="s">
        <v>35</v>
      </c>
      <c r="C420" t="s">
        <v>36</v>
      </c>
      <c r="D420" t="s">
        <v>241</v>
      </c>
      <c r="E420" t="s">
        <v>435</v>
      </c>
      <c r="F420">
        <v>773725495</v>
      </c>
      <c r="G420" t="s">
        <v>27</v>
      </c>
      <c r="I420" t="s">
        <v>19</v>
      </c>
      <c r="J420" t="s">
        <v>37</v>
      </c>
      <c r="L420" s="4" t="s">
        <v>1972</v>
      </c>
      <c r="M420" t="s">
        <v>34</v>
      </c>
      <c r="N420">
        <v>3</v>
      </c>
      <c r="O420" s="5">
        <v>26000</v>
      </c>
      <c r="P420" s="5">
        <v>78000</v>
      </c>
      <c r="Q420" s="18" t="str">
        <f>"S"&amp;_xlfn.ISOWEEKNUM(Semaine_1[[#This Row],[Date]])</f>
        <v>S30</v>
      </c>
      <c r="R420" s="18" t="str">
        <f>TEXT(Semaine_1[[#This Row],[Date]],"MMMM")</f>
        <v>juillet</v>
      </c>
    </row>
    <row r="421" spans="1:18" x14ac:dyDescent="0.45">
      <c r="A421" s="1">
        <v>45859</v>
      </c>
      <c r="B421" t="s">
        <v>35</v>
      </c>
      <c r="C421" t="s">
        <v>36</v>
      </c>
      <c r="D421" t="s">
        <v>241</v>
      </c>
      <c r="E421" t="s">
        <v>238</v>
      </c>
      <c r="F421">
        <v>774187389</v>
      </c>
      <c r="G421" t="s">
        <v>27</v>
      </c>
      <c r="I421" t="s">
        <v>24</v>
      </c>
      <c r="J421" t="s">
        <v>20</v>
      </c>
      <c r="L421" s="4" t="s">
        <v>1973</v>
      </c>
      <c r="Q421" s="18" t="str">
        <f>"S"&amp;_xlfn.ISOWEEKNUM(Semaine_1[[#This Row],[Date]])</f>
        <v>S30</v>
      </c>
      <c r="R421" s="18" t="str">
        <f>TEXT(Semaine_1[[#This Row],[Date]],"MMMM")</f>
        <v>juillet</v>
      </c>
    </row>
    <row r="422" spans="1:18" x14ac:dyDescent="0.45">
      <c r="A422" s="1">
        <v>45859</v>
      </c>
      <c r="B422" t="s">
        <v>35</v>
      </c>
      <c r="C422" t="s">
        <v>36</v>
      </c>
      <c r="D422" t="s">
        <v>241</v>
      </c>
      <c r="E422" t="s">
        <v>1974</v>
      </c>
      <c r="F422">
        <v>775182219</v>
      </c>
      <c r="G422" t="s">
        <v>18</v>
      </c>
      <c r="I422" t="s">
        <v>19</v>
      </c>
      <c r="J422" t="s">
        <v>20</v>
      </c>
      <c r="L422" s="4" t="s">
        <v>1975</v>
      </c>
      <c r="Q422" s="18" t="str">
        <f>"S"&amp;_xlfn.ISOWEEKNUM(Semaine_1[[#This Row],[Date]])</f>
        <v>S30</v>
      </c>
      <c r="R422" s="18" t="str">
        <f>TEXT(Semaine_1[[#This Row],[Date]],"MMMM")</f>
        <v>juillet</v>
      </c>
    </row>
    <row r="423" spans="1:18" ht="42.75" x14ac:dyDescent="0.45">
      <c r="A423" s="1">
        <v>45859</v>
      </c>
      <c r="B423" t="s">
        <v>35</v>
      </c>
      <c r="C423" t="s">
        <v>36</v>
      </c>
      <c r="D423" t="s">
        <v>241</v>
      </c>
      <c r="E423" t="s">
        <v>1976</v>
      </c>
      <c r="F423">
        <v>779724512</v>
      </c>
      <c r="G423" t="s">
        <v>27</v>
      </c>
      <c r="I423" t="s">
        <v>24</v>
      </c>
      <c r="J423" t="s">
        <v>20</v>
      </c>
      <c r="L423" s="4" t="s">
        <v>1977</v>
      </c>
      <c r="Q423" s="18" t="str">
        <f>"S"&amp;_xlfn.ISOWEEKNUM(Semaine_1[[#This Row],[Date]])</f>
        <v>S30</v>
      </c>
      <c r="R423" s="18" t="str">
        <f>TEXT(Semaine_1[[#This Row],[Date]],"MMMM")</f>
        <v>juillet</v>
      </c>
    </row>
    <row r="424" spans="1:18" ht="28.5" x14ac:dyDescent="0.45">
      <c r="A424" s="1">
        <v>45859</v>
      </c>
      <c r="B424" t="s">
        <v>35</v>
      </c>
      <c r="C424" t="s">
        <v>36</v>
      </c>
      <c r="D424" t="s">
        <v>241</v>
      </c>
      <c r="E424" t="s">
        <v>430</v>
      </c>
      <c r="F424">
        <v>773887602</v>
      </c>
      <c r="G424" t="s">
        <v>18</v>
      </c>
      <c r="I424" t="s">
        <v>19</v>
      </c>
      <c r="J424" t="s">
        <v>20</v>
      </c>
      <c r="L424" s="4" t="s">
        <v>1978</v>
      </c>
      <c r="Q424" s="18" t="str">
        <f>"S"&amp;_xlfn.ISOWEEKNUM(Semaine_1[[#This Row],[Date]])</f>
        <v>S30</v>
      </c>
      <c r="R424" s="18" t="str">
        <f>TEXT(Semaine_1[[#This Row],[Date]],"MMMM")</f>
        <v>juillet</v>
      </c>
    </row>
    <row r="425" spans="1:18" x14ac:dyDescent="0.45">
      <c r="A425" s="1">
        <v>45859</v>
      </c>
      <c r="B425" t="s">
        <v>35</v>
      </c>
      <c r="C425" t="s">
        <v>36</v>
      </c>
      <c r="D425" t="s">
        <v>241</v>
      </c>
      <c r="E425" t="s">
        <v>1979</v>
      </c>
      <c r="F425">
        <v>775663399</v>
      </c>
      <c r="G425" t="s">
        <v>27</v>
      </c>
      <c r="I425" t="s">
        <v>19</v>
      </c>
      <c r="J425" t="s">
        <v>20</v>
      </c>
      <c r="L425" s="4" t="s">
        <v>1980</v>
      </c>
      <c r="Q425" s="18" t="str">
        <f>"S"&amp;_xlfn.ISOWEEKNUM(Semaine_1[[#This Row],[Date]])</f>
        <v>S30</v>
      </c>
      <c r="R425" s="18" t="str">
        <f>TEXT(Semaine_1[[#This Row],[Date]],"MMMM")</f>
        <v>juillet</v>
      </c>
    </row>
    <row r="426" spans="1:18" ht="57" x14ac:dyDescent="0.45">
      <c r="A426" s="1">
        <v>45859</v>
      </c>
      <c r="B426" t="s">
        <v>35</v>
      </c>
      <c r="C426" t="s">
        <v>36</v>
      </c>
      <c r="D426" t="s">
        <v>241</v>
      </c>
      <c r="E426" t="s">
        <v>1981</v>
      </c>
      <c r="F426">
        <v>775740574</v>
      </c>
      <c r="G426" t="s">
        <v>27</v>
      </c>
      <c r="I426" t="s">
        <v>24</v>
      </c>
      <c r="J426" t="s">
        <v>20</v>
      </c>
      <c r="L426" s="4" t="s">
        <v>1982</v>
      </c>
      <c r="Q426" s="18" t="str">
        <f>"S"&amp;_xlfn.ISOWEEKNUM(Semaine_1[[#This Row],[Date]])</f>
        <v>S30</v>
      </c>
      <c r="R426" s="18" t="str">
        <f>TEXT(Semaine_1[[#This Row],[Date]],"MMMM")</f>
        <v>juillet</v>
      </c>
    </row>
    <row r="427" spans="1:18" x14ac:dyDescent="0.45">
      <c r="A427" s="1">
        <v>45859</v>
      </c>
      <c r="B427" t="s">
        <v>35</v>
      </c>
      <c r="C427" t="s">
        <v>36</v>
      </c>
      <c r="D427" t="s">
        <v>241</v>
      </c>
      <c r="E427" t="s">
        <v>266</v>
      </c>
      <c r="F427">
        <v>778886969</v>
      </c>
      <c r="G427" t="s">
        <v>27</v>
      </c>
      <c r="I427" t="s">
        <v>24</v>
      </c>
      <c r="J427" t="s">
        <v>20</v>
      </c>
      <c r="L427" s="4" t="s">
        <v>1983</v>
      </c>
      <c r="Q427" s="18" t="str">
        <f>"S"&amp;_xlfn.ISOWEEKNUM(Semaine_1[[#This Row],[Date]])</f>
        <v>S30</v>
      </c>
      <c r="R427" s="18" t="str">
        <f>TEXT(Semaine_1[[#This Row],[Date]],"MMMM")</f>
        <v>juillet</v>
      </c>
    </row>
    <row r="428" spans="1:18" x14ac:dyDescent="0.45">
      <c r="A428" s="1">
        <v>45859</v>
      </c>
      <c r="B428" t="s">
        <v>35</v>
      </c>
      <c r="C428" t="s">
        <v>36</v>
      </c>
      <c r="D428" t="s">
        <v>241</v>
      </c>
      <c r="E428" t="s">
        <v>1984</v>
      </c>
      <c r="F428">
        <v>778657940</v>
      </c>
      <c r="G428" t="s">
        <v>27</v>
      </c>
      <c r="I428" t="s">
        <v>24</v>
      </c>
      <c r="J428" t="s">
        <v>20</v>
      </c>
      <c r="L428" s="4" t="s">
        <v>1973</v>
      </c>
      <c r="Q428" s="18" t="str">
        <f>"S"&amp;_xlfn.ISOWEEKNUM(Semaine_1[[#This Row],[Date]])</f>
        <v>S30</v>
      </c>
      <c r="R428" s="18" t="str">
        <f>TEXT(Semaine_1[[#This Row],[Date]],"MMMM")</f>
        <v>juillet</v>
      </c>
    </row>
    <row r="429" spans="1:18" x14ac:dyDescent="0.45">
      <c r="A429" s="1">
        <v>45859</v>
      </c>
      <c r="B429" t="s">
        <v>35</v>
      </c>
      <c r="C429" t="s">
        <v>36</v>
      </c>
      <c r="D429" t="s">
        <v>241</v>
      </c>
      <c r="E429" t="s">
        <v>256</v>
      </c>
      <c r="F429">
        <v>773493195</v>
      </c>
      <c r="G429" t="s">
        <v>27</v>
      </c>
      <c r="I429" t="s">
        <v>19</v>
      </c>
      <c r="J429" t="s">
        <v>20</v>
      </c>
      <c r="L429" s="4" t="s">
        <v>106</v>
      </c>
      <c r="Q429" s="18" t="str">
        <f>"S"&amp;_xlfn.ISOWEEKNUM(Semaine_1[[#This Row],[Date]])</f>
        <v>S30</v>
      </c>
      <c r="R429" s="18" t="str">
        <f>TEXT(Semaine_1[[#This Row],[Date]],"MMMM")</f>
        <v>juillet</v>
      </c>
    </row>
    <row r="430" spans="1:18" ht="28.5" x14ac:dyDescent="0.45">
      <c r="A430" s="1">
        <v>45859</v>
      </c>
      <c r="B430" t="s">
        <v>30</v>
      </c>
      <c r="C430" t="s">
        <v>31</v>
      </c>
      <c r="D430" t="s">
        <v>210</v>
      </c>
      <c r="E430" t="s">
        <v>1985</v>
      </c>
      <c r="F430">
        <v>776503464</v>
      </c>
      <c r="G430" t="s">
        <v>27</v>
      </c>
      <c r="I430" t="s">
        <v>24</v>
      </c>
      <c r="J430" t="s">
        <v>20</v>
      </c>
      <c r="L430" s="4" t="s">
        <v>1986</v>
      </c>
      <c r="Q430" s="18" t="str">
        <f>"S"&amp;_xlfn.ISOWEEKNUM(Semaine_1[[#This Row],[Date]])</f>
        <v>S30</v>
      </c>
      <c r="R430" s="18" t="str">
        <f>TEXT(Semaine_1[[#This Row],[Date]],"MMMM")</f>
        <v>juillet</v>
      </c>
    </row>
    <row r="431" spans="1:18" ht="28.5" x14ac:dyDescent="0.45">
      <c r="A431" s="1">
        <v>45859</v>
      </c>
      <c r="B431" t="s">
        <v>30</v>
      </c>
      <c r="C431" t="s">
        <v>31</v>
      </c>
      <c r="D431" t="s">
        <v>210</v>
      </c>
      <c r="E431" t="s">
        <v>264</v>
      </c>
      <c r="F431">
        <v>775405469</v>
      </c>
      <c r="G431" t="s">
        <v>27</v>
      </c>
      <c r="I431" t="s">
        <v>24</v>
      </c>
      <c r="J431" t="s">
        <v>20</v>
      </c>
      <c r="L431" s="4" t="s">
        <v>1987</v>
      </c>
      <c r="Q431" s="18" t="str">
        <f>"S"&amp;_xlfn.ISOWEEKNUM(Semaine_1[[#This Row],[Date]])</f>
        <v>S30</v>
      </c>
      <c r="R431" s="18" t="str">
        <f>TEXT(Semaine_1[[#This Row],[Date]],"MMMM")</f>
        <v>juillet</v>
      </c>
    </row>
    <row r="432" spans="1:18" x14ac:dyDescent="0.45">
      <c r="A432" s="1">
        <v>45859</v>
      </c>
      <c r="B432" t="s">
        <v>30</v>
      </c>
      <c r="C432" t="s">
        <v>31</v>
      </c>
      <c r="D432" t="s">
        <v>210</v>
      </c>
      <c r="E432" t="s">
        <v>211</v>
      </c>
      <c r="F432">
        <v>762852932</v>
      </c>
      <c r="G432" t="s">
        <v>18</v>
      </c>
      <c r="I432" t="s">
        <v>24</v>
      </c>
      <c r="J432" t="s">
        <v>37</v>
      </c>
      <c r="L432" s="4" t="s">
        <v>33</v>
      </c>
      <c r="M432" t="s">
        <v>34</v>
      </c>
      <c r="N432">
        <v>25</v>
      </c>
      <c r="O432" s="5">
        <v>26000</v>
      </c>
      <c r="P432" s="5">
        <v>650000</v>
      </c>
      <c r="Q432" s="18" t="str">
        <f>"S"&amp;_xlfn.ISOWEEKNUM(Semaine_1[[#This Row],[Date]])</f>
        <v>S30</v>
      </c>
      <c r="R432" s="18" t="str">
        <f>TEXT(Semaine_1[[#This Row],[Date]],"MMMM")</f>
        <v>juillet</v>
      </c>
    </row>
    <row r="433" spans="1:18" ht="28.5" x14ac:dyDescent="0.45">
      <c r="A433" s="1">
        <v>45859</v>
      </c>
      <c r="B433" t="s">
        <v>30</v>
      </c>
      <c r="C433" t="s">
        <v>31</v>
      </c>
      <c r="D433" t="s">
        <v>210</v>
      </c>
      <c r="E433" t="s">
        <v>334</v>
      </c>
      <c r="F433">
        <v>773756258</v>
      </c>
      <c r="G433" t="s">
        <v>27</v>
      </c>
      <c r="I433" t="s">
        <v>24</v>
      </c>
      <c r="J433" t="s">
        <v>20</v>
      </c>
      <c r="L433" s="4" t="s">
        <v>1988</v>
      </c>
      <c r="Q433" s="18" t="str">
        <f>"S"&amp;_xlfn.ISOWEEKNUM(Semaine_1[[#This Row],[Date]])</f>
        <v>S30</v>
      </c>
      <c r="R433" s="18" t="str">
        <f>TEXT(Semaine_1[[#This Row],[Date]],"MMMM")</f>
        <v>juillet</v>
      </c>
    </row>
    <row r="434" spans="1:18" ht="42.75" x14ac:dyDescent="0.45">
      <c r="A434" s="1">
        <v>45859</v>
      </c>
      <c r="B434" t="s">
        <v>30</v>
      </c>
      <c r="C434" t="s">
        <v>31</v>
      </c>
      <c r="D434" t="s">
        <v>210</v>
      </c>
      <c r="E434" t="s">
        <v>247</v>
      </c>
      <c r="F434">
        <v>774245132</v>
      </c>
      <c r="G434" t="s">
        <v>27</v>
      </c>
      <c r="I434" t="s">
        <v>24</v>
      </c>
      <c r="J434" t="s">
        <v>20</v>
      </c>
      <c r="L434" s="4" t="s">
        <v>1989</v>
      </c>
      <c r="Q434" s="18" t="str">
        <f>"S"&amp;_xlfn.ISOWEEKNUM(Semaine_1[[#This Row],[Date]])</f>
        <v>S30</v>
      </c>
      <c r="R434" s="18" t="str">
        <f>TEXT(Semaine_1[[#This Row],[Date]],"MMMM")</f>
        <v>juillet</v>
      </c>
    </row>
    <row r="435" spans="1:18" x14ac:dyDescent="0.45">
      <c r="A435" s="1">
        <v>45859</v>
      </c>
      <c r="B435" t="s">
        <v>30</v>
      </c>
      <c r="C435" t="s">
        <v>31</v>
      </c>
      <c r="D435" t="s">
        <v>213</v>
      </c>
      <c r="E435" t="s">
        <v>339</v>
      </c>
      <c r="F435">
        <v>773546191</v>
      </c>
      <c r="G435" t="s">
        <v>18</v>
      </c>
      <c r="I435" t="s">
        <v>24</v>
      </c>
      <c r="J435" t="s">
        <v>37</v>
      </c>
      <c r="L435" s="4" t="s">
        <v>1990</v>
      </c>
      <c r="M435" t="s">
        <v>341</v>
      </c>
      <c r="N435">
        <v>5</v>
      </c>
      <c r="O435" s="5">
        <v>12250</v>
      </c>
      <c r="P435" s="5">
        <v>61250</v>
      </c>
      <c r="Q435" s="18" t="str">
        <f>"S"&amp;_xlfn.ISOWEEKNUM(Semaine_1[[#This Row],[Date]])</f>
        <v>S30</v>
      </c>
      <c r="R435" s="18" t="str">
        <f>TEXT(Semaine_1[[#This Row],[Date]],"MMMM")</f>
        <v>juillet</v>
      </c>
    </row>
    <row r="436" spans="1:18" ht="28.5" x14ac:dyDescent="0.45">
      <c r="A436" s="1">
        <v>45859</v>
      </c>
      <c r="B436" t="s">
        <v>30</v>
      </c>
      <c r="C436" t="s">
        <v>31</v>
      </c>
      <c r="D436" t="s">
        <v>213</v>
      </c>
      <c r="E436" t="s">
        <v>260</v>
      </c>
      <c r="F436">
        <v>776214111</v>
      </c>
      <c r="G436" t="s">
        <v>18</v>
      </c>
      <c r="I436" t="s">
        <v>24</v>
      </c>
      <c r="J436" t="s">
        <v>20</v>
      </c>
      <c r="L436" s="4" t="s">
        <v>1991</v>
      </c>
      <c r="Q436" s="18" t="str">
        <f>"S"&amp;_xlfn.ISOWEEKNUM(Semaine_1[[#This Row],[Date]])</f>
        <v>S30</v>
      </c>
      <c r="R436" s="18" t="str">
        <f>TEXT(Semaine_1[[#This Row],[Date]],"MMMM")</f>
        <v>juillet</v>
      </c>
    </row>
    <row r="437" spans="1:18" ht="71.25" x14ac:dyDescent="0.45">
      <c r="A437" s="1">
        <v>45859</v>
      </c>
      <c r="B437" t="s">
        <v>30</v>
      </c>
      <c r="C437" t="s">
        <v>31</v>
      </c>
      <c r="D437" t="s">
        <v>213</v>
      </c>
      <c r="E437" t="s">
        <v>181</v>
      </c>
      <c r="F437">
        <v>771321066</v>
      </c>
      <c r="G437" t="s">
        <v>27</v>
      </c>
      <c r="I437" t="s">
        <v>24</v>
      </c>
      <c r="J437" t="s">
        <v>20</v>
      </c>
      <c r="L437" s="4" t="s">
        <v>1992</v>
      </c>
      <c r="Q437" s="18" t="str">
        <f>"S"&amp;_xlfn.ISOWEEKNUM(Semaine_1[[#This Row],[Date]])</f>
        <v>S30</v>
      </c>
      <c r="R437" s="18" t="str">
        <f>TEXT(Semaine_1[[#This Row],[Date]],"MMMM")</f>
        <v>juillet</v>
      </c>
    </row>
    <row r="438" spans="1:18" x14ac:dyDescent="0.45">
      <c r="A438" s="1">
        <v>45859</v>
      </c>
      <c r="B438" t="s">
        <v>30</v>
      </c>
      <c r="C438" t="s">
        <v>31</v>
      </c>
      <c r="D438" t="s">
        <v>213</v>
      </c>
      <c r="E438" t="s">
        <v>343</v>
      </c>
      <c r="F438">
        <v>765160316</v>
      </c>
      <c r="G438" t="s">
        <v>18</v>
      </c>
      <c r="I438" t="s">
        <v>24</v>
      </c>
      <c r="J438" t="s">
        <v>20</v>
      </c>
      <c r="L438" s="4" t="s">
        <v>1990</v>
      </c>
      <c r="Q438" s="18" t="str">
        <f>"S"&amp;_xlfn.ISOWEEKNUM(Semaine_1[[#This Row],[Date]])</f>
        <v>S30</v>
      </c>
      <c r="R438" s="18" t="str">
        <f>TEXT(Semaine_1[[#This Row],[Date]],"MMMM")</f>
        <v>juillet</v>
      </c>
    </row>
    <row r="439" spans="1:18" ht="42.75" x14ac:dyDescent="0.45">
      <c r="A439" s="1">
        <v>45859</v>
      </c>
      <c r="B439" t="s">
        <v>30</v>
      </c>
      <c r="C439" t="s">
        <v>31</v>
      </c>
      <c r="D439" t="s">
        <v>213</v>
      </c>
      <c r="E439" t="s">
        <v>261</v>
      </c>
      <c r="F439">
        <v>784537895</v>
      </c>
      <c r="G439" t="s">
        <v>27</v>
      </c>
      <c r="I439" t="s">
        <v>24</v>
      </c>
      <c r="J439" t="s">
        <v>20</v>
      </c>
      <c r="L439" s="4" t="s">
        <v>1993</v>
      </c>
      <c r="Q439" s="18" t="str">
        <f>"S"&amp;_xlfn.ISOWEEKNUM(Semaine_1[[#This Row],[Date]])</f>
        <v>S30</v>
      </c>
      <c r="R439" s="18" t="str">
        <f>TEXT(Semaine_1[[#This Row],[Date]],"MMMM")</f>
        <v>juillet</v>
      </c>
    </row>
    <row r="440" spans="1:18" x14ac:dyDescent="0.45">
      <c r="A440" s="1">
        <v>45859</v>
      </c>
      <c r="B440" t="s">
        <v>30</v>
      </c>
      <c r="C440" t="s">
        <v>31</v>
      </c>
      <c r="D440" t="s">
        <v>213</v>
      </c>
      <c r="E440" t="s">
        <v>263</v>
      </c>
      <c r="F440">
        <v>774540805</v>
      </c>
      <c r="G440" t="s">
        <v>27</v>
      </c>
      <c r="I440" t="s">
        <v>19</v>
      </c>
      <c r="J440" t="s">
        <v>20</v>
      </c>
      <c r="L440" s="4" t="s">
        <v>1994</v>
      </c>
      <c r="Q440" s="18" t="str">
        <f>"S"&amp;_xlfn.ISOWEEKNUM(Semaine_1[[#This Row],[Date]])</f>
        <v>S30</v>
      </c>
      <c r="R440" s="18" t="str">
        <f>TEXT(Semaine_1[[#This Row],[Date]],"MMMM")</f>
        <v>juillet</v>
      </c>
    </row>
    <row r="441" spans="1:18" ht="28.5" x14ac:dyDescent="0.45">
      <c r="A441" s="1">
        <v>45859</v>
      </c>
      <c r="B441" t="s">
        <v>30</v>
      </c>
      <c r="C441" t="s">
        <v>31</v>
      </c>
      <c r="D441" t="s">
        <v>213</v>
      </c>
      <c r="E441" t="s">
        <v>1995</v>
      </c>
      <c r="F441">
        <v>775541532</v>
      </c>
      <c r="G441" t="s">
        <v>27</v>
      </c>
      <c r="I441" t="s">
        <v>24</v>
      </c>
      <c r="J441" t="s">
        <v>20</v>
      </c>
      <c r="L441" s="4" t="s">
        <v>1996</v>
      </c>
      <c r="Q441" s="18" t="str">
        <f>"S"&amp;_xlfn.ISOWEEKNUM(Semaine_1[[#This Row],[Date]])</f>
        <v>S30</v>
      </c>
      <c r="R441" s="18" t="str">
        <f>TEXT(Semaine_1[[#This Row],[Date]],"MMMM")</f>
        <v>juillet</v>
      </c>
    </row>
    <row r="442" spans="1:18" ht="28.5" x14ac:dyDescent="0.45">
      <c r="A442" s="1">
        <v>45859</v>
      </c>
      <c r="B442" t="s">
        <v>30</v>
      </c>
      <c r="C442" t="s">
        <v>31</v>
      </c>
      <c r="D442" t="s">
        <v>213</v>
      </c>
      <c r="E442" t="s">
        <v>1997</v>
      </c>
      <c r="F442">
        <v>774514544</v>
      </c>
      <c r="G442" t="s">
        <v>27</v>
      </c>
      <c r="I442" t="s">
        <v>19</v>
      </c>
      <c r="J442" t="s">
        <v>20</v>
      </c>
      <c r="L442" s="4" t="s">
        <v>1998</v>
      </c>
      <c r="Q442" s="18" t="str">
        <f>"S"&amp;_xlfn.ISOWEEKNUM(Semaine_1[[#This Row],[Date]])</f>
        <v>S30</v>
      </c>
      <c r="R442" s="18" t="str">
        <f>TEXT(Semaine_1[[#This Row],[Date]],"MMMM")</f>
        <v>juillet</v>
      </c>
    </row>
    <row r="443" spans="1:18" ht="42.75" x14ac:dyDescent="0.45">
      <c r="A443" s="1">
        <v>45859</v>
      </c>
      <c r="B443" t="s">
        <v>30</v>
      </c>
      <c r="C443" t="s">
        <v>31</v>
      </c>
      <c r="D443" t="s">
        <v>213</v>
      </c>
      <c r="E443" t="s">
        <v>1999</v>
      </c>
      <c r="F443">
        <v>776957575</v>
      </c>
      <c r="G443" t="s">
        <v>18</v>
      </c>
      <c r="I443" t="s">
        <v>19</v>
      </c>
      <c r="J443" t="s">
        <v>20</v>
      </c>
      <c r="L443" s="4" t="s">
        <v>2000</v>
      </c>
      <c r="Q443" s="18" t="str">
        <f>"S"&amp;_xlfn.ISOWEEKNUM(Semaine_1[[#This Row],[Date]])</f>
        <v>S30</v>
      </c>
      <c r="R443" s="18" t="str">
        <f>TEXT(Semaine_1[[#This Row],[Date]],"MMMM")</f>
        <v>juillet</v>
      </c>
    </row>
    <row r="444" spans="1:18" ht="28.5" x14ac:dyDescent="0.45">
      <c r="A444" s="1">
        <v>45859</v>
      </c>
      <c r="B444" t="s">
        <v>30</v>
      </c>
      <c r="C444" t="s">
        <v>31</v>
      </c>
      <c r="D444" t="s">
        <v>213</v>
      </c>
      <c r="E444" t="s">
        <v>2001</v>
      </c>
      <c r="F444">
        <v>776180875</v>
      </c>
      <c r="G444" t="s">
        <v>27</v>
      </c>
      <c r="I444" t="s">
        <v>24</v>
      </c>
      <c r="J444" t="s">
        <v>20</v>
      </c>
      <c r="L444" s="4" t="s">
        <v>2002</v>
      </c>
      <c r="Q444" s="18" t="str">
        <f>"S"&amp;_xlfn.ISOWEEKNUM(Semaine_1[[#This Row],[Date]])</f>
        <v>S30</v>
      </c>
      <c r="R444" s="18" t="str">
        <f>TEXT(Semaine_1[[#This Row],[Date]],"MMMM")</f>
        <v>juillet</v>
      </c>
    </row>
    <row r="445" spans="1:18" x14ac:dyDescent="0.45">
      <c r="A445" s="1">
        <v>45859</v>
      </c>
      <c r="B445" t="s">
        <v>42</v>
      </c>
      <c r="C445" t="s">
        <v>815</v>
      </c>
      <c r="D445" t="s">
        <v>889</v>
      </c>
      <c r="E445" t="s">
        <v>2003</v>
      </c>
      <c r="F445">
        <v>775839852</v>
      </c>
      <c r="G445" t="s">
        <v>27</v>
      </c>
      <c r="I445" t="s">
        <v>24</v>
      </c>
      <c r="J445" t="s">
        <v>20</v>
      </c>
      <c r="L445" s="4" t="s">
        <v>2004</v>
      </c>
      <c r="Q445" s="18" t="str">
        <f>"S"&amp;_xlfn.ISOWEEKNUM(Semaine_1[[#This Row],[Date]])</f>
        <v>S30</v>
      </c>
      <c r="R445" s="18" t="str">
        <f>TEXT(Semaine_1[[#This Row],[Date]],"MMMM")</f>
        <v>juillet</v>
      </c>
    </row>
    <row r="446" spans="1:18" ht="28.5" x14ac:dyDescent="0.45">
      <c r="A446" s="1">
        <v>45859</v>
      </c>
      <c r="B446" t="s">
        <v>42</v>
      </c>
      <c r="C446" t="s">
        <v>815</v>
      </c>
      <c r="D446" t="s">
        <v>889</v>
      </c>
      <c r="E446" t="s">
        <v>2005</v>
      </c>
      <c r="F446">
        <v>772568061</v>
      </c>
      <c r="G446" t="s">
        <v>27</v>
      </c>
      <c r="I446" t="s">
        <v>19</v>
      </c>
      <c r="J446" t="s">
        <v>20</v>
      </c>
      <c r="L446" s="4" t="s">
        <v>2006</v>
      </c>
      <c r="Q446" s="18" t="str">
        <f>"S"&amp;_xlfn.ISOWEEKNUM(Semaine_1[[#This Row],[Date]])</f>
        <v>S30</v>
      </c>
      <c r="R446" s="18" t="str">
        <f>TEXT(Semaine_1[[#This Row],[Date]],"MMMM")</f>
        <v>juillet</v>
      </c>
    </row>
    <row r="447" spans="1:18" x14ac:dyDescent="0.45">
      <c r="A447" s="1">
        <v>45859</v>
      </c>
      <c r="B447" t="s">
        <v>42</v>
      </c>
      <c r="C447" t="s">
        <v>815</v>
      </c>
      <c r="D447" t="s">
        <v>889</v>
      </c>
      <c r="E447" t="s">
        <v>2007</v>
      </c>
      <c r="F447">
        <v>779661523</v>
      </c>
      <c r="G447" t="s">
        <v>27</v>
      </c>
      <c r="I447" t="s">
        <v>19</v>
      </c>
      <c r="J447" t="s">
        <v>20</v>
      </c>
      <c r="L447" s="4" t="s">
        <v>2008</v>
      </c>
      <c r="Q447" s="18" t="str">
        <f>"S"&amp;_xlfn.ISOWEEKNUM(Semaine_1[[#This Row],[Date]])</f>
        <v>S30</v>
      </c>
      <c r="R447" s="18" t="str">
        <f>TEXT(Semaine_1[[#This Row],[Date]],"MMMM")</f>
        <v>juillet</v>
      </c>
    </row>
    <row r="448" spans="1:18" ht="42.75" x14ac:dyDescent="0.45">
      <c r="A448" s="1">
        <v>45859</v>
      </c>
      <c r="B448" t="s">
        <v>42</v>
      </c>
      <c r="C448" t="s">
        <v>815</v>
      </c>
      <c r="D448" t="s">
        <v>889</v>
      </c>
      <c r="E448" t="s">
        <v>897</v>
      </c>
      <c r="F448">
        <v>781310969</v>
      </c>
      <c r="G448" t="s">
        <v>27</v>
      </c>
      <c r="I448" t="s">
        <v>24</v>
      </c>
      <c r="J448" t="s">
        <v>20</v>
      </c>
      <c r="L448" s="4" t="s">
        <v>2009</v>
      </c>
      <c r="Q448" s="18" t="str">
        <f>"S"&amp;_xlfn.ISOWEEKNUM(Semaine_1[[#This Row],[Date]])</f>
        <v>S30</v>
      </c>
      <c r="R448" s="18" t="str">
        <f>TEXT(Semaine_1[[#This Row],[Date]],"MMMM")</f>
        <v>juillet</v>
      </c>
    </row>
    <row r="449" spans="1:18" ht="42.75" x14ac:dyDescent="0.45">
      <c r="A449" s="1">
        <v>45859</v>
      </c>
      <c r="B449" t="s">
        <v>42</v>
      </c>
      <c r="C449" t="s">
        <v>815</v>
      </c>
      <c r="D449" t="s">
        <v>889</v>
      </c>
      <c r="E449" t="s">
        <v>899</v>
      </c>
      <c r="F449">
        <v>770532919</v>
      </c>
      <c r="G449" t="s">
        <v>27</v>
      </c>
      <c r="I449" t="s">
        <v>24</v>
      </c>
      <c r="J449" t="s">
        <v>20</v>
      </c>
      <c r="L449" s="4" t="s">
        <v>2010</v>
      </c>
      <c r="Q449" s="18" t="str">
        <f>"S"&amp;_xlfn.ISOWEEKNUM(Semaine_1[[#This Row],[Date]])</f>
        <v>S30</v>
      </c>
      <c r="R449" s="18" t="str">
        <f>TEXT(Semaine_1[[#This Row],[Date]],"MMMM")</f>
        <v>juillet</v>
      </c>
    </row>
    <row r="450" spans="1:18" x14ac:dyDescent="0.45">
      <c r="A450" s="1">
        <v>45859</v>
      </c>
      <c r="B450" t="s">
        <v>42</v>
      </c>
      <c r="C450" t="s">
        <v>815</v>
      </c>
      <c r="D450" t="s">
        <v>889</v>
      </c>
      <c r="E450" t="s">
        <v>2011</v>
      </c>
      <c r="F450">
        <v>765118157</v>
      </c>
      <c r="G450" t="s">
        <v>18</v>
      </c>
      <c r="I450" t="s">
        <v>24</v>
      </c>
      <c r="J450" t="s">
        <v>20</v>
      </c>
      <c r="L450" s="4" t="s">
        <v>2012</v>
      </c>
      <c r="Q450" s="18" t="str">
        <f>"S"&amp;_xlfn.ISOWEEKNUM(Semaine_1[[#This Row],[Date]])</f>
        <v>S30</v>
      </c>
      <c r="R450" s="18" t="str">
        <f>TEXT(Semaine_1[[#This Row],[Date]],"MMMM")</f>
        <v>juillet</v>
      </c>
    </row>
    <row r="451" spans="1:18" ht="28.5" x14ac:dyDescent="0.45">
      <c r="A451" s="1">
        <v>45859</v>
      </c>
      <c r="B451" t="s">
        <v>42</v>
      </c>
      <c r="C451" t="s">
        <v>815</v>
      </c>
      <c r="D451" t="s">
        <v>889</v>
      </c>
      <c r="E451" t="s">
        <v>914</v>
      </c>
      <c r="F451">
        <v>776227120</v>
      </c>
      <c r="G451" t="s">
        <v>27</v>
      </c>
      <c r="I451" t="s">
        <v>24</v>
      </c>
      <c r="J451" t="s">
        <v>20</v>
      </c>
      <c r="L451" s="4" t="s">
        <v>2013</v>
      </c>
      <c r="Q451" s="18" t="str">
        <f>"S"&amp;_xlfn.ISOWEEKNUM(Semaine_1[[#This Row],[Date]])</f>
        <v>S30</v>
      </c>
      <c r="R451" s="18" t="str">
        <f>TEXT(Semaine_1[[#This Row],[Date]],"MMMM")</f>
        <v>juillet</v>
      </c>
    </row>
    <row r="452" spans="1:18" ht="28.5" x14ac:dyDescent="0.45">
      <c r="A452" s="1">
        <v>45859</v>
      </c>
      <c r="B452" t="s">
        <v>42</v>
      </c>
      <c r="C452" t="s">
        <v>815</v>
      </c>
      <c r="D452" t="s">
        <v>889</v>
      </c>
      <c r="E452" t="s">
        <v>2014</v>
      </c>
      <c r="F452">
        <v>766454835</v>
      </c>
      <c r="G452" t="s">
        <v>27</v>
      </c>
      <c r="I452" t="s">
        <v>19</v>
      </c>
      <c r="J452" t="s">
        <v>20</v>
      </c>
      <c r="L452" s="4" t="s">
        <v>2015</v>
      </c>
      <c r="Q452" s="18" t="str">
        <f>"S"&amp;_xlfn.ISOWEEKNUM(Semaine_1[[#This Row],[Date]])</f>
        <v>S30</v>
      </c>
      <c r="R452" s="18" t="str">
        <f>TEXT(Semaine_1[[#This Row],[Date]],"MMMM")</f>
        <v>juillet</v>
      </c>
    </row>
    <row r="453" spans="1:18" ht="28.5" x14ac:dyDescent="0.45">
      <c r="A453" s="1">
        <v>45859</v>
      </c>
      <c r="B453" t="s">
        <v>42</v>
      </c>
      <c r="C453" t="s">
        <v>815</v>
      </c>
      <c r="D453" t="s">
        <v>889</v>
      </c>
      <c r="E453" t="s">
        <v>2016</v>
      </c>
      <c r="F453">
        <v>771589091</v>
      </c>
      <c r="G453" t="s">
        <v>27</v>
      </c>
      <c r="I453" t="s">
        <v>19</v>
      </c>
      <c r="J453" t="s">
        <v>20</v>
      </c>
      <c r="L453" s="4" t="s">
        <v>2017</v>
      </c>
      <c r="Q453" s="18" t="str">
        <f>"S"&amp;_xlfn.ISOWEEKNUM(Semaine_1[[#This Row],[Date]])</f>
        <v>S30</v>
      </c>
      <c r="R453" s="18" t="str">
        <f>TEXT(Semaine_1[[#This Row],[Date]],"MMMM")</f>
        <v>juillet</v>
      </c>
    </row>
    <row r="454" spans="1:18" x14ac:dyDescent="0.45">
      <c r="A454" s="1">
        <v>45859</v>
      </c>
      <c r="B454" t="s">
        <v>42</v>
      </c>
      <c r="C454" t="s">
        <v>815</v>
      </c>
      <c r="D454" t="s">
        <v>889</v>
      </c>
      <c r="E454" t="s">
        <v>903</v>
      </c>
      <c r="F454">
        <v>776328716</v>
      </c>
      <c r="G454" t="s">
        <v>27</v>
      </c>
      <c r="I454" t="s">
        <v>24</v>
      </c>
      <c r="J454" t="s">
        <v>20</v>
      </c>
      <c r="L454" s="4" t="s">
        <v>2018</v>
      </c>
      <c r="Q454" s="18" t="str">
        <f>"S"&amp;_xlfn.ISOWEEKNUM(Semaine_1[[#This Row],[Date]])</f>
        <v>S30</v>
      </c>
      <c r="R454" s="18" t="str">
        <f>TEXT(Semaine_1[[#This Row],[Date]],"MMMM")</f>
        <v>juillet</v>
      </c>
    </row>
    <row r="455" spans="1:18" x14ac:dyDescent="0.45">
      <c r="A455" s="1">
        <v>45859</v>
      </c>
      <c r="B455" t="s">
        <v>42</v>
      </c>
      <c r="C455" t="s">
        <v>815</v>
      </c>
      <c r="D455" t="s">
        <v>889</v>
      </c>
      <c r="E455" t="s">
        <v>905</v>
      </c>
      <c r="F455">
        <v>776110732</v>
      </c>
      <c r="G455" t="s">
        <v>27</v>
      </c>
      <c r="I455" t="s">
        <v>24</v>
      </c>
      <c r="J455" t="s">
        <v>20</v>
      </c>
      <c r="L455" s="4" t="s">
        <v>2019</v>
      </c>
      <c r="Q455" s="18" t="str">
        <f>"S"&amp;_xlfn.ISOWEEKNUM(Semaine_1[[#This Row],[Date]])</f>
        <v>S30</v>
      </c>
      <c r="R455" s="18" t="str">
        <f>TEXT(Semaine_1[[#This Row],[Date]],"MMMM")</f>
        <v>juillet</v>
      </c>
    </row>
    <row r="456" spans="1:18" ht="28.5" x14ac:dyDescent="0.45">
      <c r="A456" s="1">
        <v>45859</v>
      </c>
      <c r="B456" t="s">
        <v>42</v>
      </c>
      <c r="C456" t="s">
        <v>815</v>
      </c>
      <c r="D456" t="s">
        <v>889</v>
      </c>
      <c r="E456" t="s">
        <v>2020</v>
      </c>
      <c r="F456">
        <v>770303067</v>
      </c>
      <c r="G456" t="s">
        <v>27</v>
      </c>
      <c r="I456" t="s">
        <v>19</v>
      </c>
      <c r="J456" t="s">
        <v>20</v>
      </c>
      <c r="L456" s="4" t="s">
        <v>2021</v>
      </c>
      <c r="Q456" s="18" t="str">
        <f>"S"&amp;_xlfn.ISOWEEKNUM(Semaine_1[[#This Row],[Date]])</f>
        <v>S30</v>
      </c>
      <c r="R456" s="18" t="str">
        <f>TEXT(Semaine_1[[#This Row],[Date]],"MMMM")</f>
        <v>juillet</v>
      </c>
    </row>
    <row r="457" spans="1:18" x14ac:dyDescent="0.45">
      <c r="A457" s="1">
        <v>45856</v>
      </c>
      <c r="B457" t="s">
        <v>35</v>
      </c>
      <c r="C457" t="s">
        <v>36</v>
      </c>
      <c r="D457" t="s">
        <v>778</v>
      </c>
      <c r="E457" t="s">
        <v>787</v>
      </c>
      <c r="F457">
        <v>776083230</v>
      </c>
      <c r="G457" t="s">
        <v>27</v>
      </c>
      <c r="I457" t="s">
        <v>19</v>
      </c>
      <c r="J457" t="s">
        <v>37</v>
      </c>
      <c r="L457" s="4" t="s">
        <v>1828</v>
      </c>
      <c r="M457" t="s">
        <v>34</v>
      </c>
      <c r="N457">
        <v>25</v>
      </c>
      <c r="O457" s="5">
        <v>26000</v>
      </c>
      <c r="P457" s="5">
        <v>650000</v>
      </c>
      <c r="Q457" s="18" t="str">
        <f>"S"&amp;_xlfn.ISOWEEKNUM(Semaine_1[[#This Row],[Date]])</f>
        <v>S29</v>
      </c>
      <c r="R457" s="18" t="str">
        <f>TEXT(Semaine_1[[#This Row],[Date]],"MMMM")</f>
        <v>juillet</v>
      </c>
    </row>
    <row r="458" spans="1:18" x14ac:dyDescent="0.45">
      <c r="A458" s="1">
        <v>45856</v>
      </c>
      <c r="B458" t="s">
        <v>35</v>
      </c>
      <c r="C458" t="s">
        <v>36</v>
      </c>
      <c r="D458" t="s">
        <v>778</v>
      </c>
      <c r="E458" t="s">
        <v>1829</v>
      </c>
      <c r="F458">
        <v>783751627</v>
      </c>
      <c r="G458" t="s">
        <v>27</v>
      </c>
      <c r="I458" t="s">
        <v>19</v>
      </c>
      <c r="J458" t="s">
        <v>20</v>
      </c>
      <c r="L458" s="4" t="s">
        <v>1830</v>
      </c>
      <c r="Q458" s="18" t="str">
        <f>"S"&amp;_xlfn.ISOWEEKNUM(Semaine_1[[#This Row],[Date]])</f>
        <v>S29</v>
      </c>
      <c r="R458" s="18" t="str">
        <f>TEXT(Semaine_1[[#This Row],[Date]],"MMMM")</f>
        <v>juillet</v>
      </c>
    </row>
    <row r="459" spans="1:18" ht="28.5" x14ac:dyDescent="0.45">
      <c r="A459" s="1">
        <v>45856</v>
      </c>
      <c r="B459" t="s">
        <v>35</v>
      </c>
      <c r="C459" t="s">
        <v>36</v>
      </c>
      <c r="D459" t="s">
        <v>778</v>
      </c>
      <c r="E459" t="s">
        <v>565</v>
      </c>
      <c r="F459">
        <v>776491918</v>
      </c>
      <c r="G459" t="s">
        <v>18</v>
      </c>
      <c r="I459" t="s">
        <v>19</v>
      </c>
      <c r="J459" t="s">
        <v>20</v>
      </c>
      <c r="L459" s="4" t="s">
        <v>1831</v>
      </c>
      <c r="Q459" s="18" t="str">
        <f>"S"&amp;_xlfn.ISOWEEKNUM(Semaine_1[[#This Row],[Date]])</f>
        <v>S29</v>
      </c>
      <c r="R459" s="18" t="str">
        <f>TEXT(Semaine_1[[#This Row],[Date]],"MMMM")</f>
        <v>juillet</v>
      </c>
    </row>
    <row r="460" spans="1:18" ht="28.5" x14ac:dyDescent="0.45">
      <c r="A460" s="1">
        <v>45856</v>
      </c>
      <c r="B460" t="s">
        <v>35</v>
      </c>
      <c r="C460" t="s">
        <v>36</v>
      </c>
      <c r="D460" t="s">
        <v>778</v>
      </c>
      <c r="E460" t="s">
        <v>1076</v>
      </c>
      <c r="F460">
        <v>781350615</v>
      </c>
      <c r="G460" t="s">
        <v>27</v>
      </c>
      <c r="I460" t="s">
        <v>19</v>
      </c>
      <c r="J460" t="s">
        <v>20</v>
      </c>
      <c r="L460" s="4" t="s">
        <v>1832</v>
      </c>
      <c r="Q460" s="18" t="str">
        <f>"S"&amp;_xlfn.ISOWEEKNUM(Semaine_1[[#This Row],[Date]])</f>
        <v>S29</v>
      </c>
      <c r="R460" s="18" t="str">
        <f>TEXT(Semaine_1[[#This Row],[Date]],"MMMM")</f>
        <v>juillet</v>
      </c>
    </row>
    <row r="461" spans="1:18" x14ac:dyDescent="0.45">
      <c r="A461" s="1">
        <v>45856</v>
      </c>
      <c r="B461" t="s">
        <v>35</v>
      </c>
      <c r="C461" t="s">
        <v>36</v>
      </c>
      <c r="D461" t="s">
        <v>778</v>
      </c>
      <c r="E461" t="s">
        <v>122</v>
      </c>
      <c r="F461">
        <v>772403781</v>
      </c>
      <c r="G461" t="s">
        <v>27</v>
      </c>
      <c r="I461" t="s">
        <v>24</v>
      </c>
      <c r="J461" t="s">
        <v>20</v>
      </c>
      <c r="L461" s="4" t="s">
        <v>1833</v>
      </c>
      <c r="Q461" s="18" t="str">
        <f>"S"&amp;_xlfn.ISOWEEKNUM(Semaine_1[[#This Row],[Date]])</f>
        <v>S29</v>
      </c>
      <c r="R461" s="18" t="str">
        <f>TEXT(Semaine_1[[#This Row],[Date]],"MMMM")</f>
        <v>juillet</v>
      </c>
    </row>
    <row r="462" spans="1:18" x14ac:dyDescent="0.45">
      <c r="A462" s="1">
        <v>45856</v>
      </c>
      <c r="B462" t="s">
        <v>35</v>
      </c>
      <c r="C462" t="s">
        <v>36</v>
      </c>
      <c r="D462" t="s">
        <v>778</v>
      </c>
      <c r="E462" t="s">
        <v>1834</v>
      </c>
      <c r="F462">
        <v>772595320</v>
      </c>
      <c r="G462" t="s">
        <v>18</v>
      </c>
      <c r="I462" t="s">
        <v>19</v>
      </c>
      <c r="J462" t="s">
        <v>20</v>
      </c>
      <c r="L462" s="4" t="s">
        <v>1835</v>
      </c>
      <c r="Q462" s="18" t="str">
        <f>"S"&amp;_xlfn.ISOWEEKNUM(Semaine_1[[#This Row],[Date]])</f>
        <v>S29</v>
      </c>
      <c r="R462" s="18" t="str">
        <f>TEXT(Semaine_1[[#This Row],[Date]],"MMMM")</f>
        <v>juillet</v>
      </c>
    </row>
    <row r="463" spans="1:18" x14ac:dyDescent="0.45">
      <c r="A463" s="1">
        <v>45856</v>
      </c>
      <c r="B463" t="s">
        <v>35</v>
      </c>
      <c r="C463" t="s">
        <v>36</v>
      </c>
      <c r="D463" t="s">
        <v>778</v>
      </c>
      <c r="E463" t="s">
        <v>785</v>
      </c>
      <c r="F463">
        <v>765601591</v>
      </c>
      <c r="G463" t="s">
        <v>27</v>
      </c>
      <c r="I463" t="s">
        <v>19</v>
      </c>
      <c r="J463" t="s">
        <v>20</v>
      </c>
      <c r="L463" s="4" t="s">
        <v>1836</v>
      </c>
      <c r="Q463" s="18" t="str">
        <f>"S"&amp;_xlfn.ISOWEEKNUM(Semaine_1[[#This Row],[Date]])</f>
        <v>S29</v>
      </c>
      <c r="R463" s="18" t="str">
        <f>TEXT(Semaine_1[[#This Row],[Date]],"MMMM")</f>
        <v>juillet</v>
      </c>
    </row>
    <row r="464" spans="1:18" x14ac:dyDescent="0.45">
      <c r="A464" s="1">
        <v>45856</v>
      </c>
      <c r="B464" t="s">
        <v>35</v>
      </c>
      <c r="C464" t="s">
        <v>36</v>
      </c>
      <c r="D464" t="s">
        <v>778</v>
      </c>
      <c r="E464" t="s">
        <v>70</v>
      </c>
      <c r="F464">
        <v>772811685</v>
      </c>
      <c r="G464" t="s">
        <v>23</v>
      </c>
      <c r="I464" t="s">
        <v>19</v>
      </c>
      <c r="J464" t="s">
        <v>37</v>
      </c>
      <c r="L464" s="4" t="s">
        <v>1837</v>
      </c>
      <c r="M464" t="s">
        <v>34</v>
      </c>
      <c r="N464">
        <v>1</v>
      </c>
      <c r="O464" s="5">
        <v>26000</v>
      </c>
      <c r="P464" s="5">
        <v>26000</v>
      </c>
      <c r="Q464" s="18" t="str">
        <f>"S"&amp;_xlfn.ISOWEEKNUM(Semaine_1[[#This Row],[Date]])</f>
        <v>S29</v>
      </c>
      <c r="R464" s="18" t="str">
        <f>TEXT(Semaine_1[[#This Row],[Date]],"MMMM")</f>
        <v>juillet</v>
      </c>
    </row>
    <row r="465" spans="1:18" x14ac:dyDescent="0.45">
      <c r="A465" s="1">
        <v>45856</v>
      </c>
      <c r="B465" t="s">
        <v>45</v>
      </c>
      <c r="C465" t="s">
        <v>46</v>
      </c>
      <c r="D465" t="s">
        <v>47</v>
      </c>
      <c r="E465" t="s">
        <v>1838</v>
      </c>
      <c r="F465">
        <v>775784714</v>
      </c>
      <c r="G465" t="s">
        <v>27</v>
      </c>
      <c r="I465" t="s">
        <v>24</v>
      </c>
      <c r="J465" t="s">
        <v>20</v>
      </c>
      <c r="L465" s="4" t="s">
        <v>132</v>
      </c>
      <c r="Q465" s="18" t="str">
        <f>"S"&amp;_xlfn.ISOWEEKNUM(Semaine_1[[#This Row],[Date]])</f>
        <v>S29</v>
      </c>
      <c r="R465" s="18" t="str">
        <f>TEXT(Semaine_1[[#This Row],[Date]],"MMMM")</f>
        <v>juillet</v>
      </c>
    </row>
    <row r="466" spans="1:18" x14ac:dyDescent="0.45">
      <c r="A466" s="1">
        <v>45856</v>
      </c>
      <c r="B466" t="s">
        <v>45</v>
      </c>
      <c r="C466" t="s">
        <v>46</v>
      </c>
      <c r="D466" t="s">
        <v>47</v>
      </c>
      <c r="E466" t="s">
        <v>965</v>
      </c>
      <c r="F466">
        <v>775250570</v>
      </c>
      <c r="G466" t="s">
        <v>27</v>
      </c>
      <c r="I466" t="s">
        <v>24</v>
      </c>
      <c r="J466" t="s">
        <v>37</v>
      </c>
      <c r="L466" s="4" t="s">
        <v>1839</v>
      </c>
      <c r="M466" t="s">
        <v>34</v>
      </c>
      <c r="N466">
        <v>10</v>
      </c>
      <c r="O466" s="5">
        <v>26000</v>
      </c>
      <c r="P466" s="5">
        <v>260000</v>
      </c>
      <c r="Q466" s="18" t="str">
        <f>"S"&amp;_xlfn.ISOWEEKNUM(Semaine_1[[#This Row],[Date]])</f>
        <v>S29</v>
      </c>
      <c r="R466" s="18" t="str">
        <f>TEXT(Semaine_1[[#This Row],[Date]],"MMMM")</f>
        <v>juillet</v>
      </c>
    </row>
    <row r="467" spans="1:18" x14ac:dyDescent="0.45">
      <c r="A467" s="1">
        <v>45856</v>
      </c>
      <c r="B467" t="s">
        <v>45</v>
      </c>
      <c r="C467" t="s">
        <v>46</v>
      </c>
      <c r="D467" t="s">
        <v>47</v>
      </c>
      <c r="E467" t="s">
        <v>966</v>
      </c>
      <c r="F467">
        <v>770338306</v>
      </c>
      <c r="G467" t="s">
        <v>27</v>
      </c>
      <c r="I467" t="s">
        <v>24</v>
      </c>
      <c r="J467" t="s">
        <v>20</v>
      </c>
      <c r="L467" s="4" t="s">
        <v>39</v>
      </c>
      <c r="Q467" s="18" t="str">
        <f>"S"&amp;_xlfn.ISOWEEKNUM(Semaine_1[[#This Row],[Date]])</f>
        <v>S29</v>
      </c>
      <c r="R467" s="18" t="str">
        <f>TEXT(Semaine_1[[#This Row],[Date]],"MMMM")</f>
        <v>juillet</v>
      </c>
    </row>
    <row r="468" spans="1:18" x14ac:dyDescent="0.45">
      <c r="A468" s="1">
        <v>45856</v>
      </c>
      <c r="B468" t="s">
        <v>45</v>
      </c>
      <c r="C468" t="s">
        <v>46</v>
      </c>
      <c r="D468" t="s">
        <v>47</v>
      </c>
      <c r="E468" t="s">
        <v>968</v>
      </c>
      <c r="F468">
        <v>773233617</v>
      </c>
      <c r="G468" t="s">
        <v>27</v>
      </c>
      <c r="I468" t="s">
        <v>24</v>
      </c>
      <c r="J468" t="s">
        <v>20</v>
      </c>
      <c r="L468" s="4" t="s">
        <v>51</v>
      </c>
      <c r="Q468" s="18" t="str">
        <f>"S"&amp;_xlfn.ISOWEEKNUM(Semaine_1[[#This Row],[Date]])</f>
        <v>S29</v>
      </c>
      <c r="R468" s="18" t="str">
        <f>TEXT(Semaine_1[[#This Row],[Date]],"MMMM")</f>
        <v>juillet</v>
      </c>
    </row>
    <row r="469" spans="1:18" x14ac:dyDescent="0.45">
      <c r="A469" s="1">
        <v>45856</v>
      </c>
      <c r="B469" t="s">
        <v>45</v>
      </c>
      <c r="C469" t="s">
        <v>46</v>
      </c>
      <c r="D469" t="s">
        <v>47</v>
      </c>
      <c r="E469" t="s">
        <v>969</v>
      </c>
      <c r="F469">
        <v>705121758</v>
      </c>
      <c r="G469" t="s">
        <v>27</v>
      </c>
      <c r="I469" t="s">
        <v>24</v>
      </c>
      <c r="J469" t="s">
        <v>20</v>
      </c>
      <c r="L469" s="4" t="s">
        <v>39</v>
      </c>
      <c r="Q469" s="18" t="str">
        <f>"S"&amp;_xlfn.ISOWEEKNUM(Semaine_1[[#This Row],[Date]])</f>
        <v>S29</v>
      </c>
      <c r="R469" s="18" t="str">
        <f>TEXT(Semaine_1[[#This Row],[Date]],"MMMM")</f>
        <v>juillet</v>
      </c>
    </row>
    <row r="470" spans="1:18" x14ac:dyDescent="0.45">
      <c r="A470" s="1">
        <v>45856</v>
      </c>
      <c r="B470" t="s">
        <v>45</v>
      </c>
      <c r="C470" t="s">
        <v>46</v>
      </c>
      <c r="D470" t="s">
        <v>47</v>
      </c>
      <c r="E470" t="s">
        <v>970</v>
      </c>
      <c r="F470">
        <v>781280978</v>
      </c>
      <c r="G470" t="s">
        <v>27</v>
      </c>
      <c r="I470" t="s">
        <v>24</v>
      </c>
      <c r="J470" t="s">
        <v>20</v>
      </c>
      <c r="L470" s="4" t="s">
        <v>39</v>
      </c>
      <c r="Q470" s="18" t="str">
        <f>"S"&amp;_xlfn.ISOWEEKNUM(Semaine_1[[#This Row],[Date]])</f>
        <v>S29</v>
      </c>
      <c r="R470" s="18" t="str">
        <f>TEXT(Semaine_1[[#This Row],[Date]],"MMMM")</f>
        <v>juillet</v>
      </c>
    </row>
    <row r="471" spans="1:18" x14ac:dyDescent="0.45">
      <c r="A471" s="1">
        <v>45856</v>
      </c>
      <c r="B471" t="s">
        <v>45</v>
      </c>
      <c r="C471" t="s">
        <v>46</v>
      </c>
      <c r="D471" t="s">
        <v>47</v>
      </c>
      <c r="E471" t="s">
        <v>971</v>
      </c>
      <c r="F471">
        <v>774820232</v>
      </c>
      <c r="G471" t="s">
        <v>27</v>
      </c>
      <c r="I471" t="s">
        <v>19</v>
      </c>
      <c r="J471" t="s">
        <v>20</v>
      </c>
      <c r="L471" s="4" t="s">
        <v>132</v>
      </c>
      <c r="Q471" s="18" t="str">
        <f>"S"&amp;_xlfn.ISOWEEKNUM(Semaine_1[[#This Row],[Date]])</f>
        <v>S29</v>
      </c>
      <c r="R471" s="18" t="str">
        <f>TEXT(Semaine_1[[#This Row],[Date]],"MMMM")</f>
        <v>juillet</v>
      </c>
    </row>
    <row r="472" spans="1:18" x14ac:dyDescent="0.45">
      <c r="A472" s="1">
        <v>45856</v>
      </c>
      <c r="B472" t="s">
        <v>45</v>
      </c>
      <c r="C472" t="s">
        <v>46</v>
      </c>
      <c r="D472" t="s">
        <v>47</v>
      </c>
      <c r="E472" t="s">
        <v>972</v>
      </c>
      <c r="F472">
        <v>774886110</v>
      </c>
      <c r="G472" t="s">
        <v>27</v>
      </c>
      <c r="I472" t="s">
        <v>24</v>
      </c>
      <c r="J472" t="s">
        <v>20</v>
      </c>
      <c r="L472" s="4" t="s">
        <v>39</v>
      </c>
      <c r="Q472" s="18" t="str">
        <f>"S"&amp;_xlfn.ISOWEEKNUM(Semaine_1[[#This Row],[Date]])</f>
        <v>S29</v>
      </c>
      <c r="R472" s="18" t="str">
        <f>TEXT(Semaine_1[[#This Row],[Date]],"MMMM")</f>
        <v>juillet</v>
      </c>
    </row>
    <row r="473" spans="1:18" x14ac:dyDescent="0.45">
      <c r="A473" s="1">
        <v>45856</v>
      </c>
      <c r="B473" t="s">
        <v>45</v>
      </c>
      <c r="C473" t="s">
        <v>46</v>
      </c>
      <c r="D473" t="s">
        <v>47</v>
      </c>
      <c r="E473" t="s">
        <v>1360</v>
      </c>
      <c r="F473">
        <v>777748618</v>
      </c>
      <c r="G473" t="s">
        <v>27</v>
      </c>
      <c r="I473" t="s">
        <v>24</v>
      </c>
      <c r="J473" t="s">
        <v>20</v>
      </c>
      <c r="L473" s="4" t="s">
        <v>1094</v>
      </c>
      <c r="Q473" s="18" t="str">
        <f>"S"&amp;_xlfn.ISOWEEKNUM(Semaine_1[[#This Row],[Date]])</f>
        <v>S29</v>
      </c>
      <c r="R473" s="18" t="str">
        <f>TEXT(Semaine_1[[#This Row],[Date]],"MMMM")</f>
        <v>juillet</v>
      </c>
    </row>
    <row r="474" spans="1:18" x14ac:dyDescent="0.45">
      <c r="A474" s="1">
        <v>45856</v>
      </c>
      <c r="B474" t="s">
        <v>45</v>
      </c>
      <c r="C474" t="s">
        <v>46</v>
      </c>
      <c r="D474" t="s">
        <v>47</v>
      </c>
      <c r="E474" t="s">
        <v>50</v>
      </c>
      <c r="F474">
        <v>764071546</v>
      </c>
      <c r="G474" t="s">
        <v>27</v>
      </c>
      <c r="I474" t="s">
        <v>24</v>
      </c>
      <c r="J474" t="s">
        <v>20</v>
      </c>
      <c r="L474" s="4" t="s">
        <v>39</v>
      </c>
      <c r="Q474" s="18" t="str">
        <f>"S"&amp;_xlfn.ISOWEEKNUM(Semaine_1[[#This Row],[Date]])</f>
        <v>S29</v>
      </c>
      <c r="R474" s="18" t="str">
        <f>TEXT(Semaine_1[[#This Row],[Date]],"MMMM")</f>
        <v>juillet</v>
      </c>
    </row>
    <row r="475" spans="1:18" x14ac:dyDescent="0.45">
      <c r="A475" s="1">
        <v>45856</v>
      </c>
      <c r="B475" t="s">
        <v>45</v>
      </c>
      <c r="C475" t="s">
        <v>46</v>
      </c>
      <c r="D475" t="s">
        <v>47</v>
      </c>
      <c r="E475" t="s">
        <v>975</v>
      </c>
      <c r="F475">
        <v>770242093</v>
      </c>
      <c r="G475" t="s">
        <v>27</v>
      </c>
      <c r="I475" t="s">
        <v>24</v>
      </c>
      <c r="J475" t="s">
        <v>20</v>
      </c>
      <c r="L475" s="4" t="s">
        <v>39</v>
      </c>
      <c r="Q475" s="18" t="str">
        <f>"S"&amp;_xlfn.ISOWEEKNUM(Semaine_1[[#This Row],[Date]])</f>
        <v>S29</v>
      </c>
      <c r="R475" s="18" t="str">
        <f>TEXT(Semaine_1[[#This Row],[Date]],"MMMM")</f>
        <v>juillet</v>
      </c>
    </row>
    <row r="476" spans="1:18" x14ac:dyDescent="0.45">
      <c r="A476" s="1">
        <v>45856</v>
      </c>
      <c r="B476" t="s">
        <v>45</v>
      </c>
      <c r="C476" t="s">
        <v>46</v>
      </c>
      <c r="D476" t="s">
        <v>47</v>
      </c>
      <c r="E476" t="s">
        <v>48</v>
      </c>
      <c r="F476">
        <v>774216339</v>
      </c>
      <c r="G476" t="s">
        <v>27</v>
      </c>
      <c r="I476" t="s">
        <v>24</v>
      </c>
      <c r="J476" t="s">
        <v>20</v>
      </c>
      <c r="L476" s="4" t="s">
        <v>1094</v>
      </c>
      <c r="Q476" s="18" t="str">
        <f>"S"&amp;_xlfn.ISOWEEKNUM(Semaine_1[[#This Row],[Date]])</f>
        <v>S29</v>
      </c>
      <c r="R476" s="18" t="str">
        <f>TEXT(Semaine_1[[#This Row],[Date]],"MMMM")</f>
        <v>juillet</v>
      </c>
    </row>
    <row r="477" spans="1:18" x14ac:dyDescent="0.45">
      <c r="A477" s="1">
        <v>45856</v>
      </c>
      <c r="B477" t="s">
        <v>45</v>
      </c>
      <c r="C477" t="s">
        <v>46</v>
      </c>
      <c r="D477" t="s">
        <v>47</v>
      </c>
      <c r="E477" t="s">
        <v>52</v>
      </c>
      <c r="F477">
        <v>781297575</v>
      </c>
      <c r="G477" t="s">
        <v>27</v>
      </c>
      <c r="I477" t="s">
        <v>24</v>
      </c>
      <c r="J477" t="s">
        <v>20</v>
      </c>
      <c r="L477" s="4" t="s">
        <v>1840</v>
      </c>
      <c r="Q477" s="18" t="str">
        <f>"S"&amp;_xlfn.ISOWEEKNUM(Semaine_1[[#This Row],[Date]])</f>
        <v>S29</v>
      </c>
      <c r="R477" s="18" t="str">
        <f>TEXT(Semaine_1[[#This Row],[Date]],"MMMM")</f>
        <v>juillet</v>
      </c>
    </row>
    <row r="478" spans="1:18" x14ac:dyDescent="0.45">
      <c r="A478" s="1">
        <v>45856</v>
      </c>
      <c r="B478" t="s">
        <v>45</v>
      </c>
      <c r="C478" t="s">
        <v>46</v>
      </c>
      <c r="D478" t="s">
        <v>47</v>
      </c>
      <c r="E478" t="s">
        <v>1841</v>
      </c>
      <c r="F478">
        <v>785180746</v>
      </c>
      <c r="G478" t="s">
        <v>18</v>
      </c>
      <c r="I478" t="s">
        <v>24</v>
      </c>
      <c r="J478" t="s">
        <v>20</v>
      </c>
      <c r="L478" s="4" t="s">
        <v>39</v>
      </c>
      <c r="Q478" s="18" t="str">
        <f>"S"&amp;_xlfn.ISOWEEKNUM(Semaine_1[[#This Row],[Date]])</f>
        <v>S29</v>
      </c>
      <c r="R478" s="18" t="str">
        <f>TEXT(Semaine_1[[#This Row],[Date]],"MMMM")</f>
        <v>juillet</v>
      </c>
    </row>
    <row r="479" spans="1:18" x14ac:dyDescent="0.45">
      <c r="A479" s="1">
        <v>45856</v>
      </c>
      <c r="B479" t="s">
        <v>14</v>
      </c>
      <c r="C479" t="s">
        <v>15</v>
      </c>
      <c r="D479" t="s">
        <v>137</v>
      </c>
      <c r="E479" t="s">
        <v>1842</v>
      </c>
      <c r="F479">
        <v>770571683</v>
      </c>
      <c r="G479" t="s">
        <v>27</v>
      </c>
      <c r="I479" t="s">
        <v>19</v>
      </c>
      <c r="J479" t="s">
        <v>20</v>
      </c>
      <c r="L479" s="4" t="s">
        <v>1843</v>
      </c>
      <c r="Q479" s="18" t="str">
        <f>"S"&amp;_xlfn.ISOWEEKNUM(Semaine_1[[#This Row],[Date]])</f>
        <v>S29</v>
      </c>
      <c r="R479" s="18" t="str">
        <f>TEXT(Semaine_1[[#This Row],[Date]],"MMMM")</f>
        <v>juillet</v>
      </c>
    </row>
    <row r="480" spans="1:18" x14ac:dyDescent="0.45">
      <c r="A480" s="1">
        <v>45856</v>
      </c>
      <c r="B480" t="s">
        <v>14</v>
      </c>
      <c r="C480" t="s">
        <v>15</v>
      </c>
      <c r="D480" t="s">
        <v>137</v>
      </c>
      <c r="E480" t="s">
        <v>1842</v>
      </c>
      <c r="F480">
        <v>781681995</v>
      </c>
      <c r="G480" t="s">
        <v>18</v>
      </c>
      <c r="I480" t="s">
        <v>19</v>
      </c>
      <c r="J480" t="s">
        <v>20</v>
      </c>
      <c r="L480" s="4" t="s">
        <v>447</v>
      </c>
      <c r="Q480" s="18" t="str">
        <f>"S"&amp;_xlfn.ISOWEEKNUM(Semaine_1[[#This Row],[Date]])</f>
        <v>S29</v>
      </c>
      <c r="R480" s="18" t="str">
        <f>TEXT(Semaine_1[[#This Row],[Date]],"MMMM")</f>
        <v>juillet</v>
      </c>
    </row>
    <row r="481" spans="1:18" x14ac:dyDescent="0.45">
      <c r="A481" s="1">
        <v>45856</v>
      </c>
      <c r="B481" t="s">
        <v>14</v>
      </c>
      <c r="C481" t="s">
        <v>15</v>
      </c>
      <c r="D481" t="s">
        <v>137</v>
      </c>
      <c r="E481" t="s">
        <v>1844</v>
      </c>
      <c r="F481">
        <v>783844997</v>
      </c>
      <c r="G481" t="s">
        <v>18</v>
      </c>
      <c r="I481" t="s">
        <v>19</v>
      </c>
      <c r="J481" t="s">
        <v>20</v>
      </c>
      <c r="L481" s="4" t="s">
        <v>311</v>
      </c>
      <c r="Q481" s="18" t="str">
        <f>"S"&amp;_xlfn.ISOWEEKNUM(Semaine_1[[#This Row],[Date]])</f>
        <v>S29</v>
      </c>
      <c r="R481" s="18" t="str">
        <f>TEXT(Semaine_1[[#This Row],[Date]],"MMMM")</f>
        <v>juillet</v>
      </c>
    </row>
    <row r="482" spans="1:18" x14ac:dyDescent="0.45">
      <c r="A482" s="1">
        <v>45856</v>
      </c>
      <c r="B482" t="s">
        <v>14</v>
      </c>
      <c r="C482" t="s">
        <v>15</v>
      </c>
      <c r="D482" t="s">
        <v>137</v>
      </c>
      <c r="E482" t="s">
        <v>1750</v>
      </c>
      <c r="F482">
        <v>784844775</v>
      </c>
      <c r="G482" t="s">
        <v>23</v>
      </c>
      <c r="I482" t="s">
        <v>19</v>
      </c>
      <c r="J482" t="s">
        <v>20</v>
      </c>
      <c r="L482" s="4" t="s">
        <v>311</v>
      </c>
      <c r="Q482" s="18" t="str">
        <f>"S"&amp;_xlfn.ISOWEEKNUM(Semaine_1[[#This Row],[Date]])</f>
        <v>S29</v>
      </c>
      <c r="R482" s="18" t="str">
        <f>TEXT(Semaine_1[[#This Row],[Date]],"MMMM")</f>
        <v>juillet</v>
      </c>
    </row>
    <row r="483" spans="1:18" x14ac:dyDescent="0.45">
      <c r="A483" s="1">
        <v>45856</v>
      </c>
      <c r="B483" t="s">
        <v>14</v>
      </c>
      <c r="C483" t="s">
        <v>15</v>
      </c>
      <c r="D483" t="s">
        <v>137</v>
      </c>
      <c r="E483" t="s">
        <v>1845</v>
      </c>
      <c r="F483">
        <v>773739328</v>
      </c>
      <c r="G483" t="s">
        <v>18</v>
      </c>
      <c r="I483" t="s">
        <v>19</v>
      </c>
      <c r="J483" t="s">
        <v>20</v>
      </c>
      <c r="L483" s="4" t="s">
        <v>311</v>
      </c>
      <c r="Q483" s="18" t="str">
        <f>"S"&amp;_xlfn.ISOWEEKNUM(Semaine_1[[#This Row],[Date]])</f>
        <v>S29</v>
      </c>
      <c r="R483" s="18" t="str">
        <f>TEXT(Semaine_1[[#This Row],[Date]],"MMMM")</f>
        <v>juillet</v>
      </c>
    </row>
    <row r="484" spans="1:18" x14ac:dyDescent="0.45">
      <c r="A484" s="1">
        <v>45856</v>
      </c>
      <c r="B484" t="s">
        <v>14</v>
      </c>
      <c r="C484" t="s">
        <v>15</v>
      </c>
      <c r="D484" t="s">
        <v>137</v>
      </c>
      <c r="E484" t="s">
        <v>1252</v>
      </c>
      <c r="F484">
        <v>783740441</v>
      </c>
      <c r="G484" t="s">
        <v>27</v>
      </c>
      <c r="I484" t="s">
        <v>19</v>
      </c>
      <c r="J484" t="s">
        <v>20</v>
      </c>
      <c r="L484" s="4" t="s">
        <v>447</v>
      </c>
      <c r="Q484" s="18" t="str">
        <f>"S"&amp;_xlfn.ISOWEEKNUM(Semaine_1[[#This Row],[Date]])</f>
        <v>S29</v>
      </c>
      <c r="R484" s="18" t="str">
        <f>TEXT(Semaine_1[[#This Row],[Date]],"MMMM")</f>
        <v>juillet</v>
      </c>
    </row>
    <row r="485" spans="1:18" x14ac:dyDescent="0.45">
      <c r="A485" s="1">
        <v>45856</v>
      </c>
      <c r="B485" t="s">
        <v>40</v>
      </c>
      <c r="C485" t="s">
        <v>41</v>
      </c>
      <c r="D485" t="s">
        <v>175</v>
      </c>
      <c r="E485" t="s">
        <v>1310</v>
      </c>
      <c r="F485">
        <v>782998230</v>
      </c>
      <c r="G485" t="s">
        <v>27</v>
      </c>
      <c r="I485" t="s">
        <v>24</v>
      </c>
      <c r="J485" t="s">
        <v>20</v>
      </c>
      <c r="L485" s="4" t="s">
        <v>1846</v>
      </c>
      <c r="Q485" s="18" t="str">
        <f>"S"&amp;_xlfn.ISOWEEKNUM(Semaine_1[[#This Row],[Date]])</f>
        <v>S29</v>
      </c>
      <c r="R485" s="18" t="str">
        <f>TEXT(Semaine_1[[#This Row],[Date]],"MMMM")</f>
        <v>juillet</v>
      </c>
    </row>
    <row r="486" spans="1:18" x14ac:dyDescent="0.45">
      <c r="A486" s="1">
        <v>45856</v>
      </c>
      <c r="B486" t="s">
        <v>40</v>
      </c>
      <c r="C486" t="s">
        <v>41</v>
      </c>
      <c r="D486" t="s">
        <v>175</v>
      </c>
      <c r="E486" t="s">
        <v>767</v>
      </c>
      <c r="F486">
        <v>775616351</v>
      </c>
      <c r="G486" t="s">
        <v>27</v>
      </c>
      <c r="I486" t="s">
        <v>19</v>
      </c>
      <c r="J486" t="s">
        <v>20</v>
      </c>
      <c r="L486" s="4" t="s">
        <v>1847</v>
      </c>
      <c r="Q486" s="18" t="str">
        <f>"S"&amp;_xlfn.ISOWEEKNUM(Semaine_1[[#This Row],[Date]])</f>
        <v>S29</v>
      </c>
      <c r="R486" s="18" t="str">
        <f>TEXT(Semaine_1[[#This Row],[Date]],"MMMM")</f>
        <v>juillet</v>
      </c>
    </row>
    <row r="487" spans="1:18" ht="28.5" x14ac:dyDescent="0.45">
      <c r="A487" s="1">
        <v>45856</v>
      </c>
      <c r="B487" t="s">
        <v>40</v>
      </c>
      <c r="C487" t="s">
        <v>41</v>
      </c>
      <c r="D487" t="s">
        <v>175</v>
      </c>
      <c r="E487" t="s">
        <v>1848</v>
      </c>
      <c r="F487">
        <v>708317208</v>
      </c>
      <c r="G487" t="s">
        <v>27</v>
      </c>
      <c r="I487" t="s">
        <v>24</v>
      </c>
      <c r="J487" t="s">
        <v>20</v>
      </c>
      <c r="L487" s="4" t="s">
        <v>1849</v>
      </c>
      <c r="Q487" s="18" t="str">
        <f>"S"&amp;_xlfn.ISOWEEKNUM(Semaine_1[[#This Row],[Date]])</f>
        <v>S29</v>
      </c>
      <c r="R487" s="18" t="str">
        <f>TEXT(Semaine_1[[#This Row],[Date]],"MMMM")</f>
        <v>juillet</v>
      </c>
    </row>
    <row r="488" spans="1:18" x14ac:dyDescent="0.45">
      <c r="A488" s="1">
        <v>45856</v>
      </c>
      <c r="B488" t="s">
        <v>40</v>
      </c>
      <c r="C488" t="s">
        <v>41</v>
      </c>
      <c r="D488" t="s">
        <v>175</v>
      </c>
      <c r="E488" t="s">
        <v>697</v>
      </c>
      <c r="F488">
        <v>768141160</v>
      </c>
      <c r="G488" t="s">
        <v>18</v>
      </c>
      <c r="I488" t="s">
        <v>24</v>
      </c>
      <c r="J488" t="s">
        <v>20</v>
      </c>
      <c r="L488" s="4" t="s">
        <v>1850</v>
      </c>
      <c r="Q488" s="18" t="str">
        <f>"S"&amp;_xlfn.ISOWEEKNUM(Semaine_1[[#This Row],[Date]])</f>
        <v>S29</v>
      </c>
      <c r="R488" s="18" t="str">
        <f>TEXT(Semaine_1[[#This Row],[Date]],"MMMM")</f>
        <v>juillet</v>
      </c>
    </row>
    <row r="489" spans="1:18" x14ac:dyDescent="0.45">
      <c r="A489" s="1">
        <v>45856</v>
      </c>
      <c r="B489" t="s">
        <v>40</v>
      </c>
      <c r="C489" t="s">
        <v>41</v>
      </c>
      <c r="D489" t="s">
        <v>175</v>
      </c>
      <c r="E489" t="s">
        <v>1851</v>
      </c>
      <c r="F489">
        <v>774743538</v>
      </c>
      <c r="G489" t="s">
        <v>18</v>
      </c>
      <c r="I489" t="s">
        <v>19</v>
      </c>
      <c r="J489" t="s">
        <v>20</v>
      </c>
      <c r="L489" s="4" t="s">
        <v>1852</v>
      </c>
      <c r="Q489" s="18" t="str">
        <f>"S"&amp;_xlfn.ISOWEEKNUM(Semaine_1[[#This Row],[Date]])</f>
        <v>S29</v>
      </c>
      <c r="R489" s="18" t="str">
        <f>TEXT(Semaine_1[[#This Row],[Date]],"MMMM")</f>
        <v>juillet</v>
      </c>
    </row>
    <row r="490" spans="1:18" x14ac:dyDescent="0.45">
      <c r="A490" s="1">
        <v>45856</v>
      </c>
      <c r="B490" t="s">
        <v>40</v>
      </c>
      <c r="C490" t="s">
        <v>41</v>
      </c>
      <c r="D490" t="s">
        <v>175</v>
      </c>
      <c r="E490" t="s">
        <v>1853</v>
      </c>
      <c r="F490">
        <v>774677098</v>
      </c>
      <c r="G490" t="s">
        <v>18</v>
      </c>
      <c r="I490" t="s">
        <v>24</v>
      </c>
      <c r="J490" t="s">
        <v>37</v>
      </c>
      <c r="L490" s="4" t="s">
        <v>696</v>
      </c>
      <c r="M490" t="s">
        <v>32</v>
      </c>
      <c r="N490">
        <v>3</v>
      </c>
      <c r="O490" s="5">
        <v>31000</v>
      </c>
      <c r="P490" s="5">
        <v>93000</v>
      </c>
      <c r="Q490" s="18" t="str">
        <f>"S"&amp;_xlfn.ISOWEEKNUM(Semaine_1[[#This Row],[Date]])</f>
        <v>S29</v>
      </c>
      <c r="R490" s="18" t="str">
        <f>TEXT(Semaine_1[[#This Row],[Date]],"MMMM")</f>
        <v>juillet</v>
      </c>
    </row>
    <row r="491" spans="1:18" x14ac:dyDescent="0.45">
      <c r="A491" s="1">
        <v>45856</v>
      </c>
      <c r="B491" t="s">
        <v>40</v>
      </c>
      <c r="C491" t="s">
        <v>41</v>
      </c>
      <c r="D491" t="s">
        <v>175</v>
      </c>
      <c r="E491" t="s">
        <v>176</v>
      </c>
      <c r="F491">
        <v>788258296</v>
      </c>
      <c r="G491" t="s">
        <v>18</v>
      </c>
      <c r="I491" t="s">
        <v>24</v>
      </c>
      <c r="J491" t="s">
        <v>20</v>
      </c>
      <c r="L491" s="4" t="s">
        <v>1854</v>
      </c>
      <c r="Q491" s="18" t="str">
        <f>"S"&amp;_xlfn.ISOWEEKNUM(Semaine_1[[#This Row],[Date]])</f>
        <v>S29</v>
      </c>
      <c r="R491" s="18" t="str">
        <f>TEXT(Semaine_1[[#This Row],[Date]],"MMMM")</f>
        <v>juillet</v>
      </c>
    </row>
    <row r="492" spans="1:18" x14ac:dyDescent="0.45">
      <c r="A492" s="1">
        <v>45856</v>
      </c>
      <c r="B492" t="s">
        <v>40</v>
      </c>
      <c r="C492" t="s">
        <v>41</v>
      </c>
      <c r="D492" t="s">
        <v>175</v>
      </c>
      <c r="E492" t="s">
        <v>1855</v>
      </c>
      <c r="F492">
        <v>708555357</v>
      </c>
      <c r="G492" t="s">
        <v>18</v>
      </c>
      <c r="I492" t="s">
        <v>24</v>
      </c>
      <c r="J492" t="s">
        <v>20</v>
      </c>
      <c r="L492" s="4" t="s">
        <v>1856</v>
      </c>
      <c r="Q492" s="18" t="str">
        <f>"S"&amp;_xlfn.ISOWEEKNUM(Semaine_1[[#This Row],[Date]])</f>
        <v>S29</v>
      </c>
      <c r="R492" s="18" t="str">
        <f>TEXT(Semaine_1[[#This Row],[Date]],"MMMM")</f>
        <v>juillet</v>
      </c>
    </row>
    <row r="493" spans="1:18" ht="28.5" x14ac:dyDescent="0.45">
      <c r="A493" s="1">
        <v>45856</v>
      </c>
      <c r="B493" t="s">
        <v>25</v>
      </c>
      <c r="C493" t="s">
        <v>26</v>
      </c>
      <c r="D493" t="s">
        <v>813</v>
      </c>
      <c r="E493" t="s">
        <v>63</v>
      </c>
      <c r="F493">
        <v>772377240</v>
      </c>
      <c r="G493" t="s">
        <v>27</v>
      </c>
      <c r="I493" t="s">
        <v>24</v>
      </c>
      <c r="J493" t="s">
        <v>28</v>
      </c>
      <c r="K493" t="s">
        <v>831</v>
      </c>
      <c r="L493" s="4" t="s">
        <v>1857</v>
      </c>
      <c r="M493" t="s">
        <v>34</v>
      </c>
      <c r="N493">
        <v>25</v>
      </c>
      <c r="O493" s="5">
        <v>26000</v>
      </c>
      <c r="P493" s="5">
        <v>650000</v>
      </c>
      <c r="Q493" s="18" t="str">
        <f>"S"&amp;_xlfn.ISOWEEKNUM(Semaine_1[[#This Row],[Date]])</f>
        <v>S29</v>
      </c>
      <c r="R493" s="18" t="str">
        <f>TEXT(Semaine_1[[#This Row],[Date]],"MMMM")</f>
        <v>juillet</v>
      </c>
    </row>
    <row r="494" spans="1:18" x14ac:dyDescent="0.45">
      <c r="A494" s="1">
        <v>45856</v>
      </c>
      <c r="B494" t="s">
        <v>25</v>
      </c>
      <c r="C494" t="s">
        <v>26</v>
      </c>
      <c r="D494" t="s">
        <v>546</v>
      </c>
      <c r="E494" t="s">
        <v>1858</v>
      </c>
      <c r="F494">
        <v>775623289</v>
      </c>
      <c r="G494" t="s">
        <v>27</v>
      </c>
      <c r="I494" t="s">
        <v>24</v>
      </c>
      <c r="J494" t="s">
        <v>28</v>
      </c>
      <c r="K494" t="s">
        <v>126</v>
      </c>
      <c r="L494" s="4" t="s">
        <v>1859</v>
      </c>
      <c r="M494" t="s">
        <v>32</v>
      </c>
      <c r="N494">
        <v>25</v>
      </c>
      <c r="O494" s="5">
        <v>31000</v>
      </c>
      <c r="P494" s="5">
        <v>775000</v>
      </c>
      <c r="Q494" s="18" t="str">
        <f>"S"&amp;_xlfn.ISOWEEKNUM(Semaine_1[[#This Row],[Date]])</f>
        <v>S29</v>
      </c>
      <c r="R494" s="18" t="str">
        <f>TEXT(Semaine_1[[#This Row],[Date]],"MMMM")</f>
        <v>juillet</v>
      </c>
    </row>
    <row r="495" spans="1:18" x14ac:dyDescent="0.45">
      <c r="A495" s="1">
        <v>45856</v>
      </c>
      <c r="B495" t="s">
        <v>30</v>
      </c>
      <c r="C495" t="s">
        <v>31</v>
      </c>
      <c r="D495" t="s">
        <v>223</v>
      </c>
      <c r="E495" t="s">
        <v>1860</v>
      </c>
      <c r="F495">
        <v>773481721</v>
      </c>
      <c r="G495" t="s">
        <v>18</v>
      </c>
      <c r="I495" t="s">
        <v>24</v>
      </c>
      <c r="J495" t="s">
        <v>20</v>
      </c>
      <c r="L495" s="4" t="s">
        <v>775</v>
      </c>
      <c r="Q495" s="18" t="str">
        <f>"S"&amp;_xlfn.ISOWEEKNUM(Semaine_1[[#This Row],[Date]])</f>
        <v>S29</v>
      </c>
      <c r="R495" s="18" t="str">
        <f>TEXT(Semaine_1[[#This Row],[Date]],"MMMM")</f>
        <v>juillet</v>
      </c>
    </row>
    <row r="496" spans="1:18" x14ac:dyDescent="0.45">
      <c r="A496" s="1">
        <v>45856</v>
      </c>
      <c r="B496" t="s">
        <v>30</v>
      </c>
      <c r="C496" t="s">
        <v>31</v>
      </c>
      <c r="D496" t="s">
        <v>223</v>
      </c>
      <c r="E496" t="s">
        <v>1861</v>
      </c>
      <c r="F496">
        <v>764690084</v>
      </c>
      <c r="G496" t="s">
        <v>18</v>
      </c>
      <c r="I496" t="s">
        <v>24</v>
      </c>
      <c r="J496" t="s">
        <v>20</v>
      </c>
      <c r="L496" s="4" t="s">
        <v>1862</v>
      </c>
      <c r="Q496" s="18" t="str">
        <f>"S"&amp;_xlfn.ISOWEEKNUM(Semaine_1[[#This Row],[Date]])</f>
        <v>S29</v>
      </c>
      <c r="R496" s="18" t="str">
        <f>TEXT(Semaine_1[[#This Row],[Date]],"MMMM")</f>
        <v>juillet</v>
      </c>
    </row>
    <row r="497" spans="1:18" x14ac:dyDescent="0.45">
      <c r="A497" s="1">
        <v>45856</v>
      </c>
      <c r="B497" t="s">
        <v>30</v>
      </c>
      <c r="C497" t="s">
        <v>31</v>
      </c>
      <c r="D497" t="s">
        <v>223</v>
      </c>
      <c r="E497" t="s">
        <v>1166</v>
      </c>
      <c r="F497">
        <v>775361133</v>
      </c>
      <c r="G497" t="s">
        <v>27</v>
      </c>
      <c r="I497" t="s">
        <v>24</v>
      </c>
      <c r="J497" t="s">
        <v>20</v>
      </c>
      <c r="L497" s="4" t="s">
        <v>1863</v>
      </c>
      <c r="Q497" s="18" t="str">
        <f>"S"&amp;_xlfn.ISOWEEKNUM(Semaine_1[[#This Row],[Date]])</f>
        <v>S29</v>
      </c>
      <c r="R497" s="18" t="str">
        <f>TEXT(Semaine_1[[#This Row],[Date]],"MMMM")</f>
        <v>juillet</v>
      </c>
    </row>
    <row r="498" spans="1:18" x14ac:dyDescent="0.45">
      <c r="A498" s="1">
        <v>45856</v>
      </c>
      <c r="B498" t="s">
        <v>30</v>
      </c>
      <c r="C498" t="s">
        <v>31</v>
      </c>
      <c r="D498" t="s">
        <v>223</v>
      </c>
      <c r="E498" t="s">
        <v>1864</v>
      </c>
      <c r="F498">
        <v>775171537</v>
      </c>
      <c r="G498" t="s">
        <v>27</v>
      </c>
      <c r="I498" t="s">
        <v>24</v>
      </c>
      <c r="J498" t="s">
        <v>20</v>
      </c>
      <c r="L498" s="4" t="s">
        <v>1865</v>
      </c>
      <c r="Q498" s="18" t="str">
        <f>"S"&amp;_xlfn.ISOWEEKNUM(Semaine_1[[#This Row],[Date]])</f>
        <v>S29</v>
      </c>
      <c r="R498" s="18" t="str">
        <f>TEXT(Semaine_1[[#This Row],[Date]],"MMMM")</f>
        <v>juillet</v>
      </c>
    </row>
    <row r="499" spans="1:18" x14ac:dyDescent="0.45">
      <c r="A499" s="1">
        <v>45856</v>
      </c>
      <c r="B499" t="s">
        <v>30</v>
      </c>
      <c r="C499" t="s">
        <v>31</v>
      </c>
      <c r="D499" t="s">
        <v>223</v>
      </c>
      <c r="E499" t="s">
        <v>975</v>
      </c>
      <c r="F499">
        <v>777049024</v>
      </c>
      <c r="G499" t="s">
        <v>18</v>
      </c>
      <c r="I499" t="s">
        <v>19</v>
      </c>
      <c r="J499" t="s">
        <v>20</v>
      </c>
      <c r="L499" s="4" t="s">
        <v>724</v>
      </c>
      <c r="Q499" s="18" t="str">
        <f>"S"&amp;_xlfn.ISOWEEKNUM(Semaine_1[[#This Row],[Date]])</f>
        <v>S29</v>
      </c>
      <c r="R499" s="18" t="str">
        <f>TEXT(Semaine_1[[#This Row],[Date]],"MMMM")</f>
        <v>juillet</v>
      </c>
    </row>
    <row r="500" spans="1:18" x14ac:dyDescent="0.45">
      <c r="A500" s="1">
        <v>45856</v>
      </c>
      <c r="B500" t="s">
        <v>30</v>
      </c>
      <c r="C500" t="s">
        <v>31</v>
      </c>
      <c r="D500" t="s">
        <v>223</v>
      </c>
      <c r="E500" t="s">
        <v>1866</v>
      </c>
      <c r="F500">
        <v>761386330</v>
      </c>
      <c r="G500" t="s">
        <v>18</v>
      </c>
      <c r="I500" t="s">
        <v>19</v>
      </c>
      <c r="J500" t="s">
        <v>20</v>
      </c>
      <c r="L500" s="4" t="s">
        <v>724</v>
      </c>
      <c r="Q500" s="18" t="str">
        <f>"S"&amp;_xlfn.ISOWEEKNUM(Semaine_1[[#This Row],[Date]])</f>
        <v>S29</v>
      </c>
      <c r="R500" s="18" t="str">
        <f>TEXT(Semaine_1[[#This Row],[Date]],"MMMM")</f>
        <v>juillet</v>
      </c>
    </row>
    <row r="501" spans="1:18" x14ac:dyDescent="0.45">
      <c r="A501" s="1">
        <v>45856</v>
      </c>
      <c r="B501" t="s">
        <v>30</v>
      </c>
      <c r="C501" t="s">
        <v>31</v>
      </c>
      <c r="D501" t="s">
        <v>223</v>
      </c>
      <c r="E501" t="s">
        <v>1867</v>
      </c>
      <c r="F501">
        <v>781035372</v>
      </c>
      <c r="G501" t="s">
        <v>27</v>
      </c>
      <c r="I501" t="s">
        <v>24</v>
      </c>
      <c r="J501" t="s">
        <v>20</v>
      </c>
      <c r="L501" s="4" t="s">
        <v>724</v>
      </c>
      <c r="Q501" s="18" t="str">
        <f>"S"&amp;_xlfn.ISOWEEKNUM(Semaine_1[[#This Row],[Date]])</f>
        <v>S29</v>
      </c>
      <c r="R501" s="18" t="str">
        <f>TEXT(Semaine_1[[#This Row],[Date]],"MMMM")</f>
        <v>juillet</v>
      </c>
    </row>
    <row r="502" spans="1:18" x14ac:dyDescent="0.45">
      <c r="A502" s="1">
        <v>45856</v>
      </c>
      <c r="B502" t="s">
        <v>30</v>
      </c>
      <c r="C502" t="s">
        <v>31</v>
      </c>
      <c r="D502" t="s">
        <v>223</v>
      </c>
      <c r="E502" t="s">
        <v>1868</v>
      </c>
      <c r="F502">
        <v>775067806</v>
      </c>
      <c r="G502" t="s">
        <v>27</v>
      </c>
      <c r="I502" t="s">
        <v>24</v>
      </c>
      <c r="J502" t="s">
        <v>20</v>
      </c>
      <c r="L502" s="4" t="s">
        <v>1869</v>
      </c>
      <c r="Q502" s="18" t="str">
        <f>"S"&amp;_xlfn.ISOWEEKNUM(Semaine_1[[#This Row],[Date]])</f>
        <v>S29</v>
      </c>
      <c r="R502" s="18" t="str">
        <f>TEXT(Semaine_1[[#This Row],[Date]],"MMMM")</f>
        <v>juillet</v>
      </c>
    </row>
    <row r="503" spans="1:18" ht="28.5" x14ac:dyDescent="0.45">
      <c r="A503" s="1">
        <v>45855</v>
      </c>
      <c r="B503" t="s">
        <v>40</v>
      </c>
      <c r="C503" t="s">
        <v>41</v>
      </c>
      <c r="D503" t="s">
        <v>227</v>
      </c>
      <c r="E503" t="s">
        <v>1757</v>
      </c>
      <c r="F503">
        <v>775630094</v>
      </c>
      <c r="G503" t="s">
        <v>27</v>
      </c>
      <c r="I503" t="s">
        <v>24</v>
      </c>
      <c r="J503" t="s">
        <v>20</v>
      </c>
      <c r="L503" s="4" t="s">
        <v>1758</v>
      </c>
      <c r="Q503" s="18" t="str">
        <f>"S"&amp;_xlfn.ISOWEEKNUM(Semaine_1[[#This Row],[Date]])</f>
        <v>S29</v>
      </c>
      <c r="R503" s="18" t="str">
        <f>TEXT(Semaine_1[[#This Row],[Date]],"MMMM")</f>
        <v>juillet</v>
      </c>
    </row>
    <row r="504" spans="1:18" ht="57" x14ac:dyDescent="0.45">
      <c r="A504" s="1">
        <v>45855</v>
      </c>
      <c r="B504" t="s">
        <v>40</v>
      </c>
      <c r="C504" t="s">
        <v>41</v>
      </c>
      <c r="D504" t="s">
        <v>227</v>
      </c>
      <c r="E504" t="s">
        <v>1759</v>
      </c>
      <c r="F504">
        <v>767510303</v>
      </c>
      <c r="G504" t="s">
        <v>27</v>
      </c>
      <c r="I504" t="s">
        <v>24</v>
      </c>
      <c r="J504" t="s">
        <v>20</v>
      </c>
      <c r="L504" s="4" t="s">
        <v>1760</v>
      </c>
      <c r="Q504" s="18" t="str">
        <f>"S"&amp;_xlfn.ISOWEEKNUM(Semaine_1[[#This Row],[Date]])</f>
        <v>S29</v>
      </c>
      <c r="R504" s="18" t="str">
        <f>TEXT(Semaine_1[[#This Row],[Date]],"MMMM")</f>
        <v>juillet</v>
      </c>
    </row>
    <row r="505" spans="1:18" ht="71.25" x14ac:dyDescent="0.45">
      <c r="A505" s="1">
        <v>45855</v>
      </c>
      <c r="B505" t="s">
        <v>40</v>
      </c>
      <c r="C505" t="s">
        <v>41</v>
      </c>
      <c r="D505" t="s">
        <v>227</v>
      </c>
      <c r="E505" t="s">
        <v>229</v>
      </c>
      <c r="F505">
        <v>774483791</v>
      </c>
      <c r="G505" t="s">
        <v>27</v>
      </c>
      <c r="I505" t="s">
        <v>24</v>
      </c>
      <c r="J505" t="s">
        <v>20</v>
      </c>
      <c r="L505" s="4" t="s">
        <v>1761</v>
      </c>
      <c r="Q505" s="18" t="str">
        <f>"S"&amp;_xlfn.ISOWEEKNUM(Semaine_1[[#This Row],[Date]])</f>
        <v>S29</v>
      </c>
      <c r="R505" s="18" t="str">
        <f>TEXT(Semaine_1[[#This Row],[Date]],"MMMM")</f>
        <v>juillet</v>
      </c>
    </row>
    <row r="506" spans="1:18" x14ac:dyDescent="0.45">
      <c r="A506" s="1">
        <v>45855</v>
      </c>
      <c r="B506" t="s">
        <v>40</v>
      </c>
      <c r="C506" t="s">
        <v>41</v>
      </c>
      <c r="D506" t="s">
        <v>227</v>
      </c>
      <c r="E506" t="s">
        <v>536</v>
      </c>
      <c r="F506">
        <v>771165277</v>
      </c>
      <c r="G506" t="s">
        <v>27</v>
      </c>
      <c r="I506" t="s">
        <v>24</v>
      </c>
      <c r="J506" t="s">
        <v>20</v>
      </c>
      <c r="L506" s="4" t="s">
        <v>1762</v>
      </c>
      <c r="Q506" s="18" t="str">
        <f>"S"&amp;_xlfn.ISOWEEKNUM(Semaine_1[[#This Row],[Date]])</f>
        <v>S29</v>
      </c>
      <c r="R506" s="18" t="str">
        <f>TEXT(Semaine_1[[#This Row],[Date]],"MMMM")</f>
        <v>juillet</v>
      </c>
    </row>
    <row r="507" spans="1:18" x14ac:dyDescent="0.45">
      <c r="A507" s="1">
        <v>45855</v>
      </c>
      <c r="B507" t="s">
        <v>40</v>
      </c>
      <c r="C507" t="s">
        <v>41</v>
      </c>
      <c r="D507" t="s">
        <v>227</v>
      </c>
      <c r="E507" t="s">
        <v>1763</v>
      </c>
      <c r="F507">
        <v>708015391</v>
      </c>
      <c r="G507" t="s">
        <v>27</v>
      </c>
      <c r="I507" t="s">
        <v>19</v>
      </c>
      <c r="J507" t="s">
        <v>20</v>
      </c>
      <c r="L507" s="4" t="s">
        <v>1764</v>
      </c>
      <c r="Q507" s="18" t="str">
        <f>"S"&amp;_xlfn.ISOWEEKNUM(Semaine_1[[#This Row],[Date]])</f>
        <v>S29</v>
      </c>
      <c r="R507" s="18" t="str">
        <f>TEXT(Semaine_1[[#This Row],[Date]],"MMMM")</f>
        <v>juillet</v>
      </c>
    </row>
    <row r="508" spans="1:18" x14ac:dyDescent="0.45">
      <c r="A508" s="1">
        <v>45855</v>
      </c>
      <c r="B508" t="s">
        <v>40</v>
      </c>
      <c r="C508" t="s">
        <v>41</v>
      </c>
      <c r="D508" t="s">
        <v>227</v>
      </c>
      <c r="E508" t="s">
        <v>1765</v>
      </c>
      <c r="F508">
        <v>773708303</v>
      </c>
      <c r="G508" t="s">
        <v>27</v>
      </c>
      <c r="I508" t="s">
        <v>24</v>
      </c>
      <c r="J508" t="s">
        <v>28</v>
      </c>
      <c r="K508" t="s">
        <v>126</v>
      </c>
      <c r="L508" s="4" t="s">
        <v>1766</v>
      </c>
      <c r="M508" t="s">
        <v>32</v>
      </c>
      <c r="N508">
        <v>50</v>
      </c>
      <c r="O508" s="5">
        <v>31000</v>
      </c>
      <c r="P508" s="5">
        <v>1550000</v>
      </c>
      <c r="Q508" s="18" t="str">
        <f>"S"&amp;_xlfn.ISOWEEKNUM(Semaine_1[[#This Row],[Date]])</f>
        <v>S29</v>
      </c>
      <c r="R508" s="18" t="str">
        <f>TEXT(Semaine_1[[#This Row],[Date]],"MMMM")</f>
        <v>juillet</v>
      </c>
    </row>
    <row r="509" spans="1:18" x14ac:dyDescent="0.45">
      <c r="A509" s="1">
        <v>45855</v>
      </c>
      <c r="B509" t="s">
        <v>40</v>
      </c>
      <c r="C509" t="s">
        <v>41</v>
      </c>
      <c r="D509" t="s">
        <v>227</v>
      </c>
      <c r="E509" t="s">
        <v>127</v>
      </c>
      <c r="F509">
        <v>774849293</v>
      </c>
      <c r="G509" t="s">
        <v>27</v>
      </c>
      <c r="I509" t="s">
        <v>24</v>
      </c>
      <c r="J509" t="s">
        <v>20</v>
      </c>
      <c r="L509" s="4" t="s">
        <v>1767</v>
      </c>
      <c r="Q509" s="18" t="str">
        <f>"S"&amp;_xlfn.ISOWEEKNUM(Semaine_1[[#This Row],[Date]])</f>
        <v>S29</v>
      </c>
      <c r="R509" s="18" t="str">
        <f>TEXT(Semaine_1[[#This Row],[Date]],"MMMM")</f>
        <v>juillet</v>
      </c>
    </row>
    <row r="510" spans="1:18" x14ac:dyDescent="0.45">
      <c r="A510" s="1">
        <v>45855</v>
      </c>
      <c r="B510" t="s">
        <v>40</v>
      </c>
      <c r="C510" t="s">
        <v>41</v>
      </c>
      <c r="D510" t="s">
        <v>227</v>
      </c>
      <c r="E510" t="s">
        <v>1768</v>
      </c>
      <c r="F510">
        <v>772131614</v>
      </c>
      <c r="G510" t="s">
        <v>27</v>
      </c>
      <c r="I510" t="s">
        <v>24</v>
      </c>
      <c r="J510" t="s">
        <v>20</v>
      </c>
      <c r="L510" s="4" t="s">
        <v>696</v>
      </c>
      <c r="Q510" s="18" t="str">
        <f>"S"&amp;_xlfn.ISOWEEKNUM(Semaine_1[[#This Row],[Date]])</f>
        <v>S29</v>
      </c>
      <c r="R510" s="18" t="str">
        <f>TEXT(Semaine_1[[#This Row],[Date]],"MMMM")</f>
        <v>juillet</v>
      </c>
    </row>
    <row r="511" spans="1:18" x14ac:dyDescent="0.45">
      <c r="A511" s="1">
        <v>45855</v>
      </c>
      <c r="B511" t="s">
        <v>40</v>
      </c>
      <c r="C511" t="s">
        <v>41</v>
      </c>
      <c r="D511" t="s">
        <v>227</v>
      </c>
      <c r="E511" t="s">
        <v>1769</v>
      </c>
      <c r="F511">
        <v>775586253</v>
      </c>
      <c r="G511" t="s">
        <v>27</v>
      </c>
      <c r="I511" t="s">
        <v>19</v>
      </c>
      <c r="J511" t="s">
        <v>20</v>
      </c>
      <c r="L511" s="4" t="s">
        <v>696</v>
      </c>
      <c r="Q511" s="18" t="str">
        <f>"S"&amp;_xlfn.ISOWEEKNUM(Semaine_1[[#This Row],[Date]])</f>
        <v>S29</v>
      </c>
      <c r="R511" s="18" t="str">
        <f>TEXT(Semaine_1[[#This Row],[Date]],"MMMM")</f>
        <v>juillet</v>
      </c>
    </row>
    <row r="512" spans="1:18" x14ac:dyDescent="0.45">
      <c r="A512" s="1">
        <v>45855</v>
      </c>
      <c r="B512" t="s">
        <v>40</v>
      </c>
      <c r="C512" t="s">
        <v>41</v>
      </c>
      <c r="D512" t="s">
        <v>227</v>
      </c>
      <c r="E512" t="s">
        <v>387</v>
      </c>
      <c r="F512">
        <v>775450094</v>
      </c>
      <c r="G512" t="s">
        <v>27</v>
      </c>
      <c r="I512" t="s">
        <v>19</v>
      </c>
      <c r="J512" t="s">
        <v>20</v>
      </c>
      <c r="L512" s="4" t="s">
        <v>1770</v>
      </c>
      <c r="Q512" s="18" t="str">
        <f>"S"&amp;_xlfn.ISOWEEKNUM(Semaine_1[[#This Row],[Date]])</f>
        <v>S29</v>
      </c>
      <c r="R512" s="18" t="str">
        <f>TEXT(Semaine_1[[#This Row],[Date]],"MMMM")</f>
        <v>juillet</v>
      </c>
    </row>
    <row r="513" spans="1:18" ht="28.5" x14ac:dyDescent="0.45">
      <c r="A513" s="1">
        <v>45855</v>
      </c>
      <c r="B513" t="s">
        <v>40</v>
      </c>
      <c r="C513" t="s">
        <v>41</v>
      </c>
      <c r="D513" t="s">
        <v>227</v>
      </c>
      <c r="E513" t="s">
        <v>1771</v>
      </c>
      <c r="F513">
        <v>781985160</v>
      </c>
      <c r="G513" t="s">
        <v>27</v>
      </c>
      <c r="I513" t="s">
        <v>24</v>
      </c>
      <c r="J513" t="s">
        <v>20</v>
      </c>
      <c r="L513" s="4" t="s">
        <v>1772</v>
      </c>
      <c r="Q513" s="18" t="str">
        <f>"S"&amp;_xlfn.ISOWEEKNUM(Semaine_1[[#This Row],[Date]])</f>
        <v>S29</v>
      </c>
      <c r="R513" s="18" t="str">
        <f>TEXT(Semaine_1[[#This Row],[Date]],"MMMM")</f>
        <v>juillet</v>
      </c>
    </row>
    <row r="514" spans="1:18" x14ac:dyDescent="0.45">
      <c r="A514" s="1">
        <v>45855</v>
      </c>
      <c r="B514" t="s">
        <v>25</v>
      </c>
      <c r="C514" t="s">
        <v>26</v>
      </c>
      <c r="D514" t="s">
        <v>1098</v>
      </c>
      <c r="E514" t="s">
        <v>1355</v>
      </c>
      <c r="F514">
        <v>771923397</v>
      </c>
      <c r="G514" t="s">
        <v>18</v>
      </c>
      <c r="I514" t="s">
        <v>24</v>
      </c>
      <c r="J514" t="s">
        <v>20</v>
      </c>
      <c r="L514" s="4" t="s">
        <v>688</v>
      </c>
      <c r="Q514" s="18" t="str">
        <f>"S"&amp;_xlfn.ISOWEEKNUM(Semaine_1[[#This Row],[Date]])</f>
        <v>S29</v>
      </c>
      <c r="R514" s="18" t="str">
        <f>TEXT(Semaine_1[[#This Row],[Date]],"MMMM")</f>
        <v>juillet</v>
      </c>
    </row>
    <row r="515" spans="1:18" ht="28.5" x14ac:dyDescent="0.45">
      <c r="A515" s="1">
        <v>45855</v>
      </c>
      <c r="B515" t="s">
        <v>25</v>
      </c>
      <c r="C515" t="s">
        <v>26</v>
      </c>
      <c r="D515" t="s">
        <v>1098</v>
      </c>
      <c r="E515" t="s">
        <v>1353</v>
      </c>
      <c r="F515">
        <v>776345625</v>
      </c>
      <c r="G515" t="s">
        <v>27</v>
      </c>
      <c r="I515" t="s">
        <v>24</v>
      </c>
      <c r="J515" t="s">
        <v>20</v>
      </c>
      <c r="L515" s="4" t="s">
        <v>1773</v>
      </c>
      <c r="Q515" s="18" t="str">
        <f>"S"&amp;_xlfn.ISOWEEKNUM(Semaine_1[[#This Row],[Date]])</f>
        <v>S29</v>
      </c>
      <c r="R515" s="18" t="str">
        <f>TEXT(Semaine_1[[#This Row],[Date]],"MMMM")</f>
        <v>juillet</v>
      </c>
    </row>
    <row r="516" spans="1:18" x14ac:dyDescent="0.45">
      <c r="A516" s="1">
        <v>45855</v>
      </c>
      <c r="B516" t="s">
        <v>25</v>
      </c>
      <c r="C516" t="s">
        <v>26</v>
      </c>
      <c r="D516" t="s">
        <v>1098</v>
      </c>
      <c r="E516" t="s">
        <v>1351</v>
      </c>
      <c r="F516">
        <v>776347177</v>
      </c>
      <c r="G516" t="s">
        <v>27</v>
      </c>
      <c r="I516" t="s">
        <v>19</v>
      </c>
      <c r="J516" t="s">
        <v>20</v>
      </c>
      <c r="L516" s="4" t="s">
        <v>292</v>
      </c>
      <c r="Q516" s="18" t="str">
        <f>"S"&amp;_xlfn.ISOWEEKNUM(Semaine_1[[#This Row],[Date]])</f>
        <v>S29</v>
      </c>
      <c r="R516" s="18" t="str">
        <f>TEXT(Semaine_1[[#This Row],[Date]],"MMMM")</f>
        <v>juillet</v>
      </c>
    </row>
    <row r="517" spans="1:18" ht="28.5" x14ac:dyDescent="0.45">
      <c r="A517" s="1">
        <v>45855</v>
      </c>
      <c r="B517" t="s">
        <v>25</v>
      </c>
      <c r="C517" t="s">
        <v>26</v>
      </c>
      <c r="D517" t="s">
        <v>1098</v>
      </c>
      <c r="E517" t="s">
        <v>1349</v>
      </c>
      <c r="F517">
        <v>708418609</v>
      </c>
      <c r="G517" t="s">
        <v>27</v>
      </c>
      <c r="I517" t="s">
        <v>24</v>
      </c>
      <c r="J517" t="s">
        <v>20</v>
      </c>
      <c r="L517" s="4" t="s">
        <v>1774</v>
      </c>
      <c r="Q517" s="18" t="str">
        <f>"S"&amp;_xlfn.ISOWEEKNUM(Semaine_1[[#This Row],[Date]])</f>
        <v>S29</v>
      </c>
      <c r="R517" s="18" t="str">
        <f>TEXT(Semaine_1[[#This Row],[Date]],"MMMM")</f>
        <v>juillet</v>
      </c>
    </row>
    <row r="518" spans="1:18" ht="42.75" x14ac:dyDescent="0.45">
      <c r="A518" s="1">
        <v>45855</v>
      </c>
      <c r="B518" t="s">
        <v>25</v>
      </c>
      <c r="C518" t="s">
        <v>26</v>
      </c>
      <c r="D518" t="s">
        <v>1098</v>
      </c>
      <c r="E518" t="s">
        <v>246</v>
      </c>
      <c r="F518">
        <v>775742357</v>
      </c>
      <c r="G518" t="s">
        <v>27</v>
      </c>
      <c r="I518" t="s">
        <v>24</v>
      </c>
      <c r="J518" t="s">
        <v>20</v>
      </c>
      <c r="L518" s="4" t="s">
        <v>1775</v>
      </c>
      <c r="Q518" s="18" t="str">
        <f>"S"&amp;_xlfn.ISOWEEKNUM(Semaine_1[[#This Row],[Date]])</f>
        <v>S29</v>
      </c>
      <c r="R518" s="18" t="str">
        <f>TEXT(Semaine_1[[#This Row],[Date]],"MMMM")</f>
        <v>juillet</v>
      </c>
    </row>
    <row r="519" spans="1:18" x14ac:dyDescent="0.45">
      <c r="A519" s="1">
        <v>45855</v>
      </c>
      <c r="B519" t="s">
        <v>25</v>
      </c>
      <c r="C519" t="s">
        <v>26</v>
      </c>
      <c r="D519" t="s">
        <v>1098</v>
      </c>
      <c r="E519" t="s">
        <v>1346</v>
      </c>
      <c r="F519">
        <v>774388361</v>
      </c>
      <c r="G519" t="s">
        <v>27</v>
      </c>
      <c r="I519" t="s">
        <v>19</v>
      </c>
      <c r="J519" t="s">
        <v>20</v>
      </c>
      <c r="L519" s="4" t="s">
        <v>1776</v>
      </c>
      <c r="Q519" s="18" t="str">
        <f>"S"&amp;_xlfn.ISOWEEKNUM(Semaine_1[[#This Row],[Date]])</f>
        <v>S29</v>
      </c>
      <c r="R519" s="18" t="str">
        <f>TEXT(Semaine_1[[#This Row],[Date]],"MMMM")</f>
        <v>juillet</v>
      </c>
    </row>
    <row r="520" spans="1:18" x14ac:dyDescent="0.45">
      <c r="A520" s="1">
        <v>45855</v>
      </c>
      <c r="B520" t="s">
        <v>25</v>
      </c>
      <c r="C520" t="s">
        <v>26</v>
      </c>
      <c r="D520" t="s">
        <v>1098</v>
      </c>
      <c r="E520" t="s">
        <v>22</v>
      </c>
      <c r="F520">
        <v>776256670</v>
      </c>
      <c r="G520" t="s">
        <v>27</v>
      </c>
      <c r="I520" t="s">
        <v>24</v>
      </c>
      <c r="J520" t="s">
        <v>20</v>
      </c>
      <c r="L520" s="4" t="s">
        <v>1777</v>
      </c>
      <c r="Q520" s="18" t="str">
        <f>"S"&amp;_xlfn.ISOWEEKNUM(Semaine_1[[#This Row],[Date]])</f>
        <v>S29</v>
      </c>
      <c r="R520" s="18" t="str">
        <f>TEXT(Semaine_1[[#This Row],[Date]],"MMMM")</f>
        <v>juillet</v>
      </c>
    </row>
    <row r="521" spans="1:18" ht="57" x14ac:dyDescent="0.45">
      <c r="A521" s="1">
        <v>45855</v>
      </c>
      <c r="B521" t="s">
        <v>25</v>
      </c>
      <c r="C521" t="s">
        <v>26</v>
      </c>
      <c r="D521" t="s">
        <v>1098</v>
      </c>
      <c r="E521" t="s">
        <v>1099</v>
      </c>
      <c r="F521">
        <v>775661459</v>
      </c>
      <c r="G521" t="s">
        <v>27</v>
      </c>
      <c r="I521" t="s">
        <v>24</v>
      </c>
      <c r="J521" t="s">
        <v>20</v>
      </c>
      <c r="L521" s="4" t="s">
        <v>1778</v>
      </c>
      <c r="Q521" s="18" t="str">
        <f>"S"&amp;_xlfn.ISOWEEKNUM(Semaine_1[[#This Row],[Date]])</f>
        <v>S29</v>
      </c>
      <c r="R521" s="18" t="str">
        <f>TEXT(Semaine_1[[#This Row],[Date]],"MMMM")</f>
        <v>juillet</v>
      </c>
    </row>
    <row r="522" spans="1:18" x14ac:dyDescent="0.45">
      <c r="A522" s="1">
        <v>45855</v>
      </c>
      <c r="B522" t="s">
        <v>45</v>
      </c>
      <c r="C522" t="s">
        <v>46</v>
      </c>
      <c r="D522" t="s">
        <v>749</v>
      </c>
      <c r="E522" t="s">
        <v>198</v>
      </c>
      <c r="F522">
        <v>773422594</v>
      </c>
      <c r="G522" t="s">
        <v>27</v>
      </c>
      <c r="I522" t="s">
        <v>24</v>
      </c>
      <c r="J522" t="s">
        <v>20</v>
      </c>
      <c r="L522" s="4" t="s">
        <v>39</v>
      </c>
      <c r="Q522" s="18" t="str">
        <f>"S"&amp;_xlfn.ISOWEEKNUM(Semaine_1[[#This Row],[Date]])</f>
        <v>S29</v>
      </c>
      <c r="R522" s="18" t="str">
        <f>TEXT(Semaine_1[[#This Row],[Date]],"MMMM")</f>
        <v>juillet</v>
      </c>
    </row>
    <row r="523" spans="1:18" ht="28.5" x14ac:dyDescent="0.45">
      <c r="A523" s="1">
        <v>45855</v>
      </c>
      <c r="B523" t="s">
        <v>45</v>
      </c>
      <c r="C523" t="s">
        <v>46</v>
      </c>
      <c r="D523" t="s">
        <v>749</v>
      </c>
      <c r="E523" t="s">
        <v>1779</v>
      </c>
      <c r="F523">
        <v>775944647</v>
      </c>
      <c r="G523" t="s">
        <v>27</v>
      </c>
      <c r="I523" t="s">
        <v>19</v>
      </c>
      <c r="J523" t="s">
        <v>20</v>
      </c>
      <c r="L523" s="4" t="s">
        <v>1780</v>
      </c>
      <c r="Q523" s="18" t="str">
        <f>"S"&amp;_xlfn.ISOWEEKNUM(Semaine_1[[#This Row],[Date]])</f>
        <v>S29</v>
      </c>
      <c r="R523" s="18" t="str">
        <f>TEXT(Semaine_1[[#This Row],[Date]],"MMMM")</f>
        <v>juillet</v>
      </c>
    </row>
    <row r="524" spans="1:18" x14ac:dyDescent="0.45">
      <c r="A524" s="1">
        <v>45855</v>
      </c>
      <c r="B524" t="s">
        <v>45</v>
      </c>
      <c r="C524" t="s">
        <v>46</v>
      </c>
      <c r="D524" t="s">
        <v>749</v>
      </c>
      <c r="E524" t="s">
        <v>1781</v>
      </c>
      <c r="F524">
        <v>775518292</v>
      </c>
      <c r="G524" t="s">
        <v>23</v>
      </c>
      <c r="I524" t="s">
        <v>24</v>
      </c>
      <c r="J524" t="s">
        <v>20</v>
      </c>
      <c r="L524" s="4" t="s">
        <v>39</v>
      </c>
      <c r="Q524" s="18" t="str">
        <f>"S"&amp;_xlfn.ISOWEEKNUM(Semaine_1[[#This Row],[Date]])</f>
        <v>S29</v>
      </c>
      <c r="R524" s="18" t="str">
        <f>TEXT(Semaine_1[[#This Row],[Date]],"MMMM")</f>
        <v>juillet</v>
      </c>
    </row>
    <row r="525" spans="1:18" x14ac:dyDescent="0.45">
      <c r="A525" s="1">
        <v>45855</v>
      </c>
      <c r="B525" t="s">
        <v>45</v>
      </c>
      <c r="C525" t="s">
        <v>46</v>
      </c>
      <c r="D525" t="s">
        <v>749</v>
      </c>
      <c r="E525" t="s">
        <v>1782</v>
      </c>
      <c r="F525">
        <v>775513903</v>
      </c>
      <c r="G525" t="s">
        <v>27</v>
      </c>
      <c r="I525" t="s">
        <v>19</v>
      </c>
      <c r="J525" t="s">
        <v>20</v>
      </c>
      <c r="L525" s="4" t="s">
        <v>39</v>
      </c>
      <c r="Q525" s="18" t="str">
        <f>"S"&amp;_xlfn.ISOWEEKNUM(Semaine_1[[#This Row],[Date]])</f>
        <v>S29</v>
      </c>
      <c r="R525" s="18" t="str">
        <f>TEXT(Semaine_1[[#This Row],[Date]],"MMMM")</f>
        <v>juillet</v>
      </c>
    </row>
    <row r="526" spans="1:18" x14ac:dyDescent="0.45">
      <c r="A526" s="1">
        <v>45855</v>
      </c>
      <c r="B526" t="s">
        <v>45</v>
      </c>
      <c r="C526" t="s">
        <v>46</v>
      </c>
      <c r="D526" t="s">
        <v>749</v>
      </c>
      <c r="E526" t="s">
        <v>1783</v>
      </c>
      <c r="F526">
        <v>772361840</v>
      </c>
      <c r="G526" t="s">
        <v>27</v>
      </c>
      <c r="I526" t="s">
        <v>24</v>
      </c>
      <c r="J526" t="s">
        <v>37</v>
      </c>
      <c r="L526" s="4" t="s">
        <v>420</v>
      </c>
      <c r="M526" t="s">
        <v>34</v>
      </c>
      <c r="N526">
        <v>25</v>
      </c>
      <c r="O526" s="5">
        <v>26000</v>
      </c>
      <c r="P526" s="5">
        <v>650000</v>
      </c>
      <c r="Q526" s="18" t="str">
        <f>"S"&amp;_xlfn.ISOWEEKNUM(Semaine_1[[#This Row],[Date]])</f>
        <v>S29</v>
      </c>
      <c r="R526" s="18" t="str">
        <f>TEXT(Semaine_1[[#This Row],[Date]],"MMMM")</f>
        <v>juillet</v>
      </c>
    </row>
    <row r="527" spans="1:18" ht="28.5" x14ac:dyDescent="0.45">
      <c r="A527" s="1">
        <v>45855</v>
      </c>
      <c r="B527" t="s">
        <v>45</v>
      </c>
      <c r="C527" t="s">
        <v>46</v>
      </c>
      <c r="D527" t="s">
        <v>749</v>
      </c>
      <c r="E527" t="s">
        <v>755</v>
      </c>
      <c r="F527">
        <v>763469670</v>
      </c>
      <c r="G527" t="s">
        <v>27</v>
      </c>
      <c r="I527" t="s">
        <v>24</v>
      </c>
      <c r="J527" t="s">
        <v>37</v>
      </c>
      <c r="L527" s="4" t="s">
        <v>756</v>
      </c>
      <c r="M527" t="s">
        <v>34</v>
      </c>
      <c r="N527">
        <v>100</v>
      </c>
      <c r="O527" s="5">
        <v>26000</v>
      </c>
      <c r="P527" s="5">
        <v>2600000</v>
      </c>
      <c r="Q527" s="18" t="str">
        <f>"S"&amp;_xlfn.ISOWEEKNUM(Semaine_1[[#This Row],[Date]])</f>
        <v>S29</v>
      </c>
      <c r="R527" s="18" t="str">
        <f>TEXT(Semaine_1[[#This Row],[Date]],"MMMM")</f>
        <v>juillet</v>
      </c>
    </row>
    <row r="528" spans="1:18" x14ac:dyDescent="0.45">
      <c r="A528" s="1">
        <v>45855</v>
      </c>
      <c r="B528" t="s">
        <v>45</v>
      </c>
      <c r="C528" t="s">
        <v>46</v>
      </c>
      <c r="D528" t="s">
        <v>749</v>
      </c>
      <c r="E528" t="s">
        <v>762</v>
      </c>
      <c r="F528">
        <v>786352424</v>
      </c>
      <c r="G528" t="s">
        <v>27</v>
      </c>
      <c r="I528" t="s">
        <v>24</v>
      </c>
      <c r="J528" t="s">
        <v>20</v>
      </c>
      <c r="L528" s="4" t="s">
        <v>39</v>
      </c>
      <c r="Q528" s="18" t="str">
        <f>"S"&amp;_xlfn.ISOWEEKNUM(Semaine_1[[#This Row],[Date]])</f>
        <v>S29</v>
      </c>
      <c r="R528" s="18" t="str">
        <f>TEXT(Semaine_1[[#This Row],[Date]],"MMMM")</f>
        <v>juillet</v>
      </c>
    </row>
    <row r="529" spans="1:18" x14ac:dyDescent="0.45">
      <c r="A529" s="1">
        <v>45855</v>
      </c>
      <c r="B529" t="s">
        <v>45</v>
      </c>
      <c r="C529" t="s">
        <v>46</v>
      </c>
      <c r="D529" t="s">
        <v>749</v>
      </c>
      <c r="E529" t="s">
        <v>1784</v>
      </c>
      <c r="F529">
        <v>775586718</v>
      </c>
      <c r="G529" t="s">
        <v>27</v>
      </c>
      <c r="I529" t="s">
        <v>24</v>
      </c>
      <c r="J529" t="s">
        <v>20</v>
      </c>
      <c r="L529" s="4" t="s">
        <v>132</v>
      </c>
      <c r="Q529" s="18" t="str">
        <f>"S"&amp;_xlfn.ISOWEEKNUM(Semaine_1[[#This Row],[Date]])</f>
        <v>S29</v>
      </c>
      <c r="R529" s="18" t="str">
        <f>TEXT(Semaine_1[[#This Row],[Date]],"MMMM")</f>
        <v>juillet</v>
      </c>
    </row>
    <row r="530" spans="1:18" x14ac:dyDescent="0.45">
      <c r="A530" s="1">
        <v>45855</v>
      </c>
      <c r="B530" t="s">
        <v>45</v>
      </c>
      <c r="C530" t="s">
        <v>46</v>
      </c>
      <c r="D530" t="s">
        <v>749</v>
      </c>
      <c r="E530" t="s">
        <v>757</v>
      </c>
      <c r="F530">
        <v>782340433</v>
      </c>
      <c r="G530" t="s">
        <v>27</v>
      </c>
      <c r="I530" t="s">
        <v>24</v>
      </c>
      <c r="J530" t="s">
        <v>20</v>
      </c>
      <c r="L530" s="4" t="s">
        <v>39</v>
      </c>
      <c r="Q530" s="18" t="str">
        <f>"S"&amp;_xlfn.ISOWEEKNUM(Semaine_1[[#This Row],[Date]])</f>
        <v>S29</v>
      </c>
      <c r="R530" s="18" t="str">
        <f>TEXT(Semaine_1[[#This Row],[Date]],"MMMM")</f>
        <v>juillet</v>
      </c>
    </row>
    <row r="531" spans="1:18" x14ac:dyDescent="0.45">
      <c r="A531" s="1">
        <v>45855</v>
      </c>
      <c r="B531" t="s">
        <v>45</v>
      </c>
      <c r="C531" t="s">
        <v>46</v>
      </c>
      <c r="D531" t="s">
        <v>749</v>
      </c>
      <c r="E531" t="s">
        <v>1785</v>
      </c>
      <c r="F531">
        <v>775496769</v>
      </c>
      <c r="G531" t="s">
        <v>27</v>
      </c>
      <c r="I531" t="s">
        <v>24</v>
      </c>
      <c r="J531" t="s">
        <v>20</v>
      </c>
      <c r="L531" s="4" t="s">
        <v>132</v>
      </c>
      <c r="Q531" s="18" t="str">
        <f>"S"&amp;_xlfn.ISOWEEKNUM(Semaine_1[[#This Row],[Date]])</f>
        <v>S29</v>
      </c>
      <c r="R531" s="18" t="str">
        <f>TEXT(Semaine_1[[#This Row],[Date]],"MMMM")</f>
        <v>juillet</v>
      </c>
    </row>
    <row r="532" spans="1:18" x14ac:dyDescent="0.45">
      <c r="A532" s="1">
        <v>45855</v>
      </c>
      <c r="B532" t="s">
        <v>45</v>
      </c>
      <c r="C532" t="s">
        <v>46</v>
      </c>
      <c r="D532" t="s">
        <v>749</v>
      </c>
      <c r="E532" t="s">
        <v>231</v>
      </c>
      <c r="F532">
        <v>771681949</v>
      </c>
      <c r="G532" t="s">
        <v>27</v>
      </c>
      <c r="I532" t="s">
        <v>24</v>
      </c>
      <c r="J532" t="s">
        <v>20</v>
      </c>
      <c r="L532" s="4" t="s">
        <v>39</v>
      </c>
      <c r="Q532" s="18" t="str">
        <f>"S"&amp;_xlfn.ISOWEEKNUM(Semaine_1[[#This Row],[Date]])</f>
        <v>S29</v>
      </c>
      <c r="R532" s="18" t="str">
        <f>TEXT(Semaine_1[[#This Row],[Date]],"MMMM")</f>
        <v>juillet</v>
      </c>
    </row>
    <row r="533" spans="1:18" x14ac:dyDescent="0.45">
      <c r="A533" s="1">
        <v>45855</v>
      </c>
      <c r="B533" t="s">
        <v>45</v>
      </c>
      <c r="C533" t="s">
        <v>46</v>
      </c>
      <c r="D533" t="s">
        <v>749</v>
      </c>
      <c r="E533" t="s">
        <v>150</v>
      </c>
      <c r="F533">
        <v>781602688</v>
      </c>
      <c r="G533" t="s">
        <v>27</v>
      </c>
      <c r="I533" t="s">
        <v>24</v>
      </c>
      <c r="J533" t="s">
        <v>20</v>
      </c>
      <c r="L533" s="4" t="s">
        <v>51</v>
      </c>
      <c r="Q533" s="18" t="str">
        <f>"S"&amp;_xlfn.ISOWEEKNUM(Semaine_1[[#This Row],[Date]])</f>
        <v>S29</v>
      </c>
      <c r="R533" s="18" t="str">
        <f>TEXT(Semaine_1[[#This Row],[Date]],"MMMM")</f>
        <v>juillet</v>
      </c>
    </row>
    <row r="534" spans="1:18" x14ac:dyDescent="0.45">
      <c r="A534" s="1">
        <v>45855</v>
      </c>
      <c r="B534" t="s">
        <v>45</v>
      </c>
      <c r="C534" t="s">
        <v>46</v>
      </c>
      <c r="D534" t="s">
        <v>749</v>
      </c>
      <c r="E534" t="s">
        <v>70</v>
      </c>
      <c r="F534">
        <v>772257934</v>
      </c>
      <c r="G534" t="s">
        <v>27</v>
      </c>
      <c r="I534" t="s">
        <v>24</v>
      </c>
      <c r="J534" t="s">
        <v>20</v>
      </c>
      <c r="L534" s="4" t="s">
        <v>39</v>
      </c>
      <c r="Q534" s="18" t="str">
        <f>"S"&amp;_xlfn.ISOWEEKNUM(Semaine_1[[#This Row],[Date]])</f>
        <v>S29</v>
      </c>
      <c r="R534" s="18" t="str">
        <f>TEXT(Semaine_1[[#This Row],[Date]],"MMMM")</f>
        <v>juillet</v>
      </c>
    </row>
    <row r="535" spans="1:18" x14ac:dyDescent="0.45">
      <c r="A535" s="1">
        <v>45855</v>
      </c>
      <c r="B535" t="s">
        <v>14</v>
      </c>
      <c r="C535" t="s">
        <v>15</v>
      </c>
      <c r="D535" t="s">
        <v>71</v>
      </c>
      <c r="E535" t="s">
        <v>1310</v>
      </c>
      <c r="F535">
        <v>776367168</v>
      </c>
      <c r="G535" t="s">
        <v>27</v>
      </c>
      <c r="I535" t="s">
        <v>24</v>
      </c>
      <c r="J535" t="s">
        <v>28</v>
      </c>
      <c r="K535" t="s">
        <v>126</v>
      </c>
      <c r="L535" s="4" t="s">
        <v>1786</v>
      </c>
      <c r="M535" t="s">
        <v>34</v>
      </c>
      <c r="N535">
        <v>25</v>
      </c>
      <c r="O535" s="5">
        <v>26000</v>
      </c>
      <c r="P535" s="5">
        <v>650000</v>
      </c>
      <c r="Q535" s="18" t="str">
        <f>"S"&amp;_xlfn.ISOWEEKNUM(Semaine_1[[#This Row],[Date]])</f>
        <v>S29</v>
      </c>
      <c r="R535" s="18" t="str">
        <f>TEXT(Semaine_1[[#This Row],[Date]],"MMMM")</f>
        <v>juillet</v>
      </c>
    </row>
    <row r="536" spans="1:18" x14ac:dyDescent="0.45">
      <c r="A536" s="1">
        <v>45855</v>
      </c>
      <c r="B536" t="s">
        <v>14</v>
      </c>
      <c r="C536" t="s">
        <v>15</v>
      </c>
      <c r="D536" t="s">
        <v>57</v>
      </c>
      <c r="E536" t="s">
        <v>318</v>
      </c>
      <c r="F536">
        <v>776885310</v>
      </c>
      <c r="G536" t="s">
        <v>27</v>
      </c>
      <c r="I536" t="s">
        <v>24</v>
      </c>
      <c r="J536" t="s">
        <v>28</v>
      </c>
      <c r="K536" t="s">
        <v>126</v>
      </c>
      <c r="L536" s="4" t="s">
        <v>39</v>
      </c>
      <c r="M536" t="s">
        <v>34</v>
      </c>
      <c r="N536">
        <v>25</v>
      </c>
      <c r="O536" s="5">
        <v>26000</v>
      </c>
      <c r="P536" s="5">
        <v>650000</v>
      </c>
      <c r="Q536" s="18" t="str">
        <f>"S"&amp;_xlfn.ISOWEEKNUM(Semaine_1[[#This Row],[Date]])</f>
        <v>S29</v>
      </c>
      <c r="R536" s="18" t="str">
        <f>TEXT(Semaine_1[[#This Row],[Date]],"MMMM")</f>
        <v>juillet</v>
      </c>
    </row>
    <row r="537" spans="1:18" ht="28.5" x14ac:dyDescent="0.45">
      <c r="A537" s="1">
        <v>45855</v>
      </c>
      <c r="B537" t="s">
        <v>14</v>
      </c>
      <c r="C537" t="s">
        <v>15</v>
      </c>
      <c r="D537" t="s">
        <v>192</v>
      </c>
      <c r="E537" t="s">
        <v>445</v>
      </c>
      <c r="F537">
        <v>771837885</v>
      </c>
      <c r="G537" t="s">
        <v>18</v>
      </c>
      <c r="I537" t="s">
        <v>19</v>
      </c>
      <c r="J537" t="s">
        <v>37</v>
      </c>
      <c r="L537" s="4" t="s">
        <v>1787</v>
      </c>
      <c r="M537" t="s">
        <v>43</v>
      </c>
      <c r="N537">
        <v>1</v>
      </c>
      <c r="O537" s="5">
        <v>19500</v>
      </c>
      <c r="P537" s="5">
        <v>19500</v>
      </c>
      <c r="Q537" s="18" t="str">
        <f>"S"&amp;_xlfn.ISOWEEKNUM(Semaine_1[[#This Row],[Date]])</f>
        <v>S29</v>
      </c>
      <c r="R537" s="18" t="str">
        <f>TEXT(Semaine_1[[#This Row],[Date]],"MMMM")</f>
        <v>juillet</v>
      </c>
    </row>
    <row r="538" spans="1:18" x14ac:dyDescent="0.45">
      <c r="A538" s="1">
        <v>45855</v>
      </c>
      <c r="B538" t="s">
        <v>14</v>
      </c>
      <c r="C538" t="s">
        <v>15</v>
      </c>
      <c r="D538" t="s">
        <v>192</v>
      </c>
      <c r="E538" t="s">
        <v>1788</v>
      </c>
      <c r="F538">
        <v>771022842</v>
      </c>
      <c r="G538" t="s">
        <v>18</v>
      </c>
      <c r="I538" t="s">
        <v>19</v>
      </c>
      <c r="J538" t="s">
        <v>20</v>
      </c>
      <c r="L538" s="4" t="s">
        <v>311</v>
      </c>
      <c r="Q538" s="18" t="str">
        <f>"S"&amp;_xlfn.ISOWEEKNUM(Semaine_1[[#This Row],[Date]])</f>
        <v>S29</v>
      </c>
      <c r="R538" s="18" t="str">
        <f>TEXT(Semaine_1[[#This Row],[Date]],"MMMM")</f>
        <v>juillet</v>
      </c>
    </row>
    <row r="539" spans="1:18" x14ac:dyDescent="0.45">
      <c r="A539" s="1">
        <v>45855</v>
      </c>
      <c r="B539" t="s">
        <v>14</v>
      </c>
      <c r="C539" t="s">
        <v>15</v>
      </c>
      <c r="D539" t="s">
        <v>192</v>
      </c>
      <c r="E539" t="s">
        <v>1789</v>
      </c>
      <c r="F539">
        <v>338643675</v>
      </c>
      <c r="G539" t="s">
        <v>27</v>
      </c>
      <c r="I539" t="s">
        <v>19</v>
      </c>
      <c r="J539" t="s">
        <v>20</v>
      </c>
      <c r="L539" s="4" t="s">
        <v>1790</v>
      </c>
      <c r="Q539" s="18" t="str">
        <f>"S"&amp;_xlfn.ISOWEEKNUM(Semaine_1[[#This Row],[Date]])</f>
        <v>S29</v>
      </c>
      <c r="R539" s="18" t="str">
        <f>TEXT(Semaine_1[[#This Row],[Date]],"MMMM")</f>
        <v>juillet</v>
      </c>
    </row>
    <row r="540" spans="1:18" ht="28.5" x14ac:dyDescent="0.45">
      <c r="A540" s="1">
        <v>45855</v>
      </c>
      <c r="B540" t="s">
        <v>14</v>
      </c>
      <c r="C540" t="s">
        <v>15</v>
      </c>
      <c r="D540" t="s">
        <v>192</v>
      </c>
      <c r="E540" t="s">
        <v>450</v>
      </c>
      <c r="F540">
        <v>781400202</v>
      </c>
      <c r="G540" t="s">
        <v>27</v>
      </c>
      <c r="I540" t="s">
        <v>19</v>
      </c>
      <c r="J540" t="s">
        <v>20</v>
      </c>
      <c r="L540" s="4" t="s">
        <v>1791</v>
      </c>
      <c r="Q540" s="18" t="str">
        <f>"S"&amp;_xlfn.ISOWEEKNUM(Semaine_1[[#This Row],[Date]])</f>
        <v>S29</v>
      </c>
      <c r="R540" s="18" t="str">
        <f>TEXT(Semaine_1[[#This Row],[Date]],"MMMM")</f>
        <v>juillet</v>
      </c>
    </row>
    <row r="541" spans="1:18" x14ac:dyDescent="0.45">
      <c r="A541" s="1">
        <v>45855</v>
      </c>
      <c r="B541" t="s">
        <v>14</v>
      </c>
      <c r="C541" t="s">
        <v>15</v>
      </c>
      <c r="D541" t="s">
        <v>192</v>
      </c>
      <c r="E541" t="s">
        <v>449</v>
      </c>
      <c r="F541">
        <v>773247171</v>
      </c>
      <c r="G541" t="s">
        <v>27</v>
      </c>
      <c r="I541" t="s">
        <v>19</v>
      </c>
      <c r="J541" t="s">
        <v>20</v>
      </c>
      <c r="L541" s="4" t="s">
        <v>1792</v>
      </c>
      <c r="Q541" s="18" t="str">
        <f>"S"&amp;_xlfn.ISOWEEKNUM(Semaine_1[[#This Row],[Date]])</f>
        <v>S29</v>
      </c>
      <c r="R541" s="18" t="str">
        <f>TEXT(Semaine_1[[#This Row],[Date]],"MMMM")</f>
        <v>juillet</v>
      </c>
    </row>
    <row r="542" spans="1:18" x14ac:dyDescent="0.45">
      <c r="A542" s="1">
        <v>45855</v>
      </c>
      <c r="B542" t="s">
        <v>14</v>
      </c>
      <c r="C542" t="s">
        <v>15</v>
      </c>
      <c r="D542" t="s">
        <v>192</v>
      </c>
      <c r="E542" t="s">
        <v>446</v>
      </c>
      <c r="F542">
        <v>771327935</v>
      </c>
      <c r="G542" t="s">
        <v>23</v>
      </c>
      <c r="I542" t="s">
        <v>19</v>
      </c>
      <c r="J542" t="s">
        <v>20</v>
      </c>
      <c r="L542" s="4" t="s">
        <v>311</v>
      </c>
      <c r="Q542" s="18" t="str">
        <f>"S"&amp;_xlfn.ISOWEEKNUM(Semaine_1[[#This Row],[Date]])</f>
        <v>S29</v>
      </c>
      <c r="R542" s="18" t="str">
        <f>TEXT(Semaine_1[[#This Row],[Date]],"MMMM")</f>
        <v>juillet</v>
      </c>
    </row>
    <row r="543" spans="1:18" x14ac:dyDescent="0.45">
      <c r="A543" s="1">
        <v>45855</v>
      </c>
      <c r="B543" t="s">
        <v>14</v>
      </c>
      <c r="C543" t="s">
        <v>15</v>
      </c>
      <c r="D543" t="s">
        <v>192</v>
      </c>
      <c r="E543" t="s">
        <v>452</v>
      </c>
      <c r="F543">
        <v>781466046</v>
      </c>
      <c r="G543" t="s">
        <v>27</v>
      </c>
      <c r="I543" t="s">
        <v>19</v>
      </c>
      <c r="J543" t="s">
        <v>20</v>
      </c>
      <c r="L543" s="4" t="s">
        <v>1793</v>
      </c>
      <c r="Q543" s="18" t="str">
        <f>"S"&amp;_xlfn.ISOWEEKNUM(Semaine_1[[#This Row],[Date]])</f>
        <v>S29</v>
      </c>
      <c r="R543" s="18" t="str">
        <f>TEXT(Semaine_1[[#This Row],[Date]],"MMMM")</f>
        <v>juillet</v>
      </c>
    </row>
    <row r="544" spans="1:18" x14ac:dyDescent="0.45">
      <c r="A544" s="1">
        <v>45855</v>
      </c>
      <c r="B544" t="s">
        <v>35</v>
      </c>
      <c r="C544" t="s">
        <v>36</v>
      </c>
      <c r="D544" t="s">
        <v>1170</v>
      </c>
      <c r="E544" t="s">
        <v>1794</v>
      </c>
      <c r="F544">
        <v>776067914</v>
      </c>
      <c r="G544" t="s">
        <v>23</v>
      </c>
      <c r="I544" t="s">
        <v>24</v>
      </c>
      <c r="J544" t="s">
        <v>20</v>
      </c>
      <c r="L544" s="4" t="s">
        <v>157</v>
      </c>
      <c r="Q544" s="18" t="str">
        <f>"S"&amp;_xlfn.ISOWEEKNUM(Semaine_1[[#This Row],[Date]])</f>
        <v>S29</v>
      </c>
      <c r="R544" s="18" t="str">
        <f>TEXT(Semaine_1[[#This Row],[Date]],"MMMM")</f>
        <v>juillet</v>
      </c>
    </row>
    <row r="545" spans="1:18" x14ac:dyDescent="0.45">
      <c r="A545" s="1">
        <v>45855</v>
      </c>
      <c r="B545" t="s">
        <v>35</v>
      </c>
      <c r="C545" t="s">
        <v>36</v>
      </c>
      <c r="D545" t="s">
        <v>1170</v>
      </c>
      <c r="E545" t="s">
        <v>1795</v>
      </c>
      <c r="F545">
        <v>774922626</v>
      </c>
      <c r="G545" t="s">
        <v>23</v>
      </c>
      <c r="I545" t="s">
        <v>24</v>
      </c>
      <c r="J545" t="s">
        <v>20</v>
      </c>
      <c r="L545" s="4" t="s">
        <v>197</v>
      </c>
      <c r="Q545" s="18" t="str">
        <f>"S"&amp;_xlfn.ISOWEEKNUM(Semaine_1[[#This Row],[Date]])</f>
        <v>S29</v>
      </c>
      <c r="R545" s="18" t="str">
        <f>TEXT(Semaine_1[[#This Row],[Date]],"MMMM")</f>
        <v>juillet</v>
      </c>
    </row>
    <row r="546" spans="1:18" x14ac:dyDescent="0.45">
      <c r="A546" s="1">
        <v>45855</v>
      </c>
      <c r="B546" t="s">
        <v>35</v>
      </c>
      <c r="C546" t="s">
        <v>36</v>
      </c>
      <c r="D546" t="s">
        <v>1170</v>
      </c>
      <c r="E546" t="s">
        <v>1176</v>
      </c>
      <c r="F546">
        <v>780191969</v>
      </c>
      <c r="G546" t="s">
        <v>27</v>
      </c>
      <c r="I546" t="s">
        <v>19</v>
      </c>
      <c r="J546" t="s">
        <v>20</v>
      </c>
      <c r="L546" s="4" t="s">
        <v>149</v>
      </c>
      <c r="Q546" s="18" t="str">
        <f>"S"&amp;_xlfn.ISOWEEKNUM(Semaine_1[[#This Row],[Date]])</f>
        <v>S29</v>
      </c>
      <c r="R546" s="18" t="str">
        <f>TEXT(Semaine_1[[#This Row],[Date]],"MMMM")</f>
        <v>juillet</v>
      </c>
    </row>
    <row r="547" spans="1:18" x14ac:dyDescent="0.45">
      <c r="A547" s="1">
        <v>45855</v>
      </c>
      <c r="B547" t="s">
        <v>35</v>
      </c>
      <c r="C547" t="s">
        <v>36</v>
      </c>
      <c r="D547" t="s">
        <v>1170</v>
      </c>
      <c r="E547" t="s">
        <v>1174</v>
      </c>
      <c r="F547">
        <v>774446240</v>
      </c>
      <c r="G547" t="s">
        <v>27</v>
      </c>
      <c r="I547" t="s">
        <v>24</v>
      </c>
      <c r="J547" t="s">
        <v>37</v>
      </c>
      <c r="L547" s="4" t="s">
        <v>1796</v>
      </c>
      <c r="M547" t="s">
        <v>34</v>
      </c>
      <c r="N547">
        <v>25</v>
      </c>
      <c r="O547" s="5">
        <v>26000</v>
      </c>
      <c r="P547" s="5">
        <v>650000</v>
      </c>
      <c r="Q547" s="18" t="str">
        <f>"S"&amp;_xlfn.ISOWEEKNUM(Semaine_1[[#This Row],[Date]])</f>
        <v>S29</v>
      </c>
      <c r="R547" s="18" t="str">
        <f>TEXT(Semaine_1[[#This Row],[Date]],"MMMM")</f>
        <v>juillet</v>
      </c>
    </row>
    <row r="548" spans="1:18" x14ac:dyDescent="0.45">
      <c r="A548" s="1">
        <v>45855</v>
      </c>
      <c r="B548" t="s">
        <v>35</v>
      </c>
      <c r="C548" t="s">
        <v>36</v>
      </c>
      <c r="D548" t="s">
        <v>1170</v>
      </c>
      <c r="E548" t="s">
        <v>1797</v>
      </c>
      <c r="F548">
        <v>772186291</v>
      </c>
      <c r="G548" t="s">
        <v>27</v>
      </c>
      <c r="I548" t="s">
        <v>19</v>
      </c>
      <c r="J548" t="s">
        <v>20</v>
      </c>
      <c r="L548" s="4" t="s">
        <v>1798</v>
      </c>
      <c r="Q548" s="18" t="str">
        <f>"S"&amp;_xlfn.ISOWEEKNUM(Semaine_1[[#This Row],[Date]])</f>
        <v>S29</v>
      </c>
      <c r="R548" s="18" t="str">
        <f>TEXT(Semaine_1[[#This Row],[Date]],"MMMM")</f>
        <v>juillet</v>
      </c>
    </row>
    <row r="549" spans="1:18" x14ac:dyDescent="0.45">
      <c r="A549" s="1">
        <v>45855</v>
      </c>
      <c r="B549" t="s">
        <v>35</v>
      </c>
      <c r="C549" t="s">
        <v>36</v>
      </c>
      <c r="D549" t="s">
        <v>1170</v>
      </c>
      <c r="E549" t="s">
        <v>56</v>
      </c>
      <c r="F549">
        <v>777222802</v>
      </c>
      <c r="G549" t="s">
        <v>27</v>
      </c>
      <c r="I549" t="s">
        <v>24</v>
      </c>
      <c r="J549" t="s">
        <v>20</v>
      </c>
      <c r="L549" s="4" t="s">
        <v>1799</v>
      </c>
      <c r="Q549" s="18" t="str">
        <f>"S"&amp;_xlfn.ISOWEEKNUM(Semaine_1[[#This Row],[Date]])</f>
        <v>S29</v>
      </c>
      <c r="R549" s="18" t="str">
        <f>TEXT(Semaine_1[[#This Row],[Date]],"MMMM")</f>
        <v>juillet</v>
      </c>
    </row>
    <row r="550" spans="1:18" ht="28.5" x14ac:dyDescent="0.45">
      <c r="A550" s="1">
        <v>45855</v>
      </c>
      <c r="B550" t="s">
        <v>35</v>
      </c>
      <c r="C550" t="s">
        <v>36</v>
      </c>
      <c r="D550" t="s">
        <v>1170</v>
      </c>
      <c r="E550" t="s">
        <v>1870</v>
      </c>
      <c r="F550">
        <v>778003741</v>
      </c>
      <c r="G550" t="s">
        <v>1142</v>
      </c>
      <c r="I550" t="s">
        <v>24</v>
      </c>
      <c r="J550" t="s">
        <v>20</v>
      </c>
      <c r="L550" s="4" t="s">
        <v>1800</v>
      </c>
      <c r="Q550" s="18" t="str">
        <f>"S"&amp;_xlfn.ISOWEEKNUM(Semaine_1[[#This Row],[Date]])</f>
        <v>S29</v>
      </c>
      <c r="R550" s="18" t="str">
        <f>TEXT(Semaine_1[[#This Row],[Date]],"MMMM")</f>
        <v>juillet</v>
      </c>
    </row>
    <row r="551" spans="1:18" x14ac:dyDescent="0.45">
      <c r="A551" s="1">
        <v>45855</v>
      </c>
      <c r="B551" t="s">
        <v>35</v>
      </c>
      <c r="C551" t="s">
        <v>36</v>
      </c>
      <c r="D551" t="s">
        <v>1170</v>
      </c>
      <c r="E551" t="s">
        <v>1801</v>
      </c>
      <c r="F551">
        <v>781496491</v>
      </c>
      <c r="G551" t="s">
        <v>23</v>
      </c>
      <c r="I551" t="s">
        <v>19</v>
      </c>
      <c r="J551" t="s">
        <v>20</v>
      </c>
      <c r="L551" s="4" t="s">
        <v>1802</v>
      </c>
      <c r="Q551" s="18" t="str">
        <f>"S"&amp;_xlfn.ISOWEEKNUM(Semaine_1[[#This Row],[Date]])</f>
        <v>S29</v>
      </c>
      <c r="R551" s="18" t="str">
        <f>TEXT(Semaine_1[[#This Row],[Date]],"MMMM")</f>
        <v>juillet</v>
      </c>
    </row>
    <row r="552" spans="1:18" x14ac:dyDescent="0.45">
      <c r="A552" s="1">
        <v>45855</v>
      </c>
      <c r="B552" t="s">
        <v>35</v>
      </c>
      <c r="C552" t="s">
        <v>36</v>
      </c>
      <c r="D552" t="s">
        <v>1170</v>
      </c>
      <c r="E552" t="s">
        <v>1803</v>
      </c>
      <c r="F552">
        <v>779970282</v>
      </c>
      <c r="G552" t="s">
        <v>18</v>
      </c>
      <c r="I552" t="s">
        <v>19</v>
      </c>
      <c r="J552" t="s">
        <v>20</v>
      </c>
      <c r="L552" s="4" t="s">
        <v>117</v>
      </c>
      <c r="Q552" s="18" t="str">
        <f>"S"&amp;_xlfn.ISOWEEKNUM(Semaine_1[[#This Row],[Date]])</f>
        <v>S29</v>
      </c>
      <c r="R552" s="18" t="str">
        <f>TEXT(Semaine_1[[#This Row],[Date]],"MMMM")</f>
        <v>juillet</v>
      </c>
    </row>
    <row r="553" spans="1:18" x14ac:dyDescent="0.45">
      <c r="A553" s="1">
        <v>45855</v>
      </c>
      <c r="B553" t="s">
        <v>35</v>
      </c>
      <c r="C553" t="s">
        <v>36</v>
      </c>
      <c r="D553" t="s">
        <v>1170</v>
      </c>
      <c r="E553" t="s">
        <v>1804</v>
      </c>
      <c r="F553">
        <v>776116789</v>
      </c>
      <c r="G553" t="s">
        <v>27</v>
      </c>
      <c r="I553" t="s">
        <v>19</v>
      </c>
      <c r="J553" t="s">
        <v>20</v>
      </c>
      <c r="L553" s="4" t="s">
        <v>117</v>
      </c>
      <c r="Q553" s="18" t="str">
        <f>"S"&amp;_xlfn.ISOWEEKNUM(Semaine_1[[#This Row],[Date]])</f>
        <v>S29</v>
      </c>
      <c r="R553" s="18" t="str">
        <f>TEXT(Semaine_1[[#This Row],[Date]],"MMMM")</f>
        <v>juillet</v>
      </c>
    </row>
    <row r="554" spans="1:18" x14ac:dyDescent="0.45">
      <c r="A554" s="1">
        <v>45855</v>
      </c>
      <c r="B554" t="s">
        <v>42</v>
      </c>
      <c r="C554" t="s">
        <v>815</v>
      </c>
      <c r="D554" t="s">
        <v>829</v>
      </c>
      <c r="E554" t="s">
        <v>1805</v>
      </c>
      <c r="F554">
        <v>774993694</v>
      </c>
      <c r="G554" t="s">
        <v>27</v>
      </c>
      <c r="I554" t="s">
        <v>24</v>
      </c>
      <c r="J554" t="s">
        <v>20</v>
      </c>
      <c r="L554" s="4" t="s">
        <v>1725</v>
      </c>
      <c r="Q554" s="18" t="str">
        <f>"S"&amp;_xlfn.ISOWEEKNUM(Semaine_1[[#This Row],[Date]])</f>
        <v>S29</v>
      </c>
      <c r="R554" s="18" t="str">
        <f>TEXT(Semaine_1[[#This Row],[Date]],"MMMM")</f>
        <v>juillet</v>
      </c>
    </row>
    <row r="555" spans="1:18" x14ac:dyDescent="0.45">
      <c r="A555" s="1">
        <v>45855</v>
      </c>
      <c r="B555" t="s">
        <v>42</v>
      </c>
      <c r="C555" t="s">
        <v>815</v>
      </c>
      <c r="D555" t="s">
        <v>829</v>
      </c>
      <c r="E555" t="s">
        <v>1053</v>
      </c>
      <c r="F555">
        <v>774289051</v>
      </c>
      <c r="G555" t="s">
        <v>27</v>
      </c>
      <c r="I555" t="s">
        <v>24</v>
      </c>
      <c r="J555" t="s">
        <v>20</v>
      </c>
      <c r="L555" s="4" t="s">
        <v>1806</v>
      </c>
      <c r="Q555" s="18" t="str">
        <f>"S"&amp;_xlfn.ISOWEEKNUM(Semaine_1[[#This Row],[Date]])</f>
        <v>S29</v>
      </c>
      <c r="R555" s="18" t="str">
        <f>TEXT(Semaine_1[[#This Row],[Date]],"MMMM")</f>
        <v>juillet</v>
      </c>
    </row>
    <row r="556" spans="1:18" x14ac:dyDescent="0.45">
      <c r="A556" s="1">
        <v>45855</v>
      </c>
      <c r="B556" t="s">
        <v>42</v>
      </c>
      <c r="C556" t="s">
        <v>815</v>
      </c>
      <c r="D556" t="s">
        <v>829</v>
      </c>
      <c r="E556" t="s">
        <v>833</v>
      </c>
      <c r="F556">
        <v>774415358</v>
      </c>
      <c r="G556" t="s">
        <v>27</v>
      </c>
      <c r="I556" t="s">
        <v>24</v>
      </c>
      <c r="J556" t="s">
        <v>20</v>
      </c>
      <c r="L556" s="4" t="s">
        <v>1725</v>
      </c>
      <c r="Q556" s="18" t="str">
        <f>"S"&amp;_xlfn.ISOWEEKNUM(Semaine_1[[#This Row],[Date]])</f>
        <v>S29</v>
      </c>
      <c r="R556" s="18" t="str">
        <f>TEXT(Semaine_1[[#This Row],[Date]],"MMMM")</f>
        <v>juillet</v>
      </c>
    </row>
    <row r="557" spans="1:18" x14ac:dyDescent="0.45">
      <c r="A557" s="1">
        <v>45855</v>
      </c>
      <c r="B557" t="s">
        <v>42</v>
      </c>
      <c r="C557" t="s">
        <v>815</v>
      </c>
      <c r="D557" t="s">
        <v>829</v>
      </c>
      <c r="E557" t="s">
        <v>1055</v>
      </c>
      <c r="F557">
        <v>775793242</v>
      </c>
      <c r="G557" t="s">
        <v>27</v>
      </c>
      <c r="I557" t="s">
        <v>24</v>
      </c>
      <c r="J557" t="s">
        <v>20</v>
      </c>
      <c r="L557" s="4" t="s">
        <v>1733</v>
      </c>
      <c r="Q557" s="18" t="str">
        <f>"S"&amp;_xlfn.ISOWEEKNUM(Semaine_1[[#This Row],[Date]])</f>
        <v>S29</v>
      </c>
      <c r="R557" s="18" t="str">
        <f>TEXT(Semaine_1[[#This Row],[Date]],"MMMM")</f>
        <v>juillet</v>
      </c>
    </row>
    <row r="558" spans="1:18" x14ac:dyDescent="0.45">
      <c r="A558" s="1">
        <v>45855</v>
      </c>
      <c r="B558" t="s">
        <v>42</v>
      </c>
      <c r="C558" t="s">
        <v>815</v>
      </c>
      <c r="D558" t="s">
        <v>829</v>
      </c>
      <c r="E558" t="s">
        <v>1807</v>
      </c>
      <c r="F558">
        <v>783758073</v>
      </c>
      <c r="G558" t="s">
        <v>27</v>
      </c>
      <c r="I558" t="s">
        <v>24</v>
      </c>
      <c r="J558" t="s">
        <v>37</v>
      </c>
      <c r="L558" s="4" t="s">
        <v>1808</v>
      </c>
      <c r="M558" t="s">
        <v>43</v>
      </c>
      <c r="N558">
        <v>25</v>
      </c>
      <c r="O558" s="5">
        <v>19500</v>
      </c>
      <c r="P558" s="5">
        <v>487500</v>
      </c>
      <c r="Q558" s="18" t="str">
        <f>"S"&amp;_xlfn.ISOWEEKNUM(Semaine_1[[#This Row],[Date]])</f>
        <v>S29</v>
      </c>
      <c r="R558" s="18" t="str">
        <f>TEXT(Semaine_1[[#This Row],[Date]],"MMMM")</f>
        <v>juillet</v>
      </c>
    </row>
    <row r="559" spans="1:18" x14ac:dyDescent="0.45">
      <c r="A559" s="1">
        <v>45855</v>
      </c>
      <c r="B559" t="s">
        <v>42</v>
      </c>
      <c r="C559" t="s">
        <v>815</v>
      </c>
      <c r="D559" t="s">
        <v>829</v>
      </c>
      <c r="E559" t="s">
        <v>1067</v>
      </c>
      <c r="F559">
        <v>773752191</v>
      </c>
      <c r="G559" t="s">
        <v>18</v>
      </c>
      <c r="I559" t="s">
        <v>19</v>
      </c>
      <c r="J559" t="s">
        <v>20</v>
      </c>
      <c r="L559" s="4" t="s">
        <v>1809</v>
      </c>
      <c r="Q559" s="18" t="str">
        <f>"S"&amp;_xlfn.ISOWEEKNUM(Semaine_1[[#This Row],[Date]])</f>
        <v>S29</v>
      </c>
      <c r="R559" s="18" t="str">
        <f>TEXT(Semaine_1[[#This Row],[Date]],"MMMM")</f>
        <v>juillet</v>
      </c>
    </row>
    <row r="560" spans="1:18" x14ac:dyDescent="0.45">
      <c r="A560" s="1">
        <v>45855</v>
      </c>
      <c r="B560" t="s">
        <v>42</v>
      </c>
      <c r="C560" t="s">
        <v>815</v>
      </c>
      <c r="D560" t="s">
        <v>829</v>
      </c>
      <c r="E560" t="s">
        <v>127</v>
      </c>
      <c r="F560">
        <v>775669353</v>
      </c>
      <c r="G560" t="s">
        <v>18</v>
      </c>
      <c r="I560" t="s">
        <v>19</v>
      </c>
      <c r="J560" t="s">
        <v>20</v>
      </c>
      <c r="L560" s="4" t="s">
        <v>1810</v>
      </c>
      <c r="Q560" s="18" t="str">
        <f>"S"&amp;_xlfn.ISOWEEKNUM(Semaine_1[[#This Row],[Date]])</f>
        <v>S29</v>
      </c>
      <c r="R560" s="18" t="str">
        <f>TEXT(Semaine_1[[#This Row],[Date]],"MMMM")</f>
        <v>juillet</v>
      </c>
    </row>
    <row r="561" spans="1:18" ht="28.5" x14ac:dyDescent="0.45">
      <c r="A561" s="1">
        <v>45855</v>
      </c>
      <c r="B561" t="s">
        <v>42</v>
      </c>
      <c r="C561" t="s">
        <v>815</v>
      </c>
      <c r="D561" t="s">
        <v>829</v>
      </c>
      <c r="E561" t="s">
        <v>1811</v>
      </c>
      <c r="F561">
        <v>778722043</v>
      </c>
      <c r="G561" t="s">
        <v>23</v>
      </c>
      <c r="I561" t="s">
        <v>19</v>
      </c>
      <c r="J561" t="s">
        <v>20</v>
      </c>
      <c r="L561" s="4" t="s">
        <v>1812</v>
      </c>
      <c r="Q561" s="18" t="str">
        <f>"S"&amp;_xlfn.ISOWEEKNUM(Semaine_1[[#This Row],[Date]])</f>
        <v>S29</v>
      </c>
      <c r="R561" s="18" t="str">
        <f>TEXT(Semaine_1[[#This Row],[Date]],"MMMM")</f>
        <v>juillet</v>
      </c>
    </row>
    <row r="562" spans="1:18" ht="28.5" x14ac:dyDescent="0.45">
      <c r="A562" s="1">
        <v>45855</v>
      </c>
      <c r="B562" t="s">
        <v>42</v>
      </c>
      <c r="C562" t="s">
        <v>815</v>
      </c>
      <c r="D562" t="s">
        <v>829</v>
      </c>
      <c r="E562" t="s">
        <v>1813</v>
      </c>
      <c r="F562">
        <v>772773318</v>
      </c>
      <c r="G562" t="s">
        <v>23</v>
      </c>
      <c r="I562" t="s">
        <v>24</v>
      </c>
      <c r="J562" t="s">
        <v>20</v>
      </c>
      <c r="L562" s="4" t="s">
        <v>1814</v>
      </c>
      <c r="Q562" s="18" t="str">
        <f>"S"&amp;_xlfn.ISOWEEKNUM(Semaine_1[[#This Row],[Date]])</f>
        <v>S29</v>
      </c>
      <c r="R562" s="18" t="str">
        <f>TEXT(Semaine_1[[#This Row],[Date]],"MMMM")</f>
        <v>juillet</v>
      </c>
    </row>
    <row r="563" spans="1:18" ht="28.5" x14ac:dyDescent="0.45">
      <c r="A563" s="1">
        <v>45855</v>
      </c>
      <c r="B563" t="s">
        <v>42</v>
      </c>
      <c r="C563" t="s">
        <v>815</v>
      </c>
      <c r="D563" t="s">
        <v>829</v>
      </c>
      <c r="E563" t="s">
        <v>1069</v>
      </c>
      <c r="F563">
        <v>786543737</v>
      </c>
      <c r="G563" t="s">
        <v>23</v>
      </c>
      <c r="I563" t="s">
        <v>19</v>
      </c>
      <c r="J563" t="s">
        <v>20</v>
      </c>
      <c r="L563" s="4" t="s">
        <v>1815</v>
      </c>
      <c r="Q563" s="18" t="str">
        <f>"S"&amp;_xlfn.ISOWEEKNUM(Semaine_1[[#This Row],[Date]])</f>
        <v>S29</v>
      </c>
      <c r="R563" s="18" t="str">
        <f>TEXT(Semaine_1[[#This Row],[Date]],"MMMM")</f>
        <v>juillet</v>
      </c>
    </row>
    <row r="564" spans="1:18" x14ac:dyDescent="0.45">
      <c r="A564" s="1">
        <v>45855</v>
      </c>
      <c r="B564" t="s">
        <v>30</v>
      </c>
      <c r="C564" t="s">
        <v>31</v>
      </c>
      <c r="D564" t="s">
        <v>115</v>
      </c>
      <c r="E564" t="s">
        <v>184</v>
      </c>
      <c r="F564">
        <v>776108351</v>
      </c>
      <c r="G564" t="s">
        <v>18</v>
      </c>
      <c r="I564" t="s">
        <v>24</v>
      </c>
      <c r="J564" t="s">
        <v>20</v>
      </c>
      <c r="L564" s="4" t="s">
        <v>1816</v>
      </c>
      <c r="Q564" s="18" t="str">
        <f>"S"&amp;_xlfn.ISOWEEKNUM(Semaine_1[[#This Row],[Date]])</f>
        <v>S29</v>
      </c>
      <c r="R564" s="18" t="str">
        <f>TEXT(Semaine_1[[#This Row],[Date]],"MMMM")</f>
        <v>juillet</v>
      </c>
    </row>
    <row r="565" spans="1:18" ht="28.5" x14ac:dyDescent="0.45">
      <c r="A565" s="1">
        <v>45855</v>
      </c>
      <c r="B565" t="s">
        <v>30</v>
      </c>
      <c r="C565" t="s">
        <v>31</v>
      </c>
      <c r="D565" t="s">
        <v>115</v>
      </c>
      <c r="E565" t="s">
        <v>711</v>
      </c>
      <c r="F565">
        <v>776156373</v>
      </c>
      <c r="G565" t="s">
        <v>18</v>
      </c>
      <c r="I565" t="s">
        <v>24</v>
      </c>
      <c r="J565" t="s">
        <v>20</v>
      </c>
      <c r="L565" s="4" t="s">
        <v>1817</v>
      </c>
      <c r="Q565" s="18" t="str">
        <f>"S"&amp;_xlfn.ISOWEEKNUM(Semaine_1[[#This Row],[Date]])</f>
        <v>S29</v>
      </c>
      <c r="R565" s="18" t="str">
        <f>TEXT(Semaine_1[[#This Row],[Date]],"MMMM")</f>
        <v>juillet</v>
      </c>
    </row>
    <row r="566" spans="1:18" x14ac:dyDescent="0.45">
      <c r="A566" s="1">
        <v>45855</v>
      </c>
      <c r="B566" t="s">
        <v>30</v>
      </c>
      <c r="C566" t="s">
        <v>31</v>
      </c>
      <c r="D566" t="s">
        <v>115</v>
      </c>
      <c r="E566" t="s">
        <v>182</v>
      </c>
      <c r="F566">
        <v>775376725</v>
      </c>
      <c r="G566" t="s">
        <v>27</v>
      </c>
      <c r="I566" t="s">
        <v>19</v>
      </c>
      <c r="J566" t="s">
        <v>20</v>
      </c>
      <c r="L566" s="4" t="s">
        <v>1818</v>
      </c>
      <c r="Q566" s="18" t="str">
        <f>"S"&amp;_xlfn.ISOWEEKNUM(Semaine_1[[#This Row],[Date]])</f>
        <v>S29</v>
      </c>
      <c r="R566" s="18" t="str">
        <f>TEXT(Semaine_1[[#This Row],[Date]],"MMMM")</f>
        <v>juillet</v>
      </c>
    </row>
    <row r="567" spans="1:18" ht="42.75" x14ac:dyDescent="0.45">
      <c r="A567" s="1">
        <v>45855</v>
      </c>
      <c r="B567" t="s">
        <v>30</v>
      </c>
      <c r="C567" t="s">
        <v>31</v>
      </c>
      <c r="D567" t="s">
        <v>115</v>
      </c>
      <c r="E567" t="s">
        <v>1819</v>
      </c>
      <c r="F567">
        <v>778056161</v>
      </c>
      <c r="G567" t="s">
        <v>27</v>
      </c>
      <c r="I567" t="s">
        <v>24</v>
      </c>
      <c r="J567" t="s">
        <v>20</v>
      </c>
      <c r="L567" s="4" t="s">
        <v>1820</v>
      </c>
      <c r="Q567" s="18" t="str">
        <f>"S"&amp;_xlfn.ISOWEEKNUM(Semaine_1[[#This Row],[Date]])</f>
        <v>S29</v>
      </c>
      <c r="R567" s="18" t="str">
        <f>TEXT(Semaine_1[[#This Row],[Date]],"MMMM")</f>
        <v>juillet</v>
      </c>
    </row>
    <row r="568" spans="1:18" x14ac:dyDescent="0.45">
      <c r="A568" s="1">
        <v>45855</v>
      </c>
      <c r="B568" t="s">
        <v>30</v>
      </c>
      <c r="C568" t="s">
        <v>31</v>
      </c>
      <c r="D568" t="s">
        <v>115</v>
      </c>
      <c r="E568" t="s">
        <v>725</v>
      </c>
      <c r="F568">
        <v>338729194</v>
      </c>
      <c r="G568" t="s">
        <v>18</v>
      </c>
      <c r="I568" t="s">
        <v>19</v>
      </c>
      <c r="J568" t="s">
        <v>20</v>
      </c>
      <c r="L568" s="4" t="s">
        <v>1821</v>
      </c>
      <c r="Q568" s="18" t="str">
        <f>"S"&amp;_xlfn.ISOWEEKNUM(Semaine_1[[#This Row],[Date]])</f>
        <v>S29</v>
      </c>
      <c r="R568" s="18" t="str">
        <f>TEXT(Semaine_1[[#This Row],[Date]],"MMMM")</f>
        <v>juillet</v>
      </c>
    </row>
    <row r="569" spans="1:18" x14ac:dyDescent="0.45">
      <c r="A569" s="1">
        <v>45855</v>
      </c>
      <c r="B569" t="s">
        <v>30</v>
      </c>
      <c r="C569" t="s">
        <v>31</v>
      </c>
      <c r="D569" t="s">
        <v>115</v>
      </c>
      <c r="E569" t="s">
        <v>183</v>
      </c>
      <c r="F569">
        <v>776363030</v>
      </c>
      <c r="G569" t="s">
        <v>27</v>
      </c>
      <c r="I569" t="s">
        <v>19</v>
      </c>
      <c r="J569" t="s">
        <v>20</v>
      </c>
      <c r="L569" s="4" t="s">
        <v>1822</v>
      </c>
      <c r="Q569" s="18" t="str">
        <f>"S"&amp;_xlfn.ISOWEEKNUM(Semaine_1[[#This Row],[Date]])</f>
        <v>S29</v>
      </c>
      <c r="R569" s="18" t="str">
        <f>TEXT(Semaine_1[[#This Row],[Date]],"MMMM")</f>
        <v>juillet</v>
      </c>
    </row>
    <row r="570" spans="1:18" x14ac:dyDescent="0.45">
      <c r="A570" s="1">
        <v>45855</v>
      </c>
      <c r="B570" t="s">
        <v>30</v>
      </c>
      <c r="C570" t="s">
        <v>31</v>
      </c>
      <c r="D570" t="s">
        <v>115</v>
      </c>
      <c r="E570" t="s">
        <v>1239</v>
      </c>
      <c r="F570">
        <v>771141243</v>
      </c>
      <c r="G570" t="s">
        <v>18</v>
      </c>
      <c r="I570" t="s">
        <v>19</v>
      </c>
      <c r="J570" t="s">
        <v>20</v>
      </c>
      <c r="L570" s="4" t="s">
        <v>1823</v>
      </c>
      <c r="Q570" s="18" t="str">
        <f>"S"&amp;_xlfn.ISOWEEKNUM(Semaine_1[[#This Row],[Date]])</f>
        <v>S29</v>
      </c>
      <c r="R570" s="18" t="str">
        <f>TEXT(Semaine_1[[#This Row],[Date]],"MMMM")</f>
        <v>juillet</v>
      </c>
    </row>
    <row r="571" spans="1:18" x14ac:dyDescent="0.45">
      <c r="A571" s="1">
        <v>45855</v>
      </c>
      <c r="B571" t="s">
        <v>30</v>
      </c>
      <c r="C571" t="s">
        <v>31</v>
      </c>
      <c r="D571" t="s">
        <v>115</v>
      </c>
      <c r="E571" t="s">
        <v>798</v>
      </c>
      <c r="F571">
        <v>775513483</v>
      </c>
      <c r="G571" t="s">
        <v>18</v>
      </c>
      <c r="I571" t="s">
        <v>19</v>
      </c>
      <c r="J571" t="s">
        <v>20</v>
      </c>
      <c r="L571" s="4" t="s">
        <v>721</v>
      </c>
      <c r="Q571" s="18" t="str">
        <f>"S"&amp;_xlfn.ISOWEEKNUM(Semaine_1[[#This Row],[Date]])</f>
        <v>S29</v>
      </c>
      <c r="R571" s="18" t="str">
        <f>TEXT(Semaine_1[[#This Row],[Date]],"MMMM")</f>
        <v>juillet</v>
      </c>
    </row>
    <row r="572" spans="1:18" ht="28.5" x14ac:dyDescent="0.45">
      <c r="A572" s="1">
        <v>45855</v>
      </c>
      <c r="B572" t="s">
        <v>30</v>
      </c>
      <c r="C572" t="s">
        <v>31</v>
      </c>
      <c r="D572" t="s">
        <v>115</v>
      </c>
      <c r="E572" t="s">
        <v>180</v>
      </c>
      <c r="F572">
        <v>764631569</v>
      </c>
      <c r="G572" t="s">
        <v>18</v>
      </c>
      <c r="I572" t="s">
        <v>24</v>
      </c>
      <c r="J572" t="s">
        <v>20</v>
      </c>
      <c r="L572" s="4" t="s">
        <v>1824</v>
      </c>
      <c r="Q572" s="18" t="str">
        <f>"S"&amp;_xlfn.ISOWEEKNUM(Semaine_1[[#This Row],[Date]])</f>
        <v>S29</v>
      </c>
      <c r="R572" s="18" t="str">
        <f>TEXT(Semaine_1[[#This Row],[Date]],"MMMM")</f>
        <v>juillet</v>
      </c>
    </row>
    <row r="573" spans="1:18" ht="28.5" x14ac:dyDescent="0.45">
      <c r="A573" s="1">
        <v>45855</v>
      </c>
      <c r="B573" t="s">
        <v>25</v>
      </c>
      <c r="C573" t="s">
        <v>26</v>
      </c>
      <c r="D573" t="s">
        <v>61</v>
      </c>
      <c r="E573" t="s">
        <v>62</v>
      </c>
      <c r="F573">
        <v>776169696</v>
      </c>
      <c r="G573" t="s">
        <v>27</v>
      </c>
      <c r="I573" t="s">
        <v>24</v>
      </c>
      <c r="J573" t="s">
        <v>28</v>
      </c>
      <c r="K573" t="s">
        <v>126</v>
      </c>
      <c r="L573" s="4" t="s">
        <v>870</v>
      </c>
      <c r="M573" t="s">
        <v>190</v>
      </c>
      <c r="N573">
        <v>50</v>
      </c>
      <c r="O573" s="5">
        <v>6000</v>
      </c>
      <c r="P573" s="5">
        <v>300000</v>
      </c>
      <c r="Q573" s="18" t="str">
        <f>"S"&amp;_xlfn.ISOWEEKNUM(Semaine_1[[#This Row],[Date]])</f>
        <v>S29</v>
      </c>
      <c r="R573" s="18" t="str">
        <f>TEXT(Semaine_1[[#This Row],[Date]],"MMMM")</f>
        <v>juillet</v>
      </c>
    </row>
    <row r="574" spans="1:18" ht="28.5" x14ac:dyDescent="0.45">
      <c r="A574" s="1">
        <v>45855</v>
      </c>
      <c r="B574" t="s">
        <v>25</v>
      </c>
      <c r="C574" t="s">
        <v>26</v>
      </c>
      <c r="D574" t="s">
        <v>61</v>
      </c>
      <c r="E574" t="s">
        <v>62</v>
      </c>
      <c r="F574">
        <v>776169696</v>
      </c>
      <c r="G574" t="s">
        <v>27</v>
      </c>
      <c r="I574" t="s">
        <v>24</v>
      </c>
      <c r="J574" t="s">
        <v>28</v>
      </c>
      <c r="K574" t="s">
        <v>126</v>
      </c>
      <c r="L574" s="4" t="s">
        <v>870</v>
      </c>
      <c r="M574" t="s">
        <v>209</v>
      </c>
      <c r="N574">
        <v>1</v>
      </c>
      <c r="O574" s="5">
        <v>7500</v>
      </c>
      <c r="P574" s="5">
        <v>7500</v>
      </c>
      <c r="Q574" s="18" t="str">
        <f>"S"&amp;_xlfn.ISOWEEKNUM(Semaine_1[[#This Row],[Date]])</f>
        <v>S29</v>
      </c>
      <c r="R574" s="18" t="str">
        <f>TEXT(Semaine_1[[#This Row],[Date]],"MMMM")</f>
        <v>juillet</v>
      </c>
    </row>
    <row r="575" spans="1:18" x14ac:dyDescent="0.45">
      <c r="A575" s="1">
        <v>45854</v>
      </c>
      <c r="B575" t="s">
        <v>35</v>
      </c>
      <c r="C575" t="s">
        <v>36</v>
      </c>
      <c r="D575" t="s">
        <v>872</v>
      </c>
      <c r="E575" t="s">
        <v>230</v>
      </c>
      <c r="F575">
        <v>777531857</v>
      </c>
      <c r="G575" t="s">
        <v>18</v>
      </c>
      <c r="I575" t="s">
        <v>19</v>
      </c>
      <c r="J575" t="s">
        <v>20</v>
      </c>
      <c r="L575" s="4" t="s">
        <v>121</v>
      </c>
      <c r="Q575" s="18" t="str">
        <f>"S"&amp;_xlfn.ISOWEEKNUM(Semaine_1[[#This Row],[Date]])</f>
        <v>S29</v>
      </c>
      <c r="R575" s="18" t="str">
        <f>TEXT(Semaine_1[[#This Row],[Date]],"MMMM")</f>
        <v>juillet</v>
      </c>
    </row>
    <row r="576" spans="1:18" x14ac:dyDescent="0.45">
      <c r="A576" s="1">
        <v>45854</v>
      </c>
      <c r="B576" t="s">
        <v>35</v>
      </c>
      <c r="C576" t="s">
        <v>36</v>
      </c>
      <c r="D576" t="s">
        <v>872</v>
      </c>
      <c r="E576" t="s">
        <v>1690</v>
      </c>
      <c r="F576">
        <v>785321833</v>
      </c>
      <c r="G576" t="s">
        <v>27</v>
      </c>
      <c r="I576" t="s">
        <v>19</v>
      </c>
      <c r="J576" t="s">
        <v>20</v>
      </c>
      <c r="L576" s="4" t="s">
        <v>279</v>
      </c>
      <c r="Q576" s="18" t="str">
        <f>"S"&amp;_xlfn.ISOWEEKNUM(Semaine_1[[#This Row],[Date]])</f>
        <v>S29</v>
      </c>
      <c r="R576" s="18" t="str">
        <f>TEXT(Semaine_1[[#This Row],[Date]],"MMMM")</f>
        <v>juillet</v>
      </c>
    </row>
    <row r="577" spans="1:18" x14ac:dyDescent="0.45">
      <c r="A577" s="1">
        <v>45854</v>
      </c>
      <c r="B577" t="s">
        <v>35</v>
      </c>
      <c r="C577" t="s">
        <v>36</v>
      </c>
      <c r="D577" t="s">
        <v>872</v>
      </c>
      <c r="E577" t="s">
        <v>1691</v>
      </c>
      <c r="F577">
        <v>773632830</v>
      </c>
      <c r="G577" t="s">
        <v>27</v>
      </c>
      <c r="I577" t="s">
        <v>19</v>
      </c>
      <c r="J577" t="s">
        <v>20</v>
      </c>
      <c r="L577" s="4" t="s">
        <v>1692</v>
      </c>
      <c r="Q577" s="18" t="str">
        <f>"S"&amp;_xlfn.ISOWEEKNUM(Semaine_1[[#This Row],[Date]])</f>
        <v>S29</v>
      </c>
      <c r="R577" s="18" t="str">
        <f>TEXT(Semaine_1[[#This Row],[Date]],"MMMM")</f>
        <v>juillet</v>
      </c>
    </row>
    <row r="578" spans="1:18" x14ac:dyDescent="0.45">
      <c r="A578" s="1">
        <v>45854</v>
      </c>
      <c r="B578" t="s">
        <v>35</v>
      </c>
      <c r="C578" t="s">
        <v>36</v>
      </c>
      <c r="D578" t="s">
        <v>872</v>
      </c>
      <c r="E578" t="s">
        <v>1693</v>
      </c>
      <c r="F578">
        <v>775539595</v>
      </c>
      <c r="G578" t="s">
        <v>23</v>
      </c>
      <c r="I578" t="s">
        <v>19</v>
      </c>
      <c r="J578" t="s">
        <v>37</v>
      </c>
      <c r="L578" s="4" t="s">
        <v>128</v>
      </c>
      <c r="M578" t="s">
        <v>29</v>
      </c>
      <c r="N578">
        <v>2</v>
      </c>
      <c r="O578" s="5">
        <v>10250</v>
      </c>
      <c r="P578" s="5">
        <v>20500</v>
      </c>
      <c r="Q578" s="18" t="str">
        <f>"S"&amp;_xlfn.ISOWEEKNUM(Semaine_1[[#This Row],[Date]])</f>
        <v>S29</v>
      </c>
      <c r="R578" s="18" t="str">
        <f>TEXT(Semaine_1[[#This Row],[Date]],"MMMM")</f>
        <v>juillet</v>
      </c>
    </row>
    <row r="579" spans="1:18" x14ac:dyDescent="0.45">
      <c r="A579" s="1">
        <v>45854</v>
      </c>
      <c r="B579" t="s">
        <v>35</v>
      </c>
      <c r="C579" t="s">
        <v>36</v>
      </c>
      <c r="D579" t="s">
        <v>872</v>
      </c>
      <c r="E579" t="s">
        <v>1329</v>
      </c>
      <c r="F579">
        <v>783942599</v>
      </c>
      <c r="G579" t="s">
        <v>27</v>
      </c>
      <c r="I579" t="s">
        <v>19</v>
      </c>
      <c r="J579" t="s">
        <v>20</v>
      </c>
      <c r="L579" s="4" t="s">
        <v>1694</v>
      </c>
      <c r="Q579" s="18" t="str">
        <f>"S"&amp;_xlfn.ISOWEEKNUM(Semaine_1[[#This Row],[Date]])</f>
        <v>S29</v>
      </c>
      <c r="R579" s="18" t="str">
        <f>TEXT(Semaine_1[[#This Row],[Date]],"MMMM")</f>
        <v>juillet</v>
      </c>
    </row>
    <row r="580" spans="1:18" x14ac:dyDescent="0.45">
      <c r="A580" s="1">
        <v>45854</v>
      </c>
      <c r="B580" t="s">
        <v>35</v>
      </c>
      <c r="C580" t="s">
        <v>36</v>
      </c>
      <c r="D580" t="s">
        <v>872</v>
      </c>
      <c r="E580" t="s">
        <v>1695</v>
      </c>
      <c r="F580">
        <v>763109696</v>
      </c>
      <c r="G580" t="s">
        <v>27</v>
      </c>
      <c r="I580" t="s">
        <v>19</v>
      </c>
      <c r="J580" t="s">
        <v>20</v>
      </c>
      <c r="L580" s="4" t="s">
        <v>1696</v>
      </c>
      <c r="Q580" s="18" t="str">
        <f>"S"&amp;_xlfn.ISOWEEKNUM(Semaine_1[[#This Row],[Date]])</f>
        <v>S29</v>
      </c>
      <c r="R580" s="18" t="str">
        <f>TEXT(Semaine_1[[#This Row],[Date]],"MMMM")</f>
        <v>juillet</v>
      </c>
    </row>
    <row r="581" spans="1:18" ht="42.75" x14ac:dyDescent="0.45">
      <c r="A581" s="1">
        <v>45854</v>
      </c>
      <c r="B581" t="s">
        <v>35</v>
      </c>
      <c r="C581" t="s">
        <v>36</v>
      </c>
      <c r="D581" t="s">
        <v>872</v>
      </c>
      <c r="E581" t="s">
        <v>1697</v>
      </c>
      <c r="F581">
        <v>761618073</v>
      </c>
      <c r="G581" t="s">
        <v>27</v>
      </c>
      <c r="I581" t="s">
        <v>24</v>
      </c>
      <c r="J581" t="s">
        <v>20</v>
      </c>
      <c r="L581" s="4" t="s">
        <v>1698</v>
      </c>
      <c r="Q581" s="18" t="str">
        <f>"S"&amp;_xlfn.ISOWEEKNUM(Semaine_1[[#This Row],[Date]])</f>
        <v>S29</v>
      </c>
      <c r="R581" s="18" t="str">
        <f>TEXT(Semaine_1[[#This Row],[Date]],"MMMM")</f>
        <v>juillet</v>
      </c>
    </row>
    <row r="582" spans="1:18" x14ac:dyDescent="0.45">
      <c r="A582" s="1">
        <v>45854</v>
      </c>
      <c r="B582" t="s">
        <v>35</v>
      </c>
      <c r="C582" t="s">
        <v>36</v>
      </c>
      <c r="D582" t="s">
        <v>872</v>
      </c>
      <c r="E582" t="s">
        <v>1699</v>
      </c>
      <c r="F582">
        <v>705125807</v>
      </c>
      <c r="G582" t="s">
        <v>27</v>
      </c>
      <c r="I582" t="s">
        <v>24</v>
      </c>
      <c r="J582" t="s">
        <v>37</v>
      </c>
      <c r="L582" s="4" t="s">
        <v>1700</v>
      </c>
      <c r="M582" t="s">
        <v>34</v>
      </c>
      <c r="N582">
        <v>25</v>
      </c>
      <c r="O582" s="5">
        <v>26000</v>
      </c>
      <c r="P582" s="5">
        <v>650000</v>
      </c>
      <c r="Q582" s="18" t="str">
        <f>"S"&amp;_xlfn.ISOWEEKNUM(Semaine_1[[#This Row],[Date]])</f>
        <v>S29</v>
      </c>
      <c r="R582" s="18" t="str">
        <f>TEXT(Semaine_1[[#This Row],[Date]],"MMMM")</f>
        <v>juillet</v>
      </c>
    </row>
    <row r="583" spans="1:18" ht="28.5" x14ac:dyDescent="0.45">
      <c r="A583" s="1">
        <v>45854</v>
      </c>
      <c r="B583" t="s">
        <v>35</v>
      </c>
      <c r="C583" t="s">
        <v>36</v>
      </c>
      <c r="D583" t="s">
        <v>872</v>
      </c>
      <c r="E583" t="s">
        <v>1701</v>
      </c>
      <c r="F583">
        <v>765953323</v>
      </c>
      <c r="G583" t="s">
        <v>27</v>
      </c>
      <c r="I583" t="s">
        <v>19</v>
      </c>
      <c r="J583" t="s">
        <v>20</v>
      </c>
      <c r="L583" s="4" t="s">
        <v>1702</v>
      </c>
      <c r="Q583" s="18" t="str">
        <f>"S"&amp;_xlfn.ISOWEEKNUM(Semaine_1[[#This Row],[Date]])</f>
        <v>S29</v>
      </c>
      <c r="R583" s="18" t="str">
        <f>TEXT(Semaine_1[[#This Row],[Date]],"MMMM")</f>
        <v>juillet</v>
      </c>
    </row>
    <row r="584" spans="1:18" ht="42.75" x14ac:dyDescent="0.45">
      <c r="A584" s="1">
        <v>45854</v>
      </c>
      <c r="B584" t="s">
        <v>35</v>
      </c>
      <c r="C584" t="s">
        <v>36</v>
      </c>
      <c r="D584" t="s">
        <v>872</v>
      </c>
      <c r="E584" t="s">
        <v>877</v>
      </c>
      <c r="F584">
        <v>776528748</v>
      </c>
      <c r="G584" t="s">
        <v>27</v>
      </c>
      <c r="I584" t="s">
        <v>24</v>
      </c>
      <c r="J584" t="s">
        <v>20</v>
      </c>
      <c r="L584" s="4" t="s">
        <v>1703</v>
      </c>
      <c r="Q584" s="18" t="str">
        <f>"S"&amp;_xlfn.ISOWEEKNUM(Semaine_1[[#This Row],[Date]])</f>
        <v>S29</v>
      </c>
      <c r="R584" s="18" t="str">
        <f>TEXT(Semaine_1[[#This Row],[Date]],"MMMM")</f>
        <v>juillet</v>
      </c>
    </row>
    <row r="585" spans="1:18" x14ac:dyDescent="0.45">
      <c r="A585" s="1">
        <v>45854</v>
      </c>
      <c r="B585" t="s">
        <v>35</v>
      </c>
      <c r="C585" t="s">
        <v>36</v>
      </c>
      <c r="D585" t="s">
        <v>872</v>
      </c>
      <c r="E585" t="s">
        <v>1704</v>
      </c>
      <c r="F585">
        <v>771907833</v>
      </c>
      <c r="G585" t="s">
        <v>18</v>
      </c>
      <c r="I585" t="s">
        <v>24</v>
      </c>
      <c r="J585" t="s">
        <v>20</v>
      </c>
      <c r="L585" s="4" t="s">
        <v>1705</v>
      </c>
      <c r="Q585" s="18" t="str">
        <f>"S"&amp;_xlfn.ISOWEEKNUM(Semaine_1[[#This Row],[Date]])</f>
        <v>S29</v>
      </c>
      <c r="R585" s="18" t="str">
        <f>TEXT(Semaine_1[[#This Row],[Date]],"MMMM")</f>
        <v>juillet</v>
      </c>
    </row>
    <row r="586" spans="1:18" x14ac:dyDescent="0.45">
      <c r="A586" s="1">
        <v>45854</v>
      </c>
      <c r="B586" t="s">
        <v>35</v>
      </c>
      <c r="C586" t="s">
        <v>36</v>
      </c>
      <c r="D586" t="s">
        <v>872</v>
      </c>
      <c r="E586" t="s">
        <v>1706</v>
      </c>
      <c r="F586">
        <v>781112351</v>
      </c>
      <c r="G586" t="s">
        <v>27</v>
      </c>
      <c r="I586" t="s">
        <v>19</v>
      </c>
      <c r="J586" t="s">
        <v>37</v>
      </c>
      <c r="L586" s="4" t="s">
        <v>39</v>
      </c>
      <c r="M586" t="s">
        <v>34</v>
      </c>
      <c r="N586">
        <v>5</v>
      </c>
      <c r="O586" s="5">
        <v>26000</v>
      </c>
      <c r="P586" s="5">
        <v>130000</v>
      </c>
      <c r="Q586" s="18" t="str">
        <f>"S"&amp;_xlfn.ISOWEEKNUM(Semaine_1[[#This Row],[Date]])</f>
        <v>S29</v>
      </c>
      <c r="R586" s="18" t="str">
        <f>TEXT(Semaine_1[[#This Row],[Date]],"MMMM")</f>
        <v>juillet</v>
      </c>
    </row>
    <row r="587" spans="1:18" x14ac:dyDescent="0.45">
      <c r="A587" s="1">
        <v>45854</v>
      </c>
      <c r="B587" t="s">
        <v>35</v>
      </c>
      <c r="C587" t="s">
        <v>36</v>
      </c>
      <c r="D587" t="s">
        <v>872</v>
      </c>
      <c r="E587" t="s">
        <v>56</v>
      </c>
      <c r="F587">
        <v>785886073</v>
      </c>
      <c r="G587" t="s">
        <v>23</v>
      </c>
      <c r="I587" t="s">
        <v>19</v>
      </c>
      <c r="J587" t="s">
        <v>20</v>
      </c>
      <c r="L587" s="4" t="s">
        <v>1707</v>
      </c>
      <c r="Q587" s="18" t="str">
        <f>"S"&amp;_xlfn.ISOWEEKNUM(Semaine_1[[#This Row],[Date]])</f>
        <v>S29</v>
      </c>
      <c r="R587" s="18" t="str">
        <f>TEXT(Semaine_1[[#This Row],[Date]],"MMMM")</f>
        <v>juillet</v>
      </c>
    </row>
    <row r="588" spans="1:18" ht="28.5" x14ac:dyDescent="0.45">
      <c r="A588" s="1">
        <v>45854</v>
      </c>
      <c r="B588" t="s">
        <v>35</v>
      </c>
      <c r="C588" t="s">
        <v>36</v>
      </c>
      <c r="D588" t="s">
        <v>872</v>
      </c>
      <c r="E588" t="s">
        <v>1085</v>
      </c>
      <c r="F588">
        <v>779235028</v>
      </c>
      <c r="G588" t="s">
        <v>27</v>
      </c>
      <c r="I588" t="s">
        <v>24</v>
      </c>
      <c r="J588" t="s">
        <v>20</v>
      </c>
      <c r="L588" s="4" t="s">
        <v>1708</v>
      </c>
      <c r="Q588" s="18" t="str">
        <f>"S"&amp;_xlfn.ISOWEEKNUM(Semaine_1[[#This Row],[Date]])</f>
        <v>S29</v>
      </c>
      <c r="R588" s="18" t="str">
        <f>TEXT(Semaine_1[[#This Row],[Date]],"MMMM")</f>
        <v>juillet</v>
      </c>
    </row>
    <row r="589" spans="1:18" x14ac:dyDescent="0.45">
      <c r="A589" s="1">
        <v>45854</v>
      </c>
      <c r="B589" t="s">
        <v>35</v>
      </c>
      <c r="C589" t="s">
        <v>36</v>
      </c>
      <c r="D589" t="s">
        <v>872</v>
      </c>
      <c r="E589" t="s">
        <v>1434</v>
      </c>
      <c r="F589">
        <v>775772788</v>
      </c>
      <c r="G589" t="s">
        <v>27</v>
      </c>
      <c r="I589" t="s">
        <v>24</v>
      </c>
      <c r="J589" t="s">
        <v>20</v>
      </c>
      <c r="L589" s="4" t="s">
        <v>1709</v>
      </c>
      <c r="Q589" s="18" t="str">
        <f>"S"&amp;_xlfn.ISOWEEKNUM(Semaine_1[[#This Row],[Date]])</f>
        <v>S29</v>
      </c>
      <c r="R589" s="18" t="str">
        <f>TEXT(Semaine_1[[#This Row],[Date]],"MMMM")</f>
        <v>juillet</v>
      </c>
    </row>
    <row r="590" spans="1:18" x14ac:dyDescent="0.45">
      <c r="A590" s="1">
        <v>45854</v>
      </c>
      <c r="B590" t="s">
        <v>40</v>
      </c>
      <c r="C590" t="s">
        <v>41</v>
      </c>
      <c r="D590" t="s">
        <v>147</v>
      </c>
      <c r="E590" t="s">
        <v>1710</v>
      </c>
      <c r="F590">
        <v>775942286</v>
      </c>
      <c r="G590" t="s">
        <v>27</v>
      </c>
      <c r="I590" t="s">
        <v>19</v>
      </c>
      <c r="J590" t="s">
        <v>20</v>
      </c>
      <c r="L590" s="4" t="s">
        <v>279</v>
      </c>
      <c r="Q590" s="18" t="str">
        <f>"S"&amp;_xlfn.ISOWEEKNUM(Semaine_1[[#This Row],[Date]])</f>
        <v>S29</v>
      </c>
      <c r="R590" s="18" t="str">
        <f>TEXT(Semaine_1[[#This Row],[Date]],"MMMM")</f>
        <v>juillet</v>
      </c>
    </row>
    <row r="591" spans="1:18" x14ac:dyDescent="0.45">
      <c r="A591" s="1">
        <v>45854</v>
      </c>
      <c r="B591" t="s">
        <v>40</v>
      </c>
      <c r="C591" t="s">
        <v>41</v>
      </c>
      <c r="D591" t="s">
        <v>147</v>
      </c>
      <c r="E591" t="s">
        <v>148</v>
      </c>
      <c r="F591">
        <v>774580822</v>
      </c>
      <c r="G591" t="s">
        <v>27</v>
      </c>
      <c r="I591" t="s">
        <v>24</v>
      </c>
      <c r="J591" t="s">
        <v>20</v>
      </c>
      <c r="L591" s="4" t="s">
        <v>1711</v>
      </c>
      <c r="Q591" s="18" t="str">
        <f>"S"&amp;_xlfn.ISOWEEKNUM(Semaine_1[[#This Row],[Date]])</f>
        <v>S29</v>
      </c>
      <c r="R591" s="18" t="str">
        <f>TEXT(Semaine_1[[#This Row],[Date]],"MMMM")</f>
        <v>juillet</v>
      </c>
    </row>
    <row r="592" spans="1:18" x14ac:dyDescent="0.45">
      <c r="A592" s="1">
        <v>45854</v>
      </c>
      <c r="B592" t="s">
        <v>40</v>
      </c>
      <c r="C592" t="s">
        <v>41</v>
      </c>
      <c r="D592" t="s">
        <v>147</v>
      </c>
      <c r="E592" t="s">
        <v>957</v>
      </c>
      <c r="F592">
        <v>775188251</v>
      </c>
      <c r="G592" t="s">
        <v>27</v>
      </c>
      <c r="I592" t="s">
        <v>19</v>
      </c>
      <c r="J592" t="s">
        <v>20</v>
      </c>
      <c r="L592" s="4" t="s">
        <v>1712</v>
      </c>
      <c r="Q592" s="18" t="str">
        <f>"S"&amp;_xlfn.ISOWEEKNUM(Semaine_1[[#This Row],[Date]])</f>
        <v>S29</v>
      </c>
      <c r="R592" s="18" t="str">
        <f>TEXT(Semaine_1[[#This Row],[Date]],"MMMM")</f>
        <v>juillet</v>
      </c>
    </row>
    <row r="593" spans="1:18" x14ac:dyDescent="0.45">
      <c r="A593" s="1">
        <v>45854</v>
      </c>
      <c r="B593" t="s">
        <v>40</v>
      </c>
      <c r="C593" t="s">
        <v>41</v>
      </c>
      <c r="D593" t="s">
        <v>147</v>
      </c>
      <c r="E593" t="s">
        <v>1713</v>
      </c>
      <c r="F593">
        <v>772401517</v>
      </c>
      <c r="G593" t="s">
        <v>18</v>
      </c>
      <c r="I593" t="s">
        <v>24</v>
      </c>
      <c r="J593" t="s">
        <v>20</v>
      </c>
      <c r="L593" s="4" t="s">
        <v>1714</v>
      </c>
      <c r="Q593" s="18" t="str">
        <f>"S"&amp;_xlfn.ISOWEEKNUM(Semaine_1[[#This Row],[Date]])</f>
        <v>S29</v>
      </c>
      <c r="R593" s="18" t="str">
        <f>TEXT(Semaine_1[[#This Row],[Date]],"MMMM")</f>
        <v>juillet</v>
      </c>
    </row>
    <row r="594" spans="1:18" ht="28.5" x14ac:dyDescent="0.45">
      <c r="A594" s="1">
        <v>45854</v>
      </c>
      <c r="B594" t="s">
        <v>40</v>
      </c>
      <c r="C594" t="s">
        <v>41</v>
      </c>
      <c r="D594" t="s">
        <v>147</v>
      </c>
      <c r="E594" t="s">
        <v>1715</v>
      </c>
      <c r="F594">
        <v>774230518</v>
      </c>
      <c r="G594" t="s">
        <v>18</v>
      </c>
      <c r="I594" t="s">
        <v>24</v>
      </c>
      <c r="J594" t="s">
        <v>20</v>
      </c>
      <c r="L594" s="4" t="s">
        <v>1716</v>
      </c>
      <c r="Q594" s="18" t="str">
        <f>"S"&amp;_xlfn.ISOWEEKNUM(Semaine_1[[#This Row],[Date]])</f>
        <v>S29</v>
      </c>
      <c r="R594" s="18" t="str">
        <f>TEXT(Semaine_1[[#This Row],[Date]],"MMMM")</f>
        <v>juillet</v>
      </c>
    </row>
    <row r="595" spans="1:18" x14ac:dyDescent="0.45">
      <c r="A595" s="1">
        <v>45854</v>
      </c>
      <c r="B595" t="s">
        <v>40</v>
      </c>
      <c r="C595" t="s">
        <v>41</v>
      </c>
      <c r="D595" t="s">
        <v>147</v>
      </c>
      <c r="E595" t="s">
        <v>1717</v>
      </c>
      <c r="F595">
        <v>707523461</v>
      </c>
      <c r="G595" t="s">
        <v>18</v>
      </c>
      <c r="I595" t="s">
        <v>24</v>
      </c>
      <c r="J595" t="s">
        <v>20</v>
      </c>
      <c r="L595" s="4" t="s">
        <v>1718</v>
      </c>
      <c r="Q595" s="18" t="str">
        <f>"S"&amp;_xlfn.ISOWEEKNUM(Semaine_1[[#This Row],[Date]])</f>
        <v>S29</v>
      </c>
      <c r="R595" s="18" t="str">
        <f>TEXT(Semaine_1[[#This Row],[Date]],"MMMM")</f>
        <v>juillet</v>
      </c>
    </row>
    <row r="596" spans="1:18" x14ac:dyDescent="0.45">
      <c r="A596" s="1">
        <v>45854</v>
      </c>
      <c r="B596" t="s">
        <v>40</v>
      </c>
      <c r="C596" t="s">
        <v>41</v>
      </c>
      <c r="D596" t="s">
        <v>147</v>
      </c>
      <c r="E596" t="s">
        <v>1719</v>
      </c>
      <c r="F596">
        <v>775724732</v>
      </c>
      <c r="G596" t="s">
        <v>27</v>
      </c>
      <c r="I596" t="s">
        <v>24</v>
      </c>
      <c r="J596" t="s">
        <v>20</v>
      </c>
      <c r="L596" s="4" t="s">
        <v>33</v>
      </c>
      <c r="Q596" s="18" t="str">
        <f>"S"&amp;_xlfn.ISOWEEKNUM(Semaine_1[[#This Row],[Date]])</f>
        <v>S29</v>
      </c>
      <c r="R596" s="18" t="str">
        <f>TEXT(Semaine_1[[#This Row],[Date]],"MMMM")</f>
        <v>juillet</v>
      </c>
    </row>
    <row r="597" spans="1:18" ht="28.5" x14ac:dyDescent="0.45">
      <c r="A597" s="1">
        <v>45854</v>
      </c>
      <c r="B597" t="s">
        <v>40</v>
      </c>
      <c r="C597" t="s">
        <v>41</v>
      </c>
      <c r="D597" t="s">
        <v>147</v>
      </c>
      <c r="E597" t="s">
        <v>1720</v>
      </c>
      <c r="F597">
        <v>784872626</v>
      </c>
      <c r="G597" t="s">
        <v>27</v>
      </c>
      <c r="I597" t="s">
        <v>24</v>
      </c>
      <c r="J597" t="s">
        <v>20</v>
      </c>
      <c r="L597" s="4" t="s">
        <v>1721</v>
      </c>
      <c r="Q597" s="18" t="str">
        <f>"S"&amp;_xlfn.ISOWEEKNUM(Semaine_1[[#This Row],[Date]])</f>
        <v>S29</v>
      </c>
      <c r="R597" s="18" t="str">
        <f>TEXT(Semaine_1[[#This Row],[Date]],"MMMM")</f>
        <v>juillet</v>
      </c>
    </row>
    <row r="598" spans="1:18" ht="28.5" x14ac:dyDescent="0.45">
      <c r="A598" s="1">
        <v>45854</v>
      </c>
      <c r="B598" t="s">
        <v>40</v>
      </c>
      <c r="C598" t="s">
        <v>41</v>
      </c>
      <c r="D598" t="s">
        <v>147</v>
      </c>
      <c r="E598" t="s">
        <v>397</v>
      </c>
      <c r="F598">
        <v>778080493</v>
      </c>
      <c r="G598" t="s">
        <v>27</v>
      </c>
      <c r="I598" t="s">
        <v>24</v>
      </c>
      <c r="J598" t="s">
        <v>20</v>
      </c>
      <c r="L598" s="4" t="s">
        <v>1722</v>
      </c>
      <c r="Q598" s="18" t="str">
        <f>"S"&amp;_xlfn.ISOWEEKNUM(Semaine_1[[#This Row],[Date]])</f>
        <v>S29</v>
      </c>
      <c r="R598" s="18" t="str">
        <f>TEXT(Semaine_1[[#This Row],[Date]],"MMMM")</f>
        <v>juillet</v>
      </c>
    </row>
    <row r="599" spans="1:18" x14ac:dyDescent="0.45">
      <c r="A599" s="1">
        <v>45854</v>
      </c>
      <c r="B599" t="s">
        <v>40</v>
      </c>
      <c r="C599" t="s">
        <v>41</v>
      </c>
      <c r="D599" t="s">
        <v>55</v>
      </c>
      <c r="E599" t="s">
        <v>1723</v>
      </c>
      <c r="F599">
        <v>788260947</v>
      </c>
      <c r="G599" t="s">
        <v>27</v>
      </c>
      <c r="I599" t="s">
        <v>24</v>
      </c>
      <c r="J599" t="s">
        <v>20</v>
      </c>
      <c r="L599" s="4" t="s">
        <v>696</v>
      </c>
      <c r="Q599" s="18" t="str">
        <f>"S"&amp;_xlfn.ISOWEEKNUM(Semaine_1[[#This Row],[Date]])</f>
        <v>S29</v>
      </c>
      <c r="R599" s="18" t="str">
        <f>TEXT(Semaine_1[[#This Row],[Date]],"MMMM")</f>
        <v>juillet</v>
      </c>
    </row>
    <row r="600" spans="1:18" x14ac:dyDescent="0.45">
      <c r="A600" s="1">
        <v>45854</v>
      </c>
      <c r="B600" t="s">
        <v>45</v>
      </c>
      <c r="C600" t="s">
        <v>46</v>
      </c>
      <c r="D600" t="s">
        <v>64</v>
      </c>
      <c r="E600" t="s">
        <v>58</v>
      </c>
      <c r="F600">
        <v>767379110</v>
      </c>
      <c r="G600" t="s">
        <v>27</v>
      </c>
      <c r="I600" t="s">
        <v>24</v>
      </c>
      <c r="J600" t="s">
        <v>20</v>
      </c>
      <c r="L600" s="4" t="s">
        <v>132</v>
      </c>
      <c r="Q600" s="18" t="str">
        <f>"S"&amp;_xlfn.ISOWEEKNUM(Semaine_1[[#This Row],[Date]])</f>
        <v>S29</v>
      </c>
      <c r="R600" s="18" t="str">
        <f>TEXT(Semaine_1[[#This Row],[Date]],"MMMM")</f>
        <v>juillet</v>
      </c>
    </row>
    <row r="601" spans="1:18" x14ac:dyDescent="0.45">
      <c r="A601" s="1">
        <v>45854</v>
      </c>
      <c r="B601" t="s">
        <v>45</v>
      </c>
      <c r="C601" t="s">
        <v>46</v>
      </c>
      <c r="D601" t="s">
        <v>64</v>
      </c>
      <c r="E601" t="s">
        <v>1724</v>
      </c>
      <c r="F601">
        <v>775273147</v>
      </c>
      <c r="G601" t="s">
        <v>27</v>
      </c>
      <c r="I601" t="s">
        <v>24</v>
      </c>
      <c r="J601" t="s">
        <v>28</v>
      </c>
      <c r="K601" t="s">
        <v>126</v>
      </c>
      <c r="L601" s="4" t="s">
        <v>416</v>
      </c>
      <c r="M601" t="s">
        <v>141</v>
      </c>
      <c r="N601">
        <v>25</v>
      </c>
      <c r="O601" s="5">
        <v>6000</v>
      </c>
      <c r="P601" s="5">
        <v>150000</v>
      </c>
      <c r="Q601" s="18" t="str">
        <f>"S"&amp;_xlfn.ISOWEEKNUM(Semaine_1[[#This Row],[Date]])</f>
        <v>S29</v>
      </c>
      <c r="R601" s="18" t="str">
        <f>TEXT(Semaine_1[[#This Row],[Date]],"MMMM")</f>
        <v>juillet</v>
      </c>
    </row>
    <row r="602" spans="1:18" x14ac:dyDescent="0.45">
      <c r="A602" s="1">
        <v>45854</v>
      </c>
      <c r="B602" t="s">
        <v>45</v>
      </c>
      <c r="C602" t="s">
        <v>46</v>
      </c>
      <c r="D602" t="s">
        <v>64</v>
      </c>
      <c r="E602" t="s">
        <v>150</v>
      </c>
      <c r="F602">
        <v>775360791</v>
      </c>
      <c r="G602" t="s">
        <v>27</v>
      </c>
      <c r="I602" t="s">
        <v>24</v>
      </c>
      <c r="J602" t="s">
        <v>20</v>
      </c>
      <c r="L602" s="4" t="s">
        <v>1725</v>
      </c>
      <c r="Q602" s="18" t="str">
        <f>"S"&amp;_xlfn.ISOWEEKNUM(Semaine_1[[#This Row],[Date]])</f>
        <v>S29</v>
      </c>
      <c r="R602" s="18" t="str">
        <f>TEXT(Semaine_1[[#This Row],[Date]],"MMMM")</f>
        <v>juillet</v>
      </c>
    </row>
    <row r="603" spans="1:18" x14ac:dyDescent="0.45">
      <c r="A603" s="1">
        <v>45854</v>
      </c>
      <c r="B603" t="s">
        <v>45</v>
      </c>
      <c r="C603" t="s">
        <v>46</v>
      </c>
      <c r="D603" t="s">
        <v>64</v>
      </c>
      <c r="E603" t="s">
        <v>134</v>
      </c>
      <c r="F603">
        <v>772892924</v>
      </c>
      <c r="G603" t="s">
        <v>27</v>
      </c>
      <c r="I603" t="s">
        <v>19</v>
      </c>
      <c r="J603" t="s">
        <v>20</v>
      </c>
      <c r="L603" s="4" t="s">
        <v>132</v>
      </c>
      <c r="Q603" s="18" t="str">
        <f>"S"&amp;_xlfn.ISOWEEKNUM(Semaine_1[[#This Row],[Date]])</f>
        <v>S29</v>
      </c>
      <c r="R603" s="18" t="str">
        <f>TEXT(Semaine_1[[#This Row],[Date]],"MMMM")</f>
        <v>juillet</v>
      </c>
    </row>
    <row r="604" spans="1:18" x14ac:dyDescent="0.45">
      <c r="A604" s="1">
        <v>45854</v>
      </c>
      <c r="B604" t="s">
        <v>45</v>
      </c>
      <c r="C604" t="s">
        <v>46</v>
      </c>
      <c r="D604" t="s">
        <v>64</v>
      </c>
      <c r="E604" t="s">
        <v>222</v>
      </c>
      <c r="F604">
        <v>778080570</v>
      </c>
      <c r="G604" t="s">
        <v>27</v>
      </c>
      <c r="I604" t="s">
        <v>24</v>
      </c>
      <c r="J604" t="s">
        <v>20</v>
      </c>
      <c r="L604" s="4" t="s">
        <v>132</v>
      </c>
      <c r="Q604" s="18" t="str">
        <f>"S"&amp;_xlfn.ISOWEEKNUM(Semaine_1[[#This Row],[Date]])</f>
        <v>S29</v>
      </c>
      <c r="R604" s="18" t="str">
        <f>TEXT(Semaine_1[[#This Row],[Date]],"MMMM")</f>
        <v>juillet</v>
      </c>
    </row>
    <row r="605" spans="1:18" x14ac:dyDescent="0.45">
      <c r="A605" s="1">
        <v>45854</v>
      </c>
      <c r="B605" t="s">
        <v>45</v>
      </c>
      <c r="C605" t="s">
        <v>46</v>
      </c>
      <c r="D605" t="s">
        <v>64</v>
      </c>
      <c r="E605" t="s">
        <v>119</v>
      </c>
      <c r="F605">
        <v>778066928</v>
      </c>
      <c r="G605" t="s">
        <v>27</v>
      </c>
      <c r="I605" t="s">
        <v>24</v>
      </c>
      <c r="J605" t="s">
        <v>20</v>
      </c>
      <c r="L605" s="4" t="s">
        <v>39</v>
      </c>
      <c r="Q605" s="18" t="str">
        <f>"S"&amp;_xlfn.ISOWEEKNUM(Semaine_1[[#This Row],[Date]])</f>
        <v>S29</v>
      </c>
      <c r="R605" s="18" t="str">
        <f>TEXT(Semaine_1[[#This Row],[Date]],"MMMM")</f>
        <v>juillet</v>
      </c>
    </row>
    <row r="606" spans="1:18" x14ac:dyDescent="0.45">
      <c r="A606" s="1">
        <v>45854</v>
      </c>
      <c r="B606" t="s">
        <v>45</v>
      </c>
      <c r="C606" t="s">
        <v>46</v>
      </c>
      <c r="D606" t="s">
        <v>64</v>
      </c>
      <c r="E606" t="s">
        <v>119</v>
      </c>
      <c r="F606">
        <v>778066928</v>
      </c>
      <c r="G606" t="s">
        <v>27</v>
      </c>
      <c r="I606" t="s">
        <v>24</v>
      </c>
      <c r="J606" t="s">
        <v>20</v>
      </c>
      <c r="L606" s="4" t="s">
        <v>39</v>
      </c>
      <c r="Q606" s="18" t="str">
        <f>"S"&amp;_xlfn.ISOWEEKNUM(Semaine_1[[#This Row],[Date]])</f>
        <v>S29</v>
      </c>
      <c r="R606" s="18" t="str">
        <f>TEXT(Semaine_1[[#This Row],[Date]],"MMMM")</f>
        <v>juillet</v>
      </c>
    </row>
    <row r="607" spans="1:18" x14ac:dyDescent="0.45">
      <c r="A607" s="1">
        <v>45854</v>
      </c>
      <c r="B607" t="s">
        <v>45</v>
      </c>
      <c r="C607" t="s">
        <v>46</v>
      </c>
      <c r="D607" t="s">
        <v>64</v>
      </c>
      <c r="E607" t="s">
        <v>135</v>
      </c>
      <c r="F607">
        <v>775218959</v>
      </c>
      <c r="G607" t="s">
        <v>27</v>
      </c>
      <c r="I607" t="s">
        <v>24</v>
      </c>
      <c r="J607" t="s">
        <v>20</v>
      </c>
      <c r="L607" s="4" t="s">
        <v>39</v>
      </c>
      <c r="Q607" s="18" t="str">
        <f>"S"&amp;_xlfn.ISOWEEKNUM(Semaine_1[[#This Row],[Date]])</f>
        <v>S29</v>
      </c>
      <c r="R607" s="18" t="str">
        <f>TEXT(Semaine_1[[#This Row],[Date]],"MMMM")</f>
        <v>juillet</v>
      </c>
    </row>
    <row r="608" spans="1:18" ht="42.75" x14ac:dyDescent="0.45">
      <c r="A608" s="1">
        <v>45854</v>
      </c>
      <c r="B608" t="s">
        <v>42</v>
      </c>
      <c r="C608" t="s">
        <v>815</v>
      </c>
      <c r="D608" t="s">
        <v>1113</v>
      </c>
      <c r="E608" t="s">
        <v>708</v>
      </c>
      <c r="F608">
        <v>773635629</v>
      </c>
      <c r="G608" t="s">
        <v>27</v>
      </c>
      <c r="I608" t="s">
        <v>19</v>
      </c>
      <c r="J608" t="s">
        <v>20</v>
      </c>
      <c r="L608" s="4" t="s">
        <v>1726</v>
      </c>
      <c r="Q608" s="18" t="str">
        <f>"S"&amp;_xlfn.ISOWEEKNUM(Semaine_1[[#This Row],[Date]])</f>
        <v>S29</v>
      </c>
      <c r="R608" s="18" t="str">
        <f>TEXT(Semaine_1[[#This Row],[Date]],"MMMM")</f>
        <v>juillet</v>
      </c>
    </row>
    <row r="609" spans="1:18" ht="28.5" x14ac:dyDescent="0.45">
      <c r="A609" s="1">
        <v>45854</v>
      </c>
      <c r="B609" t="s">
        <v>42</v>
      </c>
      <c r="C609" t="s">
        <v>815</v>
      </c>
      <c r="D609" t="s">
        <v>1113</v>
      </c>
      <c r="E609" t="s">
        <v>819</v>
      </c>
      <c r="F609">
        <v>771377243</v>
      </c>
      <c r="G609" t="s">
        <v>23</v>
      </c>
      <c r="I609" t="s">
        <v>24</v>
      </c>
      <c r="J609" t="s">
        <v>37</v>
      </c>
      <c r="L609" s="4" t="s">
        <v>1727</v>
      </c>
      <c r="M609" t="s">
        <v>43</v>
      </c>
      <c r="N609">
        <v>2</v>
      </c>
      <c r="O609" s="5">
        <v>19500</v>
      </c>
      <c r="P609" s="5">
        <v>39000</v>
      </c>
      <c r="Q609" s="18" t="str">
        <f>"S"&amp;_xlfn.ISOWEEKNUM(Semaine_1[[#This Row],[Date]])</f>
        <v>S29</v>
      </c>
      <c r="R609" s="18" t="str">
        <f>TEXT(Semaine_1[[#This Row],[Date]],"MMMM")</f>
        <v>juillet</v>
      </c>
    </row>
    <row r="610" spans="1:18" ht="28.5" x14ac:dyDescent="0.45">
      <c r="A610" s="1">
        <v>45854</v>
      </c>
      <c r="B610" t="s">
        <v>42</v>
      </c>
      <c r="C610" t="s">
        <v>815</v>
      </c>
      <c r="D610" t="s">
        <v>1113</v>
      </c>
      <c r="E610" t="s">
        <v>819</v>
      </c>
      <c r="F610">
        <v>771377243</v>
      </c>
      <c r="G610" t="s">
        <v>23</v>
      </c>
      <c r="I610" t="s">
        <v>24</v>
      </c>
      <c r="J610" t="s">
        <v>37</v>
      </c>
      <c r="L610" s="4" t="s">
        <v>1727</v>
      </c>
      <c r="M610" t="s">
        <v>29</v>
      </c>
      <c r="N610">
        <v>1</v>
      </c>
      <c r="O610" s="5">
        <v>10250</v>
      </c>
      <c r="P610" s="5">
        <v>10250</v>
      </c>
      <c r="Q610" s="18" t="str">
        <f>"S"&amp;_xlfn.ISOWEEKNUM(Semaine_1[[#This Row],[Date]])</f>
        <v>S29</v>
      </c>
      <c r="R610" s="18" t="str">
        <f>TEXT(Semaine_1[[#This Row],[Date]],"MMMM")</f>
        <v>juillet</v>
      </c>
    </row>
    <row r="611" spans="1:18" x14ac:dyDescent="0.45">
      <c r="A611" s="1">
        <v>45854</v>
      </c>
      <c r="B611" t="s">
        <v>42</v>
      </c>
      <c r="C611" t="s">
        <v>815</v>
      </c>
      <c r="D611" t="s">
        <v>1113</v>
      </c>
      <c r="E611" t="s">
        <v>939</v>
      </c>
      <c r="F611">
        <v>779763759</v>
      </c>
      <c r="G611" t="s">
        <v>23</v>
      </c>
      <c r="I611" t="s">
        <v>24</v>
      </c>
      <c r="J611" t="s">
        <v>20</v>
      </c>
      <c r="L611" s="4" t="s">
        <v>1728</v>
      </c>
      <c r="Q611" s="18" t="str">
        <f>"S"&amp;_xlfn.ISOWEEKNUM(Semaine_1[[#This Row],[Date]])</f>
        <v>S29</v>
      </c>
      <c r="R611" s="18" t="str">
        <f>TEXT(Semaine_1[[#This Row],[Date]],"MMMM")</f>
        <v>juillet</v>
      </c>
    </row>
    <row r="612" spans="1:18" x14ac:dyDescent="0.45">
      <c r="A612" s="1">
        <v>45854</v>
      </c>
      <c r="B612" t="s">
        <v>42</v>
      </c>
      <c r="C612" t="s">
        <v>815</v>
      </c>
      <c r="D612" t="s">
        <v>1113</v>
      </c>
      <c r="E612" t="s">
        <v>1271</v>
      </c>
      <c r="F612">
        <v>707077072</v>
      </c>
      <c r="G612" t="s">
        <v>23</v>
      </c>
      <c r="I612" t="s">
        <v>19</v>
      </c>
      <c r="J612" t="s">
        <v>20</v>
      </c>
      <c r="L612" s="4" t="s">
        <v>1729</v>
      </c>
      <c r="Q612" s="18" t="str">
        <f>"S"&amp;_xlfn.ISOWEEKNUM(Semaine_1[[#This Row],[Date]])</f>
        <v>S29</v>
      </c>
      <c r="R612" s="18" t="str">
        <f>TEXT(Semaine_1[[#This Row],[Date]],"MMMM")</f>
        <v>juillet</v>
      </c>
    </row>
    <row r="613" spans="1:18" x14ac:dyDescent="0.45">
      <c r="A613" s="1">
        <v>45854</v>
      </c>
      <c r="B613" t="s">
        <v>42</v>
      </c>
      <c r="C613" t="s">
        <v>815</v>
      </c>
      <c r="D613" t="s">
        <v>1113</v>
      </c>
      <c r="E613" t="s">
        <v>1268</v>
      </c>
      <c r="F613">
        <v>778000021</v>
      </c>
      <c r="G613" t="s">
        <v>23</v>
      </c>
      <c r="I613" t="s">
        <v>24</v>
      </c>
      <c r="J613" t="s">
        <v>20</v>
      </c>
      <c r="L613" s="4" t="s">
        <v>1730</v>
      </c>
      <c r="Q613" s="18" t="str">
        <f>"S"&amp;_xlfn.ISOWEEKNUM(Semaine_1[[#This Row],[Date]])</f>
        <v>S29</v>
      </c>
      <c r="R613" s="18" t="str">
        <f>TEXT(Semaine_1[[#This Row],[Date]],"MMMM")</f>
        <v>juillet</v>
      </c>
    </row>
    <row r="614" spans="1:18" ht="57" x14ac:dyDescent="0.45">
      <c r="A614" s="1">
        <v>45854</v>
      </c>
      <c r="B614" t="s">
        <v>42</v>
      </c>
      <c r="C614" t="s">
        <v>815</v>
      </c>
      <c r="D614" t="s">
        <v>1113</v>
      </c>
      <c r="E614" t="s">
        <v>1266</v>
      </c>
      <c r="F614">
        <v>775602589</v>
      </c>
      <c r="G614" t="s">
        <v>27</v>
      </c>
      <c r="I614" t="s">
        <v>19</v>
      </c>
      <c r="J614" t="s">
        <v>20</v>
      </c>
      <c r="L614" s="4" t="s">
        <v>1731</v>
      </c>
      <c r="Q614" s="18" t="str">
        <f>"S"&amp;_xlfn.ISOWEEKNUM(Semaine_1[[#This Row],[Date]])</f>
        <v>S29</v>
      </c>
      <c r="R614" s="18" t="str">
        <f>TEXT(Semaine_1[[#This Row],[Date]],"MMMM")</f>
        <v>juillet</v>
      </c>
    </row>
    <row r="615" spans="1:18" x14ac:dyDescent="0.45">
      <c r="A615" s="1">
        <v>45854</v>
      </c>
      <c r="B615" t="s">
        <v>42</v>
      </c>
      <c r="C615" t="s">
        <v>815</v>
      </c>
      <c r="D615" t="s">
        <v>1113</v>
      </c>
      <c r="E615" t="s">
        <v>1264</v>
      </c>
      <c r="F615">
        <v>760224535</v>
      </c>
      <c r="G615" t="s">
        <v>27</v>
      </c>
      <c r="I615" t="s">
        <v>24</v>
      </c>
      <c r="J615" t="s">
        <v>20</v>
      </c>
      <c r="L615" s="4" t="s">
        <v>1732</v>
      </c>
      <c r="Q615" s="18" t="str">
        <f>"S"&amp;_xlfn.ISOWEEKNUM(Semaine_1[[#This Row],[Date]])</f>
        <v>S29</v>
      </c>
      <c r="R615" s="18" t="str">
        <f>TEXT(Semaine_1[[#This Row],[Date]],"MMMM")</f>
        <v>juillet</v>
      </c>
    </row>
    <row r="616" spans="1:18" x14ac:dyDescent="0.45">
      <c r="A616" s="1">
        <v>45854</v>
      </c>
      <c r="B616" t="s">
        <v>42</v>
      </c>
      <c r="C616" t="s">
        <v>815</v>
      </c>
      <c r="D616" t="s">
        <v>1113</v>
      </c>
      <c r="E616" t="s">
        <v>1114</v>
      </c>
      <c r="F616">
        <v>784227996</v>
      </c>
      <c r="G616" t="s">
        <v>27</v>
      </c>
      <c r="I616" t="s">
        <v>24</v>
      </c>
      <c r="J616" t="s">
        <v>20</v>
      </c>
      <c r="L616" s="4" t="s">
        <v>1733</v>
      </c>
      <c r="Q616" s="18" t="str">
        <f>"S"&amp;_xlfn.ISOWEEKNUM(Semaine_1[[#This Row],[Date]])</f>
        <v>S29</v>
      </c>
      <c r="R616" s="18" t="str">
        <f>TEXT(Semaine_1[[#This Row],[Date]],"MMMM")</f>
        <v>juillet</v>
      </c>
    </row>
    <row r="617" spans="1:18" x14ac:dyDescent="0.45">
      <c r="A617" s="1">
        <v>45854</v>
      </c>
      <c r="B617" t="s">
        <v>42</v>
      </c>
      <c r="C617" t="s">
        <v>815</v>
      </c>
      <c r="D617" t="s">
        <v>1113</v>
      </c>
      <c r="E617" t="s">
        <v>1734</v>
      </c>
      <c r="F617">
        <v>774330364</v>
      </c>
      <c r="G617" t="s">
        <v>18</v>
      </c>
      <c r="I617" t="s">
        <v>19</v>
      </c>
      <c r="J617" t="s">
        <v>20</v>
      </c>
      <c r="L617" s="4" t="s">
        <v>1735</v>
      </c>
      <c r="Q617" s="18" t="str">
        <f>"S"&amp;_xlfn.ISOWEEKNUM(Semaine_1[[#This Row],[Date]])</f>
        <v>S29</v>
      </c>
      <c r="R617" s="18" t="str">
        <f>TEXT(Semaine_1[[#This Row],[Date]],"MMMM")</f>
        <v>juillet</v>
      </c>
    </row>
    <row r="618" spans="1:18" ht="28.5" x14ac:dyDescent="0.45">
      <c r="A618" s="1">
        <v>45854</v>
      </c>
      <c r="B618" t="s">
        <v>42</v>
      </c>
      <c r="C618" t="s">
        <v>815</v>
      </c>
      <c r="D618" t="s">
        <v>1113</v>
      </c>
      <c r="E618" t="s">
        <v>240</v>
      </c>
      <c r="F618">
        <v>761209176</v>
      </c>
      <c r="G618" t="s">
        <v>27</v>
      </c>
      <c r="I618" t="s">
        <v>19</v>
      </c>
      <c r="J618" t="s">
        <v>20</v>
      </c>
      <c r="L618" s="4" t="s">
        <v>1736</v>
      </c>
      <c r="Q618" s="18" t="str">
        <f>"S"&amp;_xlfn.ISOWEEKNUM(Semaine_1[[#This Row],[Date]])</f>
        <v>S29</v>
      </c>
      <c r="R618" s="18" t="str">
        <f>TEXT(Semaine_1[[#This Row],[Date]],"MMMM")</f>
        <v>juillet</v>
      </c>
    </row>
    <row r="619" spans="1:18" x14ac:dyDescent="0.45">
      <c r="A619" s="1">
        <v>45854</v>
      </c>
      <c r="B619" t="s">
        <v>42</v>
      </c>
      <c r="C619" t="s">
        <v>815</v>
      </c>
      <c r="D619" t="s">
        <v>1113</v>
      </c>
      <c r="E619" t="s">
        <v>1281</v>
      </c>
      <c r="F619">
        <v>773523587</v>
      </c>
      <c r="G619" t="s">
        <v>18</v>
      </c>
      <c r="I619" t="s">
        <v>19</v>
      </c>
      <c r="J619" t="s">
        <v>20</v>
      </c>
      <c r="L619" s="4" t="s">
        <v>106</v>
      </c>
      <c r="Q619" s="18" t="str">
        <f>"S"&amp;_xlfn.ISOWEEKNUM(Semaine_1[[#This Row],[Date]])</f>
        <v>S29</v>
      </c>
      <c r="R619" s="18" t="str">
        <f>TEXT(Semaine_1[[#This Row],[Date]],"MMMM")</f>
        <v>juillet</v>
      </c>
    </row>
    <row r="620" spans="1:18" x14ac:dyDescent="0.45">
      <c r="A620" s="1">
        <v>45854</v>
      </c>
      <c r="B620" t="s">
        <v>42</v>
      </c>
      <c r="C620" t="s">
        <v>815</v>
      </c>
      <c r="D620" t="s">
        <v>1113</v>
      </c>
      <c r="E620" t="s">
        <v>1737</v>
      </c>
      <c r="F620">
        <v>775601949</v>
      </c>
      <c r="G620" t="s">
        <v>18</v>
      </c>
      <c r="I620" t="s">
        <v>24</v>
      </c>
      <c r="J620" t="s">
        <v>20</v>
      </c>
      <c r="L620" s="4" t="s">
        <v>1738</v>
      </c>
      <c r="Q620" s="18" t="str">
        <f>"S"&amp;_xlfn.ISOWEEKNUM(Semaine_1[[#This Row],[Date]])</f>
        <v>S29</v>
      </c>
      <c r="R620" s="18" t="str">
        <f>TEXT(Semaine_1[[#This Row],[Date]],"MMMM")</f>
        <v>juillet</v>
      </c>
    </row>
    <row r="621" spans="1:18" x14ac:dyDescent="0.45">
      <c r="A621" s="1">
        <v>45854</v>
      </c>
      <c r="B621" t="s">
        <v>42</v>
      </c>
      <c r="C621" t="s">
        <v>815</v>
      </c>
      <c r="D621" t="s">
        <v>1113</v>
      </c>
      <c r="E621" t="s">
        <v>1739</v>
      </c>
      <c r="F621">
        <v>771023656</v>
      </c>
      <c r="G621" t="s">
        <v>18</v>
      </c>
      <c r="I621" t="s">
        <v>19</v>
      </c>
      <c r="J621" t="s">
        <v>20</v>
      </c>
      <c r="L621" s="4" t="s">
        <v>1740</v>
      </c>
      <c r="Q621" s="18" t="str">
        <f>"S"&amp;_xlfn.ISOWEEKNUM(Semaine_1[[#This Row],[Date]])</f>
        <v>S29</v>
      </c>
      <c r="R621" s="18" t="str">
        <f>TEXT(Semaine_1[[#This Row],[Date]],"MMMM")</f>
        <v>juillet</v>
      </c>
    </row>
    <row r="622" spans="1:18" x14ac:dyDescent="0.45">
      <c r="A622" s="1">
        <v>45854</v>
      </c>
      <c r="B622" t="s">
        <v>42</v>
      </c>
      <c r="C622" t="s">
        <v>815</v>
      </c>
      <c r="D622" t="s">
        <v>1113</v>
      </c>
      <c r="E622" t="s">
        <v>1276</v>
      </c>
      <c r="F622">
        <v>784267292</v>
      </c>
      <c r="G622" t="s">
        <v>18</v>
      </c>
      <c r="I622" t="s">
        <v>19</v>
      </c>
      <c r="J622" t="s">
        <v>20</v>
      </c>
      <c r="L622" s="4" t="s">
        <v>1741</v>
      </c>
      <c r="Q622" s="18" t="str">
        <f>"S"&amp;_xlfn.ISOWEEKNUM(Semaine_1[[#This Row],[Date]])</f>
        <v>S29</v>
      </c>
      <c r="R622" s="18" t="str">
        <f>TEXT(Semaine_1[[#This Row],[Date]],"MMMM")</f>
        <v>juillet</v>
      </c>
    </row>
    <row r="623" spans="1:18" x14ac:dyDescent="0.45">
      <c r="A623" s="1">
        <v>45854</v>
      </c>
      <c r="B623" t="s">
        <v>14</v>
      </c>
      <c r="C623" t="s">
        <v>15</v>
      </c>
      <c r="D623" t="s">
        <v>172</v>
      </c>
      <c r="E623" t="s">
        <v>530</v>
      </c>
      <c r="F623">
        <v>772543032</v>
      </c>
      <c r="G623" t="s">
        <v>18</v>
      </c>
      <c r="I623" t="s">
        <v>19</v>
      </c>
      <c r="J623" t="s">
        <v>20</v>
      </c>
      <c r="L623" s="4" t="s">
        <v>1742</v>
      </c>
      <c r="Q623" s="18" t="str">
        <f>"S"&amp;_xlfn.ISOWEEKNUM(Semaine_1[[#This Row],[Date]])</f>
        <v>S29</v>
      </c>
      <c r="R623" s="18" t="str">
        <f>TEXT(Semaine_1[[#This Row],[Date]],"MMMM")</f>
        <v>juillet</v>
      </c>
    </row>
    <row r="624" spans="1:18" x14ac:dyDescent="0.45">
      <c r="A624" s="1">
        <v>45854</v>
      </c>
      <c r="B624" t="s">
        <v>14</v>
      </c>
      <c r="C624" t="s">
        <v>15</v>
      </c>
      <c r="D624" t="s">
        <v>169</v>
      </c>
      <c r="E624" t="s">
        <v>1743</v>
      </c>
      <c r="F624">
        <v>772070286</v>
      </c>
      <c r="G624" t="s">
        <v>18</v>
      </c>
      <c r="I624" t="s">
        <v>19</v>
      </c>
      <c r="J624" t="s">
        <v>20</v>
      </c>
      <c r="L624" s="4" t="s">
        <v>379</v>
      </c>
      <c r="Q624" s="18" t="str">
        <f>"S"&amp;_xlfn.ISOWEEKNUM(Semaine_1[[#This Row],[Date]])</f>
        <v>S29</v>
      </c>
      <c r="R624" s="18" t="str">
        <f>TEXT(Semaine_1[[#This Row],[Date]],"MMMM")</f>
        <v>juillet</v>
      </c>
    </row>
    <row r="625" spans="1:18" x14ac:dyDescent="0.45">
      <c r="A625" s="1">
        <v>45854</v>
      </c>
      <c r="B625" t="s">
        <v>14</v>
      </c>
      <c r="C625" t="s">
        <v>15</v>
      </c>
      <c r="D625" t="s">
        <v>169</v>
      </c>
      <c r="E625" t="s">
        <v>1744</v>
      </c>
      <c r="F625">
        <v>775014335</v>
      </c>
      <c r="G625" t="s">
        <v>18</v>
      </c>
      <c r="I625" t="s">
        <v>19</v>
      </c>
      <c r="J625" t="s">
        <v>20</v>
      </c>
      <c r="L625" s="4" t="s">
        <v>311</v>
      </c>
      <c r="Q625" s="18" t="str">
        <f>"S"&amp;_xlfn.ISOWEEKNUM(Semaine_1[[#This Row],[Date]])</f>
        <v>S29</v>
      </c>
      <c r="R625" s="18" t="str">
        <f>TEXT(Semaine_1[[#This Row],[Date]],"MMMM")</f>
        <v>juillet</v>
      </c>
    </row>
    <row r="626" spans="1:18" x14ac:dyDescent="0.45">
      <c r="A626" s="1">
        <v>45854</v>
      </c>
      <c r="B626" t="s">
        <v>14</v>
      </c>
      <c r="C626" t="s">
        <v>15</v>
      </c>
      <c r="D626" t="s">
        <v>1745</v>
      </c>
      <c r="E626" t="s">
        <v>1746</v>
      </c>
      <c r="F626">
        <v>784208258</v>
      </c>
      <c r="G626" t="s">
        <v>18</v>
      </c>
      <c r="I626" t="s">
        <v>19</v>
      </c>
      <c r="J626" t="s">
        <v>20</v>
      </c>
      <c r="L626" s="4" t="s">
        <v>311</v>
      </c>
      <c r="Q626" s="18" t="str">
        <f>"S"&amp;_xlfn.ISOWEEKNUM(Semaine_1[[#This Row],[Date]])</f>
        <v>S29</v>
      </c>
      <c r="R626" s="18" t="str">
        <f>TEXT(Semaine_1[[#This Row],[Date]],"MMMM")</f>
        <v>juillet</v>
      </c>
    </row>
    <row r="627" spans="1:18" x14ac:dyDescent="0.45">
      <c r="A627" s="1">
        <v>45854</v>
      </c>
      <c r="B627" t="s">
        <v>14</v>
      </c>
      <c r="C627" t="s">
        <v>15</v>
      </c>
      <c r="D627" t="s">
        <v>1745</v>
      </c>
      <c r="E627" t="s">
        <v>1747</v>
      </c>
      <c r="F627">
        <v>775542238</v>
      </c>
      <c r="G627" t="s">
        <v>27</v>
      </c>
      <c r="I627" t="s">
        <v>19</v>
      </c>
      <c r="J627" t="s">
        <v>20</v>
      </c>
      <c r="L627" s="4" t="s">
        <v>1748</v>
      </c>
      <c r="Q627" s="18" t="str">
        <f>"S"&amp;_xlfn.ISOWEEKNUM(Semaine_1[[#This Row],[Date]])</f>
        <v>S29</v>
      </c>
      <c r="R627" s="18" t="str">
        <f>TEXT(Semaine_1[[#This Row],[Date]],"MMMM")</f>
        <v>juillet</v>
      </c>
    </row>
    <row r="628" spans="1:18" x14ac:dyDescent="0.45">
      <c r="A628" s="1">
        <v>45854</v>
      </c>
      <c r="B628" t="s">
        <v>14</v>
      </c>
      <c r="C628" t="s">
        <v>15</v>
      </c>
      <c r="D628" t="s">
        <v>1745</v>
      </c>
      <c r="E628" t="s">
        <v>1749</v>
      </c>
      <c r="F628">
        <v>775516278</v>
      </c>
      <c r="G628" t="s">
        <v>18</v>
      </c>
      <c r="I628" t="s">
        <v>19</v>
      </c>
      <c r="J628" t="s">
        <v>20</v>
      </c>
      <c r="L628" s="4" t="s">
        <v>311</v>
      </c>
      <c r="Q628" s="18" t="str">
        <f>"S"&amp;_xlfn.ISOWEEKNUM(Semaine_1[[#This Row],[Date]])</f>
        <v>S29</v>
      </c>
      <c r="R628" s="18" t="str">
        <f>TEXT(Semaine_1[[#This Row],[Date]],"MMMM")</f>
        <v>juillet</v>
      </c>
    </row>
    <row r="629" spans="1:18" x14ac:dyDescent="0.45">
      <c r="A629" s="1">
        <v>45854</v>
      </c>
      <c r="B629" t="s">
        <v>14</v>
      </c>
      <c r="C629" t="s">
        <v>15</v>
      </c>
      <c r="D629" t="s">
        <v>16</v>
      </c>
      <c r="E629" t="s">
        <v>1750</v>
      </c>
      <c r="F629">
        <v>772222253</v>
      </c>
      <c r="G629" t="s">
        <v>23</v>
      </c>
      <c r="I629" t="s">
        <v>24</v>
      </c>
      <c r="J629" t="s">
        <v>20</v>
      </c>
      <c r="L629" s="4" t="s">
        <v>532</v>
      </c>
      <c r="Q629" s="18" t="str">
        <f>"S"&amp;_xlfn.ISOWEEKNUM(Semaine_1[[#This Row],[Date]])</f>
        <v>S29</v>
      </c>
      <c r="R629" s="18" t="str">
        <f>TEXT(Semaine_1[[#This Row],[Date]],"MMMM")</f>
        <v>juillet</v>
      </c>
    </row>
    <row r="630" spans="1:18" ht="28.5" x14ac:dyDescent="0.45">
      <c r="A630" s="1">
        <v>45854</v>
      </c>
      <c r="B630" t="s">
        <v>25</v>
      </c>
      <c r="C630" t="s">
        <v>26</v>
      </c>
      <c r="D630" t="s">
        <v>199</v>
      </c>
      <c r="E630" t="s">
        <v>200</v>
      </c>
      <c r="F630">
        <v>777929047</v>
      </c>
      <c r="G630" t="s">
        <v>18</v>
      </c>
      <c r="I630" t="s">
        <v>19</v>
      </c>
      <c r="J630" t="s">
        <v>20</v>
      </c>
      <c r="L630" s="4" t="s">
        <v>1751</v>
      </c>
      <c r="Q630" s="18" t="str">
        <f>"S"&amp;_xlfn.ISOWEEKNUM(Semaine_1[[#This Row],[Date]])</f>
        <v>S29</v>
      </c>
      <c r="R630" s="18" t="str">
        <f>TEXT(Semaine_1[[#This Row],[Date]],"MMMM")</f>
        <v>juillet</v>
      </c>
    </row>
    <row r="631" spans="1:18" x14ac:dyDescent="0.45">
      <c r="A631" s="1">
        <v>45854</v>
      </c>
      <c r="B631" t="s">
        <v>25</v>
      </c>
      <c r="C631" t="s">
        <v>26</v>
      </c>
      <c r="D631" t="s">
        <v>199</v>
      </c>
      <c r="E631" t="s">
        <v>201</v>
      </c>
      <c r="F631">
        <v>773641828</v>
      </c>
      <c r="G631" t="s">
        <v>27</v>
      </c>
      <c r="I631" t="s">
        <v>19</v>
      </c>
      <c r="J631" t="s">
        <v>20</v>
      </c>
      <c r="L631" s="4" t="s">
        <v>1150</v>
      </c>
      <c r="Q631" s="18" t="str">
        <f>"S"&amp;_xlfn.ISOWEEKNUM(Semaine_1[[#This Row],[Date]])</f>
        <v>S29</v>
      </c>
      <c r="R631" s="18" t="str">
        <f>TEXT(Semaine_1[[#This Row],[Date]],"MMMM")</f>
        <v>juillet</v>
      </c>
    </row>
    <row r="632" spans="1:18" x14ac:dyDescent="0.45">
      <c r="A632" s="1">
        <v>45854</v>
      </c>
      <c r="B632" t="s">
        <v>25</v>
      </c>
      <c r="C632" t="s">
        <v>26</v>
      </c>
      <c r="D632" t="s">
        <v>199</v>
      </c>
      <c r="E632" t="s">
        <v>202</v>
      </c>
      <c r="F632">
        <v>775038524</v>
      </c>
      <c r="G632" t="s">
        <v>27</v>
      </c>
      <c r="I632" t="s">
        <v>19</v>
      </c>
      <c r="J632" t="s">
        <v>20</v>
      </c>
      <c r="L632" s="4" t="s">
        <v>1752</v>
      </c>
      <c r="Q632" s="18" t="str">
        <f>"S"&amp;_xlfn.ISOWEEKNUM(Semaine_1[[#This Row],[Date]])</f>
        <v>S29</v>
      </c>
      <c r="R632" s="18" t="str">
        <f>TEXT(Semaine_1[[#This Row],[Date]],"MMMM")</f>
        <v>juillet</v>
      </c>
    </row>
    <row r="633" spans="1:18" x14ac:dyDescent="0.45">
      <c r="A633" s="1">
        <v>45854</v>
      </c>
      <c r="B633" t="s">
        <v>25</v>
      </c>
      <c r="C633" t="s">
        <v>26</v>
      </c>
      <c r="D633" t="s">
        <v>199</v>
      </c>
      <c r="E633" t="s">
        <v>290</v>
      </c>
      <c r="F633">
        <v>775649041</v>
      </c>
      <c r="G633" t="s">
        <v>18</v>
      </c>
      <c r="I633" t="s">
        <v>24</v>
      </c>
      <c r="J633" t="s">
        <v>20</v>
      </c>
      <c r="L633" s="4" t="s">
        <v>1753</v>
      </c>
      <c r="Q633" s="18" t="str">
        <f>"S"&amp;_xlfn.ISOWEEKNUM(Semaine_1[[#This Row],[Date]])</f>
        <v>S29</v>
      </c>
      <c r="R633" s="18" t="str">
        <f>TEXT(Semaine_1[[#This Row],[Date]],"MMMM")</f>
        <v>juillet</v>
      </c>
    </row>
    <row r="634" spans="1:18" x14ac:dyDescent="0.45">
      <c r="A634" s="1">
        <v>45854</v>
      </c>
      <c r="B634" t="s">
        <v>30</v>
      </c>
      <c r="C634" t="s">
        <v>31</v>
      </c>
      <c r="D634" t="s">
        <v>107</v>
      </c>
      <c r="E634" t="s">
        <v>1754</v>
      </c>
      <c r="F634">
        <v>768059355</v>
      </c>
      <c r="G634" t="s">
        <v>27</v>
      </c>
      <c r="I634" t="s">
        <v>24</v>
      </c>
      <c r="J634" t="s">
        <v>28</v>
      </c>
      <c r="K634" t="s">
        <v>126</v>
      </c>
      <c r="L634" s="4" t="s">
        <v>33</v>
      </c>
      <c r="M634" t="s">
        <v>29</v>
      </c>
      <c r="N634">
        <v>25</v>
      </c>
      <c r="O634" s="5">
        <v>9750</v>
      </c>
      <c r="P634" s="5">
        <v>243750</v>
      </c>
      <c r="Q634" s="18" t="str">
        <f>"S"&amp;_xlfn.ISOWEEKNUM(Semaine_1[[#This Row],[Date]])</f>
        <v>S29</v>
      </c>
      <c r="R634" s="18" t="str">
        <f>TEXT(Semaine_1[[#This Row],[Date]],"MMMM")</f>
        <v>juillet</v>
      </c>
    </row>
    <row r="635" spans="1:18" ht="28.5" x14ac:dyDescent="0.45">
      <c r="A635" s="1">
        <v>45854</v>
      </c>
      <c r="B635" t="s">
        <v>30</v>
      </c>
      <c r="C635" t="s">
        <v>31</v>
      </c>
      <c r="D635" t="s">
        <v>213</v>
      </c>
      <c r="E635" t="s">
        <v>1755</v>
      </c>
      <c r="F635">
        <v>775541532</v>
      </c>
      <c r="G635" t="s">
        <v>27</v>
      </c>
      <c r="I635" t="s">
        <v>24</v>
      </c>
      <c r="J635" t="s">
        <v>28</v>
      </c>
      <c r="K635" t="s">
        <v>126</v>
      </c>
      <c r="L635" s="4" t="s">
        <v>1756</v>
      </c>
      <c r="M635" t="s">
        <v>34</v>
      </c>
      <c r="N635">
        <v>25</v>
      </c>
      <c r="O635" s="5">
        <v>26000</v>
      </c>
      <c r="P635" s="5">
        <v>650000</v>
      </c>
      <c r="Q635" s="18" t="str">
        <f>"S"&amp;_xlfn.ISOWEEKNUM(Semaine_1[[#This Row],[Date]])</f>
        <v>S29</v>
      </c>
      <c r="R635" s="18" t="str">
        <f>TEXT(Semaine_1[[#This Row],[Date]],"MMMM")</f>
        <v>juillet</v>
      </c>
    </row>
    <row r="636" spans="1:18" ht="28.5" x14ac:dyDescent="0.45">
      <c r="A636" s="1">
        <v>45854</v>
      </c>
      <c r="B636" t="s">
        <v>30</v>
      </c>
      <c r="C636" t="s">
        <v>31</v>
      </c>
      <c r="D636" t="s">
        <v>213</v>
      </c>
      <c r="E636" t="s">
        <v>1755</v>
      </c>
      <c r="F636">
        <v>775541532</v>
      </c>
      <c r="G636" t="s">
        <v>27</v>
      </c>
      <c r="I636" t="s">
        <v>24</v>
      </c>
      <c r="J636" t="s">
        <v>28</v>
      </c>
      <c r="K636" t="s">
        <v>126</v>
      </c>
      <c r="L636" s="4" t="s">
        <v>1756</v>
      </c>
      <c r="M636" t="s">
        <v>29</v>
      </c>
      <c r="N636">
        <v>10</v>
      </c>
      <c r="O636" s="5">
        <v>9750</v>
      </c>
      <c r="P636" s="5">
        <v>97500</v>
      </c>
      <c r="Q636" s="18" t="str">
        <f>"S"&amp;_xlfn.ISOWEEKNUM(Semaine_1[[#This Row],[Date]])</f>
        <v>S29</v>
      </c>
      <c r="R636" s="18" t="str">
        <f>TEXT(Semaine_1[[#This Row],[Date]],"MMMM")</f>
        <v>juillet</v>
      </c>
    </row>
    <row r="637" spans="1:18" ht="28.5" x14ac:dyDescent="0.45">
      <c r="A637" s="1">
        <v>45853</v>
      </c>
      <c r="B637" t="s">
        <v>45</v>
      </c>
      <c r="C637" t="s">
        <v>46</v>
      </c>
      <c r="D637" t="s">
        <v>64</v>
      </c>
      <c r="E637" t="s">
        <v>410</v>
      </c>
      <c r="F637">
        <v>784770870</v>
      </c>
      <c r="G637" t="s">
        <v>27</v>
      </c>
      <c r="I637" t="s">
        <v>19</v>
      </c>
      <c r="J637" t="s">
        <v>20</v>
      </c>
      <c r="L637" s="4" t="s">
        <v>1616</v>
      </c>
      <c r="Q637" s="18" t="str">
        <f>"S"&amp;_xlfn.ISOWEEKNUM(Semaine_1[[#This Row],[Date]])</f>
        <v>S29</v>
      </c>
      <c r="R637" s="18" t="str">
        <f>TEXT(Semaine_1[[#This Row],[Date]],"MMMM")</f>
        <v>juillet</v>
      </c>
    </row>
    <row r="638" spans="1:18" x14ac:dyDescent="0.45">
      <c r="A638" s="1">
        <v>45853</v>
      </c>
      <c r="B638" t="s">
        <v>45</v>
      </c>
      <c r="C638" t="s">
        <v>46</v>
      </c>
      <c r="D638" t="s">
        <v>64</v>
      </c>
      <c r="E638" t="s">
        <v>135</v>
      </c>
      <c r="F638">
        <v>775218959</v>
      </c>
      <c r="G638" t="s">
        <v>27</v>
      </c>
      <c r="I638" t="s">
        <v>24</v>
      </c>
      <c r="J638" t="s">
        <v>20</v>
      </c>
      <c r="L638" s="4" t="s">
        <v>132</v>
      </c>
      <c r="Q638" s="18" t="str">
        <f>"S"&amp;_xlfn.ISOWEEKNUM(Semaine_1[[#This Row],[Date]])</f>
        <v>S29</v>
      </c>
      <c r="R638" s="18" t="str">
        <f>TEXT(Semaine_1[[#This Row],[Date]],"MMMM")</f>
        <v>juillet</v>
      </c>
    </row>
    <row r="639" spans="1:18" x14ac:dyDescent="0.45">
      <c r="A639" s="1">
        <v>45853</v>
      </c>
      <c r="B639" t="s">
        <v>45</v>
      </c>
      <c r="C639" t="s">
        <v>46</v>
      </c>
      <c r="D639" t="s">
        <v>64</v>
      </c>
      <c r="E639" t="s">
        <v>58</v>
      </c>
      <c r="F639">
        <v>774333344</v>
      </c>
      <c r="G639" t="s">
        <v>27</v>
      </c>
      <c r="I639" t="s">
        <v>24</v>
      </c>
      <c r="J639" t="s">
        <v>20</v>
      </c>
      <c r="L639" s="4" t="s">
        <v>1617</v>
      </c>
      <c r="Q639" s="18" t="str">
        <f>"S"&amp;_xlfn.ISOWEEKNUM(Semaine_1[[#This Row],[Date]])</f>
        <v>S29</v>
      </c>
      <c r="R639" s="18" t="str">
        <f>TEXT(Semaine_1[[#This Row],[Date]],"MMMM")</f>
        <v>juillet</v>
      </c>
    </row>
    <row r="640" spans="1:18" x14ac:dyDescent="0.45">
      <c r="A640" s="1">
        <v>45853</v>
      </c>
      <c r="B640" t="s">
        <v>45</v>
      </c>
      <c r="C640" t="s">
        <v>46</v>
      </c>
      <c r="D640" t="s">
        <v>64</v>
      </c>
      <c r="E640" t="s">
        <v>136</v>
      </c>
      <c r="F640">
        <v>776303477</v>
      </c>
      <c r="G640" t="s">
        <v>27</v>
      </c>
      <c r="I640" t="s">
        <v>19</v>
      </c>
      <c r="J640" t="s">
        <v>20</v>
      </c>
      <c r="L640" s="4" t="s">
        <v>39</v>
      </c>
      <c r="Q640" s="18" t="str">
        <f>"S"&amp;_xlfn.ISOWEEKNUM(Semaine_1[[#This Row],[Date]])</f>
        <v>S29</v>
      </c>
      <c r="R640" s="18" t="str">
        <f>TEXT(Semaine_1[[#This Row],[Date]],"MMMM")</f>
        <v>juillet</v>
      </c>
    </row>
    <row r="641" spans="1:18" x14ac:dyDescent="0.45">
      <c r="A641" s="1">
        <v>45853</v>
      </c>
      <c r="B641" t="s">
        <v>45</v>
      </c>
      <c r="C641" t="s">
        <v>46</v>
      </c>
      <c r="D641" t="s">
        <v>64</v>
      </c>
      <c r="E641" t="s">
        <v>130</v>
      </c>
      <c r="F641">
        <v>775485771</v>
      </c>
      <c r="G641" t="s">
        <v>27</v>
      </c>
      <c r="I641" t="s">
        <v>19</v>
      </c>
      <c r="J641" t="s">
        <v>20</v>
      </c>
      <c r="L641" s="4" t="s">
        <v>51</v>
      </c>
      <c r="Q641" s="18" t="str">
        <f>"S"&amp;_xlfn.ISOWEEKNUM(Semaine_1[[#This Row],[Date]])</f>
        <v>S29</v>
      </c>
      <c r="R641" s="18" t="str">
        <f>TEXT(Semaine_1[[#This Row],[Date]],"MMMM")</f>
        <v>juillet</v>
      </c>
    </row>
    <row r="642" spans="1:18" x14ac:dyDescent="0.45">
      <c r="A642" s="1">
        <v>45853</v>
      </c>
      <c r="B642" t="s">
        <v>45</v>
      </c>
      <c r="C642" t="s">
        <v>46</v>
      </c>
      <c r="D642" t="s">
        <v>64</v>
      </c>
      <c r="E642" t="s">
        <v>131</v>
      </c>
      <c r="F642">
        <v>775273147</v>
      </c>
      <c r="G642" t="s">
        <v>27</v>
      </c>
      <c r="I642" t="s">
        <v>24</v>
      </c>
      <c r="J642" t="s">
        <v>20</v>
      </c>
      <c r="L642" s="4" t="s">
        <v>39</v>
      </c>
      <c r="Q642" s="18" t="str">
        <f>"S"&amp;_xlfn.ISOWEEKNUM(Semaine_1[[#This Row],[Date]])</f>
        <v>S29</v>
      </c>
      <c r="R642" s="18" t="str">
        <f>TEXT(Semaine_1[[#This Row],[Date]],"MMMM")</f>
        <v>juillet</v>
      </c>
    </row>
    <row r="643" spans="1:18" x14ac:dyDescent="0.45">
      <c r="A643" s="1">
        <v>45853</v>
      </c>
      <c r="B643" t="s">
        <v>45</v>
      </c>
      <c r="C643" t="s">
        <v>46</v>
      </c>
      <c r="D643" t="s">
        <v>64</v>
      </c>
      <c r="E643" t="s">
        <v>1618</v>
      </c>
      <c r="F643">
        <v>771175522</v>
      </c>
      <c r="G643" t="s">
        <v>27</v>
      </c>
      <c r="I643" t="s">
        <v>19</v>
      </c>
      <c r="J643" t="s">
        <v>20</v>
      </c>
      <c r="L643" s="4" t="s">
        <v>132</v>
      </c>
      <c r="Q643" s="18" t="str">
        <f>"S"&amp;_xlfn.ISOWEEKNUM(Semaine_1[[#This Row],[Date]])</f>
        <v>S29</v>
      </c>
      <c r="R643" s="18" t="str">
        <f>TEXT(Semaine_1[[#This Row],[Date]],"MMMM")</f>
        <v>juillet</v>
      </c>
    </row>
    <row r="644" spans="1:18" x14ac:dyDescent="0.45">
      <c r="A644" s="1">
        <v>45853</v>
      </c>
      <c r="B644" t="s">
        <v>45</v>
      </c>
      <c r="C644" t="s">
        <v>46</v>
      </c>
      <c r="D644" t="s">
        <v>64</v>
      </c>
      <c r="E644" t="s">
        <v>133</v>
      </c>
      <c r="F644">
        <v>775495462</v>
      </c>
      <c r="G644" t="s">
        <v>27</v>
      </c>
      <c r="I644" t="s">
        <v>19</v>
      </c>
      <c r="J644" t="s">
        <v>20</v>
      </c>
      <c r="L644" s="4" t="s">
        <v>39</v>
      </c>
      <c r="Q644" s="18" t="str">
        <f>"S"&amp;_xlfn.ISOWEEKNUM(Semaine_1[[#This Row],[Date]])</f>
        <v>S29</v>
      </c>
      <c r="R644" s="18" t="str">
        <f>TEXT(Semaine_1[[#This Row],[Date]],"MMMM")</f>
        <v>juillet</v>
      </c>
    </row>
    <row r="645" spans="1:18" x14ac:dyDescent="0.45">
      <c r="A645" s="1">
        <v>45853</v>
      </c>
      <c r="B645" t="s">
        <v>45</v>
      </c>
      <c r="C645" t="s">
        <v>46</v>
      </c>
      <c r="D645" t="s">
        <v>64</v>
      </c>
      <c r="E645" t="s">
        <v>855</v>
      </c>
      <c r="F645">
        <v>779417886</v>
      </c>
      <c r="G645" t="s">
        <v>27</v>
      </c>
      <c r="I645" t="s">
        <v>19</v>
      </c>
      <c r="J645" t="s">
        <v>20</v>
      </c>
      <c r="L645" s="4" t="s">
        <v>39</v>
      </c>
      <c r="Q645" s="18" t="str">
        <f>"S"&amp;_xlfn.ISOWEEKNUM(Semaine_1[[#This Row],[Date]])</f>
        <v>S29</v>
      </c>
      <c r="R645" s="18" t="str">
        <f>TEXT(Semaine_1[[#This Row],[Date]],"MMMM")</f>
        <v>juillet</v>
      </c>
    </row>
    <row r="646" spans="1:18" x14ac:dyDescent="0.45">
      <c r="A646" s="1">
        <v>45853</v>
      </c>
      <c r="B646" t="s">
        <v>45</v>
      </c>
      <c r="C646" t="s">
        <v>46</v>
      </c>
      <c r="D646" t="s">
        <v>64</v>
      </c>
      <c r="E646" t="s">
        <v>412</v>
      </c>
      <c r="F646">
        <v>776317469</v>
      </c>
      <c r="G646" t="s">
        <v>27</v>
      </c>
      <c r="I646" t="s">
        <v>24</v>
      </c>
      <c r="J646" t="s">
        <v>20</v>
      </c>
      <c r="L646" s="4" t="s">
        <v>39</v>
      </c>
      <c r="Q646" s="18" t="str">
        <f>"S"&amp;_xlfn.ISOWEEKNUM(Semaine_1[[#This Row],[Date]])</f>
        <v>S29</v>
      </c>
      <c r="R646" s="18" t="str">
        <f>TEXT(Semaine_1[[#This Row],[Date]],"MMMM")</f>
        <v>juillet</v>
      </c>
    </row>
    <row r="647" spans="1:18" x14ac:dyDescent="0.45">
      <c r="A647" s="1">
        <v>45853</v>
      </c>
      <c r="B647" t="s">
        <v>45</v>
      </c>
      <c r="C647" t="s">
        <v>46</v>
      </c>
      <c r="D647" t="s">
        <v>64</v>
      </c>
      <c r="E647" t="s">
        <v>1027</v>
      </c>
      <c r="F647">
        <v>760169386</v>
      </c>
      <c r="G647" t="s">
        <v>27</v>
      </c>
      <c r="I647" t="s">
        <v>24</v>
      </c>
      <c r="J647" t="s">
        <v>20</v>
      </c>
      <c r="L647" s="4" t="s">
        <v>132</v>
      </c>
      <c r="Q647" s="18" t="str">
        <f>"S"&amp;_xlfn.ISOWEEKNUM(Semaine_1[[#This Row],[Date]])</f>
        <v>S29</v>
      </c>
      <c r="R647" s="18" t="str">
        <f>TEXT(Semaine_1[[#This Row],[Date]],"MMMM")</f>
        <v>juillet</v>
      </c>
    </row>
    <row r="648" spans="1:18" x14ac:dyDescent="0.45">
      <c r="A648" s="1">
        <v>45853</v>
      </c>
      <c r="B648" t="s">
        <v>45</v>
      </c>
      <c r="C648" t="s">
        <v>46</v>
      </c>
      <c r="D648" t="s">
        <v>64</v>
      </c>
      <c r="E648" t="s">
        <v>1619</v>
      </c>
      <c r="F648">
        <v>781384000</v>
      </c>
      <c r="G648" t="s">
        <v>27</v>
      </c>
      <c r="I648" t="s">
        <v>19</v>
      </c>
      <c r="J648" t="s">
        <v>20</v>
      </c>
      <c r="L648" s="4" t="s">
        <v>39</v>
      </c>
      <c r="Q648" s="18" t="str">
        <f>"S"&amp;_xlfn.ISOWEEKNUM(Semaine_1[[#This Row],[Date]])</f>
        <v>S29</v>
      </c>
      <c r="R648" s="18" t="str">
        <f>TEXT(Semaine_1[[#This Row],[Date]],"MMMM")</f>
        <v>juillet</v>
      </c>
    </row>
    <row r="649" spans="1:18" x14ac:dyDescent="0.45">
      <c r="A649" s="1">
        <v>45853</v>
      </c>
      <c r="B649" t="s">
        <v>45</v>
      </c>
      <c r="C649" t="s">
        <v>46</v>
      </c>
      <c r="D649" t="s">
        <v>64</v>
      </c>
      <c r="E649" t="s">
        <v>150</v>
      </c>
      <c r="F649">
        <v>783795076</v>
      </c>
      <c r="G649" t="s">
        <v>27</v>
      </c>
      <c r="I649" t="s">
        <v>24</v>
      </c>
      <c r="J649" t="s">
        <v>20</v>
      </c>
      <c r="L649" s="4" t="s">
        <v>132</v>
      </c>
      <c r="Q649" s="18" t="str">
        <f>"S"&amp;_xlfn.ISOWEEKNUM(Semaine_1[[#This Row],[Date]])</f>
        <v>S29</v>
      </c>
      <c r="R649" s="18" t="str">
        <f>TEXT(Semaine_1[[#This Row],[Date]],"MMMM")</f>
        <v>juillet</v>
      </c>
    </row>
    <row r="650" spans="1:18" x14ac:dyDescent="0.45">
      <c r="A650" s="1">
        <v>45853</v>
      </c>
      <c r="B650" t="s">
        <v>45</v>
      </c>
      <c r="C650" t="s">
        <v>46</v>
      </c>
      <c r="D650" t="s">
        <v>64</v>
      </c>
      <c r="E650" t="s">
        <v>1620</v>
      </c>
      <c r="F650">
        <v>338559477</v>
      </c>
      <c r="G650" t="s">
        <v>27</v>
      </c>
      <c r="I650" t="s">
        <v>24</v>
      </c>
      <c r="J650" t="s">
        <v>20</v>
      </c>
      <c r="L650" s="4" t="s">
        <v>132</v>
      </c>
      <c r="Q650" s="18" t="str">
        <f>"S"&amp;_xlfn.ISOWEEKNUM(Semaine_1[[#This Row],[Date]])</f>
        <v>S29</v>
      </c>
      <c r="R650" s="18" t="str">
        <f>TEXT(Semaine_1[[#This Row],[Date]],"MMMM")</f>
        <v>juillet</v>
      </c>
    </row>
    <row r="651" spans="1:18" x14ac:dyDescent="0.45">
      <c r="A651" s="1">
        <v>45853</v>
      </c>
      <c r="B651" t="s">
        <v>14</v>
      </c>
      <c r="C651" t="s">
        <v>15</v>
      </c>
      <c r="D651" t="s">
        <v>57</v>
      </c>
      <c r="E651" t="s">
        <v>1621</v>
      </c>
      <c r="F651">
        <v>784464768</v>
      </c>
      <c r="G651" t="s">
        <v>27</v>
      </c>
      <c r="I651" t="s">
        <v>19</v>
      </c>
      <c r="J651" t="s">
        <v>20</v>
      </c>
      <c r="L651" s="4" t="s">
        <v>311</v>
      </c>
      <c r="Q651" s="18" t="str">
        <f>"S"&amp;_xlfn.ISOWEEKNUM(Semaine_1[[#This Row],[Date]])</f>
        <v>S29</v>
      </c>
      <c r="R651" s="18" t="str">
        <f>TEXT(Semaine_1[[#This Row],[Date]],"MMMM")</f>
        <v>juillet</v>
      </c>
    </row>
    <row r="652" spans="1:18" x14ac:dyDescent="0.45">
      <c r="A652" s="1">
        <v>45853</v>
      </c>
      <c r="B652" t="s">
        <v>14</v>
      </c>
      <c r="C652" t="s">
        <v>15</v>
      </c>
      <c r="D652" t="s">
        <v>57</v>
      </c>
      <c r="E652" t="s">
        <v>616</v>
      </c>
      <c r="F652">
        <v>776167544</v>
      </c>
      <c r="G652" t="s">
        <v>27</v>
      </c>
      <c r="I652" t="s">
        <v>24</v>
      </c>
      <c r="J652" t="s">
        <v>37</v>
      </c>
      <c r="L652" s="4" t="s">
        <v>1622</v>
      </c>
      <c r="M652" t="s">
        <v>34</v>
      </c>
      <c r="N652">
        <v>10</v>
      </c>
      <c r="O652" s="5">
        <v>26000</v>
      </c>
      <c r="P652" s="5">
        <v>260000</v>
      </c>
      <c r="Q652" s="18" t="str">
        <f>"S"&amp;_xlfn.ISOWEEKNUM(Semaine_1[[#This Row],[Date]])</f>
        <v>S29</v>
      </c>
      <c r="R652" s="18" t="str">
        <f>TEXT(Semaine_1[[#This Row],[Date]],"MMMM")</f>
        <v>juillet</v>
      </c>
    </row>
    <row r="653" spans="1:18" x14ac:dyDescent="0.45">
      <c r="A653" s="1">
        <v>45853</v>
      </c>
      <c r="B653" t="s">
        <v>14</v>
      </c>
      <c r="C653" t="s">
        <v>15</v>
      </c>
      <c r="D653" t="s">
        <v>57</v>
      </c>
      <c r="E653" t="s">
        <v>310</v>
      </c>
      <c r="F653">
        <v>772788635</v>
      </c>
      <c r="G653" t="s">
        <v>18</v>
      </c>
      <c r="I653" t="s">
        <v>19</v>
      </c>
      <c r="J653" t="s">
        <v>20</v>
      </c>
      <c r="L653" s="4" t="s">
        <v>311</v>
      </c>
      <c r="Q653" s="18" t="str">
        <f>"S"&amp;_xlfn.ISOWEEKNUM(Semaine_1[[#This Row],[Date]])</f>
        <v>S29</v>
      </c>
      <c r="R653" s="18" t="str">
        <f>TEXT(Semaine_1[[#This Row],[Date]],"MMMM")</f>
        <v>juillet</v>
      </c>
    </row>
    <row r="654" spans="1:18" x14ac:dyDescent="0.45">
      <c r="A654" s="1">
        <v>45853</v>
      </c>
      <c r="B654" t="s">
        <v>14</v>
      </c>
      <c r="C654" t="s">
        <v>15</v>
      </c>
      <c r="D654" t="s">
        <v>57</v>
      </c>
      <c r="E654" t="s">
        <v>1623</v>
      </c>
      <c r="F654">
        <v>776885310</v>
      </c>
      <c r="G654" t="s">
        <v>27</v>
      </c>
      <c r="I654" t="s">
        <v>24</v>
      </c>
      <c r="J654" t="s">
        <v>20</v>
      </c>
      <c r="L654" s="4" t="s">
        <v>1624</v>
      </c>
      <c r="Q654" s="18" t="str">
        <f>"S"&amp;_xlfn.ISOWEEKNUM(Semaine_1[[#This Row],[Date]])</f>
        <v>S29</v>
      </c>
      <c r="R654" s="18" t="str">
        <f>TEXT(Semaine_1[[#This Row],[Date]],"MMMM")</f>
        <v>juillet</v>
      </c>
    </row>
    <row r="655" spans="1:18" ht="28.5" x14ac:dyDescent="0.45">
      <c r="A655" s="1">
        <v>45853</v>
      </c>
      <c r="B655" t="s">
        <v>14</v>
      </c>
      <c r="C655" t="s">
        <v>15</v>
      </c>
      <c r="D655" t="s">
        <v>57</v>
      </c>
      <c r="E655" t="s">
        <v>312</v>
      </c>
      <c r="F655">
        <v>777631935</v>
      </c>
      <c r="G655" t="s">
        <v>27</v>
      </c>
      <c r="I655" t="s">
        <v>19</v>
      </c>
      <c r="J655" t="s">
        <v>20</v>
      </c>
      <c r="L655" s="4" t="s">
        <v>1625</v>
      </c>
      <c r="Q655" s="18" t="str">
        <f>"S"&amp;_xlfn.ISOWEEKNUM(Semaine_1[[#This Row],[Date]])</f>
        <v>S29</v>
      </c>
      <c r="R655" s="18" t="str">
        <f>TEXT(Semaine_1[[#This Row],[Date]],"MMMM")</f>
        <v>juillet</v>
      </c>
    </row>
    <row r="656" spans="1:18" x14ac:dyDescent="0.45">
      <c r="A656" s="1">
        <v>45853</v>
      </c>
      <c r="B656" t="s">
        <v>14</v>
      </c>
      <c r="C656" t="s">
        <v>15</v>
      </c>
      <c r="D656" t="s">
        <v>57</v>
      </c>
      <c r="E656" t="s">
        <v>316</v>
      </c>
      <c r="F656">
        <v>775197108</v>
      </c>
      <c r="G656" t="s">
        <v>27</v>
      </c>
      <c r="I656" t="s">
        <v>19</v>
      </c>
      <c r="J656" t="s">
        <v>20</v>
      </c>
      <c r="L656" s="4" t="s">
        <v>311</v>
      </c>
      <c r="Q656" s="18" t="str">
        <f>"S"&amp;_xlfn.ISOWEEKNUM(Semaine_1[[#This Row],[Date]])</f>
        <v>S29</v>
      </c>
      <c r="R656" s="18" t="str">
        <f>TEXT(Semaine_1[[#This Row],[Date]],"MMMM")</f>
        <v>juillet</v>
      </c>
    </row>
    <row r="657" spans="1:18" x14ac:dyDescent="0.45">
      <c r="A657" s="1">
        <v>45853</v>
      </c>
      <c r="B657" t="s">
        <v>14</v>
      </c>
      <c r="C657" t="s">
        <v>15</v>
      </c>
      <c r="D657" t="s">
        <v>57</v>
      </c>
      <c r="E657" t="s">
        <v>320</v>
      </c>
      <c r="F657">
        <v>785943768</v>
      </c>
      <c r="G657" t="s">
        <v>27</v>
      </c>
      <c r="I657" t="s">
        <v>19</v>
      </c>
      <c r="J657" t="s">
        <v>20</v>
      </c>
      <c r="L657" s="4" t="s">
        <v>447</v>
      </c>
      <c r="Q657" s="18" t="str">
        <f>"S"&amp;_xlfn.ISOWEEKNUM(Semaine_1[[#This Row],[Date]])</f>
        <v>S29</v>
      </c>
      <c r="R657" s="18" t="str">
        <f>TEXT(Semaine_1[[#This Row],[Date]],"MMMM")</f>
        <v>juillet</v>
      </c>
    </row>
    <row r="658" spans="1:18" x14ac:dyDescent="0.45">
      <c r="A658" s="1">
        <v>45853</v>
      </c>
      <c r="B658" t="s">
        <v>14</v>
      </c>
      <c r="C658" t="s">
        <v>15</v>
      </c>
      <c r="D658" t="s">
        <v>57</v>
      </c>
      <c r="E658" t="s">
        <v>1626</v>
      </c>
      <c r="F658">
        <v>779511345</v>
      </c>
      <c r="G658" t="s">
        <v>138</v>
      </c>
      <c r="I658" t="s">
        <v>19</v>
      </c>
      <c r="J658" t="s">
        <v>20</v>
      </c>
      <c r="L658" s="4" t="s">
        <v>1627</v>
      </c>
      <c r="Q658" s="18" t="str">
        <f>"S"&amp;_xlfn.ISOWEEKNUM(Semaine_1[[#This Row],[Date]])</f>
        <v>S29</v>
      </c>
      <c r="R658" s="18" t="str">
        <f>TEXT(Semaine_1[[#This Row],[Date]],"MMMM")</f>
        <v>juillet</v>
      </c>
    </row>
    <row r="659" spans="1:18" x14ac:dyDescent="0.45">
      <c r="A659" s="1">
        <v>45853</v>
      </c>
      <c r="B659" t="s">
        <v>14</v>
      </c>
      <c r="C659" t="s">
        <v>15</v>
      </c>
      <c r="D659" t="s">
        <v>57</v>
      </c>
      <c r="E659" t="s">
        <v>321</v>
      </c>
      <c r="F659">
        <v>771871533</v>
      </c>
      <c r="G659" t="s">
        <v>18</v>
      </c>
      <c r="I659" t="s">
        <v>19</v>
      </c>
      <c r="J659" t="s">
        <v>20</v>
      </c>
      <c r="L659" s="4" t="s">
        <v>311</v>
      </c>
      <c r="Q659" s="18" t="str">
        <f>"S"&amp;_xlfn.ISOWEEKNUM(Semaine_1[[#This Row],[Date]])</f>
        <v>S29</v>
      </c>
      <c r="R659" s="18" t="str">
        <f>TEXT(Semaine_1[[#This Row],[Date]],"MMMM")</f>
        <v>juillet</v>
      </c>
    </row>
    <row r="660" spans="1:18" x14ac:dyDescent="0.45">
      <c r="A660" s="1">
        <v>45853</v>
      </c>
      <c r="B660" t="s">
        <v>40</v>
      </c>
      <c r="C660" t="s">
        <v>41</v>
      </c>
      <c r="D660" t="s">
        <v>226</v>
      </c>
      <c r="E660" t="s">
        <v>1628</v>
      </c>
      <c r="F660">
        <v>771355863</v>
      </c>
      <c r="G660" t="s">
        <v>27</v>
      </c>
      <c r="I660" t="s">
        <v>24</v>
      </c>
      <c r="J660" t="s">
        <v>37</v>
      </c>
      <c r="L660" s="4" t="s">
        <v>1629</v>
      </c>
      <c r="M660" t="s">
        <v>34</v>
      </c>
      <c r="N660">
        <v>25</v>
      </c>
      <c r="O660" s="5">
        <v>26000</v>
      </c>
      <c r="P660" s="5">
        <v>650000</v>
      </c>
      <c r="Q660" s="18" t="str">
        <f>"S"&amp;_xlfn.ISOWEEKNUM(Semaine_1[[#This Row],[Date]])</f>
        <v>S29</v>
      </c>
      <c r="R660" s="18" t="str">
        <f>TEXT(Semaine_1[[#This Row],[Date]],"MMMM")</f>
        <v>juillet</v>
      </c>
    </row>
    <row r="661" spans="1:18" x14ac:dyDescent="0.45">
      <c r="A661" s="1">
        <v>45853</v>
      </c>
      <c r="B661" t="s">
        <v>40</v>
      </c>
      <c r="C661" t="s">
        <v>41</v>
      </c>
      <c r="D661" t="s">
        <v>226</v>
      </c>
      <c r="E661" t="s">
        <v>60</v>
      </c>
      <c r="F661">
        <v>771961441</v>
      </c>
      <c r="G661" t="s">
        <v>27</v>
      </c>
      <c r="I661" t="s">
        <v>24</v>
      </c>
      <c r="J661" t="s">
        <v>37</v>
      </c>
      <c r="L661" s="4" t="s">
        <v>1630</v>
      </c>
      <c r="M661" t="s">
        <v>32</v>
      </c>
      <c r="N661">
        <v>10</v>
      </c>
      <c r="O661" s="5">
        <v>31000</v>
      </c>
      <c r="P661" s="5">
        <v>310000</v>
      </c>
      <c r="Q661" s="18" t="str">
        <f>"S"&amp;_xlfn.ISOWEEKNUM(Semaine_1[[#This Row],[Date]])</f>
        <v>S29</v>
      </c>
      <c r="R661" s="18" t="str">
        <f>TEXT(Semaine_1[[#This Row],[Date]],"MMMM")</f>
        <v>juillet</v>
      </c>
    </row>
    <row r="662" spans="1:18" x14ac:dyDescent="0.45">
      <c r="A662" s="1">
        <v>45853</v>
      </c>
      <c r="B662" t="s">
        <v>40</v>
      </c>
      <c r="C662" t="s">
        <v>41</v>
      </c>
      <c r="D662" t="s">
        <v>226</v>
      </c>
      <c r="E662" t="s">
        <v>1364</v>
      </c>
      <c r="F662">
        <v>774445778</v>
      </c>
      <c r="G662" t="s">
        <v>27</v>
      </c>
      <c r="I662" t="s">
        <v>24</v>
      </c>
      <c r="J662" t="s">
        <v>37</v>
      </c>
      <c r="L662" s="4" t="s">
        <v>663</v>
      </c>
      <c r="M662" t="s">
        <v>32</v>
      </c>
      <c r="N662">
        <v>3</v>
      </c>
      <c r="O662" s="5">
        <v>31000</v>
      </c>
      <c r="P662" s="5">
        <v>93000</v>
      </c>
      <c r="Q662" s="18" t="str">
        <f>"S"&amp;_xlfn.ISOWEEKNUM(Semaine_1[[#This Row],[Date]])</f>
        <v>S29</v>
      </c>
      <c r="R662" s="18" t="str">
        <f>TEXT(Semaine_1[[#This Row],[Date]],"MMMM")</f>
        <v>juillet</v>
      </c>
    </row>
    <row r="663" spans="1:18" x14ac:dyDescent="0.45">
      <c r="A663" s="1">
        <v>45853</v>
      </c>
      <c r="B663" t="s">
        <v>40</v>
      </c>
      <c r="C663" t="s">
        <v>41</v>
      </c>
      <c r="D663" t="s">
        <v>226</v>
      </c>
      <c r="E663" t="s">
        <v>1364</v>
      </c>
      <c r="F663">
        <v>774445778</v>
      </c>
      <c r="G663" t="s">
        <v>27</v>
      </c>
      <c r="I663" t="s">
        <v>24</v>
      </c>
      <c r="J663" t="s">
        <v>37</v>
      </c>
      <c r="L663" s="4" t="s">
        <v>663</v>
      </c>
      <c r="M663" t="s">
        <v>34</v>
      </c>
      <c r="N663">
        <v>5</v>
      </c>
      <c r="O663" s="5">
        <v>26000</v>
      </c>
      <c r="P663" s="5">
        <v>130000</v>
      </c>
      <c r="Q663" s="18" t="str">
        <f>"S"&amp;_xlfn.ISOWEEKNUM(Semaine_1[[#This Row],[Date]])</f>
        <v>S29</v>
      </c>
      <c r="R663" s="18" t="str">
        <f>TEXT(Semaine_1[[#This Row],[Date]],"MMMM")</f>
        <v>juillet</v>
      </c>
    </row>
    <row r="664" spans="1:18" x14ac:dyDescent="0.45">
      <c r="A664" s="1">
        <v>45853</v>
      </c>
      <c r="B664" t="s">
        <v>40</v>
      </c>
      <c r="C664" t="s">
        <v>41</v>
      </c>
      <c r="D664" t="s">
        <v>226</v>
      </c>
      <c r="E664" t="s">
        <v>1631</v>
      </c>
      <c r="F664">
        <v>774714384</v>
      </c>
      <c r="G664" t="s">
        <v>27</v>
      </c>
      <c r="I664" t="s">
        <v>19</v>
      </c>
      <c r="J664" t="s">
        <v>37</v>
      </c>
      <c r="L664" s="4" t="s">
        <v>1632</v>
      </c>
      <c r="M664" t="s">
        <v>34</v>
      </c>
      <c r="N664">
        <v>25</v>
      </c>
      <c r="O664" s="5">
        <v>26000</v>
      </c>
      <c r="P664" s="5">
        <v>650000</v>
      </c>
      <c r="Q664" s="18" t="str">
        <f>"S"&amp;_xlfn.ISOWEEKNUM(Semaine_1[[#This Row],[Date]])</f>
        <v>S29</v>
      </c>
      <c r="R664" s="18" t="str">
        <f>TEXT(Semaine_1[[#This Row],[Date]],"MMMM")</f>
        <v>juillet</v>
      </c>
    </row>
    <row r="665" spans="1:18" ht="28.5" x14ac:dyDescent="0.45">
      <c r="A665" s="1">
        <v>45853</v>
      </c>
      <c r="B665" t="s">
        <v>40</v>
      </c>
      <c r="C665" t="s">
        <v>41</v>
      </c>
      <c r="D665" t="s">
        <v>226</v>
      </c>
      <c r="E665" t="s">
        <v>358</v>
      </c>
      <c r="F665">
        <v>774061052</v>
      </c>
      <c r="G665" t="s">
        <v>27</v>
      </c>
      <c r="I665" t="s">
        <v>24</v>
      </c>
      <c r="J665" t="s">
        <v>20</v>
      </c>
      <c r="L665" s="4" t="s">
        <v>1633</v>
      </c>
      <c r="Q665" s="18" t="str">
        <f>"S"&amp;_xlfn.ISOWEEKNUM(Semaine_1[[#This Row],[Date]])</f>
        <v>S29</v>
      </c>
      <c r="R665" s="18" t="str">
        <f>TEXT(Semaine_1[[#This Row],[Date]],"MMMM")</f>
        <v>juillet</v>
      </c>
    </row>
    <row r="666" spans="1:18" x14ac:dyDescent="0.45">
      <c r="A666" s="1">
        <v>45853</v>
      </c>
      <c r="B666" t="s">
        <v>40</v>
      </c>
      <c r="C666" t="s">
        <v>41</v>
      </c>
      <c r="D666" t="s">
        <v>226</v>
      </c>
      <c r="E666" t="s">
        <v>1634</v>
      </c>
      <c r="F666">
        <v>775361612</v>
      </c>
      <c r="G666" t="s">
        <v>27</v>
      </c>
      <c r="I666" t="s">
        <v>19</v>
      </c>
      <c r="J666" t="s">
        <v>20</v>
      </c>
      <c r="L666" s="4" t="s">
        <v>1635</v>
      </c>
      <c r="Q666" s="18" t="str">
        <f>"S"&amp;_xlfn.ISOWEEKNUM(Semaine_1[[#This Row],[Date]])</f>
        <v>S29</v>
      </c>
      <c r="R666" s="18" t="str">
        <f>TEXT(Semaine_1[[#This Row],[Date]],"MMMM")</f>
        <v>juillet</v>
      </c>
    </row>
    <row r="667" spans="1:18" x14ac:dyDescent="0.45">
      <c r="A667" s="1">
        <v>45853</v>
      </c>
      <c r="B667" t="s">
        <v>40</v>
      </c>
      <c r="C667" t="s">
        <v>41</v>
      </c>
      <c r="D667" t="s">
        <v>226</v>
      </c>
      <c r="E667" t="s">
        <v>1636</v>
      </c>
      <c r="F667">
        <v>774521295</v>
      </c>
      <c r="G667" t="s">
        <v>27</v>
      </c>
      <c r="I667" t="s">
        <v>24</v>
      </c>
      <c r="J667" t="s">
        <v>37</v>
      </c>
      <c r="L667" s="4" t="s">
        <v>665</v>
      </c>
      <c r="M667" t="s">
        <v>34</v>
      </c>
      <c r="N667">
        <v>5</v>
      </c>
      <c r="O667" s="5">
        <v>26000</v>
      </c>
      <c r="P667" s="5">
        <v>130000</v>
      </c>
      <c r="Q667" s="18" t="str">
        <f>"S"&amp;_xlfn.ISOWEEKNUM(Semaine_1[[#This Row],[Date]])</f>
        <v>S29</v>
      </c>
      <c r="R667" s="18" t="str">
        <f>TEXT(Semaine_1[[#This Row],[Date]],"MMMM")</f>
        <v>juillet</v>
      </c>
    </row>
    <row r="668" spans="1:18" x14ac:dyDescent="0.45">
      <c r="A668" s="1">
        <v>45853</v>
      </c>
      <c r="B668" t="s">
        <v>40</v>
      </c>
      <c r="C668" t="s">
        <v>41</v>
      </c>
      <c r="D668" t="s">
        <v>226</v>
      </c>
      <c r="E668" t="s">
        <v>1637</v>
      </c>
      <c r="F668">
        <v>774161282</v>
      </c>
      <c r="G668" t="s">
        <v>27</v>
      </c>
      <c r="I668" t="s">
        <v>19</v>
      </c>
      <c r="J668" t="s">
        <v>20</v>
      </c>
      <c r="L668" s="4" t="s">
        <v>1638</v>
      </c>
      <c r="Q668" s="18" t="str">
        <f>"S"&amp;_xlfn.ISOWEEKNUM(Semaine_1[[#This Row],[Date]])</f>
        <v>S29</v>
      </c>
      <c r="R668" s="18" t="str">
        <f>TEXT(Semaine_1[[#This Row],[Date]],"MMMM")</f>
        <v>juillet</v>
      </c>
    </row>
    <row r="669" spans="1:18" x14ac:dyDescent="0.45">
      <c r="A669" s="1">
        <v>45853</v>
      </c>
      <c r="B669" t="s">
        <v>40</v>
      </c>
      <c r="C669" t="s">
        <v>41</v>
      </c>
      <c r="D669" t="s">
        <v>226</v>
      </c>
      <c r="E669" t="s">
        <v>1639</v>
      </c>
      <c r="F669">
        <v>771570266</v>
      </c>
      <c r="G669" t="s">
        <v>27</v>
      </c>
      <c r="I669" t="s">
        <v>24</v>
      </c>
      <c r="J669" t="s">
        <v>20</v>
      </c>
      <c r="L669" s="4" t="s">
        <v>1640</v>
      </c>
      <c r="Q669" s="18" t="str">
        <f>"S"&amp;_xlfn.ISOWEEKNUM(Semaine_1[[#This Row],[Date]])</f>
        <v>S29</v>
      </c>
      <c r="R669" s="18" t="str">
        <f>TEXT(Semaine_1[[#This Row],[Date]],"MMMM")</f>
        <v>juillet</v>
      </c>
    </row>
    <row r="670" spans="1:18" x14ac:dyDescent="0.45">
      <c r="A670" s="1">
        <v>45853</v>
      </c>
      <c r="B670" t="s">
        <v>40</v>
      </c>
      <c r="C670" t="s">
        <v>41</v>
      </c>
      <c r="D670" t="s">
        <v>226</v>
      </c>
      <c r="E670" t="s">
        <v>1641</v>
      </c>
      <c r="F670">
        <v>776193016</v>
      </c>
      <c r="G670" t="s">
        <v>18</v>
      </c>
      <c r="I670" t="s">
        <v>24</v>
      </c>
      <c r="J670" t="s">
        <v>37</v>
      </c>
      <c r="L670" s="4" t="s">
        <v>775</v>
      </c>
      <c r="M670" t="s">
        <v>34</v>
      </c>
      <c r="N670">
        <v>2</v>
      </c>
      <c r="O670" s="5">
        <v>26000</v>
      </c>
      <c r="P670" s="5">
        <v>52000</v>
      </c>
      <c r="Q670" s="18" t="str">
        <f>"S"&amp;_xlfn.ISOWEEKNUM(Semaine_1[[#This Row],[Date]])</f>
        <v>S29</v>
      </c>
      <c r="R670" s="18" t="str">
        <f>TEXT(Semaine_1[[#This Row],[Date]],"MMMM")</f>
        <v>juillet</v>
      </c>
    </row>
    <row r="671" spans="1:18" x14ac:dyDescent="0.45">
      <c r="A671" s="1">
        <v>45853</v>
      </c>
      <c r="B671" t="s">
        <v>40</v>
      </c>
      <c r="C671" t="s">
        <v>41</v>
      </c>
      <c r="D671" t="s">
        <v>226</v>
      </c>
      <c r="E671" t="s">
        <v>1642</v>
      </c>
      <c r="F671">
        <v>775586818</v>
      </c>
      <c r="G671" t="s">
        <v>27</v>
      </c>
      <c r="I671" t="s">
        <v>24</v>
      </c>
      <c r="J671" t="s">
        <v>20</v>
      </c>
      <c r="L671" s="4" t="s">
        <v>1643</v>
      </c>
      <c r="Q671" s="18" t="str">
        <f>"S"&amp;_xlfn.ISOWEEKNUM(Semaine_1[[#This Row],[Date]])</f>
        <v>S29</v>
      </c>
      <c r="R671" s="18" t="str">
        <f>TEXT(Semaine_1[[#This Row],[Date]],"MMMM")</f>
        <v>juillet</v>
      </c>
    </row>
    <row r="672" spans="1:18" x14ac:dyDescent="0.45">
      <c r="A672" s="1">
        <v>45853</v>
      </c>
      <c r="B672" t="s">
        <v>40</v>
      </c>
      <c r="C672" t="s">
        <v>41</v>
      </c>
      <c r="D672" t="s">
        <v>226</v>
      </c>
      <c r="E672" t="s">
        <v>1644</v>
      </c>
      <c r="F672">
        <v>776193016</v>
      </c>
      <c r="G672" t="s">
        <v>18</v>
      </c>
      <c r="I672" t="s">
        <v>24</v>
      </c>
      <c r="J672" t="s">
        <v>20</v>
      </c>
      <c r="L672" s="4" t="s">
        <v>1645</v>
      </c>
      <c r="Q672" s="18" t="str">
        <f>"S"&amp;_xlfn.ISOWEEKNUM(Semaine_1[[#This Row],[Date]])</f>
        <v>S29</v>
      </c>
      <c r="R672" s="18" t="str">
        <f>TEXT(Semaine_1[[#This Row],[Date]],"MMMM")</f>
        <v>juillet</v>
      </c>
    </row>
    <row r="673" spans="1:18" x14ac:dyDescent="0.45">
      <c r="A673" s="1">
        <v>45853</v>
      </c>
      <c r="B673" t="s">
        <v>40</v>
      </c>
      <c r="C673" t="s">
        <v>41</v>
      </c>
      <c r="D673" t="s">
        <v>226</v>
      </c>
      <c r="E673" t="s">
        <v>1646</v>
      </c>
      <c r="F673">
        <v>770188596</v>
      </c>
      <c r="G673" t="s">
        <v>18</v>
      </c>
      <c r="I673" t="s">
        <v>19</v>
      </c>
      <c r="J673" t="s">
        <v>37</v>
      </c>
      <c r="L673" s="4" t="s">
        <v>663</v>
      </c>
      <c r="M673" t="s">
        <v>34</v>
      </c>
      <c r="N673">
        <v>1</v>
      </c>
      <c r="O673" s="5">
        <v>26000</v>
      </c>
      <c r="P673" s="5">
        <v>26000</v>
      </c>
      <c r="Q673" s="18" t="str">
        <f>"S"&amp;_xlfn.ISOWEEKNUM(Semaine_1[[#This Row],[Date]])</f>
        <v>S29</v>
      </c>
      <c r="R673" s="18" t="str">
        <f>TEXT(Semaine_1[[#This Row],[Date]],"MMMM")</f>
        <v>juillet</v>
      </c>
    </row>
    <row r="674" spans="1:18" x14ac:dyDescent="0.45">
      <c r="A674" s="1">
        <v>45853</v>
      </c>
      <c r="B674" t="s">
        <v>40</v>
      </c>
      <c r="C674" t="s">
        <v>41</v>
      </c>
      <c r="D674" t="s">
        <v>226</v>
      </c>
      <c r="E674" t="s">
        <v>1646</v>
      </c>
      <c r="F674">
        <v>770188596</v>
      </c>
      <c r="G674" t="s">
        <v>18</v>
      </c>
      <c r="I674" t="s">
        <v>19</v>
      </c>
      <c r="J674" t="s">
        <v>37</v>
      </c>
      <c r="L674" s="4" t="s">
        <v>663</v>
      </c>
      <c r="M674" t="s">
        <v>29</v>
      </c>
      <c r="N674">
        <v>1</v>
      </c>
      <c r="O674" s="5">
        <v>10750</v>
      </c>
      <c r="P674" s="5">
        <v>10750</v>
      </c>
      <c r="Q674" s="18" t="str">
        <f>"S"&amp;_xlfn.ISOWEEKNUM(Semaine_1[[#This Row],[Date]])</f>
        <v>S29</v>
      </c>
      <c r="R674" s="18" t="str">
        <f>TEXT(Semaine_1[[#This Row],[Date]],"MMMM")</f>
        <v>juillet</v>
      </c>
    </row>
    <row r="675" spans="1:18" x14ac:dyDescent="0.45">
      <c r="A675" s="1">
        <v>45853</v>
      </c>
      <c r="B675" t="s">
        <v>40</v>
      </c>
      <c r="C675" t="s">
        <v>41</v>
      </c>
      <c r="D675" t="s">
        <v>226</v>
      </c>
      <c r="E675" t="s">
        <v>1646</v>
      </c>
      <c r="F675">
        <v>770188596</v>
      </c>
      <c r="G675" t="s">
        <v>18</v>
      </c>
      <c r="I675" t="s">
        <v>19</v>
      </c>
      <c r="J675" t="s">
        <v>37</v>
      </c>
      <c r="L675" s="4" t="s">
        <v>663</v>
      </c>
      <c r="M675" t="s">
        <v>43</v>
      </c>
      <c r="N675">
        <v>1</v>
      </c>
      <c r="O675" s="5">
        <v>19500</v>
      </c>
      <c r="P675" s="5">
        <v>19500</v>
      </c>
      <c r="Q675" s="18" t="str">
        <f>"S"&amp;_xlfn.ISOWEEKNUM(Semaine_1[[#This Row],[Date]])</f>
        <v>S29</v>
      </c>
      <c r="R675" s="18" t="str">
        <f>TEXT(Semaine_1[[#This Row],[Date]],"MMMM")</f>
        <v>juillet</v>
      </c>
    </row>
    <row r="676" spans="1:18" ht="42.75" x14ac:dyDescent="0.45">
      <c r="A676" s="1">
        <v>45853</v>
      </c>
      <c r="B676" t="s">
        <v>25</v>
      </c>
      <c r="C676" t="s">
        <v>26</v>
      </c>
      <c r="D676" t="s">
        <v>1647</v>
      </c>
      <c r="E676" t="s">
        <v>249</v>
      </c>
      <c r="F676">
        <v>773366070</v>
      </c>
      <c r="G676" t="s">
        <v>27</v>
      </c>
      <c r="I676" t="s">
        <v>24</v>
      </c>
      <c r="J676" t="s">
        <v>20</v>
      </c>
      <c r="L676" s="4" t="s">
        <v>1648</v>
      </c>
      <c r="Q676" s="18" t="str">
        <f>"S"&amp;_xlfn.ISOWEEKNUM(Semaine_1[[#This Row],[Date]])</f>
        <v>S29</v>
      </c>
      <c r="R676" s="18" t="str">
        <f>TEXT(Semaine_1[[#This Row],[Date]],"MMMM")</f>
        <v>juillet</v>
      </c>
    </row>
    <row r="677" spans="1:18" x14ac:dyDescent="0.45">
      <c r="A677" s="1">
        <v>45853</v>
      </c>
      <c r="B677" t="s">
        <v>25</v>
      </c>
      <c r="C677" t="s">
        <v>26</v>
      </c>
      <c r="D677" t="s">
        <v>1647</v>
      </c>
      <c r="E677" t="s">
        <v>1401</v>
      </c>
      <c r="F677">
        <v>775727129</v>
      </c>
      <c r="G677" t="s">
        <v>27</v>
      </c>
      <c r="I677" t="s">
        <v>24</v>
      </c>
      <c r="J677" t="s">
        <v>20</v>
      </c>
      <c r="L677" s="4" t="s">
        <v>574</v>
      </c>
      <c r="Q677" s="18" t="str">
        <f>"S"&amp;_xlfn.ISOWEEKNUM(Semaine_1[[#This Row],[Date]])</f>
        <v>S29</v>
      </c>
      <c r="R677" s="18" t="str">
        <f>TEXT(Semaine_1[[#This Row],[Date]],"MMMM")</f>
        <v>juillet</v>
      </c>
    </row>
    <row r="678" spans="1:18" ht="42.75" x14ac:dyDescent="0.45">
      <c r="A678" s="1">
        <v>45853</v>
      </c>
      <c r="B678" t="s">
        <v>25</v>
      </c>
      <c r="C678" t="s">
        <v>26</v>
      </c>
      <c r="D678" t="s">
        <v>1647</v>
      </c>
      <c r="E678" t="s">
        <v>1649</v>
      </c>
      <c r="F678">
        <v>776480369</v>
      </c>
      <c r="G678" t="s">
        <v>18</v>
      </c>
      <c r="I678" t="s">
        <v>24</v>
      </c>
      <c r="J678" t="s">
        <v>20</v>
      </c>
      <c r="L678" s="4" t="s">
        <v>1650</v>
      </c>
      <c r="Q678" s="18" t="str">
        <f>"S"&amp;_xlfn.ISOWEEKNUM(Semaine_1[[#This Row],[Date]])</f>
        <v>S29</v>
      </c>
      <c r="R678" s="18" t="str">
        <f>TEXT(Semaine_1[[#This Row],[Date]],"MMMM")</f>
        <v>juillet</v>
      </c>
    </row>
    <row r="679" spans="1:18" x14ac:dyDescent="0.45">
      <c r="A679" s="1">
        <v>45853</v>
      </c>
      <c r="B679" t="s">
        <v>25</v>
      </c>
      <c r="C679" t="s">
        <v>26</v>
      </c>
      <c r="D679" t="s">
        <v>1647</v>
      </c>
      <c r="E679" t="s">
        <v>1334</v>
      </c>
      <c r="F679">
        <v>777739323</v>
      </c>
      <c r="G679" t="s">
        <v>18</v>
      </c>
      <c r="I679" t="s">
        <v>24</v>
      </c>
      <c r="J679" t="s">
        <v>20</v>
      </c>
      <c r="L679" s="4" t="s">
        <v>1651</v>
      </c>
      <c r="Q679" s="18" t="str">
        <f>"S"&amp;_xlfn.ISOWEEKNUM(Semaine_1[[#This Row],[Date]])</f>
        <v>S29</v>
      </c>
      <c r="R679" s="18" t="str">
        <f>TEXT(Semaine_1[[#This Row],[Date]],"MMMM")</f>
        <v>juillet</v>
      </c>
    </row>
    <row r="680" spans="1:18" ht="28.5" x14ac:dyDescent="0.45">
      <c r="A680" s="1">
        <v>45853</v>
      </c>
      <c r="B680" t="s">
        <v>35</v>
      </c>
      <c r="C680" t="s">
        <v>36</v>
      </c>
      <c r="D680" t="s">
        <v>1652</v>
      </c>
      <c r="E680" t="s">
        <v>780</v>
      </c>
      <c r="F680">
        <v>700607009</v>
      </c>
      <c r="G680" t="s">
        <v>18</v>
      </c>
      <c r="I680" t="s">
        <v>24</v>
      </c>
      <c r="J680" t="s">
        <v>20</v>
      </c>
      <c r="L680" s="4" t="s">
        <v>1653</v>
      </c>
      <c r="Q680" s="18" t="str">
        <f>"S"&amp;_xlfn.ISOWEEKNUM(Semaine_1[[#This Row],[Date]])</f>
        <v>S29</v>
      </c>
      <c r="R680" s="18" t="str">
        <f>TEXT(Semaine_1[[#This Row],[Date]],"MMMM")</f>
        <v>juillet</v>
      </c>
    </row>
    <row r="681" spans="1:18" x14ac:dyDescent="0.45">
      <c r="A681" s="1">
        <v>45853</v>
      </c>
      <c r="B681" t="s">
        <v>35</v>
      </c>
      <c r="C681" t="s">
        <v>36</v>
      </c>
      <c r="D681" t="s">
        <v>1652</v>
      </c>
      <c r="E681" t="s">
        <v>1654</v>
      </c>
      <c r="F681">
        <v>789659235</v>
      </c>
      <c r="G681" t="s">
        <v>18</v>
      </c>
      <c r="I681" t="s">
        <v>19</v>
      </c>
      <c r="J681" t="s">
        <v>20</v>
      </c>
      <c r="L681" s="4" t="s">
        <v>121</v>
      </c>
      <c r="Q681" s="18" t="str">
        <f>"S"&amp;_xlfn.ISOWEEKNUM(Semaine_1[[#This Row],[Date]])</f>
        <v>S29</v>
      </c>
      <c r="R681" s="18" t="str">
        <f>TEXT(Semaine_1[[#This Row],[Date]],"MMMM")</f>
        <v>juillet</v>
      </c>
    </row>
    <row r="682" spans="1:18" ht="28.5" x14ac:dyDescent="0.45">
      <c r="A682" s="1">
        <v>45853</v>
      </c>
      <c r="B682" t="s">
        <v>35</v>
      </c>
      <c r="C682" t="s">
        <v>36</v>
      </c>
      <c r="D682" t="s">
        <v>1652</v>
      </c>
      <c r="E682" t="s">
        <v>1655</v>
      </c>
      <c r="F682">
        <v>775262371</v>
      </c>
      <c r="G682" t="s">
        <v>27</v>
      </c>
      <c r="I682" t="s">
        <v>24</v>
      </c>
      <c r="J682" t="s">
        <v>20</v>
      </c>
      <c r="L682" s="4" t="s">
        <v>1656</v>
      </c>
      <c r="Q682" s="18" t="str">
        <f>"S"&amp;_xlfn.ISOWEEKNUM(Semaine_1[[#This Row],[Date]])</f>
        <v>S29</v>
      </c>
      <c r="R682" s="18" t="str">
        <f>TEXT(Semaine_1[[#This Row],[Date]],"MMMM")</f>
        <v>juillet</v>
      </c>
    </row>
    <row r="683" spans="1:18" x14ac:dyDescent="0.45">
      <c r="A683" s="1">
        <v>45853</v>
      </c>
      <c r="B683" t="s">
        <v>35</v>
      </c>
      <c r="C683" t="s">
        <v>36</v>
      </c>
      <c r="D683" t="s">
        <v>1652</v>
      </c>
      <c r="E683" t="s">
        <v>1657</v>
      </c>
      <c r="F683">
        <v>772506388</v>
      </c>
      <c r="G683" t="s">
        <v>18</v>
      </c>
      <c r="I683" t="s">
        <v>19</v>
      </c>
      <c r="J683" t="s">
        <v>20</v>
      </c>
      <c r="L683" s="4" t="s">
        <v>783</v>
      </c>
      <c r="Q683" s="18" t="str">
        <f>"S"&amp;_xlfn.ISOWEEKNUM(Semaine_1[[#This Row],[Date]])</f>
        <v>S29</v>
      </c>
      <c r="R683" s="18" t="str">
        <f>TEXT(Semaine_1[[#This Row],[Date]],"MMMM")</f>
        <v>juillet</v>
      </c>
    </row>
    <row r="684" spans="1:18" x14ac:dyDescent="0.45">
      <c r="A684" s="1">
        <v>45853</v>
      </c>
      <c r="B684" t="s">
        <v>35</v>
      </c>
      <c r="C684" t="s">
        <v>36</v>
      </c>
      <c r="D684" t="s">
        <v>1652</v>
      </c>
      <c r="E684" t="s">
        <v>122</v>
      </c>
      <c r="F684">
        <v>787101123</v>
      </c>
      <c r="G684" t="s">
        <v>27</v>
      </c>
      <c r="I684" t="s">
        <v>19</v>
      </c>
      <c r="J684" t="s">
        <v>20</v>
      </c>
      <c r="L684" s="4" t="s">
        <v>1658</v>
      </c>
      <c r="Q684" s="18" t="str">
        <f>"S"&amp;_xlfn.ISOWEEKNUM(Semaine_1[[#This Row],[Date]])</f>
        <v>S29</v>
      </c>
      <c r="R684" s="18" t="str">
        <f>TEXT(Semaine_1[[#This Row],[Date]],"MMMM")</f>
        <v>juillet</v>
      </c>
    </row>
    <row r="685" spans="1:18" ht="28.5" x14ac:dyDescent="0.45">
      <c r="A685" s="1">
        <v>45853</v>
      </c>
      <c r="B685" t="s">
        <v>35</v>
      </c>
      <c r="C685" t="s">
        <v>36</v>
      </c>
      <c r="D685" t="s">
        <v>1652</v>
      </c>
      <c r="E685" t="s">
        <v>1252</v>
      </c>
      <c r="F685">
        <v>762735182</v>
      </c>
      <c r="G685" t="s">
        <v>27</v>
      </c>
      <c r="I685" t="s">
        <v>19</v>
      </c>
      <c r="J685" t="s">
        <v>20</v>
      </c>
      <c r="L685" s="4" t="s">
        <v>1659</v>
      </c>
      <c r="Q685" s="18" t="str">
        <f>"S"&amp;_xlfn.ISOWEEKNUM(Semaine_1[[#This Row],[Date]])</f>
        <v>S29</v>
      </c>
      <c r="R685" s="18" t="str">
        <f>TEXT(Semaine_1[[#This Row],[Date]],"MMMM")</f>
        <v>juillet</v>
      </c>
    </row>
    <row r="686" spans="1:18" ht="28.5" x14ac:dyDescent="0.45">
      <c r="A686" s="1">
        <v>45853</v>
      </c>
      <c r="B686" t="s">
        <v>35</v>
      </c>
      <c r="C686" t="s">
        <v>36</v>
      </c>
      <c r="D686" t="s">
        <v>1652</v>
      </c>
      <c r="E686" t="s">
        <v>1660</v>
      </c>
      <c r="F686">
        <v>761509551</v>
      </c>
      <c r="G686" t="s">
        <v>18</v>
      </c>
      <c r="I686" t="s">
        <v>19</v>
      </c>
      <c r="J686" t="s">
        <v>20</v>
      </c>
      <c r="L686" s="4" t="s">
        <v>1661</v>
      </c>
      <c r="Q686" s="18" t="str">
        <f>"S"&amp;_xlfn.ISOWEEKNUM(Semaine_1[[#This Row],[Date]])</f>
        <v>S29</v>
      </c>
      <c r="R686" s="18" t="str">
        <f>TEXT(Semaine_1[[#This Row],[Date]],"MMMM")</f>
        <v>juillet</v>
      </c>
    </row>
    <row r="687" spans="1:18" ht="28.5" x14ac:dyDescent="0.45">
      <c r="A687" s="1">
        <v>45853</v>
      </c>
      <c r="B687" t="s">
        <v>35</v>
      </c>
      <c r="C687" t="s">
        <v>36</v>
      </c>
      <c r="D687" t="s">
        <v>1652</v>
      </c>
      <c r="E687" t="s">
        <v>627</v>
      </c>
      <c r="F687">
        <v>784365656</v>
      </c>
      <c r="G687" t="s">
        <v>27</v>
      </c>
      <c r="I687" t="s">
        <v>19</v>
      </c>
      <c r="J687" t="s">
        <v>20</v>
      </c>
      <c r="L687" s="4" t="s">
        <v>1662</v>
      </c>
      <c r="Q687" s="18" t="str">
        <f>"S"&amp;_xlfn.ISOWEEKNUM(Semaine_1[[#This Row],[Date]])</f>
        <v>S29</v>
      </c>
      <c r="R687" s="18" t="str">
        <f>TEXT(Semaine_1[[#This Row],[Date]],"MMMM")</f>
        <v>juillet</v>
      </c>
    </row>
    <row r="688" spans="1:18" x14ac:dyDescent="0.45">
      <c r="A688" s="1">
        <v>45853</v>
      </c>
      <c r="B688" t="s">
        <v>35</v>
      </c>
      <c r="C688" t="s">
        <v>36</v>
      </c>
      <c r="D688" t="s">
        <v>1652</v>
      </c>
      <c r="E688" t="s">
        <v>1663</v>
      </c>
      <c r="F688">
        <v>776413480</v>
      </c>
      <c r="G688" t="s">
        <v>27</v>
      </c>
      <c r="I688" t="s">
        <v>19</v>
      </c>
      <c r="J688" t="s">
        <v>20</v>
      </c>
      <c r="L688" s="4" t="s">
        <v>1664</v>
      </c>
      <c r="Q688" s="18" t="str">
        <f>"S"&amp;_xlfn.ISOWEEKNUM(Semaine_1[[#This Row],[Date]])</f>
        <v>S29</v>
      </c>
      <c r="R688" s="18" t="str">
        <f>TEXT(Semaine_1[[#This Row],[Date]],"MMMM")</f>
        <v>juillet</v>
      </c>
    </row>
    <row r="689" spans="1:18" ht="28.5" x14ac:dyDescent="0.45">
      <c r="A689" s="1">
        <v>45853</v>
      </c>
      <c r="B689" t="s">
        <v>25</v>
      </c>
      <c r="C689" t="s">
        <v>26</v>
      </c>
      <c r="D689" t="s">
        <v>61</v>
      </c>
      <c r="E689" t="s">
        <v>76</v>
      </c>
      <c r="F689">
        <v>776622000</v>
      </c>
      <c r="G689" t="s">
        <v>27</v>
      </c>
      <c r="I689" t="s">
        <v>24</v>
      </c>
      <c r="J689" t="s">
        <v>28</v>
      </c>
      <c r="K689" t="s">
        <v>126</v>
      </c>
      <c r="L689" s="4" t="s">
        <v>870</v>
      </c>
      <c r="M689" t="s">
        <v>190</v>
      </c>
      <c r="N689">
        <v>50</v>
      </c>
      <c r="O689" s="5">
        <v>6000</v>
      </c>
      <c r="P689" s="5">
        <v>300000</v>
      </c>
      <c r="Q689" s="18" t="str">
        <f>"S"&amp;_xlfn.ISOWEEKNUM(Semaine_1[[#This Row],[Date]])</f>
        <v>S29</v>
      </c>
      <c r="R689" s="18" t="str">
        <f>TEXT(Semaine_1[[#This Row],[Date]],"MMMM")</f>
        <v>juillet</v>
      </c>
    </row>
    <row r="690" spans="1:18" ht="28.5" x14ac:dyDescent="0.45">
      <c r="A690" s="1">
        <v>45853</v>
      </c>
      <c r="B690" t="s">
        <v>25</v>
      </c>
      <c r="C690" t="s">
        <v>26</v>
      </c>
      <c r="D690" t="s">
        <v>61</v>
      </c>
      <c r="E690" t="s">
        <v>76</v>
      </c>
      <c r="F690">
        <v>776622000</v>
      </c>
      <c r="G690" t="s">
        <v>27</v>
      </c>
      <c r="I690" t="s">
        <v>24</v>
      </c>
      <c r="J690" t="s">
        <v>28</v>
      </c>
      <c r="K690" t="s">
        <v>126</v>
      </c>
      <c r="L690" s="4" t="s">
        <v>870</v>
      </c>
      <c r="M690" t="s">
        <v>209</v>
      </c>
      <c r="N690">
        <v>25</v>
      </c>
      <c r="O690" s="5">
        <v>7000</v>
      </c>
      <c r="P690" s="5">
        <v>175000</v>
      </c>
      <c r="Q690" s="18" t="str">
        <f>"S"&amp;_xlfn.ISOWEEKNUM(Semaine_1[[#This Row],[Date]])</f>
        <v>S29</v>
      </c>
      <c r="R690" s="18" t="str">
        <f>TEXT(Semaine_1[[#This Row],[Date]],"MMMM")</f>
        <v>juillet</v>
      </c>
    </row>
    <row r="691" spans="1:18" ht="28.5" x14ac:dyDescent="0.45">
      <c r="A691" s="1">
        <v>45853</v>
      </c>
      <c r="B691" t="s">
        <v>25</v>
      </c>
      <c r="C691" t="s">
        <v>26</v>
      </c>
      <c r="D691" t="s">
        <v>61</v>
      </c>
      <c r="E691" t="s">
        <v>153</v>
      </c>
      <c r="F691">
        <v>775602981</v>
      </c>
      <c r="G691" t="s">
        <v>27</v>
      </c>
      <c r="I691" t="s">
        <v>24</v>
      </c>
      <c r="J691" t="s">
        <v>28</v>
      </c>
      <c r="K691" t="s">
        <v>126</v>
      </c>
      <c r="L691" s="4" t="s">
        <v>870</v>
      </c>
      <c r="M691" t="s">
        <v>190</v>
      </c>
      <c r="N691">
        <v>25</v>
      </c>
      <c r="O691" s="5">
        <v>6000</v>
      </c>
      <c r="P691" s="5">
        <v>150000</v>
      </c>
      <c r="Q691" s="18" t="str">
        <f>"S"&amp;_xlfn.ISOWEEKNUM(Semaine_1[[#This Row],[Date]])</f>
        <v>S29</v>
      </c>
      <c r="R691" s="18" t="str">
        <f>TEXT(Semaine_1[[#This Row],[Date]],"MMMM")</f>
        <v>juillet</v>
      </c>
    </row>
    <row r="692" spans="1:18" ht="28.5" x14ac:dyDescent="0.45">
      <c r="A692" s="1">
        <v>45853</v>
      </c>
      <c r="B692" t="s">
        <v>25</v>
      </c>
      <c r="C692" t="s">
        <v>26</v>
      </c>
      <c r="D692" t="s">
        <v>61</v>
      </c>
      <c r="E692" t="s">
        <v>519</v>
      </c>
      <c r="F692">
        <v>775598302</v>
      </c>
      <c r="G692" t="s">
        <v>27</v>
      </c>
      <c r="I692" t="s">
        <v>24</v>
      </c>
      <c r="J692" t="s">
        <v>28</v>
      </c>
      <c r="K692" t="s">
        <v>126</v>
      </c>
      <c r="L692" s="4" t="s">
        <v>870</v>
      </c>
      <c r="M692" t="s">
        <v>190</v>
      </c>
      <c r="N692">
        <v>25</v>
      </c>
      <c r="O692" s="5">
        <v>6000</v>
      </c>
      <c r="P692" s="5">
        <v>150000</v>
      </c>
      <c r="Q692" s="18" t="str">
        <f>"S"&amp;_xlfn.ISOWEEKNUM(Semaine_1[[#This Row],[Date]])</f>
        <v>S29</v>
      </c>
      <c r="R692" s="18" t="str">
        <f>TEXT(Semaine_1[[#This Row],[Date]],"MMMM")</f>
        <v>juillet</v>
      </c>
    </row>
    <row r="693" spans="1:18" x14ac:dyDescent="0.45">
      <c r="A693" s="1">
        <v>45853</v>
      </c>
      <c r="B693" t="s">
        <v>30</v>
      </c>
      <c r="C693" t="s">
        <v>31</v>
      </c>
      <c r="D693" t="s">
        <v>53</v>
      </c>
      <c r="E693" t="s">
        <v>69</v>
      </c>
      <c r="F693">
        <v>776162965</v>
      </c>
      <c r="G693" t="s">
        <v>27</v>
      </c>
      <c r="I693" t="s">
        <v>24</v>
      </c>
      <c r="J693" t="s">
        <v>37</v>
      </c>
      <c r="L693" s="4" t="s">
        <v>1665</v>
      </c>
      <c r="M693" t="s">
        <v>34</v>
      </c>
      <c r="N693">
        <v>2</v>
      </c>
      <c r="O693" s="5">
        <v>26000</v>
      </c>
      <c r="P693" s="5">
        <v>52000</v>
      </c>
      <c r="Q693" s="18" t="str">
        <f>"S"&amp;_xlfn.ISOWEEKNUM(Semaine_1[[#This Row],[Date]])</f>
        <v>S29</v>
      </c>
      <c r="R693" s="18" t="str">
        <f>TEXT(Semaine_1[[#This Row],[Date]],"MMMM")</f>
        <v>juillet</v>
      </c>
    </row>
    <row r="694" spans="1:18" x14ac:dyDescent="0.45">
      <c r="A694" s="1">
        <v>45853</v>
      </c>
      <c r="B694" t="s">
        <v>30</v>
      </c>
      <c r="C694" t="s">
        <v>31</v>
      </c>
      <c r="D694" t="s">
        <v>53</v>
      </c>
      <c r="E694" t="s">
        <v>164</v>
      </c>
      <c r="F694">
        <v>778494608</v>
      </c>
      <c r="G694" t="s">
        <v>27</v>
      </c>
      <c r="I694" t="s">
        <v>19</v>
      </c>
      <c r="J694" t="s">
        <v>37</v>
      </c>
      <c r="L694" s="4" t="s">
        <v>1666</v>
      </c>
      <c r="M694" t="s">
        <v>34</v>
      </c>
      <c r="N694">
        <v>50</v>
      </c>
      <c r="O694" s="5">
        <v>26000</v>
      </c>
      <c r="P694" s="5">
        <v>1300000</v>
      </c>
      <c r="Q694" s="18" t="str">
        <f>"S"&amp;_xlfn.ISOWEEKNUM(Semaine_1[[#This Row],[Date]])</f>
        <v>S29</v>
      </c>
      <c r="R694" s="18" t="str">
        <f>TEXT(Semaine_1[[#This Row],[Date]],"MMMM")</f>
        <v>juillet</v>
      </c>
    </row>
    <row r="695" spans="1:18" x14ac:dyDescent="0.45">
      <c r="A695" s="1">
        <v>45853</v>
      </c>
      <c r="B695" t="s">
        <v>30</v>
      </c>
      <c r="C695" t="s">
        <v>31</v>
      </c>
      <c r="D695" t="s">
        <v>53</v>
      </c>
      <c r="E695" t="s">
        <v>164</v>
      </c>
      <c r="F695">
        <v>778494608</v>
      </c>
      <c r="G695" t="s">
        <v>27</v>
      </c>
      <c r="I695" t="s">
        <v>19</v>
      </c>
      <c r="J695" t="s">
        <v>37</v>
      </c>
      <c r="L695" s="4" t="s">
        <v>1666</v>
      </c>
      <c r="M695" t="s">
        <v>32</v>
      </c>
      <c r="N695">
        <v>50</v>
      </c>
      <c r="O695" s="5">
        <v>31000</v>
      </c>
      <c r="P695" s="5">
        <v>1550000</v>
      </c>
      <c r="Q695" s="18" t="str">
        <f>"S"&amp;_xlfn.ISOWEEKNUM(Semaine_1[[#This Row],[Date]])</f>
        <v>S29</v>
      </c>
      <c r="R695" s="18" t="str">
        <f>TEXT(Semaine_1[[#This Row],[Date]],"MMMM")</f>
        <v>juillet</v>
      </c>
    </row>
    <row r="696" spans="1:18" ht="28.5" x14ac:dyDescent="0.45">
      <c r="A696" s="1">
        <v>45853</v>
      </c>
      <c r="B696" t="s">
        <v>30</v>
      </c>
      <c r="C696" t="s">
        <v>31</v>
      </c>
      <c r="D696" t="s">
        <v>53</v>
      </c>
      <c r="E696" t="s">
        <v>251</v>
      </c>
      <c r="F696">
        <v>771952926</v>
      </c>
      <c r="G696" t="s">
        <v>18</v>
      </c>
      <c r="I696" t="s">
        <v>24</v>
      </c>
      <c r="J696" t="s">
        <v>20</v>
      </c>
      <c r="L696" s="4" t="s">
        <v>1667</v>
      </c>
      <c r="Q696" s="18" t="str">
        <f>"S"&amp;_xlfn.ISOWEEKNUM(Semaine_1[[#This Row],[Date]])</f>
        <v>S29</v>
      </c>
      <c r="R696" s="18" t="str">
        <f>TEXT(Semaine_1[[#This Row],[Date]],"MMMM")</f>
        <v>juillet</v>
      </c>
    </row>
    <row r="697" spans="1:18" x14ac:dyDescent="0.45">
      <c r="A697" s="1">
        <v>45853</v>
      </c>
      <c r="B697" t="s">
        <v>30</v>
      </c>
      <c r="C697" t="s">
        <v>31</v>
      </c>
      <c r="D697" t="s">
        <v>53</v>
      </c>
      <c r="E697" t="s">
        <v>66</v>
      </c>
      <c r="F697">
        <v>774085200</v>
      </c>
      <c r="G697" t="s">
        <v>27</v>
      </c>
      <c r="I697" t="s">
        <v>19</v>
      </c>
      <c r="J697" t="s">
        <v>20</v>
      </c>
      <c r="L697" s="4" t="s">
        <v>800</v>
      </c>
      <c r="Q697" s="18" t="str">
        <f>"S"&amp;_xlfn.ISOWEEKNUM(Semaine_1[[#This Row],[Date]])</f>
        <v>S29</v>
      </c>
      <c r="R697" s="18" t="str">
        <f>TEXT(Semaine_1[[#This Row],[Date]],"MMMM")</f>
        <v>juillet</v>
      </c>
    </row>
    <row r="698" spans="1:18" ht="42.75" x14ac:dyDescent="0.45">
      <c r="A698" s="1">
        <v>45853</v>
      </c>
      <c r="B698" t="s">
        <v>30</v>
      </c>
      <c r="C698" t="s">
        <v>31</v>
      </c>
      <c r="D698" t="s">
        <v>53</v>
      </c>
      <c r="E698" t="s">
        <v>484</v>
      </c>
      <c r="F698">
        <v>774756755</v>
      </c>
      <c r="G698" t="s">
        <v>27</v>
      </c>
      <c r="I698" t="s">
        <v>19</v>
      </c>
      <c r="J698" t="s">
        <v>20</v>
      </c>
      <c r="L698" s="4" t="s">
        <v>1668</v>
      </c>
      <c r="Q698" s="18" t="str">
        <f>"S"&amp;_xlfn.ISOWEEKNUM(Semaine_1[[#This Row],[Date]])</f>
        <v>S29</v>
      </c>
      <c r="R698" s="18" t="str">
        <f>TEXT(Semaine_1[[#This Row],[Date]],"MMMM")</f>
        <v>juillet</v>
      </c>
    </row>
    <row r="699" spans="1:18" ht="28.5" x14ac:dyDescent="0.45">
      <c r="A699" s="1">
        <v>45853</v>
      </c>
      <c r="B699" t="s">
        <v>30</v>
      </c>
      <c r="C699" t="s">
        <v>31</v>
      </c>
      <c r="D699" t="s">
        <v>53</v>
      </c>
      <c r="E699" t="s">
        <v>54</v>
      </c>
      <c r="F699">
        <v>773777037</v>
      </c>
      <c r="G699" t="s">
        <v>27</v>
      </c>
      <c r="I699" t="s">
        <v>24</v>
      </c>
      <c r="J699" t="s">
        <v>20</v>
      </c>
      <c r="L699" s="4" t="s">
        <v>1669</v>
      </c>
      <c r="Q699" s="18" t="str">
        <f>"S"&amp;_xlfn.ISOWEEKNUM(Semaine_1[[#This Row],[Date]])</f>
        <v>S29</v>
      </c>
      <c r="R699" s="18" t="str">
        <f>TEXT(Semaine_1[[#This Row],[Date]],"MMMM")</f>
        <v>juillet</v>
      </c>
    </row>
    <row r="700" spans="1:18" ht="28.5" x14ac:dyDescent="0.45">
      <c r="A700" s="1">
        <v>45853</v>
      </c>
      <c r="B700" t="s">
        <v>30</v>
      </c>
      <c r="C700" t="s">
        <v>31</v>
      </c>
      <c r="D700" t="s">
        <v>67</v>
      </c>
      <c r="E700" t="s">
        <v>463</v>
      </c>
      <c r="F700">
        <v>776294931</v>
      </c>
      <c r="G700" t="s">
        <v>27</v>
      </c>
      <c r="I700" t="s">
        <v>19</v>
      </c>
      <c r="J700" t="s">
        <v>20</v>
      </c>
      <c r="L700" s="4" t="s">
        <v>1670</v>
      </c>
      <c r="Q700" s="18" t="str">
        <f>"S"&amp;_xlfn.ISOWEEKNUM(Semaine_1[[#This Row],[Date]])</f>
        <v>S29</v>
      </c>
      <c r="R700" s="18" t="str">
        <f>TEXT(Semaine_1[[#This Row],[Date]],"MMMM")</f>
        <v>juillet</v>
      </c>
    </row>
    <row r="701" spans="1:18" x14ac:dyDescent="0.45">
      <c r="A701" s="1">
        <v>45853</v>
      </c>
      <c r="B701" t="s">
        <v>30</v>
      </c>
      <c r="C701" t="s">
        <v>31</v>
      </c>
      <c r="D701" t="s">
        <v>67</v>
      </c>
      <c r="E701" t="s">
        <v>467</v>
      </c>
      <c r="F701">
        <v>774190976</v>
      </c>
      <c r="G701" t="s">
        <v>18</v>
      </c>
      <c r="I701" t="s">
        <v>19</v>
      </c>
      <c r="J701" t="s">
        <v>20</v>
      </c>
      <c r="L701" s="4" t="s">
        <v>1671</v>
      </c>
      <c r="Q701" s="18" t="str">
        <f>"S"&amp;_xlfn.ISOWEEKNUM(Semaine_1[[#This Row],[Date]])</f>
        <v>S29</v>
      </c>
      <c r="R701" s="18" t="str">
        <f>TEXT(Semaine_1[[#This Row],[Date]],"MMMM")</f>
        <v>juillet</v>
      </c>
    </row>
    <row r="702" spans="1:18" ht="28.5" x14ac:dyDescent="0.45">
      <c r="A702" s="1">
        <v>45853</v>
      </c>
      <c r="B702" t="s">
        <v>30</v>
      </c>
      <c r="C702" t="s">
        <v>31</v>
      </c>
      <c r="D702" t="s">
        <v>67</v>
      </c>
      <c r="E702" t="s">
        <v>254</v>
      </c>
      <c r="F702">
        <v>770290375</v>
      </c>
      <c r="G702" t="s">
        <v>18</v>
      </c>
      <c r="I702" t="s">
        <v>24</v>
      </c>
      <c r="J702" t="s">
        <v>20</v>
      </c>
      <c r="L702" s="4" t="s">
        <v>1672</v>
      </c>
      <c r="Q702" s="18" t="str">
        <f>"S"&amp;_xlfn.ISOWEEKNUM(Semaine_1[[#This Row],[Date]])</f>
        <v>S29</v>
      </c>
      <c r="R702" s="18" t="str">
        <f>TEXT(Semaine_1[[#This Row],[Date]],"MMMM")</f>
        <v>juillet</v>
      </c>
    </row>
    <row r="703" spans="1:18" ht="28.5" x14ac:dyDescent="0.45">
      <c r="A703" s="1">
        <v>45853</v>
      </c>
      <c r="B703" t="s">
        <v>30</v>
      </c>
      <c r="C703" t="s">
        <v>31</v>
      </c>
      <c r="D703" t="s">
        <v>67</v>
      </c>
      <c r="E703" t="s">
        <v>163</v>
      </c>
      <c r="F703">
        <v>773531341</v>
      </c>
      <c r="G703" t="s">
        <v>27</v>
      </c>
      <c r="I703" t="s">
        <v>24</v>
      </c>
      <c r="J703" t="s">
        <v>20</v>
      </c>
      <c r="L703" s="4" t="s">
        <v>1673</v>
      </c>
      <c r="Q703" s="18" t="str">
        <f>"S"&amp;_xlfn.ISOWEEKNUM(Semaine_1[[#This Row],[Date]])</f>
        <v>S29</v>
      </c>
      <c r="R703" s="18" t="str">
        <f>TEXT(Semaine_1[[#This Row],[Date]],"MMMM")</f>
        <v>juillet</v>
      </c>
    </row>
    <row r="704" spans="1:18" ht="42.75" x14ac:dyDescent="0.45">
      <c r="A704" s="1">
        <v>45853</v>
      </c>
      <c r="B704" t="s">
        <v>30</v>
      </c>
      <c r="C704" t="s">
        <v>31</v>
      </c>
      <c r="D704" t="s">
        <v>67</v>
      </c>
      <c r="E704" t="s">
        <v>68</v>
      </c>
      <c r="F704">
        <v>781282357</v>
      </c>
      <c r="G704" t="s">
        <v>27</v>
      </c>
      <c r="I704" t="s">
        <v>24</v>
      </c>
      <c r="J704" t="s">
        <v>20</v>
      </c>
      <c r="L704" s="4" t="s">
        <v>1674</v>
      </c>
      <c r="Q704" s="18" t="str">
        <f>"S"&amp;_xlfn.ISOWEEKNUM(Semaine_1[[#This Row],[Date]])</f>
        <v>S29</v>
      </c>
      <c r="R704" s="18" t="str">
        <f>TEXT(Semaine_1[[#This Row],[Date]],"MMMM")</f>
        <v>juillet</v>
      </c>
    </row>
    <row r="705" spans="1:18" x14ac:dyDescent="0.45">
      <c r="A705" s="1">
        <v>45853</v>
      </c>
      <c r="B705" t="s">
        <v>30</v>
      </c>
      <c r="C705" t="s">
        <v>31</v>
      </c>
      <c r="D705" t="s">
        <v>67</v>
      </c>
      <c r="E705" t="s">
        <v>1427</v>
      </c>
      <c r="F705">
        <v>777132186</v>
      </c>
      <c r="G705" t="s">
        <v>27</v>
      </c>
      <c r="I705" t="s">
        <v>24</v>
      </c>
      <c r="J705" t="s">
        <v>20</v>
      </c>
      <c r="L705" s="4" t="s">
        <v>483</v>
      </c>
      <c r="Q705" s="18" t="str">
        <f>"S"&amp;_xlfn.ISOWEEKNUM(Semaine_1[[#This Row],[Date]])</f>
        <v>S29</v>
      </c>
      <c r="R705" s="18" t="str">
        <f>TEXT(Semaine_1[[#This Row],[Date]],"MMMM")</f>
        <v>juillet</v>
      </c>
    </row>
    <row r="706" spans="1:18" ht="57" x14ac:dyDescent="0.45">
      <c r="A706" s="1">
        <v>45853</v>
      </c>
      <c r="B706" t="s">
        <v>42</v>
      </c>
      <c r="C706" t="s">
        <v>815</v>
      </c>
      <c r="D706" t="s">
        <v>1375</v>
      </c>
      <c r="E706" t="s">
        <v>56</v>
      </c>
      <c r="F706">
        <v>782357233</v>
      </c>
      <c r="G706" t="s">
        <v>23</v>
      </c>
      <c r="I706" t="s">
        <v>19</v>
      </c>
      <c r="J706" t="s">
        <v>20</v>
      </c>
      <c r="L706" s="4" t="s">
        <v>1675</v>
      </c>
      <c r="Q706" s="18" t="str">
        <f>"S"&amp;_xlfn.ISOWEEKNUM(Semaine_1[[#This Row],[Date]])</f>
        <v>S29</v>
      </c>
      <c r="R706" s="18" t="str">
        <f>TEXT(Semaine_1[[#This Row],[Date]],"MMMM")</f>
        <v>juillet</v>
      </c>
    </row>
    <row r="707" spans="1:18" x14ac:dyDescent="0.45">
      <c r="A707" s="1">
        <v>45853</v>
      </c>
      <c r="B707" t="s">
        <v>42</v>
      </c>
      <c r="C707" t="s">
        <v>815</v>
      </c>
      <c r="D707" t="s">
        <v>1375</v>
      </c>
      <c r="E707" t="s">
        <v>1676</v>
      </c>
      <c r="F707">
        <v>773806309</v>
      </c>
      <c r="G707" t="s">
        <v>27</v>
      </c>
      <c r="I707" t="s">
        <v>24</v>
      </c>
      <c r="J707" t="s">
        <v>20</v>
      </c>
      <c r="L707" s="4" t="s">
        <v>1677</v>
      </c>
      <c r="Q707" s="18" t="str">
        <f>"S"&amp;_xlfn.ISOWEEKNUM(Semaine_1[[#This Row],[Date]])</f>
        <v>S29</v>
      </c>
      <c r="R707" s="18" t="str">
        <f>TEXT(Semaine_1[[#This Row],[Date]],"MMMM")</f>
        <v>juillet</v>
      </c>
    </row>
    <row r="708" spans="1:18" ht="42.75" x14ac:dyDescent="0.45">
      <c r="A708" s="1">
        <v>45853</v>
      </c>
      <c r="B708" t="s">
        <v>42</v>
      </c>
      <c r="C708" t="s">
        <v>815</v>
      </c>
      <c r="D708" t="s">
        <v>1375</v>
      </c>
      <c r="E708" t="s">
        <v>1678</v>
      </c>
      <c r="F708">
        <v>761924801</v>
      </c>
      <c r="G708" t="s">
        <v>1679</v>
      </c>
      <c r="H708" t="s">
        <v>1680</v>
      </c>
      <c r="I708" t="s">
        <v>19</v>
      </c>
      <c r="J708" t="s">
        <v>20</v>
      </c>
      <c r="L708" s="4" t="s">
        <v>1681</v>
      </c>
      <c r="Q708" s="18" t="str">
        <f>"S"&amp;_xlfn.ISOWEEKNUM(Semaine_1[[#This Row],[Date]])</f>
        <v>S29</v>
      </c>
      <c r="R708" s="18" t="str">
        <f>TEXT(Semaine_1[[#This Row],[Date]],"MMMM")</f>
        <v>juillet</v>
      </c>
    </row>
    <row r="709" spans="1:18" ht="28.5" x14ac:dyDescent="0.45">
      <c r="A709" s="1">
        <v>45853</v>
      </c>
      <c r="B709" t="s">
        <v>42</v>
      </c>
      <c r="C709" t="s">
        <v>815</v>
      </c>
      <c r="D709" t="s">
        <v>1375</v>
      </c>
      <c r="E709" t="s">
        <v>267</v>
      </c>
      <c r="F709">
        <v>775276149</v>
      </c>
      <c r="G709" t="s">
        <v>27</v>
      </c>
      <c r="I709" t="s">
        <v>24</v>
      </c>
      <c r="J709" t="s">
        <v>20</v>
      </c>
      <c r="L709" s="4" t="s">
        <v>1682</v>
      </c>
      <c r="Q709" s="18" t="str">
        <f>"S"&amp;_xlfn.ISOWEEKNUM(Semaine_1[[#This Row],[Date]])</f>
        <v>S29</v>
      </c>
      <c r="R709" s="18" t="str">
        <f>TEXT(Semaine_1[[#This Row],[Date]],"MMMM")</f>
        <v>juillet</v>
      </c>
    </row>
    <row r="710" spans="1:18" x14ac:dyDescent="0.45">
      <c r="A710" s="1">
        <v>45853</v>
      </c>
      <c r="B710" t="s">
        <v>42</v>
      </c>
      <c r="C710" t="s">
        <v>815</v>
      </c>
      <c r="D710" t="s">
        <v>1375</v>
      </c>
      <c r="E710" t="s">
        <v>1390</v>
      </c>
      <c r="F710">
        <v>765769030</v>
      </c>
      <c r="G710" t="s">
        <v>27</v>
      </c>
      <c r="I710" t="s">
        <v>24</v>
      </c>
      <c r="J710" t="s">
        <v>20</v>
      </c>
      <c r="L710" s="4" t="s">
        <v>1683</v>
      </c>
      <c r="Q710" s="18" t="str">
        <f>"S"&amp;_xlfn.ISOWEEKNUM(Semaine_1[[#This Row],[Date]])</f>
        <v>S29</v>
      </c>
      <c r="R710" s="18" t="str">
        <f>TEXT(Semaine_1[[#This Row],[Date]],"MMMM")</f>
        <v>juillet</v>
      </c>
    </row>
    <row r="711" spans="1:18" ht="42.75" x14ac:dyDescent="0.45">
      <c r="A711" s="1">
        <v>45853</v>
      </c>
      <c r="B711" t="s">
        <v>42</v>
      </c>
      <c r="C711" t="s">
        <v>815</v>
      </c>
      <c r="D711" t="s">
        <v>1375</v>
      </c>
      <c r="E711" t="s">
        <v>1684</v>
      </c>
      <c r="F711">
        <v>770450834</v>
      </c>
      <c r="G711" t="s">
        <v>27</v>
      </c>
      <c r="I711" t="s">
        <v>24</v>
      </c>
      <c r="J711" t="s">
        <v>37</v>
      </c>
      <c r="L711" s="4" t="s">
        <v>1685</v>
      </c>
      <c r="M711" t="s">
        <v>34</v>
      </c>
      <c r="N711">
        <v>5</v>
      </c>
      <c r="O711" s="5">
        <v>26000</v>
      </c>
      <c r="P711" s="5">
        <v>130000</v>
      </c>
      <c r="Q711" s="18" t="str">
        <f>"S"&amp;_xlfn.ISOWEEKNUM(Semaine_1[[#This Row],[Date]])</f>
        <v>S29</v>
      </c>
      <c r="R711" s="18" t="str">
        <f>TEXT(Semaine_1[[#This Row],[Date]],"MMMM")</f>
        <v>juillet</v>
      </c>
    </row>
    <row r="712" spans="1:18" ht="42.75" x14ac:dyDescent="0.45">
      <c r="A712" s="1">
        <v>45853</v>
      </c>
      <c r="B712" t="s">
        <v>42</v>
      </c>
      <c r="C712" t="s">
        <v>815</v>
      </c>
      <c r="D712" t="s">
        <v>1375</v>
      </c>
      <c r="E712" t="s">
        <v>1684</v>
      </c>
      <c r="F712">
        <v>770450834</v>
      </c>
      <c r="G712" t="s">
        <v>27</v>
      </c>
      <c r="I712" t="s">
        <v>24</v>
      </c>
      <c r="J712" t="s">
        <v>37</v>
      </c>
      <c r="L712" s="4" t="s">
        <v>1685</v>
      </c>
      <c r="M712" t="s">
        <v>29</v>
      </c>
      <c r="N712">
        <v>5</v>
      </c>
      <c r="O712" s="5">
        <v>10250</v>
      </c>
      <c r="P712" s="5">
        <v>51250</v>
      </c>
      <c r="Q712" s="18" t="str">
        <f>"S"&amp;_xlfn.ISOWEEKNUM(Semaine_1[[#This Row],[Date]])</f>
        <v>S29</v>
      </c>
      <c r="R712" s="18" t="str">
        <f>TEXT(Semaine_1[[#This Row],[Date]],"MMMM")</f>
        <v>juillet</v>
      </c>
    </row>
    <row r="713" spans="1:18" ht="42.75" x14ac:dyDescent="0.45">
      <c r="A713" s="1">
        <v>45853</v>
      </c>
      <c r="B713" t="s">
        <v>42</v>
      </c>
      <c r="C713" t="s">
        <v>815</v>
      </c>
      <c r="D713" t="s">
        <v>1375</v>
      </c>
      <c r="E713" t="s">
        <v>1684</v>
      </c>
      <c r="F713">
        <v>770450834</v>
      </c>
      <c r="G713" t="s">
        <v>27</v>
      </c>
      <c r="I713" t="s">
        <v>24</v>
      </c>
      <c r="J713" t="s">
        <v>37</v>
      </c>
      <c r="L713" s="4" t="s">
        <v>1685</v>
      </c>
      <c r="M713" t="s">
        <v>43</v>
      </c>
      <c r="N713">
        <v>5</v>
      </c>
      <c r="O713" s="5">
        <v>19500</v>
      </c>
      <c r="P713" s="5">
        <v>97500</v>
      </c>
      <c r="Q713" s="18" t="str">
        <f>"S"&amp;_xlfn.ISOWEEKNUM(Semaine_1[[#This Row],[Date]])</f>
        <v>S29</v>
      </c>
      <c r="R713" s="18" t="str">
        <f>TEXT(Semaine_1[[#This Row],[Date]],"MMMM")</f>
        <v>juillet</v>
      </c>
    </row>
    <row r="714" spans="1:18" x14ac:dyDescent="0.45">
      <c r="A714" s="1">
        <v>45853</v>
      </c>
      <c r="B714" t="s">
        <v>42</v>
      </c>
      <c r="C714" t="s">
        <v>815</v>
      </c>
      <c r="D714" t="s">
        <v>1375</v>
      </c>
      <c r="E714" t="s">
        <v>1383</v>
      </c>
      <c r="F714">
        <v>782442821</v>
      </c>
      <c r="G714" t="s">
        <v>18</v>
      </c>
      <c r="I714" t="s">
        <v>24</v>
      </c>
      <c r="J714" t="s">
        <v>20</v>
      </c>
      <c r="L714" s="4" t="s">
        <v>1686</v>
      </c>
      <c r="Q714" s="18" t="str">
        <f>"S"&amp;_xlfn.ISOWEEKNUM(Semaine_1[[#This Row],[Date]])</f>
        <v>S29</v>
      </c>
      <c r="R714" s="18" t="str">
        <f>TEXT(Semaine_1[[#This Row],[Date]],"MMMM")</f>
        <v>juillet</v>
      </c>
    </row>
    <row r="715" spans="1:18" x14ac:dyDescent="0.45">
      <c r="A715" s="1">
        <v>45853</v>
      </c>
      <c r="B715" t="s">
        <v>42</v>
      </c>
      <c r="C715" t="s">
        <v>815</v>
      </c>
      <c r="D715" t="s">
        <v>1375</v>
      </c>
      <c r="E715" t="s">
        <v>903</v>
      </c>
      <c r="F715">
        <v>776194586</v>
      </c>
      <c r="G715" t="s">
        <v>27</v>
      </c>
      <c r="I715" t="s">
        <v>24</v>
      </c>
      <c r="J715" t="s">
        <v>20</v>
      </c>
      <c r="L715" s="4" t="s">
        <v>1687</v>
      </c>
      <c r="Q715" s="18" t="str">
        <f>"S"&amp;_xlfn.ISOWEEKNUM(Semaine_1[[#This Row],[Date]])</f>
        <v>S29</v>
      </c>
      <c r="R715" s="18" t="str">
        <f>TEXT(Semaine_1[[#This Row],[Date]],"MMMM")</f>
        <v>juillet</v>
      </c>
    </row>
    <row r="716" spans="1:18" ht="42.75" x14ac:dyDescent="0.45">
      <c r="A716" s="1">
        <v>45853</v>
      </c>
      <c r="B716" t="s">
        <v>42</v>
      </c>
      <c r="C716" t="s">
        <v>815</v>
      </c>
      <c r="D716" t="s">
        <v>1375</v>
      </c>
      <c r="E716" t="s">
        <v>1386</v>
      </c>
      <c r="F716">
        <v>770922815</v>
      </c>
      <c r="G716" t="s">
        <v>18</v>
      </c>
      <c r="I716" t="s">
        <v>24</v>
      </c>
      <c r="J716" t="s">
        <v>20</v>
      </c>
      <c r="L716" s="4" t="s">
        <v>1688</v>
      </c>
      <c r="Q716" s="18" t="str">
        <f>"S"&amp;_xlfn.ISOWEEKNUM(Semaine_1[[#This Row],[Date]])</f>
        <v>S29</v>
      </c>
      <c r="R716" s="18" t="str">
        <f>TEXT(Semaine_1[[#This Row],[Date]],"MMMM")</f>
        <v>juillet</v>
      </c>
    </row>
    <row r="717" spans="1:18" x14ac:dyDescent="0.45">
      <c r="A717" s="1">
        <v>45853</v>
      </c>
      <c r="B717" t="s">
        <v>42</v>
      </c>
      <c r="C717" t="s">
        <v>815</v>
      </c>
      <c r="D717" t="s">
        <v>1375</v>
      </c>
      <c r="E717" t="s">
        <v>1388</v>
      </c>
      <c r="F717">
        <v>785923657</v>
      </c>
      <c r="G717" t="s">
        <v>18</v>
      </c>
      <c r="I717" t="s">
        <v>19</v>
      </c>
      <c r="J717" t="s">
        <v>20</v>
      </c>
      <c r="L717" s="4" t="s">
        <v>1689</v>
      </c>
      <c r="Q717" s="18" t="str">
        <f>"S"&amp;_xlfn.ISOWEEKNUM(Semaine_1[[#This Row],[Date]])</f>
        <v>S29</v>
      </c>
      <c r="R717" s="18" t="str">
        <f>TEXT(Semaine_1[[#This Row],[Date]],"MMMM")</f>
        <v>juillet</v>
      </c>
    </row>
    <row r="718" spans="1:18" x14ac:dyDescent="0.45">
      <c r="A718" s="1">
        <v>45852</v>
      </c>
      <c r="B718" t="s">
        <v>40</v>
      </c>
      <c r="C718" t="s">
        <v>41</v>
      </c>
      <c r="D718" t="s">
        <v>55</v>
      </c>
      <c r="E718" t="s">
        <v>249</v>
      </c>
      <c r="F718">
        <v>771868130</v>
      </c>
      <c r="G718" t="s">
        <v>18</v>
      </c>
      <c r="I718" t="s">
        <v>24</v>
      </c>
      <c r="J718" t="s">
        <v>20</v>
      </c>
      <c r="L718" s="4" t="s">
        <v>1584</v>
      </c>
      <c r="Q718" s="18" t="str">
        <f>"S"&amp;_xlfn.ISOWEEKNUM(Semaine_1[[#This Row],[Date]])</f>
        <v>S29</v>
      </c>
      <c r="R718" s="18" t="str">
        <f>TEXT(Semaine_1[[#This Row],[Date]],"MMMM")</f>
        <v>juillet</v>
      </c>
    </row>
    <row r="719" spans="1:18" ht="28.5" x14ac:dyDescent="0.45">
      <c r="A719" s="1">
        <v>45852</v>
      </c>
      <c r="B719" t="s">
        <v>40</v>
      </c>
      <c r="C719" t="s">
        <v>41</v>
      </c>
      <c r="D719" t="s">
        <v>55</v>
      </c>
      <c r="E719" t="s">
        <v>1585</v>
      </c>
      <c r="F719">
        <v>775160533</v>
      </c>
      <c r="G719" t="s">
        <v>18</v>
      </c>
      <c r="I719" t="s">
        <v>24</v>
      </c>
      <c r="J719" t="s">
        <v>20</v>
      </c>
      <c r="L719" s="4" t="s">
        <v>1586</v>
      </c>
      <c r="Q719" s="18" t="str">
        <f>"S"&amp;_xlfn.ISOWEEKNUM(Semaine_1[[#This Row],[Date]])</f>
        <v>S29</v>
      </c>
      <c r="R719" s="18" t="str">
        <f>TEXT(Semaine_1[[#This Row],[Date]],"MMMM")</f>
        <v>juillet</v>
      </c>
    </row>
    <row r="720" spans="1:18" ht="28.5" x14ac:dyDescent="0.45">
      <c r="A720" s="1">
        <v>45852</v>
      </c>
      <c r="B720" t="s">
        <v>40</v>
      </c>
      <c r="C720" t="s">
        <v>41</v>
      </c>
      <c r="D720" t="s">
        <v>55</v>
      </c>
      <c r="E720" t="s">
        <v>1587</v>
      </c>
      <c r="F720">
        <v>775467226</v>
      </c>
      <c r="G720" t="s">
        <v>27</v>
      </c>
      <c r="I720" t="s">
        <v>19</v>
      </c>
      <c r="J720" t="s">
        <v>20</v>
      </c>
      <c r="L720" s="4" t="s">
        <v>1588</v>
      </c>
      <c r="Q720" s="18" t="str">
        <f>"S"&amp;_xlfn.ISOWEEKNUM(Semaine_1[[#This Row],[Date]])</f>
        <v>S29</v>
      </c>
      <c r="R720" s="18" t="str">
        <f>TEXT(Semaine_1[[#This Row],[Date]],"MMMM")</f>
        <v>juillet</v>
      </c>
    </row>
    <row r="721" spans="1:18" x14ac:dyDescent="0.45">
      <c r="A721" s="1">
        <v>45852</v>
      </c>
      <c r="B721" t="s">
        <v>40</v>
      </c>
      <c r="C721" t="s">
        <v>41</v>
      </c>
      <c r="D721" t="s">
        <v>55</v>
      </c>
      <c r="E721" t="s">
        <v>1589</v>
      </c>
      <c r="F721">
        <v>773942143</v>
      </c>
      <c r="G721" t="s">
        <v>27</v>
      </c>
      <c r="I721" t="s">
        <v>19</v>
      </c>
      <c r="J721" t="s">
        <v>37</v>
      </c>
      <c r="L721" s="4" t="s">
        <v>665</v>
      </c>
      <c r="M721" t="s">
        <v>34</v>
      </c>
      <c r="N721">
        <v>1</v>
      </c>
      <c r="O721" s="5">
        <v>26000</v>
      </c>
      <c r="P721" s="5">
        <v>26000</v>
      </c>
      <c r="Q721" s="18" t="str">
        <f>"S"&amp;_xlfn.ISOWEEKNUM(Semaine_1[[#This Row],[Date]])</f>
        <v>S29</v>
      </c>
      <c r="R721" s="18" t="str">
        <f>TEXT(Semaine_1[[#This Row],[Date]],"MMMM")</f>
        <v>juillet</v>
      </c>
    </row>
    <row r="722" spans="1:18" x14ac:dyDescent="0.45">
      <c r="A722" s="1">
        <v>45852</v>
      </c>
      <c r="B722" t="s">
        <v>40</v>
      </c>
      <c r="C722" t="s">
        <v>41</v>
      </c>
      <c r="D722" t="s">
        <v>55</v>
      </c>
      <c r="E722" t="s">
        <v>1590</v>
      </c>
      <c r="F722">
        <v>770924696</v>
      </c>
      <c r="G722" t="s">
        <v>18</v>
      </c>
      <c r="I722" t="s">
        <v>19</v>
      </c>
      <c r="J722" t="s">
        <v>37</v>
      </c>
      <c r="L722" s="4" t="s">
        <v>1591</v>
      </c>
      <c r="M722" t="s">
        <v>34</v>
      </c>
      <c r="N722">
        <v>1</v>
      </c>
      <c r="O722" s="5">
        <v>26000</v>
      </c>
      <c r="P722" s="5">
        <v>26000</v>
      </c>
      <c r="Q722" s="18" t="str">
        <f>"S"&amp;_xlfn.ISOWEEKNUM(Semaine_1[[#This Row],[Date]])</f>
        <v>S29</v>
      </c>
      <c r="R722" s="18" t="str">
        <f>TEXT(Semaine_1[[#This Row],[Date]],"MMMM")</f>
        <v>juillet</v>
      </c>
    </row>
    <row r="723" spans="1:18" x14ac:dyDescent="0.45">
      <c r="A723" s="1">
        <v>45852</v>
      </c>
      <c r="B723" t="s">
        <v>40</v>
      </c>
      <c r="C723" t="s">
        <v>41</v>
      </c>
      <c r="D723" t="s">
        <v>55</v>
      </c>
      <c r="E723" t="s">
        <v>1590</v>
      </c>
      <c r="F723">
        <v>770924696</v>
      </c>
      <c r="G723" t="s">
        <v>18</v>
      </c>
      <c r="I723" t="s">
        <v>19</v>
      </c>
      <c r="J723" t="s">
        <v>37</v>
      </c>
      <c r="L723" s="4" t="s">
        <v>1591</v>
      </c>
      <c r="M723" t="s">
        <v>43</v>
      </c>
      <c r="N723">
        <v>1</v>
      </c>
      <c r="O723" s="5">
        <v>19500</v>
      </c>
      <c r="P723" s="5">
        <v>19500</v>
      </c>
      <c r="Q723" s="18" t="str">
        <f>"S"&amp;_xlfn.ISOWEEKNUM(Semaine_1[[#This Row],[Date]])</f>
        <v>S29</v>
      </c>
      <c r="R723" s="18" t="str">
        <f>TEXT(Semaine_1[[#This Row],[Date]],"MMMM")</f>
        <v>juillet</v>
      </c>
    </row>
    <row r="724" spans="1:18" x14ac:dyDescent="0.45">
      <c r="A724" s="1">
        <v>45852</v>
      </c>
      <c r="B724" t="s">
        <v>40</v>
      </c>
      <c r="C724" t="s">
        <v>41</v>
      </c>
      <c r="D724" t="s">
        <v>55</v>
      </c>
      <c r="E724" t="s">
        <v>565</v>
      </c>
      <c r="F724">
        <v>786336194</v>
      </c>
      <c r="G724" t="s">
        <v>27</v>
      </c>
      <c r="I724" t="s">
        <v>19</v>
      </c>
      <c r="J724" t="s">
        <v>20</v>
      </c>
      <c r="L724" s="4" t="s">
        <v>1592</v>
      </c>
      <c r="Q724" s="18" t="str">
        <f>"S"&amp;_xlfn.ISOWEEKNUM(Semaine_1[[#This Row],[Date]])</f>
        <v>S29</v>
      </c>
      <c r="R724" s="18" t="str">
        <f>TEXT(Semaine_1[[#This Row],[Date]],"MMMM")</f>
        <v>juillet</v>
      </c>
    </row>
    <row r="725" spans="1:18" x14ac:dyDescent="0.45">
      <c r="A725" s="1">
        <v>45852</v>
      </c>
      <c r="B725" t="s">
        <v>14</v>
      </c>
      <c r="C725" t="s">
        <v>15</v>
      </c>
      <c r="D725" t="s">
        <v>71</v>
      </c>
      <c r="E725" t="s">
        <v>1483</v>
      </c>
      <c r="F725">
        <v>777262311</v>
      </c>
      <c r="G725" t="s">
        <v>18</v>
      </c>
      <c r="I725" t="s">
        <v>19</v>
      </c>
      <c r="J725" t="s">
        <v>20</v>
      </c>
      <c r="L725" s="4" t="s">
        <v>1063</v>
      </c>
      <c r="Q725" s="18" t="str">
        <f>"S"&amp;_xlfn.ISOWEEKNUM(Semaine_1[[#This Row],[Date]])</f>
        <v>S29</v>
      </c>
      <c r="R725" s="18" t="str">
        <f>TEXT(Semaine_1[[#This Row],[Date]],"MMMM")</f>
        <v>juillet</v>
      </c>
    </row>
    <row r="726" spans="1:18" ht="28.5" x14ac:dyDescent="0.45">
      <c r="A726" s="1">
        <v>45852</v>
      </c>
      <c r="B726" t="s">
        <v>14</v>
      </c>
      <c r="C726" t="s">
        <v>15</v>
      </c>
      <c r="D726" t="s">
        <v>71</v>
      </c>
      <c r="E726" t="s">
        <v>73</v>
      </c>
      <c r="F726">
        <v>776367168</v>
      </c>
      <c r="G726" t="s">
        <v>27</v>
      </c>
      <c r="I726" t="s">
        <v>24</v>
      </c>
      <c r="J726" t="s">
        <v>20</v>
      </c>
      <c r="L726" s="4" t="s">
        <v>1593</v>
      </c>
      <c r="Q726" s="18" t="str">
        <f>"S"&amp;_xlfn.ISOWEEKNUM(Semaine_1[[#This Row],[Date]])</f>
        <v>S29</v>
      </c>
      <c r="R726" s="18" t="str">
        <f>TEXT(Semaine_1[[#This Row],[Date]],"MMMM")</f>
        <v>juillet</v>
      </c>
    </row>
    <row r="727" spans="1:18" x14ac:dyDescent="0.45">
      <c r="A727" s="1">
        <v>45852</v>
      </c>
      <c r="B727" t="s">
        <v>14</v>
      </c>
      <c r="C727" t="s">
        <v>15</v>
      </c>
      <c r="D727" t="s">
        <v>71</v>
      </c>
      <c r="E727" t="s">
        <v>75</v>
      </c>
      <c r="F727">
        <v>773248259</v>
      </c>
      <c r="G727" t="s">
        <v>23</v>
      </c>
      <c r="I727" t="s">
        <v>24</v>
      </c>
      <c r="J727" t="s">
        <v>20</v>
      </c>
      <c r="L727" s="4" t="s">
        <v>1594</v>
      </c>
      <c r="Q727" s="18" t="str">
        <f>"S"&amp;_xlfn.ISOWEEKNUM(Semaine_1[[#This Row],[Date]])</f>
        <v>S29</v>
      </c>
      <c r="R727" s="18" t="str">
        <f>TEXT(Semaine_1[[#This Row],[Date]],"MMMM")</f>
        <v>juillet</v>
      </c>
    </row>
    <row r="728" spans="1:18" x14ac:dyDescent="0.45">
      <c r="A728" s="1">
        <v>45852</v>
      </c>
      <c r="B728" t="s">
        <v>14</v>
      </c>
      <c r="C728" t="s">
        <v>15</v>
      </c>
      <c r="D728" t="s">
        <v>71</v>
      </c>
      <c r="E728" t="s">
        <v>374</v>
      </c>
      <c r="F728">
        <v>778276533</v>
      </c>
      <c r="G728" t="s">
        <v>27</v>
      </c>
      <c r="I728" t="s">
        <v>19</v>
      </c>
      <c r="J728" t="s">
        <v>20</v>
      </c>
      <c r="L728" s="4" t="s">
        <v>375</v>
      </c>
      <c r="Q728" s="18" t="str">
        <f>"S"&amp;_xlfn.ISOWEEKNUM(Semaine_1[[#This Row],[Date]])</f>
        <v>S29</v>
      </c>
      <c r="R728" s="18" t="str">
        <f>TEXT(Semaine_1[[#This Row],[Date]],"MMMM")</f>
        <v>juillet</v>
      </c>
    </row>
    <row r="729" spans="1:18" x14ac:dyDescent="0.45">
      <c r="A729" s="1">
        <v>45852</v>
      </c>
      <c r="B729" t="s">
        <v>14</v>
      </c>
      <c r="C729" t="s">
        <v>15</v>
      </c>
      <c r="D729" t="s">
        <v>71</v>
      </c>
      <c r="E729" t="s">
        <v>258</v>
      </c>
      <c r="F729">
        <v>776634479</v>
      </c>
      <c r="G729" t="s">
        <v>27</v>
      </c>
      <c r="I729" t="s">
        <v>24</v>
      </c>
      <c r="J729" t="s">
        <v>20</v>
      </c>
      <c r="L729" s="4" t="s">
        <v>1595</v>
      </c>
      <c r="Q729" s="18" t="str">
        <f>"S"&amp;_xlfn.ISOWEEKNUM(Semaine_1[[#This Row],[Date]])</f>
        <v>S29</v>
      </c>
      <c r="R729" s="18" t="str">
        <f>TEXT(Semaine_1[[#This Row],[Date]],"MMMM")</f>
        <v>juillet</v>
      </c>
    </row>
    <row r="730" spans="1:18" x14ac:dyDescent="0.45">
      <c r="A730" s="1">
        <v>45852</v>
      </c>
      <c r="B730" t="s">
        <v>14</v>
      </c>
      <c r="C730" t="s">
        <v>15</v>
      </c>
      <c r="D730" t="s">
        <v>71</v>
      </c>
      <c r="E730" t="s">
        <v>74</v>
      </c>
      <c r="F730">
        <v>772900705</v>
      </c>
      <c r="G730" t="s">
        <v>27</v>
      </c>
      <c r="I730" t="s">
        <v>19</v>
      </c>
      <c r="J730" t="s">
        <v>20</v>
      </c>
      <c r="L730" s="4" t="s">
        <v>21</v>
      </c>
      <c r="Q730" s="18" t="str">
        <f>"S"&amp;_xlfn.ISOWEEKNUM(Semaine_1[[#This Row],[Date]])</f>
        <v>S29</v>
      </c>
      <c r="R730" s="18" t="str">
        <f>TEXT(Semaine_1[[#This Row],[Date]],"MMMM")</f>
        <v>juillet</v>
      </c>
    </row>
    <row r="731" spans="1:18" x14ac:dyDescent="0.45">
      <c r="A731" s="1">
        <v>45852</v>
      </c>
      <c r="B731" t="s">
        <v>14</v>
      </c>
      <c r="C731" t="s">
        <v>15</v>
      </c>
      <c r="D731" t="s">
        <v>71</v>
      </c>
      <c r="E731" t="s">
        <v>174</v>
      </c>
      <c r="F731">
        <v>776582607</v>
      </c>
      <c r="G731" t="s">
        <v>27</v>
      </c>
      <c r="I731" t="s">
        <v>19</v>
      </c>
      <c r="J731" t="s">
        <v>20</v>
      </c>
      <c r="L731" s="4" t="s">
        <v>1596</v>
      </c>
      <c r="Q731" s="18" t="str">
        <f>"S"&amp;_xlfn.ISOWEEKNUM(Semaine_1[[#This Row],[Date]])</f>
        <v>S29</v>
      </c>
      <c r="R731" s="18" t="str">
        <f>TEXT(Semaine_1[[#This Row],[Date]],"MMMM")</f>
        <v>juillet</v>
      </c>
    </row>
    <row r="732" spans="1:18" x14ac:dyDescent="0.45">
      <c r="A732" s="1">
        <v>45852</v>
      </c>
      <c r="B732" t="s">
        <v>14</v>
      </c>
      <c r="C732" t="s">
        <v>15</v>
      </c>
      <c r="D732" t="s">
        <v>71</v>
      </c>
      <c r="E732" t="s">
        <v>1478</v>
      </c>
      <c r="F732">
        <v>781828001</v>
      </c>
      <c r="G732" t="s">
        <v>18</v>
      </c>
      <c r="I732" t="s">
        <v>19</v>
      </c>
      <c r="J732" t="s">
        <v>20</v>
      </c>
      <c r="L732" s="4" t="s">
        <v>21</v>
      </c>
      <c r="Q732" s="18" t="str">
        <f>"S"&amp;_xlfn.ISOWEEKNUM(Semaine_1[[#This Row],[Date]])</f>
        <v>S29</v>
      </c>
      <c r="R732" s="18" t="str">
        <f>TEXT(Semaine_1[[#This Row],[Date]],"MMMM")</f>
        <v>juillet</v>
      </c>
    </row>
    <row r="733" spans="1:18" ht="57" x14ac:dyDescent="0.45">
      <c r="A733" s="1">
        <v>45852</v>
      </c>
      <c r="B733" t="s">
        <v>14</v>
      </c>
      <c r="C733" t="s">
        <v>15</v>
      </c>
      <c r="D733" t="s">
        <v>71</v>
      </c>
      <c r="E733" t="s">
        <v>787</v>
      </c>
      <c r="F733">
        <v>777972938</v>
      </c>
      <c r="G733" t="s">
        <v>18</v>
      </c>
      <c r="I733" t="s">
        <v>19</v>
      </c>
      <c r="J733" t="s">
        <v>20</v>
      </c>
      <c r="L733" s="4" t="s">
        <v>1597</v>
      </c>
      <c r="Q733" s="18" t="str">
        <f>"S"&amp;_xlfn.ISOWEEKNUM(Semaine_1[[#This Row],[Date]])</f>
        <v>S29</v>
      </c>
      <c r="R733" s="18" t="str">
        <f>TEXT(Semaine_1[[#This Row],[Date]],"MMMM")</f>
        <v>juillet</v>
      </c>
    </row>
    <row r="734" spans="1:18" x14ac:dyDescent="0.45">
      <c r="A734" s="1">
        <v>45852</v>
      </c>
      <c r="B734" t="s">
        <v>45</v>
      </c>
      <c r="C734" t="s">
        <v>46</v>
      </c>
      <c r="D734" t="s">
        <v>64</v>
      </c>
      <c r="E734" t="s">
        <v>135</v>
      </c>
      <c r="F734">
        <v>775218959</v>
      </c>
      <c r="G734" t="s">
        <v>27</v>
      </c>
      <c r="I734" t="s">
        <v>24</v>
      </c>
      <c r="J734" t="s">
        <v>20</v>
      </c>
      <c r="L734" s="4" t="s">
        <v>39</v>
      </c>
      <c r="Q734" s="18" t="str">
        <f>"S"&amp;_xlfn.ISOWEEKNUM(Semaine_1[[#This Row],[Date]])</f>
        <v>S29</v>
      </c>
      <c r="R734" s="18" t="str">
        <f>TEXT(Semaine_1[[#This Row],[Date]],"MMMM")</f>
        <v>juillet</v>
      </c>
    </row>
    <row r="735" spans="1:18" x14ac:dyDescent="0.45">
      <c r="A735" s="1">
        <v>45852</v>
      </c>
      <c r="B735" t="s">
        <v>45</v>
      </c>
      <c r="C735" t="s">
        <v>46</v>
      </c>
      <c r="D735" t="s">
        <v>64</v>
      </c>
      <c r="E735" t="s">
        <v>787</v>
      </c>
      <c r="F735">
        <v>760289192</v>
      </c>
      <c r="G735" t="s">
        <v>27</v>
      </c>
      <c r="I735" t="s">
        <v>19</v>
      </c>
      <c r="J735" t="s">
        <v>20</v>
      </c>
      <c r="L735" s="4" t="s">
        <v>132</v>
      </c>
      <c r="Q735" s="18" t="str">
        <f>"S"&amp;_xlfn.ISOWEEKNUM(Semaine_1[[#This Row],[Date]])</f>
        <v>S29</v>
      </c>
      <c r="R735" s="18" t="str">
        <f>TEXT(Semaine_1[[#This Row],[Date]],"MMMM")</f>
        <v>juillet</v>
      </c>
    </row>
    <row r="736" spans="1:18" x14ac:dyDescent="0.45">
      <c r="A736" s="1">
        <v>45852</v>
      </c>
      <c r="B736" t="s">
        <v>45</v>
      </c>
      <c r="C736" t="s">
        <v>46</v>
      </c>
      <c r="D736" t="s">
        <v>64</v>
      </c>
      <c r="E736" t="s">
        <v>1502</v>
      </c>
      <c r="F736">
        <v>763500909</v>
      </c>
      <c r="G736" t="s">
        <v>27</v>
      </c>
      <c r="I736" t="s">
        <v>19</v>
      </c>
      <c r="J736" t="s">
        <v>37</v>
      </c>
      <c r="L736" s="4" t="s">
        <v>1598</v>
      </c>
      <c r="M736" t="s">
        <v>34</v>
      </c>
      <c r="N736">
        <v>1</v>
      </c>
      <c r="O736" s="5">
        <v>26000</v>
      </c>
      <c r="P736" s="5">
        <v>26000</v>
      </c>
      <c r="Q736" s="18" t="str">
        <f>"S"&amp;_xlfn.ISOWEEKNUM(Semaine_1[[#This Row],[Date]])</f>
        <v>S29</v>
      </c>
      <c r="R736" s="18" t="str">
        <f>TEXT(Semaine_1[[#This Row],[Date]],"MMMM")</f>
        <v>juillet</v>
      </c>
    </row>
    <row r="737" spans="1:18" x14ac:dyDescent="0.45">
      <c r="A737" s="1">
        <v>45852</v>
      </c>
      <c r="B737" t="s">
        <v>45</v>
      </c>
      <c r="C737" t="s">
        <v>46</v>
      </c>
      <c r="D737" t="s">
        <v>64</v>
      </c>
      <c r="E737" t="s">
        <v>259</v>
      </c>
      <c r="F737">
        <v>775446868</v>
      </c>
      <c r="G737" t="s">
        <v>27</v>
      </c>
      <c r="I737" t="s">
        <v>19</v>
      </c>
      <c r="J737" t="s">
        <v>20</v>
      </c>
      <c r="L737" s="4" t="s">
        <v>39</v>
      </c>
      <c r="Q737" s="18" t="str">
        <f>"S"&amp;_xlfn.ISOWEEKNUM(Semaine_1[[#This Row],[Date]])</f>
        <v>S29</v>
      </c>
      <c r="R737" s="18" t="str">
        <f>TEXT(Semaine_1[[#This Row],[Date]],"MMMM")</f>
        <v>juillet</v>
      </c>
    </row>
    <row r="738" spans="1:18" x14ac:dyDescent="0.45">
      <c r="A738" s="1">
        <v>45852</v>
      </c>
      <c r="B738" t="s">
        <v>45</v>
      </c>
      <c r="C738" t="s">
        <v>46</v>
      </c>
      <c r="D738" t="s">
        <v>64</v>
      </c>
      <c r="E738" t="s">
        <v>222</v>
      </c>
      <c r="F738">
        <v>773812537</v>
      </c>
      <c r="G738" t="s">
        <v>27</v>
      </c>
      <c r="I738" t="s">
        <v>19</v>
      </c>
      <c r="J738" t="s">
        <v>20</v>
      </c>
      <c r="L738" s="4" t="s">
        <v>132</v>
      </c>
      <c r="Q738" s="18" t="str">
        <f>"S"&amp;_xlfn.ISOWEEKNUM(Semaine_1[[#This Row],[Date]])</f>
        <v>S29</v>
      </c>
      <c r="R738" s="18" t="str">
        <f>TEXT(Semaine_1[[#This Row],[Date]],"MMMM")</f>
        <v>juillet</v>
      </c>
    </row>
    <row r="739" spans="1:18" x14ac:dyDescent="0.45">
      <c r="A739" s="1">
        <v>45852</v>
      </c>
      <c r="B739" t="s">
        <v>45</v>
      </c>
      <c r="C739" t="s">
        <v>46</v>
      </c>
      <c r="D739" t="s">
        <v>64</v>
      </c>
      <c r="E739" t="s">
        <v>136</v>
      </c>
      <c r="F739">
        <v>776323477</v>
      </c>
      <c r="G739" t="s">
        <v>27</v>
      </c>
      <c r="I739" t="s">
        <v>19</v>
      </c>
      <c r="J739" t="s">
        <v>20</v>
      </c>
      <c r="L739" s="4" t="s">
        <v>51</v>
      </c>
      <c r="Q739" s="18" t="str">
        <f>"S"&amp;_xlfn.ISOWEEKNUM(Semaine_1[[#This Row],[Date]])</f>
        <v>S29</v>
      </c>
      <c r="R739" s="18" t="str">
        <f>TEXT(Semaine_1[[#This Row],[Date]],"MMMM")</f>
        <v>juillet</v>
      </c>
    </row>
    <row r="740" spans="1:18" x14ac:dyDescent="0.45">
      <c r="A740" s="1">
        <v>45852</v>
      </c>
      <c r="B740" t="s">
        <v>45</v>
      </c>
      <c r="C740" t="s">
        <v>46</v>
      </c>
      <c r="D740" t="s">
        <v>64</v>
      </c>
      <c r="E740" t="s">
        <v>1599</v>
      </c>
      <c r="F740">
        <v>338559599</v>
      </c>
      <c r="G740" t="s">
        <v>27</v>
      </c>
      <c r="I740" t="s">
        <v>24</v>
      </c>
      <c r="J740" t="s">
        <v>37</v>
      </c>
      <c r="L740" s="4" t="s">
        <v>1600</v>
      </c>
      <c r="M740" t="s">
        <v>34</v>
      </c>
      <c r="N740">
        <v>100</v>
      </c>
      <c r="O740" s="5">
        <v>26000</v>
      </c>
      <c r="P740" s="5">
        <v>2600000</v>
      </c>
      <c r="Q740" s="18" t="str">
        <f>"S"&amp;_xlfn.ISOWEEKNUM(Semaine_1[[#This Row],[Date]])</f>
        <v>S29</v>
      </c>
      <c r="R740" s="18" t="str">
        <f>TEXT(Semaine_1[[#This Row],[Date]],"MMMM")</f>
        <v>juillet</v>
      </c>
    </row>
    <row r="741" spans="1:18" x14ac:dyDescent="0.45">
      <c r="A741" s="1">
        <v>45852</v>
      </c>
      <c r="B741" t="s">
        <v>45</v>
      </c>
      <c r="C741" t="s">
        <v>46</v>
      </c>
      <c r="D741" t="s">
        <v>64</v>
      </c>
      <c r="E741" t="s">
        <v>1503</v>
      </c>
      <c r="F741">
        <v>779071660</v>
      </c>
      <c r="G741" t="s">
        <v>27</v>
      </c>
      <c r="I741" t="s">
        <v>19</v>
      </c>
      <c r="J741" t="s">
        <v>20</v>
      </c>
      <c r="L741" s="4" t="s">
        <v>39</v>
      </c>
      <c r="Q741" s="18" t="str">
        <f>"S"&amp;_xlfn.ISOWEEKNUM(Semaine_1[[#This Row],[Date]])</f>
        <v>S29</v>
      </c>
      <c r="R741" s="18" t="str">
        <f>TEXT(Semaine_1[[#This Row],[Date]],"MMMM")</f>
        <v>juillet</v>
      </c>
    </row>
    <row r="742" spans="1:18" x14ac:dyDescent="0.45">
      <c r="A742" s="1">
        <v>45852</v>
      </c>
      <c r="B742" t="s">
        <v>45</v>
      </c>
      <c r="C742" t="s">
        <v>46</v>
      </c>
      <c r="D742" t="s">
        <v>64</v>
      </c>
      <c r="E742" t="s">
        <v>130</v>
      </c>
      <c r="F742">
        <v>775485771</v>
      </c>
      <c r="G742" t="s">
        <v>27</v>
      </c>
      <c r="I742" t="s">
        <v>19</v>
      </c>
      <c r="J742" t="s">
        <v>20</v>
      </c>
      <c r="L742" s="4" t="s">
        <v>132</v>
      </c>
      <c r="Q742" s="18" t="str">
        <f>"S"&amp;_xlfn.ISOWEEKNUM(Semaine_1[[#This Row],[Date]])</f>
        <v>S29</v>
      </c>
      <c r="R742" s="18" t="str">
        <f>TEXT(Semaine_1[[#This Row],[Date]],"MMMM")</f>
        <v>juillet</v>
      </c>
    </row>
    <row r="743" spans="1:18" ht="28.5" x14ac:dyDescent="0.45">
      <c r="A743" s="1">
        <v>45852</v>
      </c>
      <c r="B743" t="s">
        <v>30</v>
      </c>
      <c r="C743" t="s">
        <v>31</v>
      </c>
      <c r="D743" t="s">
        <v>210</v>
      </c>
      <c r="E743" t="s">
        <v>1601</v>
      </c>
      <c r="F743">
        <v>776503464</v>
      </c>
      <c r="G743" t="s">
        <v>27</v>
      </c>
      <c r="I743" t="s">
        <v>24</v>
      </c>
      <c r="J743" t="s">
        <v>20</v>
      </c>
      <c r="L743" s="4" t="s">
        <v>1602</v>
      </c>
      <c r="Q743" s="18" t="str">
        <f>"S"&amp;_xlfn.ISOWEEKNUM(Semaine_1[[#This Row],[Date]])</f>
        <v>S29</v>
      </c>
      <c r="R743" s="18" t="str">
        <f>TEXT(Semaine_1[[#This Row],[Date]],"MMMM")</f>
        <v>juillet</v>
      </c>
    </row>
    <row r="744" spans="1:18" x14ac:dyDescent="0.45">
      <c r="A744" s="1">
        <v>45852</v>
      </c>
      <c r="B744" t="s">
        <v>30</v>
      </c>
      <c r="C744" t="s">
        <v>31</v>
      </c>
      <c r="D744" t="s">
        <v>210</v>
      </c>
      <c r="E744" t="s">
        <v>1118</v>
      </c>
      <c r="F744">
        <v>775411094</v>
      </c>
      <c r="G744" t="s">
        <v>27</v>
      </c>
      <c r="I744" t="s">
        <v>19</v>
      </c>
      <c r="J744" t="s">
        <v>20</v>
      </c>
      <c r="L744" s="4" t="s">
        <v>1603</v>
      </c>
      <c r="Q744" s="18" t="str">
        <f>"S"&amp;_xlfn.ISOWEEKNUM(Semaine_1[[#This Row],[Date]])</f>
        <v>S29</v>
      </c>
      <c r="R744" s="18" t="str">
        <f>TEXT(Semaine_1[[#This Row],[Date]],"MMMM")</f>
        <v>juillet</v>
      </c>
    </row>
    <row r="745" spans="1:18" x14ac:dyDescent="0.45">
      <c r="A745" s="1">
        <v>45852</v>
      </c>
      <c r="B745" t="s">
        <v>30</v>
      </c>
      <c r="C745" t="s">
        <v>31</v>
      </c>
      <c r="D745" t="s">
        <v>210</v>
      </c>
      <c r="E745" t="s">
        <v>264</v>
      </c>
      <c r="F745">
        <v>775405469</v>
      </c>
      <c r="G745" t="s">
        <v>27</v>
      </c>
      <c r="I745" t="s">
        <v>24</v>
      </c>
      <c r="J745" t="s">
        <v>20</v>
      </c>
      <c r="L745" s="4" t="s">
        <v>1604</v>
      </c>
      <c r="Q745" s="18" t="str">
        <f>"S"&amp;_xlfn.ISOWEEKNUM(Semaine_1[[#This Row],[Date]])</f>
        <v>S29</v>
      </c>
      <c r="R745" s="18" t="str">
        <f>TEXT(Semaine_1[[#This Row],[Date]],"MMMM")</f>
        <v>juillet</v>
      </c>
    </row>
    <row r="746" spans="1:18" ht="28.5" x14ac:dyDescent="0.45">
      <c r="A746" s="1">
        <v>45852</v>
      </c>
      <c r="B746" t="s">
        <v>30</v>
      </c>
      <c r="C746" t="s">
        <v>31</v>
      </c>
      <c r="D746" t="s">
        <v>210</v>
      </c>
      <c r="E746" t="s">
        <v>211</v>
      </c>
      <c r="F746">
        <v>762852932</v>
      </c>
      <c r="G746" t="s">
        <v>18</v>
      </c>
      <c r="I746" t="s">
        <v>24</v>
      </c>
      <c r="J746" t="s">
        <v>20</v>
      </c>
      <c r="L746" s="4" t="s">
        <v>1605</v>
      </c>
      <c r="Q746" s="18" t="str">
        <f>"S"&amp;_xlfn.ISOWEEKNUM(Semaine_1[[#This Row],[Date]])</f>
        <v>S29</v>
      </c>
      <c r="R746" s="18" t="str">
        <f>TEXT(Semaine_1[[#This Row],[Date]],"MMMM")</f>
        <v>juillet</v>
      </c>
    </row>
    <row r="747" spans="1:18" ht="28.5" x14ac:dyDescent="0.45">
      <c r="A747" s="1">
        <v>45852</v>
      </c>
      <c r="B747" t="s">
        <v>30</v>
      </c>
      <c r="C747" t="s">
        <v>31</v>
      </c>
      <c r="D747" t="s">
        <v>210</v>
      </c>
      <c r="E747" t="s">
        <v>334</v>
      </c>
      <c r="F747">
        <v>773756258</v>
      </c>
      <c r="G747" t="s">
        <v>27</v>
      </c>
      <c r="I747" t="s">
        <v>24</v>
      </c>
      <c r="J747" t="s">
        <v>20</v>
      </c>
      <c r="L747" s="4" t="s">
        <v>1606</v>
      </c>
      <c r="Q747" s="18" t="str">
        <f>"S"&amp;_xlfn.ISOWEEKNUM(Semaine_1[[#This Row],[Date]])</f>
        <v>S29</v>
      </c>
      <c r="R747" s="18" t="str">
        <f>TEXT(Semaine_1[[#This Row],[Date]],"MMMM")</f>
        <v>juillet</v>
      </c>
    </row>
    <row r="748" spans="1:18" ht="28.5" x14ac:dyDescent="0.45">
      <c r="A748" s="1">
        <v>45852</v>
      </c>
      <c r="B748" t="s">
        <v>30</v>
      </c>
      <c r="C748" t="s">
        <v>31</v>
      </c>
      <c r="D748" t="s">
        <v>210</v>
      </c>
      <c r="E748" t="s">
        <v>247</v>
      </c>
      <c r="F748">
        <v>774245132</v>
      </c>
      <c r="G748" t="s">
        <v>27</v>
      </c>
      <c r="I748" t="s">
        <v>24</v>
      </c>
      <c r="J748" t="s">
        <v>37</v>
      </c>
      <c r="L748" s="4" t="s">
        <v>1607</v>
      </c>
      <c r="M748" t="s">
        <v>34</v>
      </c>
      <c r="N748">
        <v>100</v>
      </c>
      <c r="O748" s="5">
        <v>26000</v>
      </c>
      <c r="P748" s="5">
        <v>2600000</v>
      </c>
      <c r="Q748" s="18" t="str">
        <f>"S"&amp;_xlfn.ISOWEEKNUM(Semaine_1[[#This Row],[Date]])</f>
        <v>S29</v>
      </c>
      <c r="R748" s="18" t="str">
        <f>TEXT(Semaine_1[[#This Row],[Date]],"MMMM")</f>
        <v>juillet</v>
      </c>
    </row>
    <row r="749" spans="1:18" x14ac:dyDescent="0.45">
      <c r="A749" s="1">
        <v>45852</v>
      </c>
      <c r="B749" t="s">
        <v>30</v>
      </c>
      <c r="C749" t="s">
        <v>31</v>
      </c>
      <c r="D749" t="s">
        <v>213</v>
      </c>
      <c r="E749" t="s">
        <v>728</v>
      </c>
      <c r="F749">
        <v>773546192</v>
      </c>
      <c r="G749" t="s">
        <v>18</v>
      </c>
      <c r="I749" t="s">
        <v>24</v>
      </c>
      <c r="J749" t="s">
        <v>37</v>
      </c>
      <c r="L749" s="4" t="s">
        <v>33</v>
      </c>
      <c r="M749" t="s">
        <v>34</v>
      </c>
      <c r="N749">
        <v>5</v>
      </c>
      <c r="O749" s="5">
        <v>26000</v>
      </c>
      <c r="P749" s="5">
        <v>130000</v>
      </c>
      <c r="Q749" s="18" t="str">
        <f>"S"&amp;_xlfn.ISOWEEKNUM(Semaine_1[[#This Row],[Date]])</f>
        <v>S29</v>
      </c>
      <c r="R749" s="18" t="str">
        <f>TEXT(Semaine_1[[#This Row],[Date]],"MMMM")</f>
        <v>juillet</v>
      </c>
    </row>
    <row r="750" spans="1:18" x14ac:dyDescent="0.45">
      <c r="A750" s="1">
        <v>45852</v>
      </c>
      <c r="B750" t="s">
        <v>30</v>
      </c>
      <c r="C750" t="s">
        <v>31</v>
      </c>
      <c r="D750" t="s">
        <v>213</v>
      </c>
      <c r="E750" t="s">
        <v>260</v>
      </c>
      <c r="F750">
        <v>776214111</v>
      </c>
      <c r="G750" t="s">
        <v>18</v>
      </c>
      <c r="I750" t="s">
        <v>24</v>
      </c>
      <c r="J750" t="s">
        <v>20</v>
      </c>
      <c r="L750" s="4" t="s">
        <v>1608</v>
      </c>
      <c r="Q750" s="18" t="str">
        <f>"S"&amp;_xlfn.ISOWEEKNUM(Semaine_1[[#This Row],[Date]])</f>
        <v>S29</v>
      </c>
      <c r="R750" s="18" t="str">
        <f>TEXT(Semaine_1[[#This Row],[Date]],"MMMM")</f>
        <v>juillet</v>
      </c>
    </row>
    <row r="751" spans="1:18" ht="28.5" x14ac:dyDescent="0.45">
      <c r="A751" s="1">
        <v>45852</v>
      </c>
      <c r="B751" t="s">
        <v>30</v>
      </c>
      <c r="C751" t="s">
        <v>31</v>
      </c>
      <c r="D751" t="s">
        <v>213</v>
      </c>
      <c r="E751" t="s">
        <v>181</v>
      </c>
      <c r="F751">
        <v>771321066</v>
      </c>
      <c r="G751" t="s">
        <v>27</v>
      </c>
      <c r="I751" t="s">
        <v>24</v>
      </c>
      <c r="J751" t="s">
        <v>20</v>
      </c>
      <c r="L751" s="4" t="s">
        <v>1609</v>
      </c>
      <c r="Q751" s="18" t="str">
        <f>"S"&amp;_xlfn.ISOWEEKNUM(Semaine_1[[#This Row],[Date]])</f>
        <v>S29</v>
      </c>
      <c r="R751" s="18" t="str">
        <f>TEXT(Semaine_1[[#This Row],[Date]],"MMMM")</f>
        <v>juillet</v>
      </c>
    </row>
    <row r="752" spans="1:18" ht="28.5" x14ac:dyDescent="0.45">
      <c r="A752" s="1">
        <v>45852</v>
      </c>
      <c r="B752" t="s">
        <v>30</v>
      </c>
      <c r="C752" t="s">
        <v>31</v>
      </c>
      <c r="D752" t="s">
        <v>213</v>
      </c>
      <c r="E752" t="s">
        <v>261</v>
      </c>
      <c r="F752">
        <v>784537895</v>
      </c>
      <c r="G752" t="s">
        <v>27</v>
      </c>
      <c r="I752" t="s">
        <v>24</v>
      </c>
      <c r="J752" t="s">
        <v>20</v>
      </c>
      <c r="L752" s="4" t="s">
        <v>1610</v>
      </c>
      <c r="Q752" s="18" t="str">
        <f>"S"&amp;_xlfn.ISOWEEKNUM(Semaine_1[[#This Row],[Date]])</f>
        <v>S29</v>
      </c>
      <c r="R752" s="18" t="str">
        <f>TEXT(Semaine_1[[#This Row],[Date]],"MMMM")</f>
        <v>juillet</v>
      </c>
    </row>
    <row r="753" spans="1:18" ht="28.5" x14ac:dyDescent="0.45">
      <c r="A753" s="1">
        <v>45852</v>
      </c>
      <c r="B753" t="s">
        <v>30</v>
      </c>
      <c r="C753" t="s">
        <v>31</v>
      </c>
      <c r="D753" t="s">
        <v>213</v>
      </c>
      <c r="E753" t="s">
        <v>343</v>
      </c>
      <c r="F753">
        <v>765160316</v>
      </c>
      <c r="G753" t="s">
        <v>18</v>
      </c>
      <c r="I753" t="s">
        <v>24</v>
      </c>
      <c r="J753" t="s">
        <v>20</v>
      </c>
      <c r="L753" s="4" t="s">
        <v>1611</v>
      </c>
      <c r="Q753" s="18" t="str">
        <f>"S"&amp;_xlfn.ISOWEEKNUM(Semaine_1[[#This Row],[Date]])</f>
        <v>S29</v>
      </c>
      <c r="R753" s="18" t="str">
        <f>TEXT(Semaine_1[[#This Row],[Date]],"MMMM")</f>
        <v>juillet</v>
      </c>
    </row>
    <row r="754" spans="1:18" x14ac:dyDescent="0.45">
      <c r="A754" s="1">
        <v>45852</v>
      </c>
      <c r="B754" t="s">
        <v>30</v>
      </c>
      <c r="C754" t="s">
        <v>31</v>
      </c>
      <c r="D754" t="s">
        <v>213</v>
      </c>
      <c r="E754" t="s">
        <v>263</v>
      </c>
      <c r="F754">
        <v>774540865</v>
      </c>
      <c r="G754" t="s">
        <v>27</v>
      </c>
      <c r="I754" t="s">
        <v>19</v>
      </c>
      <c r="J754" t="s">
        <v>20</v>
      </c>
      <c r="L754" s="4" t="s">
        <v>1612</v>
      </c>
      <c r="Q754" s="18" t="str">
        <f>"S"&amp;_xlfn.ISOWEEKNUM(Semaine_1[[#This Row],[Date]])</f>
        <v>S29</v>
      </c>
      <c r="R754" s="18" t="str">
        <f>TEXT(Semaine_1[[#This Row],[Date]],"MMMM")</f>
        <v>juillet</v>
      </c>
    </row>
    <row r="755" spans="1:18" x14ac:dyDescent="0.45">
      <c r="A755" s="1">
        <v>45852</v>
      </c>
      <c r="B755" t="s">
        <v>30</v>
      </c>
      <c r="C755" t="s">
        <v>31</v>
      </c>
      <c r="D755" t="s">
        <v>213</v>
      </c>
      <c r="E755" t="s">
        <v>1613</v>
      </c>
      <c r="F755">
        <v>775541532</v>
      </c>
      <c r="G755" t="s">
        <v>27</v>
      </c>
      <c r="I755" t="s">
        <v>24</v>
      </c>
      <c r="J755" t="s">
        <v>37</v>
      </c>
      <c r="L755" s="4" t="s">
        <v>33</v>
      </c>
      <c r="M755" t="s">
        <v>34</v>
      </c>
      <c r="N755">
        <v>25</v>
      </c>
      <c r="O755" s="5">
        <v>26000</v>
      </c>
      <c r="P755" s="5">
        <v>650000</v>
      </c>
      <c r="Q755" s="18" t="str">
        <f>"S"&amp;_xlfn.ISOWEEKNUM(Semaine_1[[#This Row],[Date]])</f>
        <v>S29</v>
      </c>
      <c r="R755" s="18" t="str">
        <f>TEXT(Semaine_1[[#This Row],[Date]],"MMMM")</f>
        <v>juillet</v>
      </c>
    </row>
    <row r="756" spans="1:18" x14ac:dyDescent="0.45">
      <c r="A756" s="1">
        <v>45852</v>
      </c>
      <c r="B756" t="s">
        <v>30</v>
      </c>
      <c r="C756" t="s">
        <v>31</v>
      </c>
      <c r="D756" t="s">
        <v>213</v>
      </c>
      <c r="E756" t="s">
        <v>1613</v>
      </c>
      <c r="F756">
        <v>775541532</v>
      </c>
      <c r="G756" t="s">
        <v>27</v>
      </c>
      <c r="I756" t="s">
        <v>24</v>
      </c>
      <c r="J756" t="s">
        <v>37</v>
      </c>
      <c r="L756" s="4" t="s">
        <v>33</v>
      </c>
      <c r="M756" t="s">
        <v>29</v>
      </c>
      <c r="N756">
        <v>10</v>
      </c>
      <c r="O756" s="5">
        <v>10250</v>
      </c>
      <c r="P756" s="5">
        <v>102500</v>
      </c>
      <c r="Q756" s="18" t="str">
        <f>"S"&amp;_xlfn.ISOWEEKNUM(Semaine_1[[#This Row],[Date]])</f>
        <v>S29</v>
      </c>
      <c r="R756" s="18" t="str">
        <f>TEXT(Semaine_1[[#This Row],[Date]],"MMMM")</f>
        <v>juillet</v>
      </c>
    </row>
    <row r="757" spans="1:18" x14ac:dyDescent="0.45">
      <c r="A757" s="1">
        <v>45852</v>
      </c>
      <c r="B757" t="s">
        <v>30</v>
      </c>
      <c r="C757" t="s">
        <v>31</v>
      </c>
      <c r="D757" t="s">
        <v>107</v>
      </c>
      <c r="E757" t="s">
        <v>110</v>
      </c>
      <c r="F757">
        <v>768059355</v>
      </c>
      <c r="G757" t="s">
        <v>27</v>
      </c>
      <c r="I757" t="s">
        <v>24</v>
      </c>
      <c r="J757" t="s">
        <v>28</v>
      </c>
      <c r="K757" t="s">
        <v>126</v>
      </c>
      <c r="L757" s="4" t="s">
        <v>33</v>
      </c>
      <c r="M757" t="s">
        <v>32</v>
      </c>
      <c r="N757">
        <v>50</v>
      </c>
      <c r="O757" s="5">
        <v>31000</v>
      </c>
      <c r="P757" s="5">
        <v>1550000</v>
      </c>
      <c r="Q757" s="18" t="str">
        <f>"S"&amp;_xlfn.ISOWEEKNUM(Semaine_1[[#This Row],[Date]])</f>
        <v>S29</v>
      </c>
      <c r="R757" s="18" t="str">
        <f>TEXT(Semaine_1[[#This Row],[Date]],"MMMM")</f>
        <v>juillet</v>
      </c>
    </row>
    <row r="758" spans="1:18" ht="28.5" x14ac:dyDescent="0.45">
      <c r="A758" s="1">
        <v>45852</v>
      </c>
      <c r="B758" t="s">
        <v>25</v>
      </c>
      <c r="C758" t="s">
        <v>26</v>
      </c>
      <c r="D758" t="s">
        <v>185</v>
      </c>
      <c r="E758" t="s">
        <v>1614</v>
      </c>
      <c r="F758">
        <v>773199049</v>
      </c>
      <c r="G758" t="s">
        <v>27</v>
      </c>
      <c r="I758" t="s">
        <v>24</v>
      </c>
      <c r="J758" t="s">
        <v>28</v>
      </c>
      <c r="K758" t="s">
        <v>126</v>
      </c>
      <c r="L758" s="4" t="s">
        <v>870</v>
      </c>
      <c r="M758" t="s">
        <v>190</v>
      </c>
      <c r="N758">
        <v>50</v>
      </c>
      <c r="O758" s="5">
        <v>6000</v>
      </c>
      <c r="P758" s="5">
        <v>300000</v>
      </c>
      <c r="Q758" s="18" t="str">
        <f>"S"&amp;_xlfn.ISOWEEKNUM(Semaine_1[[#This Row],[Date]])</f>
        <v>S29</v>
      </c>
      <c r="R758" s="18" t="str">
        <f>TEXT(Semaine_1[[#This Row],[Date]],"MMMM")</f>
        <v>juillet</v>
      </c>
    </row>
    <row r="759" spans="1:18" ht="28.5" x14ac:dyDescent="0.45">
      <c r="A759" s="1">
        <v>45850</v>
      </c>
      <c r="B759" t="s">
        <v>35</v>
      </c>
      <c r="C759" t="s">
        <v>36</v>
      </c>
      <c r="D759" t="s">
        <v>38</v>
      </c>
      <c r="E759" t="s">
        <v>255</v>
      </c>
      <c r="F759">
        <v>783682649</v>
      </c>
      <c r="G759" t="s">
        <v>27</v>
      </c>
      <c r="I759" t="s">
        <v>24</v>
      </c>
      <c r="J759" t="s">
        <v>37</v>
      </c>
      <c r="L759" s="4" t="s">
        <v>648</v>
      </c>
      <c r="M759" t="s">
        <v>34</v>
      </c>
      <c r="N759">
        <v>25</v>
      </c>
      <c r="O759" s="5">
        <v>26000</v>
      </c>
      <c r="P759" s="5">
        <v>650000</v>
      </c>
      <c r="Q759" s="18" t="str">
        <f>"S"&amp;_xlfn.ISOWEEKNUM(Semaine_1[[#This Row],[Date]])</f>
        <v>S28</v>
      </c>
      <c r="R759" s="18" t="str">
        <f>TEXT(Semaine_1[[#This Row],[Date]],"MMMM")</f>
        <v>juillet</v>
      </c>
    </row>
    <row r="760" spans="1:18" x14ac:dyDescent="0.45">
      <c r="A760" s="1">
        <v>45850</v>
      </c>
      <c r="B760" t="s">
        <v>35</v>
      </c>
      <c r="C760" t="s">
        <v>36</v>
      </c>
      <c r="D760" t="s">
        <v>38</v>
      </c>
      <c r="E760" t="s">
        <v>156</v>
      </c>
      <c r="F760">
        <v>779414699</v>
      </c>
      <c r="G760" t="s">
        <v>18</v>
      </c>
      <c r="I760" t="s">
        <v>19</v>
      </c>
      <c r="J760" t="s">
        <v>20</v>
      </c>
      <c r="L760" s="4" t="s">
        <v>649</v>
      </c>
      <c r="Q760" s="18" t="str">
        <f>"S"&amp;_xlfn.ISOWEEKNUM(Semaine_1[[#This Row],[Date]])</f>
        <v>S28</v>
      </c>
      <c r="R760" s="18" t="str">
        <f>TEXT(Semaine_1[[#This Row],[Date]],"MMMM")</f>
        <v>juillet</v>
      </c>
    </row>
    <row r="761" spans="1:18" x14ac:dyDescent="0.45">
      <c r="A761" s="1">
        <v>45850</v>
      </c>
      <c r="B761" t="s">
        <v>35</v>
      </c>
      <c r="C761" t="s">
        <v>36</v>
      </c>
      <c r="D761" t="s">
        <v>38</v>
      </c>
      <c r="E761" t="s">
        <v>257</v>
      </c>
      <c r="F761">
        <v>777696179</v>
      </c>
      <c r="G761" t="s">
        <v>23</v>
      </c>
      <c r="I761" t="s">
        <v>19</v>
      </c>
      <c r="J761" t="s">
        <v>20</v>
      </c>
      <c r="L761" s="4" t="s">
        <v>118</v>
      </c>
      <c r="Q761" s="18" t="str">
        <f>"S"&amp;_xlfn.ISOWEEKNUM(Semaine_1[[#This Row],[Date]])</f>
        <v>S28</v>
      </c>
      <c r="R761" s="18" t="str">
        <f>TEXT(Semaine_1[[#This Row],[Date]],"MMMM")</f>
        <v>juillet</v>
      </c>
    </row>
    <row r="762" spans="1:18" ht="28.5" x14ac:dyDescent="0.45">
      <c r="A762" s="1">
        <v>45850</v>
      </c>
      <c r="B762" t="s">
        <v>35</v>
      </c>
      <c r="C762" t="s">
        <v>36</v>
      </c>
      <c r="D762" t="s">
        <v>38</v>
      </c>
      <c r="E762" t="s">
        <v>256</v>
      </c>
      <c r="F762">
        <v>776175166</v>
      </c>
      <c r="G762" t="s">
        <v>27</v>
      </c>
      <c r="I762" t="s">
        <v>24</v>
      </c>
      <c r="J762" t="s">
        <v>37</v>
      </c>
      <c r="L762" s="4" t="s">
        <v>650</v>
      </c>
      <c r="M762" t="s">
        <v>34</v>
      </c>
      <c r="N762">
        <v>150</v>
      </c>
      <c r="O762" s="5">
        <v>26000</v>
      </c>
      <c r="P762" s="5">
        <v>3900000</v>
      </c>
      <c r="Q762" s="18" t="str">
        <f>"S"&amp;_xlfn.ISOWEEKNUM(Semaine_1[[#This Row],[Date]])</f>
        <v>S28</v>
      </c>
      <c r="R762" s="18" t="str">
        <f>TEXT(Semaine_1[[#This Row],[Date]],"MMMM")</f>
        <v>juillet</v>
      </c>
    </row>
    <row r="763" spans="1:18" x14ac:dyDescent="0.45">
      <c r="A763" s="1">
        <v>45850</v>
      </c>
      <c r="B763" t="s">
        <v>35</v>
      </c>
      <c r="C763" t="s">
        <v>36</v>
      </c>
      <c r="D763" t="s">
        <v>38</v>
      </c>
      <c r="E763" t="s">
        <v>155</v>
      </c>
      <c r="F763">
        <v>775413453</v>
      </c>
      <c r="G763" t="s">
        <v>18</v>
      </c>
      <c r="I763" t="s">
        <v>19</v>
      </c>
      <c r="J763" t="s">
        <v>20</v>
      </c>
      <c r="L763" s="4" t="s">
        <v>651</v>
      </c>
      <c r="Q763" s="18" t="str">
        <f>"S"&amp;_xlfn.ISOWEEKNUM(Semaine_1[[#This Row],[Date]])</f>
        <v>S28</v>
      </c>
      <c r="R763" s="18" t="str">
        <f>TEXT(Semaine_1[[#This Row],[Date]],"MMMM")</f>
        <v>juillet</v>
      </c>
    </row>
    <row r="764" spans="1:18" x14ac:dyDescent="0.45">
      <c r="A764" s="1">
        <v>45850</v>
      </c>
      <c r="B764" t="s">
        <v>35</v>
      </c>
      <c r="C764" t="s">
        <v>36</v>
      </c>
      <c r="D764" t="s">
        <v>38</v>
      </c>
      <c r="E764" t="s">
        <v>154</v>
      </c>
      <c r="F764">
        <v>775145318</v>
      </c>
      <c r="G764" t="s">
        <v>27</v>
      </c>
      <c r="I764" t="s">
        <v>24</v>
      </c>
      <c r="J764" t="s">
        <v>20</v>
      </c>
      <c r="L764" s="4" t="s">
        <v>652</v>
      </c>
      <c r="Q764" s="18" t="str">
        <f>"S"&amp;_xlfn.ISOWEEKNUM(Semaine_1[[#This Row],[Date]])</f>
        <v>S28</v>
      </c>
      <c r="R764" s="18" t="str">
        <f>TEXT(Semaine_1[[#This Row],[Date]],"MMMM")</f>
        <v>juillet</v>
      </c>
    </row>
    <row r="765" spans="1:18" x14ac:dyDescent="0.45">
      <c r="A765" s="1">
        <v>45850</v>
      </c>
      <c r="B765" t="s">
        <v>35</v>
      </c>
      <c r="C765" t="s">
        <v>36</v>
      </c>
      <c r="D765" t="s">
        <v>38</v>
      </c>
      <c r="E765" t="s">
        <v>158</v>
      </c>
      <c r="F765">
        <v>774756754</v>
      </c>
      <c r="G765" t="s">
        <v>18</v>
      </c>
      <c r="I765" t="s">
        <v>24</v>
      </c>
      <c r="J765" t="s">
        <v>20</v>
      </c>
      <c r="L765" s="4" t="s">
        <v>425</v>
      </c>
      <c r="Q765" s="18" t="str">
        <f>"S"&amp;_xlfn.ISOWEEKNUM(Semaine_1[[#This Row],[Date]])</f>
        <v>S28</v>
      </c>
      <c r="R765" s="18" t="str">
        <f>TEXT(Semaine_1[[#This Row],[Date]],"MMMM")</f>
        <v>juillet</v>
      </c>
    </row>
    <row r="766" spans="1:18" ht="28.5" x14ac:dyDescent="0.45">
      <c r="A766" s="1">
        <v>45850</v>
      </c>
      <c r="B766" t="s">
        <v>35</v>
      </c>
      <c r="C766" t="s">
        <v>36</v>
      </c>
      <c r="D766" t="s">
        <v>38</v>
      </c>
      <c r="E766" t="s">
        <v>632</v>
      </c>
      <c r="F766">
        <v>771701320</v>
      </c>
      <c r="G766" t="s">
        <v>27</v>
      </c>
      <c r="I766" t="s">
        <v>24</v>
      </c>
      <c r="J766" t="s">
        <v>20</v>
      </c>
      <c r="L766" s="4" t="s">
        <v>653</v>
      </c>
      <c r="Q766" s="18" t="str">
        <f>"S"&amp;_xlfn.ISOWEEKNUM(Semaine_1[[#This Row],[Date]])</f>
        <v>S28</v>
      </c>
      <c r="R766" s="18" t="str">
        <f>TEXT(Semaine_1[[#This Row],[Date]],"MMMM")</f>
        <v>juillet</v>
      </c>
    </row>
    <row r="767" spans="1:18" x14ac:dyDescent="0.45">
      <c r="A767" s="1">
        <v>45850</v>
      </c>
      <c r="B767" t="s">
        <v>35</v>
      </c>
      <c r="C767" t="s">
        <v>36</v>
      </c>
      <c r="D767" t="s">
        <v>38</v>
      </c>
      <c r="E767" t="s">
        <v>159</v>
      </c>
      <c r="F767">
        <v>766445135</v>
      </c>
      <c r="G767" t="s">
        <v>27</v>
      </c>
      <c r="I767" t="s">
        <v>19</v>
      </c>
      <c r="J767" t="s">
        <v>20</v>
      </c>
      <c r="L767" s="4" t="s">
        <v>157</v>
      </c>
      <c r="Q767" s="18" t="str">
        <f>"S"&amp;_xlfn.ISOWEEKNUM(Semaine_1[[#This Row],[Date]])</f>
        <v>S28</v>
      </c>
      <c r="R767" s="18" t="str">
        <f>TEXT(Semaine_1[[#This Row],[Date]],"MMMM")</f>
        <v>juillet</v>
      </c>
    </row>
    <row r="768" spans="1:18" x14ac:dyDescent="0.45">
      <c r="A768" s="1">
        <v>45850</v>
      </c>
      <c r="B768" t="s">
        <v>35</v>
      </c>
      <c r="C768" t="s">
        <v>36</v>
      </c>
      <c r="D768" t="s">
        <v>38</v>
      </c>
      <c r="E768" t="s">
        <v>654</v>
      </c>
      <c r="F768">
        <v>764930372</v>
      </c>
      <c r="G768" t="s">
        <v>27</v>
      </c>
      <c r="I768" t="s">
        <v>19</v>
      </c>
      <c r="J768" t="s">
        <v>20</v>
      </c>
      <c r="L768" s="4" t="s">
        <v>118</v>
      </c>
      <c r="Q768" s="18" t="str">
        <f>"S"&amp;_xlfn.ISOWEEKNUM(Semaine_1[[#This Row],[Date]])</f>
        <v>S28</v>
      </c>
      <c r="R768" s="18" t="str">
        <f>TEXT(Semaine_1[[#This Row],[Date]],"MMMM")</f>
        <v>juillet</v>
      </c>
    </row>
    <row r="769" spans="1:18" ht="28.5" x14ac:dyDescent="0.45">
      <c r="A769" s="1">
        <v>45850</v>
      </c>
      <c r="B769" t="s">
        <v>35</v>
      </c>
      <c r="C769" t="s">
        <v>36</v>
      </c>
      <c r="D769" t="s">
        <v>38</v>
      </c>
      <c r="E769" t="s">
        <v>655</v>
      </c>
      <c r="F769">
        <v>707912540</v>
      </c>
      <c r="G769" t="s">
        <v>23</v>
      </c>
      <c r="I769" t="s">
        <v>19</v>
      </c>
      <c r="J769" t="s">
        <v>20</v>
      </c>
      <c r="L769" s="4" t="s">
        <v>656</v>
      </c>
      <c r="Q769" s="18" t="str">
        <f>"S"&amp;_xlfn.ISOWEEKNUM(Semaine_1[[#This Row],[Date]])</f>
        <v>S28</v>
      </c>
      <c r="R769" s="18" t="str">
        <f>TEXT(Semaine_1[[#This Row],[Date]],"MMMM")</f>
        <v>juillet</v>
      </c>
    </row>
    <row r="770" spans="1:18" x14ac:dyDescent="0.45">
      <c r="A770" s="1">
        <v>45850</v>
      </c>
      <c r="B770" t="s">
        <v>35</v>
      </c>
      <c r="C770" t="s">
        <v>36</v>
      </c>
      <c r="D770" t="s">
        <v>38</v>
      </c>
      <c r="E770" t="s">
        <v>657</v>
      </c>
      <c r="F770">
        <v>770601842</v>
      </c>
      <c r="G770" t="s">
        <v>27</v>
      </c>
      <c r="I770" t="s">
        <v>19</v>
      </c>
      <c r="J770" t="s">
        <v>20</v>
      </c>
      <c r="L770" s="4" t="s">
        <v>658</v>
      </c>
      <c r="Q770" s="18" t="str">
        <f>"S"&amp;_xlfn.ISOWEEKNUM(Semaine_1[[#This Row],[Date]])</f>
        <v>S28</v>
      </c>
      <c r="R770" s="18" t="str">
        <f>TEXT(Semaine_1[[#This Row],[Date]],"MMMM")</f>
        <v>juillet</v>
      </c>
    </row>
    <row r="771" spans="1:18" x14ac:dyDescent="0.45">
      <c r="A771" s="1">
        <v>45850</v>
      </c>
      <c r="B771" t="s">
        <v>14</v>
      </c>
      <c r="C771" t="s">
        <v>15</v>
      </c>
      <c r="D771" t="s">
        <v>137</v>
      </c>
      <c r="E771" t="s">
        <v>65</v>
      </c>
      <c r="F771">
        <v>770571683</v>
      </c>
      <c r="G771" t="s">
        <v>27</v>
      </c>
      <c r="I771" t="s">
        <v>19</v>
      </c>
      <c r="J771" t="s">
        <v>20</v>
      </c>
      <c r="L771" s="4" t="s">
        <v>196</v>
      </c>
      <c r="Q771" s="18" t="str">
        <f>"S"&amp;_xlfn.ISOWEEKNUM(Semaine_1[[#This Row],[Date]])</f>
        <v>S28</v>
      </c>
      <c r="R771" s="18" t="str">
        <f>TEXT(Semaine_1[[#This Row],[Date]],"MMMM")</f>
        <v>juillet</v>
      </c>
    </row>
    <row r="772" spans="1:18" x14ac:dyDescent="0.45">
      <c r="A772" s="1">
        <v>45850</v>
      </c>
      <c r="B772" t="s">
        <v>14</v>
      </c>
      <c r="C772" t="s">
        <v>15</v>
      </c>
      <c r="D772" t="s">
        <v>137</v>
      </c>
      <c r="E772" t="s">
        <v>17</v>
      </c>
      <c r="F772">
        <v>773739328</v>
      </c>
      <c r="G772" t="s">
        <v>18</v>
      </c>
      <c r="I772" t="s">
        <v>19</v>
      </c>
      <c r="J772" t="s">
        <v>20</v>
      </c>
      <c r="L772" s="4" t="s">
        <v>196</v>
      </c>
      <c r="Q772" s="18" t="str">
        <f>"S"&amp;_xlfn.ISOWEEKNUM(Semaine_1[[#This Row],[Date]])</f>
        <v>S28</v>
      </c>
      <c r="R772" s="18" t="str">
        <f>TEXT(Semaine_1[[#This Row],[Date]],"MMMM")</f>
        <v>juillet</v>
      </c>
    </row>
    <row r="773" spans="1:18" ht="28.5" x14ac:dyDescent="0.45">
      <c r="A773" s="1">
        <v>45850</v>
      </c>
      <c r="B773" t="s">
        <v>14</v>
      </c>
      <c r="C773" t="s">
        <v>15</v>
      </c>
      <c r="D773" t="s">
        <v>137</v>
      </c>
      <c r="E773" t="s">
        <v>65</v>
      </c>
      <c r="F773">
        <v>781681995</v>
      </c>
      <c r="G773" t="s">
        <v>18</v>
      </c>
      <c r="I773" t="s">
        <v>19</v>
      </c>
      <c r="J773" t="s">
        <v>20</v>
      </c>
      <c r="L773" s="4" t="s">
        <v>659</v>
      </c>
      <c r="Q773" s="18" t="str">
        <f>"S"&amp;_xlfn.ISOWEEKNUM(Semaine_1[[#This Row],[Date]])</f>
        <v>S28</v>
      </c>
      <c r="R773" s="18" t="str">
        <f>TEXT(Semaine_1[[#This Row],[Date]],"MMMM")</f>
        <v>juillet</v>
      </c>
    </row>
    <row r="774" spans="1:18" x14ac:dyDescent="0.45">
      <c r="A774" s="1">
        <v>45850</v>
      </c>
      <c r="B774" t="s">
        <v>14</v>
      </c>
      <c r="C774" t="s">
        <v>15</v>
      </c>
      <c r="D774" t="s">
        <v>137</v>
      </c>
      <c r="E774" t="s">
        <v>660</v>
      </c>
      <c r="F774">
        <v>783844997</v>
      </c>
      <c r="G774" t="s">
        <v>18</v>
      </c>
      <c r="I774" t="s">
        <v>19</v>
      </c>
      <c r="J774" t="s">
        <v>20</v>
      </c>
      <c r="L774" s="4" t="s">
        <v>21</v>
      </c>
      <c r="Q774" s="18" t="str">
        <f>"S"&amp;_xlfn.ISOWEEKNUM(Semaine_1[[#This Row],[Date]])</f>
        <v>S28</v>
      </c>
      <c r="R774" s="18" t="str">
        <f>TEXT(Semaine_1[[#This Row],[Date]],"MMMM")</f>
        <v>juillet</v>
      </c>
    </row>
    <row r="775" spans="1:18" ht="28.5" x14ac:dyDescent="0.45">
      <c r="A775" s="1">
        <v>45850</v>
      </c>
      <c r="B775" t="s">
        <v>14</v>
      </c>
      <c r="C775" t="s">
        <v>15</v>
      </c>
      <c r="D775" t="s">
        <v>137</v>
      </c>
      <c r="E775" t="s">
        <v>144</v>
      </c>
      <c r="F775">
        <v>783740441</v>
      </c>
      <c r="G775" t="s">
        <v>27</v>
      </c>
      <c r="I775" t="s">
        <v>19</v>
      </c>
      <c r="J775" t="s">
        <v>20</v>
      </c>
      <c r="L775" s="4" t="s">
        <v>661</v>
      </c>
      <c r="Q775" s="18" t="str">
        <f>"S"&amp;_xlfn.ISOWEEKNUM(Semaine_1[[#This Row],[Date]])</f>
        <v>S28</v>
      </c>
      <c r="R775" s="18" t="str">
        <f>TEXT(Semaine_1[[#This Row],[Date]],"MMMM")</f>
        <v>juillet</v>
      </c>
    </row>
    <row r="776" spans="1:18" x14ac:dyDescent="0.45">
      <c r="A776" s="1">
        <v>45850</v>
      </c>
      <c r="B776" t="s">
        <v>40</v>
      </c>
      <c r="C776" t="s">
        <v>41</v>
      </c>
      <c r="D776" t="s">
        <v>239</v>
      </c>
      <c r="E776" t="s">
        <v>662</v>
      </c>
      <c r="F776">
        <v>775364835</v>
      </c>
      <c r="G776" t="s">
        <v>27</v>
      </c>
      <c r="I776" t="s">
        <v>24</v>
      </c>
      <c r="J776" t="s">
        <v>20</v>
      </c>
      <c r="L776" s="4" t="s">
        <v>663</v>
      </c>
      <c r="Q776" s="18" t="str">
        <f>"S"&amp;_xlfn.ISOWEEKNUM(Semaine_1[[#This Row],[Date]])</f>
        <v>S28</v>
      </c>
      <c r="R776" s="18" t="str">
        <f>TEXT(Semaine_1[[#This Row],[Date]],"MMMM")</f>
        <v>juillet</v>
      </c>
    </row>
    <row r="777" spans="1:18" x14ac:dyDescent="0.45">
      <c r="A777" s="1">
        <v>45850</v>
      </c>
      <c r="B777" t="s">
        <v>40</v>
      </c>
      <c r="C777" t="s">
        <v>41</v>
      </c>
      <c r="D777" t="s">
        <v>239</v>
      </c>
      <c r="E777" t="s">
        <v>664</v>
      </c>
      <c r="F777">
        <v>775411038</v>
      </c>
      <c r="G777" t="s">
        <v>27</v>
      </c>
      <c r="I777" t="s">
        <v>19</v>
      </c>
      <c r="J777" t="s">
        <v>20</v>
      </c>
      <c r="L777" s="4" t="s">
        <v>665</v>
      </c>
      <c r="Q777" s="18" t="str">
        <f>"S"&amp;_xlfn.ISOWEEKNUM(Semaine_1[[#This Row],[Date]])</f>
        <v>S28</v>
      </c>
      <c r="R777" s="18" t="str">
        <f>TEXT(Semaine_1[[#This Row],[Date]],"MMMM")</f>
        <v>juillet</v>
      </c>
    </row>
    <row r="778" spans="1:18" x14ac:dyDescent="0.45">
      <c r="A778" s="1">
        <v>45850</v>
      </c>
      <c r="B778" t="s">
        <v>40</v>
      </c>
      <c r="C778" t="s">
        <v>41</v>
      </c>
      <c r="D778" t="s">
        <v>239</v>
      </c>
      <c r="E778" t="s">
        <v>630</v>
      </c>
      <c r="F778">
        <v>777110521</v>
      </c>
      <c r="G778" t="s">
        <v>27</v>
      </c>
      <c r="I778" t="s">
        <v>19</v>
      </c>
      <c r="J778" t="s">
        <v>20</v>
      </c>
      <c r="L778" s="4" t="s">
        <v>666</v>
      </c>
      <c r="Q778" s="18" t="str">
        <f>"S"&amp;_xlfn.ISOWEEKNUM(Semaine_1[[#This Row],[Date]])</f>
        <v>S28</v>
      </c>
      <c r="R778" s="18" t="str">
        <f>TEXT(Semaine_1[[#This Row],[Date]],"MMMM")</f>
        <v>juillet</v>
      </c>
    </row>
    <row r="779" spans="1:18" x14ac:dyDescent="0.45">
      <c r="A779" s="1">
        <v>45850</v>
      </c>
      <c r="B779" t="s">
        <v>40</v>
      </c>
      <c r="C779" t="s">
        <v>41</v>
      </c>
      <c r="D779" t="s">
        <v>239</v>
      </c>
      <c r="E779" t="s">
        <v>667</v>
      </c>
      <c r="F779">
        <v>781507274</v>
      </c>
      <c r="G779" t="s">
        <v>27</v>
      </c>
      <c r="I779" t="s">
        <v>19</v>
      </c>
      <c r="J779" t="s">
        <v>20</v>
      </c>
      <c r="L779" s="4" t="s">
        <v>205</v>
      </c>
      <c r="Q779" s="18" t="str">
        <f>"S"&amp;_xlfn.ISOWEEKNUM(Semaine_1[[#This Row],[Date]])</f>
        <v>S28</v>
      </c>
      <c r="R779" s="18" t="str">
        <f>TEXT(Semaine_1[[#This Row],[Date]],"MMMM")</f>
        <v>juillet</v>
      </c>
    </row>
    <row r="780" spans="1:18" x14ac:dyDescent="0.45">
      <c r="A780" s="1">
        <v>45850</v>
      </c>
      <c r="B780" t="s">
        <v>40</v>
      </c>
      <c r="C780" t="s">
        <v>41</v>
      </c>
      <c r="D780" t="s">
        <v>239</v>
      </c>
      <c r="E780" t="s">
        <v>668</v>
      </c>
      <c r="F780">
        <v>773377333</v>
      </c>
      <c r="G780" t="s">
        <v>18</v>
      </c>
      <c r="I780" t="s">
        <v>19</v>
      </c>
      <c r="J780" t="s">
        <v>20</v>
      </c>
      <c r="L780" s="4" t="s">
        <v>669</v>
      </c>
      <c r="Q780" s="18" t="str">
        <f>"S"&amp;_xlfn.ISOWEEKNUM(Semaine_1[[#This Row],[Date]])</f>
        <v>S28</v>
      </c>
      <c r="R780" s="18" t="str">
        <f>TEXT(Semaine_1[[#This Row],[Date]],"MMMM")</f>
        <v>juillet</v>
      </c>
    </row>
    <row r="781" spans="1:18" x14ac:dyDescent="0.45">
      <c r="A781" s="1">
        <v>45850</v>
      </c>
      <c r="B781" t="s">
        <v>40</v>
      </c>
      <c r="C781" t="s">
        <v>41</v>
      </c>
      <c r="D781" t="s">
        <v>239</v>
      </c>
      <c r="E781" t="s">
        <v>249</v>
      </c>
      <c r="F781">
        <v>775510532</v>
      </c>
      <c r="G781" t="s">
        <v>27</v>
      </c>
      <c r="I781" t="s">
        <v>19</v>
      </c>
      <c r="J781" t="s">
        <v>20</v>
      </c>
      <c r="L781" s="4" t="s">
        <v>670</v>
      </c>
      <c r="Q781" s="18" t="str">
        <f>"S"&amp;_xlfn.ISOWEEKNUM(Semaine_1[[#This Row],[Date]])</f>
        <v>S28</v>
      </c>
      <c r="R781" s="18" t="str">
        <f>TEXT(Semaine_1[[#This Row],[Date]],"MMMM")</f>
        <v>juillet</v>
      </c>
    </row>
    <row r="782" spans="1:18" x14ac:dyDescent="0.45">
      <c r="A782" s="1">
        <v>45850</v>
      </c>
      <c r="B782" t="s">
        <v>40</v>
      </c>
      <c r="C782" t="s">
        <v>41</v>
      </c>
      <c r="D782" t="s">
        <v>239</v>
      </c>
      <c r="E782" t="s">
        <v>671</v>
      </c>
      <c r="F782">
        <v>772034200</v>
      </c>
      <c r="G782" t="s">
        <v>18</v>
      </c>
      <c r="I782" t="s">
        <v>24</v>
      </c>
      <c r="J782" t="s">
        <v>20</v>
      </c>
      <c r="L782" s="4" t="s">
        <v>672</v>
      </c>
      <c r="Q782" s="18" t="str">
        <f>"S"&amp;_xlfn.ISOWEEKNUM(Semaine_1[[#This Row],[Date]])</f>
        <v>S28</v>
      </c>
      <c r="R782" s="18" t="str">
        <f>TEXT(Semaine_1[[#This Row],[Date]],"MMMM")</f>
        <v>juillet</v>
      </c>
    </row>
    <row r="783" spans="1:18" x14ac:dyDescent="0.45">
      <c r="A783" s="1">
        <v>45850</v>
      </c>
      <c r="B783" t="s">
        <v>40</v>
      </c>
      <c r="C783" t="s">
        <v>41</v>
      </c>
      <c r="D783" t="s">
        <v>239</v>
      </c>
      <c r="E783" t="s">
        <v>50</v>
      </c>
      <c r="F783">
        <v>773233060</v>
      </c>
      <c r="G783" t="s">
        <v>27</v>
      </c>
      <c r="I783" t="s">
        <v>19</v>
      </c>
      <c r="J783" t="s">
        <v>20</v>
      </c>
      <c r="L783" s="4" t="s">
        <v>673</v>
      </c>
      <c r="Q783" s="18" t="str">
        <f>"S"&amp;_xlfn.ISOWEEKNUM(Semaine_1[[#This Row],[Date]])</f>
        <v>S28</v>
      </c>
      <c r="R783" s="18" t="str">
        <f>TEXT(Semaine_1[[#This Row],[Date]],"MMMM")</f>
        <v>juillet</v>
      </c>
    </row>
    <row r="784" spans="1:18" ht="28.5" x14ac:dyDescent="0.45">
      <c r="A784" s="1">
        <v>45850</v>
      </c>
      <c r="B784" t="s">
        <v>30</v>
      </c>
      <c r="C784" t="s">
        <v>31</v>
      </c>
      <c r="D784" t="s">
        <v>223</v>
      </c>
      <c r="E784" t="s">
        <v>181</v>
      </c>
      <c r="F784">
        <v>773481721</v>
      </c>
      <c r="G784" t="s">
        <v>18</v>
      </c>
      <c r="I784" t="s">
        <v>24</v>
      </c>
      <c r="J784" t="s">
        <v>20</v>
      </c>
      <c r="L784" s="4" t="s">
        <v>674</v>
      </c>
      <c r="Q784" s="18" t="str">
        <f>"S"&amp;_xlfn.ISOWEEKNUM(Semaine_1[[#This Row],[Date]])</f>
        <v>S28</v>
      </c>
      <c r="R784" s="18" t="str">
        <f>TEXT(Semaine_1[[#This Row],[Date]],"MMMM")</f>
        <v>juillet</v>
      </c>
    </row>
    <row r="785" spans="1:18" ht="42.75" x14ac:dyDescent="0.45">
      <c r="A785" s="1">
        <v>45850</v>
      </c>
      <c r="B785" t="s">
        <v>30</v>
      </c>
      <c r="C785" t="s">
        <v>31</v>
      </c>
      <c r="D785" t="s">
        <v>223</v>
      </c>
      <c r="E785" t="s">
        <v>675</v>
      </c>
      <c r="F785">
        <v>764690084</v>
      </c>
      <c r="G785" t="s">
        <v>18</v>
      </c>
      <c r="I785" t="s">
        <v>24</v>
      </c>
      <c r="J785" t="s">
        <v>20</v>
      </c>
      <c r="L785" s="4" t="s">
        <v>676</v>
      </c>
      <c r="Q785" s="18" t="str">
        <f>"S"&amp;_xlfn.ISOWEEKNUM(Semaine_1[[#This Row],[Date]])</f>
        <v>S28</v>
      </c>
      <c r="R785" s="18" t="str">
        <f>TEXT(Semaine_1[[#This Row],[Date]],"MMMM")</f>
        <v>juillet</v>
      </c>
    </row>
    <row r="786" spans="1:18" ht="57" x14ac:dyDescent="0.45">
      <c r="A786" s="1">
        <v>45850</v>
      </c>
      <c r="B786" t="s">
        <v>30</v>
      </c>
      <c r="C786" t="s">
        <v>31</v>
      </c>
      <c r="D786" t="s">
        <v>223</v>
      </c>
      <c r="E786" t="s">
        <v>1166</v>
      </c>
      <c r="F786">
        <v>775361133</v>
      </c>
      <c r="G786" t="s">
        <v>27</v>
      </c>
      <c r="I786" t="s">
        <v>24</v>
      </c>
      <c r="J786" t="s">
        <v>20</v>
      </c>
      <c r="L786" s="4" t="s">
        <v>677</v>
      </c>
      <c r="Q786" s="18" t="str">
        <f>"S"&amp;_xlfn.ISOWEEKNUM(Semaine_1[[#This Row],[Date]])</f>
        <v>S28</v>
      </c>
      <c r="R786" s="18" t="str">
        <f>TEXT(Semaine_1[[#This Row],[Date]],"MMMM")</f>
        <v>juillet</v>
      </c>
    </row>
    <row r="787" spans="1:18" x14ac:dyDescent="0.45">
      <c r="A787" s="1">
        <v>45850</v>
      </c>
      <c r="B787" t="s">
        <v>30</v>
      </c>
      <c r="C787" t="s">
        <v>31</v>
      </c>
      <c r="D787" t="s">
        <v>223</v>
      </c>
      <c r="E787" t="s">
        <v>678</v>
      </c>
      <c r="F787">
        <v>775171537</v>
      </c>
      <c r="G787" t="s">
        <v>27</v>
      </c>
      <c r="I787" t="s">
        <v>24</v>
      </c>
      <c r="J787" t="s">
        <v>37</v>
      </c>
      <c r="L787" s="4" t="s">
        <v>33</v>
      </c>
      <c r="M787" t="s">
        <v>34</v>
      </c>
      <c r="N787">
        <v>25</v>
      </c>
      <c r="O787" s="5">
        <v>26000</v>
      </c>
      <c r="P787" s="5">
        <v>650000</v>
      </c>
      <c r="Q787" s="18" t="str">
        <f>"S"&amp;_xlfn.ISOWEEKNUM(Semaine_1[[#This Row],[Date]])</f>
        <v>S28</v>
      </c>
      <c r="R787" s="18" t="str">
        <f>TEXT(Semaine_1[[#This Row],[Date]],"MMMM")</f>
        <v>juillet</v>
      </c>
    </row>
    <row r="788" spans="1:18" ht="42.75" x14ac:dyDescent="0.45">
      <c r="A788" s="1">
        <v>45850</v>
      </c>
      <c r="B788" t="s">
        <v>30</v>
      </c>
      <c r="C788" t="s">
        <v>31</v>
      </c>
      <c r="D788" t="s">
        <v>223</v>
      </c>
      <c r="E788" t="s">
        <v>679</v>
      </c>
      <c r="F788">
        <v>761386330</v>
      </c>
      <c r="G788" t="s">
        <v>18</v>
      </c>
      <c r="I788" t="s">
        <v>19</v>
      </c>
      <c r="J788" t="s">
        <v>20</v>
      </c>
      <c r="L788" s="4" t="s">
        <v>680</v>
      </c>
      <c r="Q788" s="18" t="str">
        <f>"S"&amp;_xlfn.ISOWEEKNUM(Semaine_1[[#This Row],[Date]])</f>
        <v>S28</v>
      </c>
      <c r="R788" s="18" t="str">
        <f>TEXT(Semaine_1[[#This Row],[Date]],"MMMM")</f>
        <v>juillet</v>
      </c>
    </row>
    <row r="789" spans="1:18" x14ac:dyDescent="0.45">
      <c r="A789" s="1">
        <v>45850</v>
      </c>
      <c r="B789" t="s">
        <v>30</v>
      </c>
      <c r="C789" t="s">
        <v>31</v>
      </c>
      <c r="D789" t="s">
        <v>223</v>
      </c>
      <c r="E789" t="s">
        <v>224</v>
      </c>
      <c r="F789">
        <v>777049024</v>
      </c>
      <c r="G789" t="s">
        <v>18</v>
      </c>
      <c r="I789" t="s">
        <v>19</v>
      </c>
      <c r="J789" t="s">
        <v>20</v>
      </c>
      <c r="L789" s="4" t="s">
        <v>681</v>
      </c>
      <c r="Q789" s="18" t="str">
        <f>"S"&amp;_xlfn.ISOWEEKNUM(Semaine_1[[#This Row],[Date]])</f>
        <v>S28</v>
      </c>
      <c r="R789" s="18" t="str">
        <f>TEXT(Semaine_1[[#This Row],[Date]],"MMMM")</f>
        <v>juillet</v>
      </c>
    </row>
    <row r="790" spans="1:18" ht="42.75" x14ac:dyDescent="0.45">
      <c r="A790" s="1">
        <v>45850</v>
      </c>
      <c r="B790" t="s">
        <v>30</v>
      </c>
      <c r="C790" t="s">
        <v>31</v>
      </c>
      <c r="D790" t="s">
        <v>223</v>
      </c>
      <c r="E790" t="s">
        <v>682</v>
      </c>
      <c r="F790">
        <v>781035372</v>
      </c>
      <c r="G790" t="s">
        <v>27</v>
      </c>
      <c r="I790" t="s">
        <v>24</v>
      </c>
      <c r="J790" t="s">
        <v>20</v>
      </c>
      <c r="L790" s="4" t="s">
        <v>683</v>
      </c>
      <c r="Q790" s="18" t="str">
        <f>"S"&amp;_xlfn.ISOWEEKNUM(Semaine_1[[#This Row],[Date]])</f>
        <v>S28</v>
      </c>
      <c r="R790" s="18" t="str">
        <f>TEXT(Semaine_1[[#This Row],[Date]],"MMMM")</f>
        <v>juillet</v>
      </c>
    </row>
    <row r="791" spans="1:18" ht="28.5" x14ac:dyDescent="0.45">
      <c r="A791" s="1">
        <v>45850</v>
      </c>
      <c r="B791" t="s">
        <v>30</v>
      </c>
      <c r="C791" t="s">
        <v>31</v>
      </c>
      <c r="D791" t="s">
        <v>223</v>
      </c>
      <c r="E791" t="s">
        <v>684</v>
      </c>
      <c r="F791">
        <v>775067806</v>
      </c>
      <c r="G791" t="s">
        <v>27</v>
      </c>
      <c r="I791" t="s">
        <v>24</v>
      </c>
      <c r="J791" t="s">
        <v>20</v>
      </c>
      <c r="L791" s="4" t="s">
        <v>685</v>
      </c>
      <c r="Q791" s="18" t="str">
        <f>"S"&amp;_xlfn.ISOWEEKNUM(Semaine_1[[#This Row],[Date]])</f>
        <v>S28</v>
      </c>
      <c r="R791" s="18" t="str">
        <f>TEXT(Semaine_1[[#This Row],[Date]],"MMMM")</f>
        <v>juillet</v>
      </c>
    </row>
    <row r="792" spans="1:18" ht="28.5" x14ac:dyDescent="0.45">
      <c r="A792" s="1">
        <v>45850</v>
      </c>
      <c r="B792" t="s">
        <v>25</v>
      </c>
      <c r="C792" t="s">
        <v>26</v>
      </c>
      <c r="D792" t="s">
        <v>546</v>
      </c>
      <c r="E792" t="s">
        <v>63</v>
      </c>
      <c r="F792">
        <v>772377240</v>
      </c>
      <c r="G792" t="s">
        <v>27</v>
      </c>
      <c r="I792" t="s">
        <v>24</v>
      </c>
      <c r="J792" t="s">
        <v>20</v>
      </c>
      <c r="L792" s="4" t="s">
        <v>686</v>
      </c>
      <c r="Q792" s="18" t="str">
        <f>"S"&amp;_xlfn.ISOWEEKNUM(Semaine_1[[#This Row],[Date]])</f>
        <v>S28</v>
      </c>
      <c r="R792" s="18" t="str">
        <f>TEXT(Semaine_1[[#This Row],[Date]],"MMMM")</f>
        <v>juillet</v>
      </c>
    </row>
    <row r="793" spans="1:18" ht="28.5" x14ac:dyDescent="0.45">
      <c r="A793" s="1">
        <v>45850</v>
      </c>
      <c r="B793" t="s">
        <v>25</v>
      </c>
      <c r="C793" t="s">
        <v>26</v>
      </c>
      <c r="D793" t="s">
        <v>546</v>
      </c>
      <c r="E793" t="s">
        <v>140</v>
      </c>
      <c r="F793">
        <v>776414102</v>
      </c>
      <c r="G793" t="s">
        <v>27</v>
      </c>
      <c r="I793" t="s">
        <v>24</v>
      </c>
      <c r="J793" t="s">
        <v>20</v>
      </c>
      <c r="L793" s="4" t="s">
        <v>687</v>
      </c>
      <c r="Q793" s="18" t="str">
        <f>"S"&amp;_xlfn.ISOWEEKNUM(Semaine_1[[#This Row],[Date]])</f>
        <v>S28</v>
      </c>
      <c r="R793" s="18" t="str">
        <f>TEXT(Semaine_1[[#This Row],[Date]],"MMMM")</f>
        <v>juillet</v>
      </c>
    </row>
    <row r="794" spans="1:18" x14ac:dyDescent="0.45">
      <c r="A794" s="1">
        <v>45850</v>
      </c>
      <c r="B794" t="s">
        <v>25</v>
      </c>
      <c r="C794" t="s">
        <v>26</v>
      </c>
      <c r="D794" t="s">
        <v>546</v>
      </c>
      <c r="E794" t="s">
        <v>79</v>
      </c>
      <c r="F794">
        <v>775411988</v>
      </c>
      <c r="G794" t="s">
        <v>18</v>
      </c>
      <c r="I794" t="s">
        <v>24</v>
      </c>
      <c r="J794" t="s">
        <v>20</v>
      </c>
      <c r="L794" s="4" t="s">
        <v>688</v>
      </c>
      <c r="Q794" s="18" t="str">
        <f>"S"&amp;_xlfn.ISOWEEKNUM(Semaine_1[[#This Row],[Date]])</f>
        <v>S28</v>
      </c>
      <c r="R794" s="18" t="str">
        <f>TEXT(Semaine_1[[#This Row],[Date]],"MMMM")</f>
        <v>juillet</v>
      </c>
    </row>
    <row r="795" spans="1:18" x14ac:dyDescent="0.45">
      <c r="A795" s="1">
        <v>45850</v>
      </c>
      <c r="B795" t="s">
        <v>25</v>
      </c>
      <c r="C795" t="s">
        <v>26</v>
      </c>
      <c r="D795" t="s">
        <v>546</v>
      </c>
      <c r="E795" t="s">
        <v>162</v>
      </c>
      <c r="F795">
        <v>778013213</v>
      </c>
      <c r="G795" t="s">
        <v>18</v>
      </c>
      <c r="I795" t="s">
        <v>24</v>
      </c>
      <c r="J795" t="s">
        <v>20</v>
      </c>
      <c r="L795" s="4" t="s">
        <v>689</v>
      </c>
      <c r="Q795" s="18" t="str">
        <f>"S"&amp;_xlfn.ISOWEEKNUM(Semaine_1[[#This Row],[Date]])</f>
        <v>S28</v>
      </c>
      <c r="R795" s="18" t="str">
        <f>TEXT(Semaine_1[[#This Row],[Date]],"MMMM")</f>
        <v>juillet</v>
      </c>
    </row>
    <row r="796" spans="1:18" x14ac:dyDescent="0.45">
      <c r="A796" s="1">
        <v>45850</v>
      </c>
      <c r="B796" t="s">
        <v>25</v>
      </c>
      <c r="C796" t="s">
        <v>26</v>
      </c>
      <c r="D796" t="s">
        <v>546</v>
      </c>
      <c r="E796" t="s">
        <v>65</v>
      </c>
      <c r="F796">
        <v>705098872</v>
      </c>
      <c r="G796" t="s">
        <v>18</v>
      </c>
      <c r="I796" t="s">
        <v>19</v>
      </c>
      <c r="J796" t="s">
        <v>20</v>
      </c>
      <c r="L796" s="4" t="s">
        <v>219</v>
      </c>
      <c r="Q796" s="18" t="str">
        <f>"S"&amp;_xlfn.ISOWEEKNUM(Semaine_1[[#This Row],[Date]])</f>
        <v>S28</v>
      </c>
      <c r="R796" s="18" t="str">
        <f>TEXT(Semaine_1[[#This Row],[Date]],"MMMM")</f>
        <v>juillet</v>
      </c>
    </row>
    <row r="797" spans="1:18" ht="28.5" x14ac:dyDescent="0.45">
      <c r="A797" s="1">
        <v>45850</v>
      </c>
      <c r="B797" t="s">
        <v>25</v>
      </c>
      <c r="C797" t="s">
        <v>26</v>
      </c>
      <c r="D797" t="s">
        <v>813</v>
      </c>
      <c r="E797" t="s">
        <v>44</v>
      </c>
      <c r="F797">
        <v>775076862</v>
      </c>
      <c r="G797" t="s">
        <v>81</v>
      </c>
      <c r="I797" t="s">
        <v>19</v>
      </c>
      <c r="J797" t="s">
        <v>20</v>
      </c>
      <c r="L797" s="4" t="s">
        <v>690</v>
      </c>
      <c r="Q797" s="18" t="str">
        <f>"S"&amp;_xlfn.ISOWEEKNUM(Semaine_1[[#This Row],[Date]])</f>
        <v>S28</v>
      </c>
      <c r="R797" s="18" t="str">
        <f>TEXT(Semaine_1[[#This Row],[Date]],"MMMM")</f>
        <v>juillet</v>
      </c>
    </row>
    <row r="798" spans="1:18" ht="42.75" x14ac:dyDescent="0.45">
      <c r="A798" s="1">
        <v>45850</v>
      </c>
      <c r="B798" t="s">
        <v>25</v>
      </c>
      <c r="C798" t="s">
        <v>26</v>
      </c>
      <c r="D798" t="s">
        <v>546</v>
      </c>
      <c r="E798" t="s">
        <v>80</v>
      </c>
      <c r="F798">
        <v>770589198</v>
      </c>
      <c r="G798" t="s">
        <v>27</v>
      </c>
      <c r="I798" t="s">
        <v>19</v>
      </c>
      <c r="J798" t="s">
        <v>20</v>
      </c>
      <c r="L798" s="4" t="s">
        <v>691</v>
      </c>
      <c r="Q798" s="18" t="str">
        <f>"S"&amp;_xlfn.ISOWEEKNUM(Semaine_1[[#This Row],[Date]])</f>
        <v>S28</v>
      </c>
      <c r="R798" s="18" t="str">
        <f>TEXT(Semaine_1[[#This Row],[Date]],"MMMM")</f>
        <v>juillet</v>
      </c>
    </row>
    <row r="799" spans="1:18" x14ac:dyDescent="0.45">
      <c r="A799" s="1">
        <v>45850</v>
      </c>
      <c r="B799" t="s">
        <v>25</v>
      </c>
      <c r="C799" t="s">
        <v>26</v>
      </c>
      <c r="D799" t="s">
        <v>546</v>
      </c>
      <c r="E799" t="s">
        <v>78</v>
      </c>
      <c r="F799">
        <v>338243115</v>
      </c>
      <c r="G799" t="s">
        <v>27</v>
      </c>
      <c r="I799" t="s">
        <v>19</v>
      </c>
      <c r="J799" t="s">
        <v>20</v>
      </c>
      <c r="L799" s="4" t="s">
        <v>692</v>
      </c>
      <c r="Q799" s="18" t="str">
        <f>"S"&amp;_xlfn.ISOWEEKNUM(Semaine_1[[#This Row],[Date]])</f>
        <v>S28</v>
      </c>
      <c r="R799" s="18" t="str">
        <f>TEXT(Semaine_1[[#This Row],[Date]],"MMMM")</f>
        <v>juillet</v>
      </c>
    </row>
    <row r="800" spans="1:18" x14ac:dyDescent="0.45">
      <c r="A800" s="1">
        <v>45849</v>
      </c>
      <c r="B800" t="s">
        <v>40</v>
      </c>
      <c r="C800" t="s">
        <v>41</v>
      </c>
      <c r="D800" t="s">
        <v>175</v>
      </c>
      <c r="E800" t="s">
        <v>693</v>
      </c>
      <c r="F800">
        <v>708317208</v>
      </c>
      <c r="G800" t="s">
        <v>27</v>
      </c>
      <c r="I800" t="s">
        <v>24</v>
      </c>
      <c r="J800" t="s">
        <v>20</v>
      </c>
      <c r="L800" s="4" t="s">
        <v>279</v>
      </c>
      <c r="Q800" s="18" t="str">
        <f>"S"&amp;_xlfn.ISOWEEKNUM(Semaine_1[[#This Row],[Date]])</f>
        <v>S28</v>
      </c>
      <c r="R800" s="18" t="str">
        <f>TEXT(Semaine_1[[#This Row],[Date]],"MMMM")</f>
        <v>juillet</v>
      </c>
    </row>
    <row r="801" spans="1:18" x14ac:dyDescent="0.45">
      <c r="A801" s="1">
        <v>45849</v>
      </c>
      <c r="B801" t="s">
        <v>40</v>
      </c>
      <c r="C801" t="s">
        <v>41</v>
      </c>
      <c r="D801" t="s">
        <v>175</v>
      </c>
      <c r="E801" t="s">
        <v>694</v>
      </c>
      <c r="F801">
        <v>775356094</v>
      </c>
      <c r="G801" t="s">
        <v>18</v>
      </c>
      <c r="I801" t="s">
        <v>24</v>
      </c>
      <c r="J801" t="s">
        <v>20</v>
      </c>
      <c r="L801" s="4" t="s">
        <v>695</v>
      </c>
      <c r="Q801" s="18" t="str">
        <f>"S"&amp;_xlfn.ISOWEEKNUM(Semaine_1[[#This Row],[Date]])</f>
        <v>S28</v>
      </c>
      <c r="R801" s="18" t="str">
        <f>TEXT(Semaine_1[[#This Row],[Date]],"MMMM")</f>
        <v>juillet</v>
      </c>
    </row>
    <row r="802" spans="1:18" x14ac:dyDescent="0.45">
      <c r="A802" s="1">
        <v>45849</v>
      </c>
      <c r="B802" t="s">
        <v>40</v>
      </c>
      <c r="C802" t="s">
        <v>41</v>
      </c>
      <c r="D802" t="s">
        <v>175</v>
      </c>
      <c r="E802" t="s">
        <v>176</v>
      </c>
      <c r="F802">
        <v>788258296</v>
      </c>
      <c r="G802" t="s">
        <v>18</v>
      </c>
      <c r="I802" t="s">
        <v>24</v>
      </c>
      <c r="J802" t="s">
        <v>37</v>
      </c>
      <c r="L802" s="4" t="s">
        <v>696</v>
      </c>
      <c r="M802" t="s">
        <v>29</v>
      </c>
      <c r="N802">
        <v>3</v>
      </c>
      <c r="O802" s="5">
        <v>10750</v>
      </c>
      <c r="P802" s="5">
        <v>32250</v>
      </c>
      <c r="Q802" s="18" t="str">
        <f>"S"&amp;_xlfn.ISOWEEKNUM(Semaine_1[[#This Row],[Date]])</f>
        <v>S28</v>
      </c>
      <c r="R802" s="18" t="str">
        <f>TEXT(Semaine_1[[#This Row],[Date]],"MMMM")</f>
        <v>juillet</v>
      </c>
    </row>
    <row r="803" spans="1:18" x14ac:dyDescent="0.45">
      <c r="A803" s="1">
        <v>45849</v>
      </c>
      <c r="B803" t="s">
        <v>40</v>
      </c>
      <c r="C803" t="s">
        <v>41</v>
      </c>
      <c r="D803" t="s">
        <v>175</v>
      </c>
      <c r="E803" t="s">
        <v>697</v>
      </c>
      <c r="F803">
        <v>768141160</v>
      </c>
      <c r="G803" t="s">
        <v>18</v>
      </c>
      <c r="I803" t="s">
        <v>24</v>
      </c>
      <c r="J803" t="s">
        <v>20</v>
      </c>
      <c r="L803" s="4" t="s">
        <v>698</v>
      </c>
      <c r="Q803" s="18" t="str">
        <f>"S"&amp;_xlfn.ISOWEEKNUM(Semaine_1[[#This Row],[Date]])</f>
        <v>S28</v>
      </c>
      <c r="R803" s="18" t="str">
        <f>TEXT(Semaine_1[[#This Row],[Date]],"MMMM")</f>
        <v>juillet</v>
      </c>
    </row>
    <row r="804" spans="1:18" x14ac:dyDescent="0.45">
      <c r="A804" s="1">
        <v>45849</v>
      </c>
      <c r="B804" t="s">
        <v>40</v>
      </c>
      <c r="C804" t="s">
        <v>41</v>
      </c>
      <c r="D804" t="s">
        <v>175</v>
      </c>
      <c r="E804" t="s">
        <v>699</v>
      </c>
      <c r="F804">
        <v>774743538</v>
      </c>
      <c r="G804" t="s">
        <v>18</v>
      </c>
      <c r="I804" t="s">
        <v>19</v>
      </c>
      <c r="J804" t="s">
        <v>20</v>
      </c>
      <c r="L804" s="4" t="s">
        <v>700</v>
      </c>
      <c r="Q804" s="18" t="str">
        <f>"S"&amp;_xlfn.ISOWEEKNUM(Semaine_1[[#This Row],[Date]])</f>
        <v>S28</v>
      </c>
      <c r="R804" s="18" t="str">
        <f>TEXT(Semaine_1[[#This Row],[Date]],"MMMM")</f>
        <v>juillet</v>
      </c>
    </row>
    <row r="805" spans="1:18" x14ac:dyDescent="0.45">
      <c r="A805" s="1">
        <v>45849</v>
      </c>
      <c r="B805" t="s">
        <v>40</v>
      </c>
      <c r="C805" t="s">
        <v>41</v>
      </c>
      <c r="D805" t="s">
        <v>175</v>
      </c>
      <c r="E805" t="s">
        <v>701</v>
      </c>
      <c r="F805">
        <v>774677098</v>
      </c>
      <c r="G805" t="s">
        <v>18</v>
      </c>
      <c r="I805" t="s">
        <v>24</v>
      </c>
      <c r="J805" t="s">
        <v>20</v>
      </c>
      <c r="L805" s="4" t="s">
        <v>702</v>
      </c>
      <c r="Q805" s="18" t="str">
        <f>"S"&amp;_xlfn.ISOWEEKNUM(Semaine_1[[#This Row],[Date]])</f>
        <v>S28</v>
      </c>
      <c r="R805" s="18" t="str">
        <f>TEXT(Semaine_1[[#This Row],[Date]],"MMMM")</f>
        <v>juillet</v>
      </c>
    </row>
    <row r="806" spans="1:18" x14ac:dyDescent="0.45">
      <c r="A806" s="1">
        <v>45849</v>
      </c>
      <c r="B806" t="s">
        <v>14</v>
      </c>
      <c r="C806" t="s">
        <v>15</v>
      </c>
      <c r="D806" t="s">
        <v>703</v>
      </c>
      <c r="E806" t="s">
        <v>704</v>
      </c>
      <c r="F806">
        <v>774717946</v>
      </c>
      <c r="G806" t="s">
        <v>27</v>
      </c>
      <c r="I806" t="s">
        <v>19</v>
      </c>
      <c r="J806" t="s">
        <v>20</v>
      </c>
      <c r="L806" s="4" t="s">
        <v>457</v>
      </c>
      <c r="Q806" s="18" t="str">
        <f>"S"&amp;_xlfn.ISOWEEKNUM(Semaine_1[[#This Row],[Date]])</f>
        <v>S28</v>
      </c>
      <c r="R806" s="18" t="str">
        <f>TEXT(Semaine_1[[#This Row],[Date]],"MMMM")</f>
        <v>juillet</v>
      </c>
    </row>
    <row r="807" spans="1:18" x14ac:dyDescent="0.45">
      <c r="A807" s="1">
        <v>45849</v>
      </c>
      <c r="B807" t="s">
        <v>14</v>
      </c>
      <c r="C807" t="s">
        <v>15</v>
      </c>
      <c r="D807" t="s">
        <v>703</v>
      </c>
      <c r="E807" t="s">
        <v>705</v>
      </c>
      <c r="F807">
        <v>776439896</v>
      </c>
      <c r="G807" t="s">
        <v>27</v>
      </c>
      <c r="I807" t="s">
        <v>19</v>
      </c>
      <c r="J807" t="s">
        <v>20</v>
      </c>
      <c r="L807" s="4" t="s">
        <v>706</v>
      </c>
      <c r="Q807" s="18" t="str">
        <f>"S"&amp;_xlfn.ISOWEEKNUM(Semaine_1[[#This Row],[Date]])</f>
        <v>S28</v>
      </c>
      <c r="R807" s="18" t="str">
        <f>TEXT(Semaine_1[[#This Row],[Date]],"MMMM")</f>
        <v>juillet</v>
      </c>
    </row>
    <row r="808" spans="1:18" ht="28.5" x14ac:dyDescent="0.45">
      <c r="A808" s="1">
        <v>45849</v>
      </c>
      <c r="B808" t="s">
        <v>14</v>
      </c>
      <c r="C808" t="s">
        <v>15</v>
      </c>
      <c r="D808" t="s">
        <v>703</v>
      </c>
      <c r="E808" t="s">
        <v>595</v>
      </c>
      <c r="F808">
        <v>776058374</v>
      </c>
      <c r="G808" t="s">
        <v>27</v>
      </c>
      <c r="I808" t="s">
        <v>19</v>
      </c>
      <c r="J808" t="s">
        <v>20</v>
      </c>
      <c r="L808" s="4" t="s">
        <v>707</v>
      </c>
      <c r="Q808" s="18" t="str">
        <f>"S"&amp;_xlfn.ISOWEEKNUM(Semaine_1[[#This Row],[Date]])</f>
        <v>S28</v>
      </c>
      <c r="R808" s="18" t="str">
        <f>TEXT(Semaine_1[[#This Row],[Date]],"MMMM")</f>
        <v>juillet</v>
      </c>
    </row>
    <row r="809" spans="1:18" x14ac:dyDescent="0.45">
      <c r="A809" s="1">
        <v>45849</v>
      </c>
      <c r="B809" t="s">
        <v>14</v>
      </c>
      <c r="C809" t="s">
        <v>15</v>
      </c>
      <c r="D809" t="s">
        <v>703</v>
      </c>
      <c r="E809" t="s">
        <v>708</v>
      </c>
      <c r="F809">
        <v>773904335</v>
      </c>
      <c r="G809" t="s">
        <v>18</v>
      </c>
      <c r="I809" t="s">
        <v>19</v>
      </c>
      <c r="J809" t="s">
        <v>20</v>
      </c>
      <c r="L809" s="4" t="s">
        <v>21</v>
      </c>
      <c r="Q809" s="18" t="str">
        <f>"S"&amp;_xlfn.ISOWEEKNUM(Semaine_1[[#This Row],[Date]])</f>
        <v>S28</v>
      </c>
      <c r="R809" s="18" t="str">
        <f>TEXT(Semaine_1[[#This Row],[Date]],"MMMM")</f>
        <v>juillet</v>
      </c>
    </row>
    <row r="810" spans="1:18" x14ac:dyDescent="0.45">
      <c r="A810" s="1">
        <v>45849</v>
      </c>
      <c r="B810" t="s">
        <v>14</v>
      </c>
      <c r="C810" t="s">
        <v>15</v>
      </c>
      <c r="D810" t="s">
        <v>703</v>
      </c>
      <c r="E810" t="s">
        <v>248</v>
      </c>
      <c r="F810">
        <v>770281973</v>
      </c>
      <c r="G810" t="s">
        <v>18</v>
      </c>
      <c r="I810" t="s">
        <v>19</v>
      </c>
      <c r="J810" t="s">
        <v>20</v>
      </c>
      <c r="L810" s="4" t="s">
        <v>709</v>
      </c>
      <c r="Q810" s="18" t="str">
        <f>"S"&amp;_xlfn.ISOWEEKNUM(Semaine_1[[#This Row],[Date]])</f>
        <v>S28</v>
      </c>
      <c r="R810" s="18" t="str">
        <f>TEXT(Semaine_1[[#This Row],[Date]],"MMMM")</f>
        <v>juillet</v>
      </c>
    </row>
    <row r="811" spans="1:18" ht="42.75" x14ac:dyDescent="0.45">
      <c r="A811" s="1">
        <v>45849</v>
      </c>
      <c r="B811" t="s">
        <v>30</v>
      </c>
      <c r="C811" t="s">
        <v>31</v>
      </c>
      <c r="D811" t="s">
        <v>179</v>
      </c>
      <c r="E811" t="s">
        <v>184</v>
      </c>
      <c r="F811">
        <v>776108351</v>
      </c>
      <c r="G811" t="s">
        <v>18</v>
      </c>
      <c r="I811" t="s">
        <v>24</v>
      </c>
      <c r="J811" t="s">
        <v>20</v>
      </c>
      <c r="L811" s="4" t="s">
        <v>710</v>
      </c>
      <c r="Q811" s="18" t="str">
        <f>"S"&amp;_xlfn.ISOWEEKNUM(Semaine_1[[#This Row],[Date]])</f>
        <v>S28</v>
      </c>
      <c r="R811" s="18" t="str">
        <f>TEXT(Semaine_1[[#This Row],[Date]],"MMMM")</f>
        <v>juillet</v>
      </c>
    </row>
    <row r="812" spans="1:18" x14ac:dyDescent="0.45">
      <c r="A812" s="1">
        <v>45849</v>
      </c>
      <c r="B812" t="s">
        <v>30</v>
      </c>
      <c r="C812" t="s">
        <v>31</v>
      </c>
      <c r="D812" t="s">
        <v>115</v>
      </c>
      <c r="E812" t="s">
        <v>711</v>
      </c>
      <c r="F812">
        <v>776156373</v>
      </c>
      <c r="G812" t="s">
        <v>18</v>
      </c>
      <c r="I812" t="s">
        <v>24</v>
      </c>
      <c r="J812" t="s">
        <v>20</v>
      </c>
      <c r="L812" s="4" t="s">
        <v>712</v>
      </c>
      <c r="Q812" s="18" t="str">
        <f>"S"&amp;_xlfn.ISOWEEKNUM(Semaine_1[[#This Row],[Date]])</f>
        <v>S28</v>
      </c>
      <c r="R812" s="18" t="str">
        <f>TEXT(Semaine_1[[#This Row],[Date]],"MMMM")</f>
        <v>juillet</v>
      </c>
    </row>
    <row r="813" spans="1:18" ht="28.5" x14ac:dyDescent="0.45">
      <c r="A813" s="1">
        <v>45849</v>
      </c>
      <c r="B813" t="s">
        <v>30</v>
      </c>
      <c r="C813" t="s">
        <v>31</v>
      </c>
      <c r="D813" t="s">
        <v>179</v>
      </c>
      <c r="E813" t="s">
        <v>713</v>
      </c>
      <c r="F813">
        <v>785158696</v>
      </c>
      <c r="G813" t="s">
        <v>18</v>
      </c>
      <c r="I813" t="s">
        <v>19</v>
      </c>
      <c r="J813" t="s">
        <v>20</v>
      </c>
      <c r="L813" s="4" t="s">
        <v>714</v>
      </c>
      <c r="Q813" s="18" t="str">
        <f>"S"&amp;_xlfn.ISOWEEKNUM(Semaine_1[[#This Row],[Date]])</f>
        <v>S28</v>
      </c>
      <c r="R813" s="18" t="str">
        <f>TEXT(Semaine_1[[#This Row],[Date]],"MMMM")</f>
        <v>juillet</v>
      </c>
    </row>
    <row r="814" spans="1:18" ht="28.5" x14ac:dyDescent="0.45">
      <c r="A814" s="1">
        <v>45849</v>
      </c>
      <c r="B814" t="s">
        <v>30</v>
      </c>
      <c r="C814" t="s">
        <v>31</v>
      </c>
      <c r="D814" t="s">
        <v>179</v>
      </c>
      <c r="E814" t="s">
        <v>715</v>
      </c>
      <c r="F814">
        <v>781164945</v>
      </c>
      <c r="G814" t="s">
        <v>18</v>
      </c>
      <c r="I814" t="s">
        <v>19</v>
      </c>
      <c r="J814" t="s">
        <v>20</v>
      </c>
      <c r="L814" s="4" t="s">
        <v>716</v>
      </c>
      <c r="Q814" s="18" t="str">
        <f>"S"&amp;_xlfn.ISOWEEKNUM(Semaine_1[[#This Row],[Date]])</f>
        <v>S28</v>
      </c>
      <c r="R814" s="18" t="str">
        <f>TEXT(Semaine_1[[#This Row],[Date]],"MMMM")</f>
        <v>juillet</v>
      </c>
    </row>
    <row r="815" spans="1:18" x14ac:dyDescent="0.45">
      <c r="A815" s="1">
        <v>45849</v>
      </c>
      <c r="B815" t="s">
        <v>30</v>
      </c>
      <c r="C815" t="s">
        <v>31</v>
      </c>
      <c r="D815" t="s">
        <v>179</v>
      </c>
      <c r="E815" t="s">
        <v>717</v>
      </c>
      <c r="F815">
        <v>774004542</v>
      </c>
      <c r="G815" t="s">
        <v>18</v>
      </c>
      <c r="I815" t="s">
        <v>19</v>
      </c>
      <c r="J815" t="s">
        <v>20</v>
      </c>
      <c r="L815" s="4" t="s">
        <v>718</v>
      </c>
      <c r="Q815" s="18" t="str">
        <f>"S"&amp;_xlfn.ISOWEEKNUM(Semaine_1[[#This Row],[Date]])</f>
        <v>S28</v>
      </c>
      <c r="R815" s="18" t="str">
        <f>TEXT(Semaine_1[[#This Row],[Date]],"MMMM")</f>
        <v>juillet</v>
      </c>
    </row>
    <row r="816" spans="1:18" ht="42.75" x14ac:dyDescent="0.45">
      <c r="A816" s="1">
        <v>45849</v>
      </c>
      <c r="B816" t="s">
        <v>30</v>
      </c>
      <c r="C816" t="s">
        <v>31</v>
      </c>
      <c r="D816" t="s">
        <v>179</v>
      </c>
      <c r="E816" t="s">
        <v>182</v>
      </c>
      <c r="F816">
        <v>775376725</v>
      </c>
      <c r="G816" t="s">
        <v>27</v>
      </c>
      <c r="I816" t="s">
        <v>19</v>
      </c>
      <c r="J816" t="s">
        <v>20</v>
      </c>
      <c r="L816" s="4" t="s">
        <v>719</v>
      </c>
      <c r="Q816" s="18" t="str">
        <f>"S"&amp;_xlfn.ISOWEEKNUM(Semaine_1[[#This Row],[Date]])</f>
        <v>S28</v>
      </c>
      <c r="R816" s="18" t="str">
        <f>TEXT(Semaine_1[[#This Row],[Date]],"MMMM")</f>
        <v>juillet</v>
      </c>
    </row>
    <row r="817" spans="1:18" x14ac:dyDescent="0.45">
      <c r="A817" s="1">
        <v>45849</v>
      </c>
      <c r="B817" t="s">
        <v>30</v>
      </c>
      <c r="C817" t="s">
        <v>31</v>
      </c>
      <c r="D817" t="s">
        <v>179</v>
      </c>
      <c r="E817" t="s">
        <v>720</v>
      </c>
      <c r="F817">
        <v>775513483</v>
      </c>
      <c r="G817" t="s">
        <v>18</v>
      </c>
      <c r="I817" t="s">
        <v>19</v>
      </c>
      <c r="J817" t="s">
        <v>20</v>
      </c>
      <c r="L817" s="4" t="s">
        <v>721</v>
      </c>
      <c r="Q817" s="18" t="str">
        <f>"S"&amp;_xlfn.ISOWEEKNUM(Semaine_1[[#This Row],[Date]])</f>
        <v>S28</v>
      </c>
      <c r="R817" s="18" t="str">
        <f>TEXT(Semaine_1[[#This Row],[Date]],"MMMM")</f>
        <v>juillet</v>
      </c>
    </row>
    <row r="818" spans="1:18" ht="57" x14ac:dyDescent="0.45">
      <c r="A818" s="1">
        <v>45849</v>
      </c>
      <c r="B818" t="s">
        <v>30</v>
      </c>
      <c r="C818" t="s">
        <v>31</v>
      </c>
      <c r="D818" t="s">
        <v>179</v>
      </c>
      <c r="E818" t="s">
        <v>181</v>
      </c>
      <c r="F818">
        <v>778056161</v>
      </c>
      <c r="G818" t="s">
        <v>27</v>
      </c>
      <c r="I818" t="s">
        <v>24</v>
      </c>
      <c r="J818" t="s">
        <v>20</v>
      </c>
      <c r="L818" s="4" t="s">
        <v>722</v>
      </c>
      <c r="Q818" s="18" t="str">
        <f>"S"&amp;_xlfn.ISOWEEKNUM(Semaine_1[[#This Row],[Date]])</f>
        <v>S28</v>
      </c>
      <c r="R818" s="18" t="str">
        <f>TEXT(Semaine_1[[#This Row],[Date]],"MMMM")</f>
        <v>juillet</v>
      </c>
    </row>
    <row r="819" spans="1:18" ht="28.5" x14ac:dyDescent="0.45">
      <c r="A819" s="1">
        <v>45849</v>
      </c>
      <c r="B819" t="s">
        <v>30</v>
      </c>
      <c r="C819" t="s">
        <v>31</v>
      </c>
      <c r="D819" t="s">
        <v>179</v>
      </c>
      <c r="E819" t="s">
        <v>180</v>
      </c>
      <c r="F819">
        <v>764631568</v>
      </c>
      <c r="G819" t="s">
        <v>18</v>
      </c>
      <c r="I819" t="s">
        <v>19</v>
      </c>
      <c r="J819" t="s">
        <v>20</v>
      </c>
      <c r="L819" s="4" t="s">
        <v>723</v>
      </c>
      <c r="Q819" s="18" t="str">
        <f>"S"&amp;_xlfn.ISOWEEKNUM(Semaine_1[[#This Row],[Date]])</f>
        <v>S28</v>
      </c>
      <c r="R819" s="18" t="str">
        <f>TEXT(Semaine_1[[#This Row],[Date]],"MMMM")</f>
        <v>juillet</v>
      </c>
    </row>
    <row r="820" spans="1:18" x14ac:dyDescent="0.45">
      <c r="A820" s="1">
        <v>45849</v>
      </c>
      <c r="B820" t="s">
        <v>30</v>
      </c>
      <c r="C820" t="s">
        <v>31</v>
      </c>
      <c r="D820" t="s">
        <v>179</v>
      </c>
      <c r="E820" t="s">
        <v>231</v>
      </c>
      <c r="F820">
        <v>778368284</v>
      </c>
      <c r="G820" t="s">
        <v>18</v>
      </c>
      <c r="I820" t="s">
        <v>19</v>
      </c>
      <c r="J820" t="s">
        <v>20</v>
      </c>
      <c r="L820" s="4" t="s">
        <v>724</v>
      </c>
      <c r="Q820" s="18" t="str">
        <f>"S"&amp;_xlfn.ISOWEEKNUM(Semaine_1[[#This Row],[Date]])</f>
        <v>S28</v>
      </c>
      <c r="R820" s="18" t="str">
        <f>TEXT(Semaine_1[[#This Row],[Date]],"MMMM")</f>
        <v>juillet</v>
      </c>
    </row>
    <row r="821" spans="1:18" ht="42.75" x14ac:dyDescent="0.45">
      <c r="A821" s="1">
        <v>45849</v>
      </c>
      <c r="B821" t="s">
        <v>30</v>
      </c>
      <c r="C821" t="s">
        <v>31</v>
      </c>
      <c r="D821" t="s">
        <v>179</v>
      </c>
      <c r="E821" t="s">
        <v>725</v>
      </c>
      <c r="F821">
        <v>338729194</v>
      </c>
      <c r="G821" t="s">
        <v>18</v>
      </c>
      <c r="I821" t="s">
        <v>19</v>
      </c>
      <c r="J821" t="s">
        <v>20</v>
      </c>
      <c r="L821" s="4" t="s">
        <v>726</v>
      </c>
      <c r="Q821" s="18" t="str">
        <f>"S"&amp;_xlfn.ISOWEEKNUM(Semaine_1[[#This Row],[Date]])</f>
        <v>S28</v>
      </c>
      <c r="R821" s="18" t="str">
        <f>TEXT(Semaine_1[[#This Row],[Date]],"MMMM")</f>
        <v>juillet</v>
      </c>
    </row>
    <row r="822" spans="1:18" x14ac:dyDescent="0.45">
      <c r="A822" s="1">
        <v>45849</v>
      </c>
      <c r="B822" t="s">
        <v>30</v>
      </c>
      <c r="C822" t="s">
        <v>31</v>
      </c>
      <c r="D822" t="s">
        <v>179</v>
      </c>
      <c r="E822" t="s">
        <v>183</v>
      </c>
      <c r="F822">
        <v>773633030</v>
      </c>
      <c r="G822" t="s">
        <v>27</v>
      </c>
      <c r="I822" t="s">
        <v>19</v>
      </c>
      <c r="J822" t="s">
        <v>20</v>
      </c>
      <c r="L822" s="4" t="s">
        <v>727</v>
      </c>
      <c r="Q822" s="18" t="str">
        <f>"S"&amp;_xlfn.ISOWEEKNUM(Semaine_1[[#This Row],[Date]])</f>
        <v>S28</v>
      </c>
      <c r="R822" s="18" t="str">
        <f>TEXT(Semaine_1[[#This Row],[Date]],"MMMM")</f>
        <v>juillet</v>
      </c>
    </row>
    <row r="823" spans="1:18" x14ac:dyDescent="0.45">
      <c r="A823" s="1">
        <v>45849</v>
      </c>
      <c r="B823" t="s">
        <v>30</v>
      </c>
      <c r="C823" t="s">
        <v>31</v>
      </c>
      <c r="D823" t="s">
        <v>107</v>
      </c>
      <c r="E823" t="s">
        <v>642</v>
      </c>
      <c r="F823">
        <v>778380324</v>
      </c>
      <c r="G823" t="s">
        <v>27</v>
      </c>
      <c r="I823" t="s">
        <v>24</v>
      </c>
      <c r="J823" t="s">
        <v>28</v>
      </c>
      <c r="K823" t="s">
        <v>126</v>
      </c>
      <c r="L823" s="4" t="s">
        <v>33</v>
      </c>
      <c r="M823" t="s">
        <v>43</v>
      </c>
      <c r="N823">
        <v>5</v>
      </c>
      <c r="O823" s="5">
        <v>19500</v>
      </c>
      <c r="P823" s="5">
        <v>97500</v>
      </c>
      <c r="Q823" s="18" t="str">
        <f>"S"&amp;_xlfn.ISOWEEKNUM(Semaine_1[[#This Row],[Date]])</f>
        <v>S28</v>
      </c>
      <c r="R823" s="18" t="str">
        <f>TEXT(Semaine_1[[#This Row],[Date]],"MMMM")</f>
        <v>juillet</v>
      </c>
    </row>
    <row r="824" spans="1:18" x14ac:dyDescent="0.45">
      <c r="A824" s="1">
        <v>45849</v>
      </c>
      <c r="B824" t="s">
        <v>30</v>
      </c>
      <c r="C824" t="s">
        <v>31</v>
      </c>
      <c r="D824" t="s">
        <v>115</v>
      </c>
      <c r="E824" t="s">
        <v>113</v>
      </c>
      <c r="F824">
        <v>778747772</v>
      </c>
      <c r="G824" t="s">
        <v>18</v>
      </c>
      <c r="I824" t="s">
        <v>24</v>
      </c>
      <c r="J824" t="s">
        <v>28</v>
      </c>
      <c r="K824" t="s">
        <v>126</v>
      </c>
      <c r="L824" s="4" t="s">
        <v>33</v>
      </c>
      <c r="M824" t="s">
        <v>29</v>
      </c>
      <c r="N824">
        <v>3</v>
      </c>
      <c r="O824" s="5">
        <v>10250</v>
      </c>
      <c r="P824" s="5">
        <v>30750</v>
      </c>
      <c r="Q824" s="18" t="str">
        <f>"S"&amp;_xlfn.ISOWEEKNUM(Semaine_1[[#This Row],[Date]])</f>
        <v>S28</v>
      </c>
      <c r="R824" s="18" t="str">
        <f>TEXT(Semaine_1[[#This Row],[Date]],"MMMM")</f>
        <v>juillet</v>
      </c>
    </row>
    <row r="825" spans="1:18" x14ac:dyDescent="0.45">
      <c r="A825" s="1">
        <v>45849</v>
      </c>
      <c r="B825" t="s">
        <v>30</v>
      </c>
      <c r="C825" t="s">
        <v>31</v>
      </c>
      <c r="D825" t="s">
        <v>213</v>
      </c>
      <c r="E825" t="s">
        <v>728</v>
      </c>
      <c r="F825">
        <v>773546192</v>
      </c>
      <c r="G825" t="s">
        <v>18</v>
      </c>
      <c r="I825" t="s">
        <v>24</v>
      </c>
      <c r="J825" t="s">
        <v>28</v>
      </c>
      <c r="K825" t="s">
        <v>126</v>
      </c>
      <c r="L825" s="4" t="s">
        <v>33</v>
      </c>
      <c r="M825" t="s">
        <v>341</v>
      </c>
      <c r="N825">
        <v>2</v>
      </c>
      <c r="O825" s="5">
        <v>12250</v>
      </c>
      <c r="P825" s="5">
        <v>24500</v>
      </c>
      <c r="Q825" s="18" t="str">
        <f>"S"&amp;_xlfn.ISOWEEKNUM(Semaine_1[[#This Row],[Date]])</f>
        <v>S28</v>
      </c>
      <c r="R825" s="18" t="str">
        <f>TEXT(Semaine_1[[#This Row],[Date]],"MMMM")</f>
        <v>juillet</v>
      </c>
    </row>
    <row r="826" spans="1:18" ht="28.5" x14ac:dyDescent="0.45">
      <c r="A826" s="1">
        <v>45849</v>
      </c>
      <c r="B826" t="s">
        <v>25</v>
      </c>
      <c r="C826" t="s">
        <v>26</v>
      </c>
      <c r="D826" t="s">
        <v>185</v>
      </c>
      <c r="E826" t="s">
        <v>729</v>
      </c>
      <c r="F826">
        <v>773199049</v>
      </c>
      <c r="G826" t="s">
        <v>27</v>
      </c>
      <c r="I826" t="s">
        <v>24</v>
      </c>
      <c r="J826" t="s">
        <v>37</v>
      </c>
      <c r="L826" s="4" t="s">
        <v>730</v>
      </c>
      <c r="M826" t="s">
        <v>190</v>
      </c>
      <c r="N826">
        <v>50</v>
      </c>
      <c r="O826" s="5">
        <v>6000</v>
      </c>
      <c r="P826" s="5">
        <v>300000</v>
      </c>
      <c r="Q826" s="18" t="str">
        <f>"S"&amp;_xlfn.ISOWEEKNUM(Semaine_1[[#This Row],[Date]])</f>
        <v>S28</v>
      </c>
      <c r="R826" s="18" t="str">
        <f>TEXT(Semaine_1[[#This Row],[Date]],"MMMM")</f>
        <v>juillet</v>
      </c>
    </row>
    <row r="827" spans="1:18" ht="28.5" x14ac:dyDescent="0.45">
      <c r="A827" s="1">
        <v>45849</v>
      </c>
      <c r="B827" t="s">
        <v>25</v>
      </c>
      <c r="C827" t="s">
        <v>26</v>
      </c>
      <c r="D827" t="s">
        <v>185</v>
      </c>
      <c r="E827" t="s">
        <v>186</v>
      </c>
      <c r="F827">
        <v>773661109</v>
      </c>
      <c r="G827" t="s">
        <v>27</v>
      </c>
      <c r="I827" t="s">
        <v>24</v>
      </c>
      <c r="J827" t="s">
        <v>20</v>
      </c>
      <c r="L827" s="4" t="s">
        <v>731</v>
      </c>
      <c r="Q827" s="18" t="str">
        <f>"S"&amp;_xlfn.ISOWEEKNUM(Semaine_1[[#This Row],[Date]])</f>
        <v>S28</v>
      </c>
      <c r="R827" s="18" t="str">
        <f>TEXT(Semaine_1[[#This Row],[Date]],"MMMM")</f>
        <v>juillet</v>
      </c>
    </row>
    <row r="828" spans="1:18" ht="28.5" x14ac:dyDescent="0.45">
      <c r="A828" s="1">
        <v>45849</v>
      </c>
      <c r="B828" t="s">
        <v>25</v>
      </c>
      <c r="C828" t="s">
        <v>26</v>
      </c>
      <c r="D828" t="s">
        <v>185</v>
      </c>
      <c r="E828" t="s">
        <v>188</v>
      </c>
      <c r="F828">
        <v>778096419</v>
      </c>
      <c r="G828" t="s">
        <v>18</v>
      </c>
      <c r="I828" t="s">
        <v>24</v>
      </c>
      <c r="J828" t="s">
        <v>20</v>
      </c>
      <c r="L828" s="4" t="s">
        <v>732</v>
      </c>
      <c r="Q828" s="18" t="str">
        <f>"S"&amp;_xlfn.ISOWEEKNUM(Semaine_1[[#This Row],[Date]])</f>
        <v>S28</v>
      </c>
      <c r="R828" s="18" t="str">
        <f>TEXT(Semaine_1[[#This Row],[Date]],"MMMM")</f>
        <v>juillet</v>
      </c>
    </row>
    <row r="829" spans="1:18" ht="42.75" x14ac:dyDescent="0.45">
      <c r="A829" s="1">
        <v>45849</v>
      </c>
      <c r="B829" t="s">
        <v>25</v>
      </c>
      <c r="C829" t="s">
        <v>26</v>
      </c>
      <c r="D829" t="s">
        <v>185</v>
      </c>
      <c r="E829" t="s">
        <v>189</v>
      </c>
      <c r="F829">
        <v>773125434</v>
      </c>
      <c r="G829" t="s">
        <v>27</v>
      </c>
      <c r="I829" t="s">
        <v>24</v>
      </c>
      <c r="J829" t="s">
        <v>20</v>
      </c>
      <c r="L829" s="4" t="s">
        <v>733</v>
      </c>
      <c r="Q829" s="18" t="str">
        <f>"S"&amp;_xlfn.ISOWEEKNUM(Semaine_1[[#This Row],[Date]])</f>
        <v>S28</v>
      </c>
      <c r="R829" s="18" t="str">
        <f>TEXT(Semaine_1[[#This Row],[Date]],"MMMM")</f>
        <v>juillet</v>
      </c>
    </row>
    <row r="830" spans="1:18" ht="28.5" x14ac:dyDescent="0.45">
      <c r="A830" s="1">
        <v>45849</v>
      </c>
      <c r="B830" t="s">
        <v>25</v>
      </c>
      <c r="C830" t="s">
        <v>26</v>
      </c>
      <c r="D830" t="s">
        <v>61</v>
      </c>
      <c r="E830" t="s">
        <v>510</v>
      </c>
      <c r="F830">
        <v>778195274</v>
      </c>
      <c r="G830" t="s">
        <v>27</v>
      </c>
      <c r="I830" t="s">
        <v>24</v>
      </c>
      <c r="J830" t="s">
        <v>28</v>
      </c>
      <c r="K830" t="s">
        <v>126</v>
      </c>
      <c r="L830" s="4" t="s">
        <v>734</v>
      </c>
      <c r="M830" t="s">
        <v>34</v>
      </c>
      <c r="N830">
        <v>50</v>
      </c>
      <c r="O830" s="5">
        <v>26000</v>
      </c>
      <c r="P830" s="5">
        <v>1300000</v>
      </c>
      <c r="Q830" s="18" t="str">
        <f>"S"&amp;_xlfn.ISOWEEKNUM(Semaine_1[[#This Row],[Date]])</f>
        <v>S28</v>
      </c>
      <c r="R830" s="18" t="str">
        <f>TEXT(Semaine_1[[#This Row],[Date]],"MMMM")</f>
        <v>juillet</v>
      </c>
    </row>
    <row r="831" spans="1:18" ht="28.5" x14ac:dyDescent="0.45">
      <c r="A831" s="1">
        <v>45849</v>
      </c>
      <c r="B831" t="s">
        <v>35</v>
      </c>
      <c r="C831" t="s">
        <v>36</v>
      </c>
      <c r="D831" t="s">
        <v>214</v>
      </c>
      <c r="E831" t="s">
        <v>215</v>
      </c>
      <c r="F831">
        <v>764924460</v>
      </c>
      <c r="G831" t="s">
        <v>27</v>
      </c>
      <c r="I831" t="s">
        <v>24</v>
      </c>
      <c r="J831" t="s">
        <v>20</v>
      </c>
      <c r="L831" s="4" t="s">
        <v>735</v>
      </c>
      <c r="Q831" s="18" t="str">
        <f>"S"&amp;_xlfn.ISOWEEKNUM(Semaine_1[[#This Row],[Date]])</f>
        <v>S28</v>
      </c>
      <c r="R831" s="18" t="str">
        <f>TEXT(Semaine_1[[#This Row],[Date]],"MMMM")</f>
        <v>juillet</v>
      </c>
    </row>
    <row r="832" spans="1:18" x14ac:dyDescent="0.45">
      <c r="A832" s="1">
        <v>45849</v>
      </c>
      <c r="B832" t="s">
        <v>35</v>
      </c>
      <c r="C832" t="s">
        <v>36</v>
      </c>
      <c r="D832" t="s">
        <v>214</v>
      </c>
      <c r="E832" t="s">
        <v>736</v>
      </c>
      <c r="F832">
        <v>782489112</v>
      </c>
      <c r="G832" t="s">
        <v>27</v>
      </c>
      <c r="I832" t="s">
        <v>19</v>
      </c>
      <c r="J832" t="s">
        <v>20</v>
      </c>
      <c r="L832" s="4" t="s">
        <v>117</v>
      </c>
      <c r="Q832" s="18" t="str">
        <f>"S"&amp;_xlfn.ISOWEEKNUM(Semaine_1[[#This Row],[Date]])</f>
        <v>S28</v>
      </c>
      <c r="R832" s="18" t="str">
        <f>TEXT(Semaine_1[[#This Row],[Date]],"MMMM")</f>
        <v>juillet</v>
      </c>
    </row>
    <row r="833" spans="1:18" x14ac:dyDescent="0.45">
      <c r="A833" s="1">
        <v>45849</v>
      </c>
      <c r="B833" t="s">
        <v>35</v>
      </c>
      <c r="C833" t="s">
        <v>36</v>
      </c>
      <c r="D833" t="s">
        <v>214</v>
      </c>
      <c r="E833" t="s">
        <v>737</v>
      </c>
      <c r="F833">
        <v>776874747</v>
      </c>
      <c r="G833" t="s">
        <v>27</v>
      </c>
      <c r="I833" t="s">
        <v>19</v>
      </c>
      <c r="J833" t="s">
        <v>20</v>
      </c>
      <c r="L833" s="4" t="s">
        <v>106</v>
      </c>
      <c r="Q833" s="18" t="str">
        <f>"S"&amp;_xlfn.ISOWEEKNUM(Semaine_1[[#This Row],[Date]])</f>
        <v>S28</v>
      </c>
      <c r="R833" s="18" t="str">
        <f>TEXT(Semaine_1[[#This Row],[Date]],"MMMM")</f>
        <v>juillet</v>
      </c>
    </row>
    <row r="834" spans="1:18" x14ac:dyDescent="0.45">
      <c r="A834" s="1">
        <v>45849</v>
      </c>
      <c r="B834" t="s">
        <v>35</v>
      </c>
      <c r="C834" t="s">
        <v>36</v>
      </c>
      <c r="D834" t="s">
        <v>214</v>
      </c>
      <c r="E834" t="s">
        <v>120</v>
      </c>
      <c r="F834">
        <v>779334414</v>
      </c>
      <c r="G834" t="s">
        <v>27</v>
      </c>
      <c r="I834" t="s">
        <v>19</v>
      </c>
      <c r="J834" t="s">
        <v>20</v>
      </c>
      <c r="L834" s="4" t="s">
        <v>738</v>
      </c>
      <c r="Q834" s="18" t="str">
        <f>"S"&amp;_xlfn.ISOWEEKNUM(Semaine_1[[#This Row],[Date]])</f>
        <v>S28</v>
      </c>
      <c r="R834" s="18" t="str">
        <f>TEXT(Semaine_1[[#This Row],[Date]],"MMMM")</f>
        <v>juillet</v>
      </c>
    </row>
    <row r="835" spans="1:18" x14ac:dyDescent="0.45">
      <c r="A835" s="1">
        <v>45849</v>
      </c>
      <c r="B835" t="s">
        <v>35</v>
      </c>
      <c r="C835" t="s">
        <v>36</v>
      </c>
      <c r="D835" t="s">
        <v>214</v>
      </c>
      <c r="E835" t="s">
        <v>122</v>
      </c>
      <c r="F835">
        <v>785960999</v>
      </c>
      <c r="G835" t="s">
        <v>18</v>
      </c>
      <c r="I835" t="s">
        <v>19</v>
      </c>
      <c r="J835" t="s">
        <v>20</v>
      </c>
      <c r="L835" s="4" t="s">
        <v>106</v>
      </c>
      <c r="Q835" s="18" t="str">
        <f>"S"&amp;_xlfn.ISOWEEKNUM(Semaine_1[[#This Row],[Date]])</f>
        <v>S28</v>
      </c>
      <c r="R835" s="18" t="str">
        <f>TEXT(Semaine_1[[#This Row],[Date]],"MMMM")</f>
        <v>juillet</v>
      </c>
    </row>
    <row r="836" spans="1:18" ht="28.5" x14ac:dyDescent="0.45">
      <c r="A836" s="1">
        <v>45849</v>
      </c>
      <c r="B836" t="s">
        <v>35</v>
      </c>
      <c r="C836" t="s">
        <v>36</v>
      </c>
      <c r="D836" t="s">
        <v>214</v>
      </c>
      <c r="E836" t="s">
        <v>120</v>
      </c>
      <c r="F836">
        <v>779236547</v>
      </c>
      <c r="G836" t="s">
        <v>27</v>
      </c>
      <c r="I836" t="s">
        <v>19</v>
      </c>
      <c r="J836" t="s">
        <v>20</v>
      </c>
      <c r="L836" s="4" t="s">
        <v>739</v>
      </c>
      <c r="Q836" s="18" t="str">
        <f>"S"&amp;_xlfn.ISOWEEKNUM(Semaine_1[[#This Row],[Date]])</f>
        <v>S28</v>
      </c>
      <c r="R836" s="18" t="str">
        <f>TEXT(Semaine_1[[#This Row],[Date]],"MMMM")</f>
        <v>juillet</v>
      </c>
    </row>
    <row r="837" spans="1:18" ht="28.5" x14ac:dyDescent="0.45">
      <c r="A837" s="1">
        <v>45849</v>
      </c>
      <c r="B837" t="s">
        <v>35</v>
      </c>
      <c r="C837" t="s">
        <v>36</v>
      </c>
      <c r="D837" t="s">
        <v>214</v>
      </c>
      <c r="E837" t="s">
        <v>70</v>
      </c>
      <c r="F837">
        <v>778261084</v>
      </c>
      <c r="G837" t="s">
        <v>23</v>
      </c>
      <c r="I837" t="s">
        <v>19</v>
      </c>
      <c r="J837" t="s">
        <v>20</v>
      </c>
      <c r="L837" s="4" t="s">
        <v>740</v>
      </c>
      <c r="Q837" s="18" t="str">
        <f>"S"&amp;_xlfn.ISOWEEKNUM(Semaine_1[[#This Row],[Date]])</f>
        <v>S28</v>
      </c>
      <c r="R837" s="18" t="str">
        <f>TEXT(Semaine_1[[#This Row],[Date]],"MMMM")</f>
        <v>juillet</v>
      </c>
    </row>
    <row r="838" spans="1:18" x14ac:dyDescent="0.45">
      <c r="A838" s="1">
        <v>45849</v>
      </c>
      <c r="B838" t="s">
        <v>35</v>
      </c>
      <c r="C838" t="s">
        <v>36</v>
      </c>
      <c r="D838" t="s">
        <v>214</v>
      </c>
      <c r="E838" t="s">
        <v>217</v>
      </c>
      <c r="F838">
        <v>775452096</v>
      </c>
      <c r="G838" t="s">
        <v>27</v>
      </c>
      <c r="I838" t="s">
        <v>19</v>
      </c>
      <c r="J838" t="s">
        <v>20</v>
      </c>
      <c r="L838" s="4" t="s">
        <v>741</v>
      </c>
      <c r="Q838" s="18" t="str">
        <f>"S"&amp;_xlfn.ISOWEEKNUM(Semaine_1[[#This Row],[Date]])</f>
        <v>S28</v>
      </c>
      <c r="R838" s="18" t="str">
        <f>TEXT(Semaine_1[[#This Row],[Date]],"MMMM")</f>
        <v>juillet</v>
      </c>
    </row>
    <row r="839" spans="1:18" x14ac:dyDescent="0.45">
      <c r="A839" s="1">
        <v>45849</v>
      </c>
      <c r="B839" t="s">
        <v>35</v>
      </c>
      <c r="C839" t="s">
        <v>36</v>
      </c>
      <c r="D839" t="s">
        <v>214</v>
      </c>
      <c r="E839" t="s">
        <v>742</v>
      </c>
      <c r="F839">
        <v>772879565</v>
      </c>
      <c r="G839" t="s">
        <v>18</v>
      </c>
      <c r="I839" t="s">
        <v>19</v>
      </c>
      <c r="J839" t="s">
        <v>20</v>
      </c>
      <c r="L839" s="4" t="s">
        <v>118</v>
      </c>
      <c r="Q839" s="18" t="str">
        <f>"S"&amp;_xlfn.ISOWEEKNUM(Semaine_1[[#This Row],[Date]])</f>
        <v>S28</v>
      </c>
      <c r="R839" s="18" t="str">
        <f>TEXT(Semaine_1[[#This Row],[Date]],"MMMM")</f>
        <v>juillet</v>
      </c>
    </row>
    <row r="840" spans="1:18" ht="28.5" x14ac:dyDescent="0.45">
      <c r="A840" s="1">
        <v>45849</v>
      </c>
      <c r="B840" t="s">
        <v>35</v>
      </c>
      <c r="C840" t="s">
        <v>36</v>
      </c>
      <c r="D840" t="s">
        <v>214</v>
      </c>
      <c r="E840" t="s">
        <v>632</v>
      </c>
      <c r="F840">
        <v>775886041</v>
      </c>
      <c r="G840" t="s">
        <v>27</v>
      </c>
      <c r="I840" t="s">
        <v>24</v>
      </c>
      <c r="J840" t="s">
        <v>20</v>
      </c>
      <c r="L840" s="4" t="s">
        <v>743</v>
      </c>
      <c r="Q840" s="18" t="str">
        <f>"S"&amp;_xlfn.ISOWEEKNUM(Semaine_1[[#This Row],[Date]])</f>
        <v>S28</v>
      </c>
      <c r="R840" s="18" t="str">
        <f>TEXT(Semaine_1[[#This Row],[Date]],"MMMM")</f>
        <v>juillet</v>
      </c>
    </row>
    <row r="841" spans="1:18" ht="28.5" x14ac:dyDescent="0.45">
      <c r="A841" s="1">
        <v>45849</v>
      </c>
      <c r="B841" t="s">
        <v>35</v>
      </c>
      <c r="C841" t="s">
        <v>36</v>
      </c>
      <c r="D841" t="s">
        <v>214</v>
      </c>
      <c r="E841" t="s">
        <v>218</v>
      </c>
      <c r="F841">
        <v>785459209</v>
      </c>
      <c r="G841" t="s">
        <v>27</v>
      </c>
      <c r="I841" t="s">
        <v>24</v>
      </c>
      <c r="J841" t="s">
        <v>20</v>
      </c>
      <c r="L841" s="4" t="s">
        <v>744</v>
      </c>
      <c r="Q841" s="18" t="str">
        <f>"S"&amp;_xlfn.ISOWEEKNUM(Semaine_1[[#This Row],[Date]])</f>
        <v>S28</v>
      </c>
      <c r="R841" s="18" t="str">
        <f>TEXT(Semaine_1[[#This Row],[Date]],"MMMM")</f>
        <v>juillet</v>
      </c>
    </row>
    <row r="842" spans="1:18" x14ac:dyDescent="0.45">
      <c r="A842" s="1">
        <v>45848</v>
      </c>
      <c r="B842" t="s">
        <v>14</v>
      </c>
      <c r="C842" t="s">
        <v>15</v>
      </c>
      <c r="D842" t="s">
        <v>169</v>
      </c>
      <c r="E842" t="s">
        <v>170</v>
      </c>
      <c r="F842">
        <v>775014335</v>
      </c>
      <c r="G842" t="s">
        <v>18</v>
      </c>
      <c r="I842" t="s">
        <v>19</v>
      </c>
      <c r="J842" t="s">
        <v>20</v>
      </c>
      <c r="L842" s="4" t="s">
        <v>21</v>
      </c>
      <c r="O842"/>
      <c r="P842"/>
      <c r="Q842" s="18" t="str">
        <f>"S"&amp;_xlfn.ISOWEEKNUM(Semaine_1[[#This Row],[Date]])</f>
        <v>S28</v>
      </c>
      <c r="R842" s="18" t="str">
        <f>TEXT(Semaine_1[[#This Row],[Date]],"MMMM")</f>
        <v>juillet</v>
      </c>
    </row>
    <row r="843" spans="1:18" x14ac:dyDescent="0.45">
      <c r="A843" s="1">
        <v>45848</v>
      </c>
      <c r="B843" t="s">
        <v>14</v>
      </c>
      <c r="C843" t="s">
        <v>15</v>
      </c>
      <c r="D843" t="s">
        <v>169</v>
      </c>
      <c r="E843" t="s">
        <v>171</v>
      </c>
      <c r="F843">
        <v>772070286</v>
      </c>
      <c r="G843" t="s">
        <v>18</v>
      </c>
      <c r="I843" t="s">
        <v>19</v>
      </c>
      <c r="J843" t="s">
        <v>20</v>
      </c>
      <c r="L843" s="4" t="s">
        <v>21</v>
      </c>
      <c r="O843"/>
      <c r="P843"/>
      <c r="Q843" s="18" t="str">
        <f>"S"&amp;_xlfn.ISOWEEKNUM(Semaine_1[[#This Row],[Date]])</f>
        <v>S28</v>
      </c>
      <c r="R843" s="18" t="str">
        <f>TEXT(Semaine_1[[#This Row],[Date]],"MMMM")</f>
        <v>juillet</v>
      </c>
    </row>
    <row r="844" spans="1:18" x14ac:dyDescent="0.45">
      <c r="A844" s="1">
        <v>45848</v>
      </c>
      <c r="B844" t="s">
        <v>14</v>
      </c>
      <c r="C844" t="s">
        <v>15</v>
      </c>
      <c r="D844" t="s">
        <v>172</v>
      </c>
      <c r="E844" t="s">
        <v>530</v>
      </c>
      <c r="F844">
        <v>772543032</v>
      </c>
      <c r="G844" t="s">
        <v>18</v>
      </c>
      <c r="I844" t="s">
        <v>19</v>
      </c>
      <c r="J844" t="s">
        <v>20</v>
      </c>
      <c r="L844" s="4" t="s">
        <v>531</v>
      </c>
      <c r="O844"/>
      <c r="P844"/>
      <c r="Q844" s="18" t="str">
        <f>"S"&amp;_xlfn.ISOWEEKNUM(Semaine_1[[#This Row],[Date]])</f>
        <v>S28</v>
      </c>
      <c r="R844" s="18" t="str">
        <f>TEXT(Semaine_1[[#This Row],[Date]],"MMMM")</f>
        <v>juillet</v>
      </c>
    </row>
    <row r="845" spans="1:18" x14ac:dyDescent="0.45">
      <c r="A845" s="1">
        <v>45848</v>
      </c>
      <c r="B845" t="s">
        <v>14</v>
      </c>
      <c r="C845" t="s">
        <v>15</v>
      </c>
      <c r="D845" t="s">
        <v>16</v>
      </c>
      <c r="E845" t="s">
        <v>22</v>
      </c>
      <c r="F845">
        <v>772222253</v>
      </c>
      <c r="G845" t="s">
        <v>23</v>
      </c>
      <c r="I845" t="s">
        <v>24</v>
      </c>
      <c r="J845" t="s">
        <v>20</v>
      </c>
      <c r="L845" s="4" t="s">
        <v>532</v>
      </c>
      <c r="O845"/>
      <c r="P845"/>
      <c r="Q845" s="18" t="str">
        <f>"S"&amp;_xlfn.ISOWEEKNUM(Semaine_1[[#This Row],[Date]])</f>
        <v>S28</v>
      </c>
      <c r="R845" s="18" t="str">
        <f>TEXT(Semaine_1[[#This Row],[Date]],"MMMM")</f>
        <v>juillet</v>
      </c>
    </row>
    <row r="846" spans="1:18" x14ac:dyDescent="0.45">
      <c r="A846" s="1">
        <v>45848</v>
      </c>
      <c r="B846" t="s">
        <v>40</v>
      </c>
      <c r="C846" t="s">
        <v>41</v>
      </c>
      <c r="D846" t="s">
        <v>227</v>
      </c>
      <c r="E846" t="s">
        <v>533</v>
      </c>
      <c r="F846">
        <v>767510303</v>
      </c>
      <c r="G846" t="s">
        <v>27</v>
      </c>
      <c r="I846" t="s">
        <v>24</v>
      </c>
      <c r="J846" t="s">
        <v>20</v>
      </c>
      <c r="L846" s="4" t="s">
        <v>279</v>
      </c>
      <c r="O846"/>
      <c r="P846"/>
      <c r="Q846" s="18" t="str">
        <f>"S"&amp;_xlfn.ISOWEEKNUM(Semaine_1[[#This Row],[Date]])</f>
        <v>S28</v>
      </c>
      <c r="R846" s="18" t="str">
        <f>TEXT(Semaine_1[[#This Row],[Date]],"MMMM")</f>
        <v>juillet</v>
      </c>
    </row>
    <row r="847" spans="1:18" ht="28.5" x14ac:dyDescent="0.45">
      <c r="A847" s="1">
        <v>45848</v>
      </c>
      <c r="B847" t="s">
        <v>40</v>
      </c>
      <c r="C847" t="s">
        <v>41</v>
      </c>
      <c r="D847" t="s">
        <v>227</v>
      </c>
      <c r="E847" t="s">
        <v>228</v>
      </c>
      <c r="F847">
        <v>775630094</v>
      </c>
      <c r="G847" t="s">
        <v>27</v>
      </c>
      <c r="I847" t="s">
        <v>24</v>
      </c>
      <c r="J847" t="s">
        <v>20</v>
      </c>
      <c r="L847" s="4" t="s">
        <v>534</v>
      </c>
      <c r="O847"/>
      <c r="P847"/>
      <c r="Q847" s="18" t="str">
        <f>"S"&amp;_xlfn.ISOWEEKNUM(Semaine_1[[#This Row],[Date]])</f>
        <v>S28</v>
      </c>
      <c r="R847" s="18" t="str">
        <f>TEXT(Semaine_1[[#This Row],[Date]],"MMMM")</f>
        <v>juillet</v>
      </c>
    </row>
    <row r="848" spans="1:18" ht="28.5" x14ac:dyDescent="0.45">
      <c r="A848" s="1">
        <v>45848</v>
      </c>
      <c r="B848" t="s">
        <v>40</v>
      </c>
      <c r="C848" t="s">
        <v>41</v>
      </c>
      <c r="D848" t="s">
        <v>227</v>
      </c>
      <c r="E848" t="s">
        <v>229</v>
      </c>
      <c r="F848">
        <v>774483791</v>
      </c>
      <c r="G848" t="s">
        <v>27</v>
      </c>
      <c r="I848" t="s">
        <v>24</v>
      </c>
      <c r="J848" t="s">
        <v>20</v>
      </c>
      <c r="L848" s="4" t="s">
        <v>535</v>
      </c>
      <c r="O848"/>
      <c r="P848"/>
      <c r="Q848" s="18" t="str">
        <f>"S"&amp;_xlfn.ISOWEEKNUM(Semaine_1[[#This Row],[Date]])</f>
        <v>S28</v>
      </c>
      <c r="R848" s="18" t="str">
        <f>TEXT(Semaine_1[[#This Row],[Date]],"MMMM")</f>
        <v>juillet</v>
      </c>
    </row>
    <row r="849" spans="1:18" x14ac:dyDescent="0.45">
      <c r="A849" s="1">
        <v>45848</v>
      </c>
      <c r="B849" t="s">
        <v>40</v>
      </c>
      <c r="C849" t="s">
        <v>41</v>
      </c>
      <c r="D849" t="s">
        <v>227</v>
      </c>
      <c r="E849" t="s">
        <v>536</v>
      </c>
      <c r="F849">
        <v>771165277</v>
      </c>
      <c r="G849" t="s">
        <v>27</v>
      </c>
      <c r="I849" t="s">
        <v>24</v>
      </c>
      <c r="J849" t="s">
        <v>20</v>
      </c>
      <c r="L849" s="4" t="s">
        <v>537</v>
      </c>
      <c r="O849"/>
      <c r="P849"/>
      <c r="Q849" s="18" t="str">
        <f>"S"&amp;_xlfn.ISOWEEKNUM(Semaine_1[[#This Row],[Date]])</f>
        <v>S28</v>
      </c>
      <c r="R849" s="18" t="str">
        <f>TEXT(Semaine_1[[#This Row],[Date]],"MMMM")</f>
        <v>juillet</v>
      </c>
    </row>
    <row r="850" spans="1:18" ht="28.5" x14ac:dyDescent="0.45">
      <c r="A850" s="1">
        <v>45848</v>
      </c>
      <c r="B850" t="s">
        <v>40</v>
      </c>
      <c r="C850" t="s">
        <v>41</v>
      </c>
      <c r="D850" t="s">
        <v>227</v>
      </c>
      <c r="E850" t="s">
        <v>129</v>
      </c>
      <c r="F850">
        <v>773708303</v>
      </c>
      <c r="G850" t="s">
        <v>27</v>
      </c>
      <c r="I850" t="s">
        <v>24</v>
      </c>
      <c r="J850" t="s">
        <v>20</v>
      </c>
      <c r="L850" s="4" t="s">
        <v>538</v>
      </c>
      <c r="O850"/>
      <c r="P850"/>
      <c r="Q850" s="18" t="str">
        <f>"S"&amp;_xlfn.ISOWEEKNUM(Semaine_1[[#This Row],[Date]])</f>
        <v>S28</v>
      </c>
      <c r="R850" s="18" t="str">
        <f>TEXT(Semaine_1[[#This Row],[Date]],"MMMM")</f>
        <v>juillet</v>
      </c>
    </row>
    <row r="851" spans="1:18" x14ac:dyDescent="0.45">
      <c r="A851" s="1">
        <v>45848</v>
      </c>
      <c r="B851" t="s">
        <v>40</v>
      </c>
      <c r="C851" t="s">
        <v>41</v>
      </c>
      <c r="D851" t="s">
        <v>227</v>
      </c>
      <c r="E851" t="s">
        <v>105</v>
      </c>
      <c r="F851">
        <v>771985160</v>
      </c>
      <c r="G851" t="s">
        <v>27</v>
      </c>
      <c r="I851" t="s">
        <v>24</v>
      </c>
      <c r="J851" t="s">
        <v>37</v>
      </c>
      <c r="L851" s="4" t="s">
        <v>386</v>
      </c>
      <c r="M851" t="s">
        <v>177</v>
      </c>
      <c r="N851">
        <v>5</v>
      </c>
      <c r="O851">
        <v>31000</v>
      </c>
      <c r="P851">
        <v>155000</v>
      </c>
      <c r="Q851" s="18" t="str">
        <f>"S"&amp;_xlfn.ISOWEEKNUM(Semaine_1[[#This Row],[Date]])</f>
        <v>S28</v>
      </c>
      <c r="R851" s="18" t="str">
        <f>TEXT(Semaine_1[[#This Row],[Date]],"MMMM")</f>
        <v>juillet</v>
      </c>
    </row>
    <row r="852" spans="1:18" x14ac:dyDescent="0.45">
      <c r="A852" s="1">
        <v>45848</v>
      </c>
      <c r="B852" t="s">
        <v>40</v>
      </c>
      <c r="C852" t="s">
        <v>41</v>
      </c>
      <c r="D852" t="s">
        <v>227</v>
      </c>
      <c r="E852" t="s">
        <v>539</v>
      </c>
      <c r="F852">
        <v>779117562</v>
      </c>
      <c r="G852" t="s">
        <v>18</v>
      </c>
      <c r="I852" t="s">
        <v>24</v>
      </c>
      <c r="J852" t="s">
        <v>20</v>
      </c>
      <c r="L852" s="4" t="s">
        <v>540</v>
      </c>
      <c r="O852"/>
      <c r="P852"/>
      <c r="Q852" s="18" t="str">
        <f>"S"&amp;_xlfn.ISOWEEKNUM(Semaine_1[[#This Row],[Date]])</f>
        <v>S28</v>
      </c>
      <c r="R852" s="18" t="str">
        <f>TEXT(Semaine_1[[#This Row],[Date]],"MMMM")</f>
        <v>juillet</v>
      </c>
    </row>
    <row r="853" spans="1:18" ht="28.5" x14ac:dyDescent="0.45">
      <c r="A853" s="1">
        <v>45848</v>
      </c>
      <c r="B853" t="s">
        <v>40</v>
      </c>
      <c r="C853" t="s">
        <v>41</v>
      </c>
      <c r="D853" t="s">
        <v>227</v>
      </c>
      <c r="E853" t="s">
        <v>104</v>
      </c>
      <c r="F853">
        <v>772131614</v>
      </c>
      <c r="G853" t="s">
        <v>27</v>
      </c>
      <c r="I853" t="s">
        <v>24</v>
      </c>
      <c r="J853" t="s">
        <v>20</v>
      </c>
      <c r="L853" s="4" t="s">
        <v>541</v>
      </c>
      <c r="O853"/>
      <c r="P853"/>
      <c r="Q853" s="18" t="str">
        <f>"S"&amp;_xlfn.ISOWEEKNUM(Semaine_1[[#This Row],[Date]])</f>
        <v>S28</v>
      </c>
      <c r="R853" s="18" t="str">
        <f>TEXT(Semaine_1[[#This Row],[Date]],"MMMM")</f>
        <v>juillet</v>
      </c>
    </row>
    <row r="854" spans="1:18" x14ac:dyDescent="0.45">
      <c r="A854" s="1">
        <v>45848</v>
      </c>
      <c r="B854" t="s">
        <v>40</v>
      </c>
      <c r="C854" t="s">
        <v>41</v>
      </c>
      <c r="D854" t="s">
        <v>227</v>
      </c>
      <c r="E854" t="s">
        <v>542</v>
      </c>
      <c r="F854">
        <v>705677612</v>
      </c>
      <c r="G854" t="s">
        <v>18</v>
      </c>
      <c r="I854" t="s">
        <v>19</v>
      </c>
      <c r="J854" t="s">
        <v>20</v>
      </c>
      <c r="L854" s="4" t="s">
        <v>543</v>
      </c>
      <c r="O854"/>
      <c r="P854"/>
      <c r="Q854" s="18" t="str">
        <f>"S"&amp;_xlfn.ISOWEEKNUM(Semaine_1[[#This Row],[Date]])</f>
        <v>S28</v>
      </c>
      <c r="R854" s="18" t="str">
        <f>TEXT(Semaine_1[[#This Row],[Date]],"MMMM")</f>
        <v>juillet</v>
      </c>
    </row>
    <row r="855" spans="1:18" ht="28.5" x14ac:dyDescent="0.45">
      <c r="A855" s="1">
        <v>45848</v>
      </c>
      <c r="B855" t="s">
        <v>40</v>
      </c>
      <c r="C855" t="s">
        <v>41</v>
      </c>
      <c r="D855" t="s">
        <v>227</v>
      </c>
      <c r="E855" t="s">
        <v>544</v>
      </c>
      <c r="F855">
        <v>775586253</v>
      </c>
      <c r="G855" t="s">
        <v>27</v>
      </c>
      <c r="I855" t="s">
        <v>19</v>
      </c>
      <c r="J855" t="s">
        <v>20</v>
      </c>
      <c r="L855" s="4" t="s">
        <v>545</v>
      </c>
      <c r="O855"/>
      <c r="P855"/>
      <c r="Q855" s="18" t="str">
        <f>"S"&amp;_xlfn.ISOWEEKNUM(Semaine_1[[#This Row],[Date]])</f>
        <v>S28</v>
      </c>
      <c r="R855" s="18" t="str">
        <f>TEXT(Semaine_1[[#This Row],[Date]],"MMMM")</f>
        <v>juillet</v>
      </c>
    </row>
    <row r="856" spans="1:18" ht="28.5" x14ac:dyDescent="0.45">
      <c r="A856" s="1">
        <v>45848</v>
      </c>
      <c r="B856" t="s">
        <v>25</v>
      </c>
      <c r="C856" t="s">
        <v>26</v>
      </c>
      <c r="D856" t="s">
        <v>546</v>
      </c>
      <c r="E856" t="s">
        <v>547</v>
      </c>
      <c r="F856">
        <v>778272783</v>
      </c>
      <c r="G856" t="s">
        <v>27</v>
      </c>
      <c r="I856" t="s">
        <v>19</v>
      </c>
      <c r="J856" t="s">
        <v>20</v>
      </c>
      <c r="L856" s="4" t="s">
        <v>548</v>
      </c>
      <c r="O856"/>
      <c r="P856"/>
      <c r="Q856" s="18" t="str">
        <f>"S"&amp;_xlfn.ISOWEEKNUM(Semaine_1[[#This Row],[Date]])</f>
        <v>S28</v>
      </c>
      <c r="R856" s="18" t="str">
        <f>TEXT(Semaine_1[[#This Row],[Date]],"MMMM")</f>
        <v>juillet</v>
      </c>
    </row>
    <row r="857" spans="1:18" ht="28.5" x14ac:dyDescent="0.45">
      <c r="A857" s="1">
        <v>45848</v>
      </c>
      <c r="B857" t="s">
        <v>25</v>
      </c>
      <c r="C857" t="s">
        <v>26</v>
      </c>
      <c r="D857" t="s">
        <v>546</v>
      </c>
      <c r="E857" t="s">
        <v>549</v>
      </c>
      <c r="F857">
        <v>771247171</v>
      </c>
      <c r="G857" t="s">
        <v>18</v>
      </c>
      <c r="I857" t="s">
        <v>19</v>
      </c>
      <c r="J857" t="s">
        <v>20</v>
      </c>
      <c r="L857" s="4" t="s">
        <v>548</v>
      </c>
      <c r="O857"/>
      <c r="P857"/>
      <c r="Q857" s="18" t="str">
        <f>"S"&amp;_xlfn.ISOWEEKNUM(Semaine_1[[#This Row],[Date]])</f>
        <v>S28</v>
      </c>
      <c r="R857" s="18" t="str">
        <f>TEXT(Semaine_1[[#This Row],[Date]],"MMMM")</f>
        <v>juillet</v>
      </c>
    </row>
    <row r="858" spans="1:18" x14ac:dyDescent="0.45">
      <c r="A858" s="1">
        <v>45848</v>
      </c>
      <c r="B858" t="s">
        <v>25</v>
      </c>
      <c r="C858" t="s">
        <v>26</v>
      </c>
      <c r="D858" t="s">
        <v>546</v>
      </c>
      <c r="E858" t="s">
        <v>56</v>
      </c>
      <c r="F858">
        <v>781150133</v>
      </c>
      <c r="G858" t="s">
        <v>138</v>
      </c>
      <c r="I858" t="s">
        <v>19</v>
      </c>
      <c r="J858" t="s">
        <v>20</v>
      </c>
      <c r="L858" s="4" t="s">
        <v>550</v>
      </c>
      <c r="O858"/>
      <c r="P858"/>
      <c r="Q858" s="18" t="str">
        <f>"S"&amp;_xlfn.ISOWEEKNUM(Semaine_1[[#This Row],[Date]])</f>
        <v>S28</v>
      </c>
      <c r="R858" s="18" t="str">
        <f>TEXT(Semaine_1[[#This Row],[Date]],"MMMM")</f>
        <v>juillet</v>
      </c>
    </row>
    <row r="859" spans="1:18" x14ac:dyDescent="0.45">
      <c r="A859" s="1">
        <v>45848</v>
      </c>
      <c r="B859" t="s">
        <v>25</v>
      </c>
      <c r="C859" t="s">
        <v>26</v>
      </c>
      <c r="D859" t="s">
        <v>546</v>
      </c>
      <c r="E859" t="s">
        <v>551</v>
      </c>
      <c r="F859">
        <v>705791884</v>
      </c>
      <c r="G859" t="s">
        <v>138</v>
      </c>
      <c r="I859" t="s">
        <v>19</v>
      </c>
      <c r="J859" t="s">
        <v>20</v>
      </c>
      <c r="L859" s="4" t="s">
        <v>203</v>
      </c>
      <c r="O859"/>
      <c r="P859"/>
      <c r="Q859" s="18" t="str">
        <f>"S"&amp;_xlfn.ISOWEEKNUM(Semaine_1[[#This Row],[Date]])</f>
        <v>S28</v>
      </c>
      <c r="R859" s="18" t="str">
        <f>TEXT(Semaine_1[[#This Row],[Date]],"MMMM")</f>
        <v>juillet</v>
      </c>
    </row>
    <row r="860" spans="1:18" ht="28.5" x14ac:dyDescent="0.45">
      <c r="A860" s="1">
        <v>45848</v>
      </c>
      <c r="B860" t="s">
        <v>25</v>
      </c>
      <c r="C860" t="s">
        <v>26</v>
      </c>
      <c r="D860" t="s">
        <v>546</v>
      </c>
      <c r="E860" t="s">
        <v>552</v>
      </c>
      <c r="F860">
        <v>775934252</v>
      </c>
      <c r="G860" t="s">
        <v>23</v>
      </c>
      <c r="I860" t="s">
        <v>19</v>
      </c>
      <c r="J860" t="s">
        <v>20</v>
      </c>
      <c r="L860" s="4" t="s">
        <v>548</v>
      </c>
      <c r="O860"/>
      <c r="P860"/>
      <c r="Q860" s="18" t="str">
        <f>"S"&amp;_xlfn.ISOWEEKNUM(Semaine_1[[#This Row],[Date]])</f>
        <v>S28</v>
      </c>
      <c r="R860" s="18" t="str">
        <f>TEXT(Semaine_1[[#This Row],[Date]],"MMMM")</f>
        <v>juillet</v>
      </c>
    </row>
    <row r="861" spans="1:18" ht="28.5" x14ac:dyDescent="0.45">
      <c r="A861" s="1">
        <v>45848</v>
      </c>
      <c r="B861" t="s">
        <v>25</v>
      </c>
      <c r="C861" t="s">
        <v>26</v>
      </c>
      <c r="D861" t="s">
        <v>546</v>
      </c>
      <c r="E861" t="s">
        <v>553</v>
      </c>
      <c r="F861">
        <v>338201907</v>
      </c>
      <c r="G861" t="s">
        <v>27</v>
      </c>
      <c r="I861" t="s">
        <v>19</v>
      </c>
      <c r="J861" t="s">
        <v>20</v>
      </c>
      <c r="L861" s="4" t="s">
        <v>554</v>
      </c>
      <c r="O861"/>
      <c r="P861"/>
      <c r="Q861" s="18" t="str">
        <f>"S"&amp;_xlfn.ISOWEEKNUM(Semaine_1[[#This Row],[Date]])</f>
        <v>S28</v>
      </c>
      <c r="R861" s="18" t="str">
        <f>TEXT(Semaine_1[[#This Row],[Date]],"MMMM")</f>
        <v>juillet</v>
      </c>
    </row>
    <row r="862" spans="1:18" ht="57" x14ac:dyDescent="0.45">
      <c r="A862" s="1">
        <v>45848</v>
      </c>
      <c r="B862" t="s">
        <v>25</v>
      </c>
      <c r="C862" t="s">
        <v>26</v>
      </c>
      <c r="D862" t="s">
        <v>546</v>
      </c>
      <c r="E862" t="s">
        <v>555</v>
      </c>
      <c r="F862">
        <v>779362821</v>
      </c>
      <c r="G862" t="s">
        <v>18</v>
      </c>
      <c r="I862" t="s">
        <v>19</v>
      </c>
      <c r="J862" t="s">
        <v>20</v>
      </c>
      <c r="L862" s="4" t="s">
        <v>556</v>
      </c>
      <c r="O862"/>
      <c r="P862"/>
      <c r="Q862" s="18" t="str">
        <f>"S"&amp;_xlfn.ISOWEEKNUM(Semaine_1[[#This Row],[Date]])</f>
        <v>S28</v>
      </c>
      <c r="R862" s="18" t="str">
        <f>TEXT(Semaine_1[[#This Row],[Date]],"MMMM")</f>
        <v>juillet</v>
      </c>
    </row>
    <row r="863" spans="1:18" ht="57" x14ac:dyDescent="0.45">
      <c r="A863" s="1">
        <v>45848</v>
      </c>
      <c r="B863" t="s">
        <v>25</v>
      </c>
      <c r="C863" t="s">
        <v>26</v>
      </c>
      <c r="D863" t="s">
        <v>546</v>
      </c>
      <c r="E863" t="s">
        <v>557</v>
      </c>
      <c r="F863">
        <v>775627410</v>
      </c>
      <c r="G863" t="s">
        <v>18</v>
      </c>
      <c r="I863" t="s">
        <v>24</v>
      </c>
      <c r="J863" t="s">
        <v>20</v>
      </c>
      <c r="L863" s="4" t="s">
        <v>558</v>
      </c>
      <c r="O863"/>
      <c r="P863"/>
      <c r="Q863" s="18" t="str">
        <f>"S"&amp;_xlfn.ISOWEEKNUM(Semaine_1[[#This Row],[Date]])</f>
        <v>S28</v>
      </c>
      <c r="R863" s="18" t="str">
        <f>TEXT(Semaine_1[[#This Row],[Date]],"MMMM")</f>
        <v>juillet</v>
      </c>
    </row>
    <row r="864" spans="1:18" ht="28.5" x14ac:dyDescent="0.45">
      <c r="A864" s="1">
        <v>45848</v>
      </c>
      <c r="B864" t="s">
        <v>25</v>
      </c>
      <c r="C864" t="s">
        <v>26</v>
      </c>
      <c r="D864" t="s">
        <v>546</v>
      </c>
      <c r="E864" t="s">
        <v>559</v>
      </c>
      <c r="F864">
        <v>784158254</v>
      </c>
      <c r="G864" t="s">
        <v>18</v>
      </c>
      <c r="I864" t="s">
        <v>24</v>
      </c>
      <c r="J864" t="s">
        <v>20</v>
      </c>
      <c r="L864" s="4" t="s">
        <v>560</v>
      </c>
      <c r="O864"/>
      <c r="P864"/>
      <c r="Q864" s="18" t="str">
        <f>"S"&amp;_xlfn.ISOWEEKNUM(Semaine_1[[#This Row],[Date]])</f>
        <v>S28</v>
      </c>
      <c r="R864" s="18" t="str">
        <f>TEXT(Semaine_1[[#This Row],[Date]],"MMMM")</f>
        <v>juillet</v>
      </c>
    </row>
    <row r="865" spans="1:18" x14ac:dyDescent="0.45">
      <c r="A865" s="1">
        <v>45848</v>
      </c>
      <c r="B865" t="s">
        <v>25</v>
      </c>
      <c r="C865" t="s">
        <v>26</v>
      </c>
      <c r="D865" t="s">
        <v>546</v>
      </c>
      <c r="E865" t="s">
        <v>561</v>
      </c>
      <c r="F865">
        <v>774474646</v>
      </c>
      <c r="G865" t="s">
        <v>27</v>
      </c>
      <c r="I865" t="s">
        <v>19</v>
      </c>
      <c r="J865" t="s">
        <v>20</v>
      </c>
      <c r="L865" s="4" t="s">
        <v>219</v>
      </c>
      <c r="O865"/>
      <c r="P865"/>
      <c r="Q865" s="18" t="str">
        <f>"S"&amp;_xlfn.ISOWEEKNUM(Semaine_1[[#This Row],[Date]])</f>
        <v>S28</v>
      </c>
      <c r="R865" s="18" t="str">
        <f>TEXT(Semaine_1[[#This Row],[Date]],"MMMM")</f>
        <v>juillet</v>
      </c>
    </row>
    <row r="866" spans="1:18" ht="42.75" x14ac:dyDescent="0.45">
      <c r="A866" s="1">
        <v>45848</v>
      </c>
      <c r="B866" t="s">
        <v>25</v>
      </c>
      <c r="C866" t="s">
        <v>26</v>
      </c>
      <c r="D866" t="s">
        <v>546</v>
      </c>
      <c r="E866" t="s">
        <v>198</v>
      </c>
      <c r="F866">
        <v>779083030</v>
      </c>
      <c r="G866" t="s">
        <v>23</v>
      </c>
      <c r="I866" t="s">
        <v>24</v>
      </c>
      <c r="J866" t="s">
        <v>20</v>
      </c>
      <c r="L866" s="4" t="s">
        <v>562</v>
      </c>
      <c r="O866"/>
      <c r="P866"/>
      <c r="Q866" s="18" t="str">
        <f>"S"&amp;_xlfn.ISOWEEKNUM(Semaine_1[[#This Row],[Date]])</f>
        <v>S28</v>
      </c>
      <c r="R866" s="18" t="str">
        <f>TEXT(Semaine_1[[#This Row],[Date]],"MMMM")</f>
        <v>juillet</v>
      </c>
    </row>
    <row r="867" spans="1:18" x14ac:dyDescent="0.45">
      <c r="A867" s="1">
        <v>45848</v>
      </c>
      <c r="B867" t="s">
        <v>25</v>
      </c>
      <c r="C867" t="s">
        <v>26</v>
      </c>
      <c r="D867" t="s">
        <v>546</v>
      </c>
      <c r="E867" t="s">
        <v>208</v>
      </c>
      <c r="F867">
        <v>778037533</v>
      </c>
      <c r="G867" t="s">
        <v>138</v>
      </c>
      <c r="I867" t="s">
        <v>19</v>
      </c>
      <c r="J867" t="s">
        <v>20</v>
      </c>
      <c r="L867" s="4" t="s">
        <v>220</v>
      </c>
      <c r="O867"/>
      <c r="P867"/>
      <c r="Q867" s="18" t="str">
        <f>"S"&amp;_xlfn.ISOWEEKNUM(Semaine_1[[#This Row],[Date]])</f>
        <v>S28</v>
      </c>
      <c r="R867" s="18" t="str">
        <f>TEXT(Semaine_1[[#This Row],[Date]],"MMMM")</f>
        <v>juillet</v>
      </c>
    </row>
    <row r="868" spans="1:18" ht="28.5" x14ac:dyDescent="0.45">
      <c r="A868" s="1">
        <v>45848</v>
      </c>
      <c r="B868" t="s">
        <v>25</v>
      </c>
      <c r="C868" t="s">
        <v>26</v>
      </c>
      <c r="D868" t="s">
        <v>546</v>
      </c>
      <c r="E868" t="s">
        <v>563</v>
      </c>
      <c r="F868">
        <v>770298942</v>
      </c>
      <c r="G868" t="s">
        <v>18</v>
      </c>
      <c r="I868" t="s">
        <v>24</v>
      </c>
      <c r="J868" t="s">
        <v>20</v>
      </c>
      <c r="L868" s="4" t="s">
        <v>564</v>
      </c>
      <c r="O868"/>
      <c r="P868"/>
      <c r="Q868" s="18" t="str">
        <f>"S"&amp;_xlfn.ISOWEEKNUM(Semaine_1[[#This Row],[Date]])</f>
        <v>S28</v>
      </c>
      <c r="R868" s="18" t="str">
        <f>TEXT(Semaine_1[[#This Row],[Date]],"MMMM")</f>
        <v>juillet</v>
      </c>
    </row>
    <row r="869" spans="1:18" ht="28.5" x14ac:dyDescent="0.45">
      <c r="A869" s="1">
        <v>45848</v>
      </c>
      <c r="B869" t="s">
        <v>25</v>
      </c>
      <c r="C869" t="s">
        <v>26</v>
      </c>
      <c r="D869" t="s">
        <v>546</v>
      </c>
      <c r="E869" t="s">
        <v>565</v>
      </c>
      <c r="F869">
        <v>777093511</v>
      </c>
      <c r="G869" t="s">
        <v>138</v>
      </c>
      <c r="I869" t="s">
        <v>24</v>
      </c>
      <c r="J869" t="s">
        <v>20</v>
      </c>
      <c r="L869" s="4" t="s">
        <v>566</v>
      </c>
      <c r="O869"/>
      <c r="P869"/>
      <c r="Q869" s="18" t="str">
        <f>"S"&amp;_xlfn.ISOWEEKNUM(Semaine_1[[#This Row],[Date]])</f>
        <v>S28</v>
      </c>
      <c r="R869" s="18" t="str">
        <f>TEXT(Semaine_1[[#This Row],[Date]],"MMMM")</f>
        <v>juillet</v>
      </c>
    </row>
    <row r="870" spans="1:18" ht="28.5" x14ac:dyDescent="0.45">
      <c r="A870" s="1">
        <v>45848</v>
      </c>
      <c r="B870" t="s">
        <v>25</v>
      </c>
      <c r="C870" t="s">
        <v>26</v>
      </c>
      <c r="D870" t="s">
        <v>546</v>
      </c>
      <c r="E870" t="s">
        <v>567</v>
      </c>
      <c r="F870">
        <v>773415748</v>
      </c>
      <c r="G870" t="s">
        <v>23</v>
      </c>
      <c r="I870" t="s">
        <v>24</v>
      </c>
      <c r="J870" t="s">
        <v>20</v>
      </c>
      <c r="L870" s="4" t="s">
        <v>568</v>
      </c>
      <c r="O870"/>
      <c r="P870"/>
      <c r="Q870" s="18" t="str">
        <f>"S"&amp;_xlfn.ISOWEEKNUM(Semaine_1[[#This Row],[Date]])</f>
        <v>S28</v>
      </c>
      <c r="R870" s="18" t="str">
        <f>TEXT(Semaine_1[[#This Row],[Date]],"MMMM")</f>
        <v>juillet</v>
      </c>
    </row>
    <row r="871" spans="1:18" ht="28.5" x14ac:dyDescent="0.45">
      <c r="A871" s="1">
        <v>45848</v>
      </c>
      <c r="B871" t="s">
        <v>25</v>
      </c>
      <c r="C871" t="s">
        <v>26</v>
      </c>
      <c r="D871" t="s">
        <v>546</v>
      </c>
      <c r="E871" t="s">
        <v>267</v>
      </c>
      <c r="F871">
        <v>771990476</v>
      </c>
      <c r="G871" t="s">
        <v>23</v>
      </c>
      <c r="I871" t="s">
        <v>24</v>
      </c>
      <c r="J871" t="s">
        <v>20</v>
      </c>
      <c r="L871" s="4" t="s">
        <v>569</v>
      </c>
      <c r="O871"/>
      <c r="P871"/>
      <c r="Q871" s="18" t="str">
        <f>"S"&amp;_xlfn.ISOWEEKNUM(Semaine_1[[#This Row],[Date]])</f>
        <v>S28</v>
      </c>
      <c r="R871" s="18" t="str">
        <f>TEXT(Semaine_1[[#This Row],[Date]],"MMMM")</f>
        <v>juillet</v>
      </c>
    </row>
    <row r="872" spans="1:18" ht="28.5" x14ac:dyDescent="0.45">
      <c r="A872" s="1">
        <v>45848</v>
      </c>
      <c r="B872" t="s">
        <v>25</v>
      </c>
      <c r="C872" t="s">
        <v>26</v>
      </c>
      <c r="D872" t="s">
        <v>546</v>
      </c>
      <c r="E872" t="s">
        <v>570</v>
      </c>
      <c r="F872">
        <v>776458744</v>
      </c>
      <c r="G872" t="s">
        <v>18</v>
      </c>
      <c r="I872" t="s">
        <v>19</v>
      </c>
      <c r="J872" t="s">
        <v>20</v>
      </c>
      <c r="L872" s="4" t="s">
        <v>571</v>
      </c>
      <c r="O872"/>
      <c r="P872"/>
      <c r="Q872" s="18" t="str">
        <f>"S"&amp;_xlfn.ISOWEEKNUM(Semaine_1[[#This Row],[Date]])</f>
        <v>S28</v>
      </c>
      <c r="R872" s="18" t="str">
        <f>TEXT(Semaine_1[[#This Row],[Date]],"MMMM")</f>
        <v>juillet</v>
      </c>
    </row>
    <row r="873" spans="1:18" x14ac:dyDescent="0.45">
      <c r="A873" s="1">
        <v>45848</v>
      </c>
      <c r="B873" t="s">
        <v>25</v>
      </c>
      <c r="C873" t="s">
        <v>26</v>
      </c>
      <c r="D873" t="s">
        <v>546</v>
      </c>
      <c r="E873" t="s">
        <v>572</v>
      </c>
      <c r="F873">
        <v>773273433</v>
      </c>
      <c r="G873" t="s">
        <v>18</v>
      </c>
      <c r="I873" t="s">
        <v>19</v>
      </c>
      <c r="J873" t="s">
        <v>37</v>
      </c>
      <c r="L873" s="4" t="s">
        <v>573</v>
      </c>
      <c r="M873" t="s">
        <v>43</v>
      </c>
      <c r="N873">
        <v>3</v>
      </c>
      <c r="O873">
        <v>19500</v>
      </c>
      <c r="P873">
        <v>58500</v>
      </c>
      <c r="Q873" s="18" t="str">
        <f>"S"&amp;_xlfn.ISOWEEKNUM(Semaine_1[[#This Row],[Date]])</f>
        <v>S28</v>
      </c>
      <c r="R873" s="18" t="str">
        <f>TEXT(Semaine_1[[#This Row],[Date]],"MMMM")</f>
        <v>juillet</v>
      </c>
    </row>
    <row r="874" spans="1:18" x14ac:dyDescent="0.45">
      <c r="A874" s="1">
        <v>45848</v>
      </c>
      <c r="B874" t="s">
        <v>25</v>
      </c>
      <c r="C874" t="s">
        <v>26</v>
      </c>
      <c r="D874" t="s">
        <v>546</v>
      </c>
      <c r="E874" t="s">
        <v>193</v>
      </c>
      <c r="F874">
        <v>773678975</v>
      </c>
      <c r="G874" t="s">
        <v>23</v>
      </c>
      <c r="I874" t="s">
        <v>19</v>
      </c>
      <c r="J874" t="s">
        <v>20</v>
      </c>
      <c r="L874" s="4" t="s">
        <v>574</v>
      </c>
      <c r="O874"/>
      <c r="P874"/>
      <c r="Q874" s="18" t="str">
        <f>"S"&amp;_xlfn.ISOWEEKNUM(Semaine_1[[#This Row],[Date]])</f>
        <v>S28</v>
      </c>
      <c r="R874" s="18" t="str">
        <f>TEXT(Semaine_1[[#This Row],[Date]],"MMMM")</f>
        <v>juillet</v>
      </c>
    </row>
    <row r="875" spans="1:18" x14ac:dyDescent="0.45">
      <c r="A875" s="1">
        <v>45848</v>
      </c>
      <c r="B875" t="s">
        <v>25</v>
      </c>
      <c r="C875" t="s">
        <v>26</v>
      </c>
      <c r="D875" t="s">
        <v>546</v>
      </c>
      <c r="E875" t="s">
        <v>127</v>
      </c>
      <c r="F875">
        <v>779759210</v>
      </c>
      <c r="G875" t="s">
        <v>27</v>
      </c>
      <c r="I875" t="s">
        <v>19</v>
      </c>
      <c r="J875" t="s">
        <v>20</v>
      </c>
      <c r="L875" s="4" t="s">
        <v>575</v>
      </c>
      <c r="O875"/>
      <c r="P875"/>
      <c r="Q875" s="18" t="str">
        <f>"S"&amp;_xlfn.ISOWEEKNUM(Semaine_1[[#This Row],[Date]])</f>
        <v>S28</v>
      </c>
      <c r="R875" s="18" t="str">
        <f>TEXT(Semaine_1[[#This Row],[Date]],"MMMM")</f>
        <v>juillet</v>
      </c>
    </row>
    <row r="876" spans="1:18" x14ac:dyDescent="0.45">
      <c r="A876" s="1">
        <v>45848</v>
      </c>
      <c r="B876" t="s">
        <v>25</v>
      </c>
      <c r="C876" t="s">
        <v>26</v>
      </c>
      <c r="D876" t="s">
        <v>546</v>
      </c>
      <c r="E876" t="s">
        <v>576</v>
      </c>
      <c r="F876">
        <v>775403877</v>
      </c>
      <c r="G876" t="s">
        <v>27</v>
      </c>
      <c r="I876" t="s">
        <v>19</v>
      </c>
      <c r="J876" t="s">
        <v>20</v>
      </c>
      <c r="L876" s="4" t="s">
        <v>577</v>
      </c>
      <c r="O876"/>
      <c r="P876"/>
      <c r="Q876" s="18" t="str">
        <f>"S"&amp;_xlfn.ISOWEEKNUM(Semaine_1[[#This Row],[Date]])</f>
        <v>S28</v>
      </c>
      <c r="R876" s="18" t="str">
        <f>TEXT(Semaine_1[[#This Row],[Date]],"MMMM")</f>
        <v>juillet</v>
      </c>
    </row>
    <row r="877" spans="1:18" x14ac:dyDescent="0.45">
      <c r="A877" s="1">
        <v>45848</v>
      </c>
      <c r="B877" t="s">
        <v>25</v>
      </c>
      <c r="C877" t="s">
        <v>26</v>
      </c>
      <c r="D877" t="s">
        <v>546</v>
      </c>
      <c r="E877" t="s">
        <v>578</v>
      </c>
      <c r="F877">
        <v>775240776</v>
      </c>
      <c r="G877" t="s">
        <v>18</v>
      </c>
      <c r="I877" t="s">
        <v>19</v>
      </c>
      <c r="J877" t="s">
        <v>20</v>
      </c>
      <c r="L877" s="4" t="s">
        <v>77</v>
      </c>
      <c r="O877"/>
      <c r="P877"/>
      <c r="Q877" s="18" t="str">
        <f>"S"&amp;_xlfn.ISOWEEKNUM(Semaine_1[[#This Row],[Date]])</f>
        <v>S28</v>
      </c>
      <c r="R877" s="18" t="str">
        <f>TEXT(Semaine_1[[#This Row],[Date]],"MMMM")</f>
        <v>juillet</v>
      </c>
    </row>
    <row r="878" spans="1:18" ht="42.75" x14ac:dyDescent="0.45">
      <c r="A878" s="1">
        <v>45848</v>
      </c>
      <c r="B878" t="s">
        <v>25</v>
      </c>
      <c r="C878" t="s">
        <v>26</v>
      </c>
      <c r="D878" t="s">
        <v>546</v>
      </c>
      <c r="E878" t="s">
        <v>198</v>
      </c>
      <c r="F878">
        <v>777671841</v>
      </c>
      <c r="G878" t="s">
        <v>27</v>
      </c>
      <c r="I878" t="s">
        <v>19</v>
      </c>
      <c r="J878" t="s">
        <v>20</v>
      </c>
      <c r="L878" s="4" t="s">
        <v>579</v>
      </c>
      <c r="O878"/>
      <c r="P878"/>
      <c r="Q878" s="18" t="str">
        <f>"S"&amp;_xlfn.ISOWEEKNUM(Semaine_1[[#This Row],[Date]])</f>
        <v>S28</v>
      </c>
      <c r="R878" s="18" t="str">
        <f>TEXT(Semaine_1[[#This Row],[Date]],"MMMM")</f>
        <v>juillet</v>
      </c>
    </row>
    <row r="879" spans="1:18" x14ac:dyDescent="0.45">
      <c r="A879" s="1">
        <v>45848</v>
      </c>
      <c r="B879" t="s">
        <v>25</v>
      </c>
      <c r="C879" t="s">
        <v>26</v>
      </c>
      <c r="D879" t="s">
        <v>546</v>
      </c>
      <c r="E879" t="s">
        <v>198</v>
      </c>
      <c r="F879">
        <v>786687540</v>
      </c>
      <c r="G879" t="s">
        <v>138</v>
      </c>
      <c r="I879" t="s">
        <v>19</v>
      </c>
      <c r="J879" t="s">
        <v>20</v>
      </c>
      <c r="L879" s="4" t="s">
        <v>77</v>
      </c>
      <c r="O879"/>
      <c r="P879"/>
      <c r="Q879" s="18" t="str">
        <f>"S"&amp;_xlfn.ISOWEEKNUM(Semaine_1[[#This Row],[Date]])</f>
        <v>S28</v>
      </c>
      <c r="R879" s="18" t="str">
        <f>TEXT(Semaine_1[[#This Row],[Date]],"MMMM")</f>
        <v>juillet</v>
      </c>
    </row>
    <row r="880" spans="1:18" ht="28.5" x14ac:dyDescent="0.45">
      <c r="A880" s="1">
        <v>45848</v>
      </c>
      <c r="B880" t="s">
        <v>25</v>
      </c>
      <c r="C880" t="s">
        <v>26</v>
      </c>
      <c r="D880" t="s">
        <v>546</v>
      </c>
      <c r="E880" t="s">
        <v>580</v>
      </c>
      <c r="F880">
        <v>775626425</v>
      </c>
      <c r="G880" t="s">
        <v>27</v>
      </c>
      <c r="I880" t="s">
        <v>24</v>
      </c>
      <c r="J880" t="s">
        <v>20</v>
      </c>
      <c r="L880" s="4" t="s">
        <v>581</v>
      </c>
      <c r="O880"/>
      <c r="P880"/>
      <c r="Q880" s="18" t="str">
        <f>"S"&amp;_xlfn.ISOWEEKNUM(Semaine_1[[#This Row],[Date]])</f>
        <v>S28</v>
      </c>
      <c r="R880" s="18" t="str">
        <f>TEXT(Semaine_1[[#This Row],[Date]],"MMMM")</f>
        <v>juillet</v>
      </c>
    </row>
    <row r="881" spans="1:18" ht="57" x14ac:dyDescent="0.45">
      <c r="A881" s="1">
        <v>45848</v>
      </c>
      <c r="B881" t="s">
        <v>25</v>
      </c>
      <c r="C881" t="s">
        <v>26</v>
      </c>
      <c r="D881" t="s">
        <v>546</v>
      </c>
      <c r="E881" t="s">
        <v>582</v>
      </c>
      <c r="F881">
        <v>766474442</v>
      </c>
      <c r="G881" t="s">
        <v>27</v>
      </c>
      <c r="I881" t="s">
        <v>24</v>
      </c>
      <c r="J881" t="s">
        <v>20</v>
      </c>
      <c r="L881" s="4" t="s">
        <v>583</v>
      </c>
      <c r="O881"/>
      <c r="P881"/>
      <c r="Q881" s="18" t="str">
        <f>"S"&amp;_xlfn.ISOWEEKNUM(Semaine_1[[#This Row],[Date]])</f>
        <v>S28</v>
      </c>
      <c r="R881" s="18" t="str">
        <f>TEXT(Semaine_1[[#This Row],[Date]],"MMMM")</f>
        <v>juillet</v>
      </c>
    </row>
    <row r="882" spans="1:18" ht="28.5" x14ac:dyDescent="0.45">
      <c r="A882" s="1">
        <v>45848</v>
      </c>
      <c r="B882" t="s">
        <v>25</v>
      </c>
      <c r="C882" t="s">
        <v>26</v>
      </c>
      <c r="D882" t="s">
        <v>546</v>
      </c>
      <c r="E882" t="s">
        <v>584</v>
      </c>
      <c r="F882">
        <v>775623289</v>
      </c>
      <c r="G882" t="s">
        <v>27</v>
      </c>
      <c r="I882" t="s">
        <v>24</v>
      </c>
      <c r="J882" t="s">
        <v>20</v>
      </c>
      <c r="L882" s="4" t="s">
        <v>585</v>
      </c>
      <c r="O882"/>
      <c r="P882"/>
      <c r="Q882" s="18" t="str">
        <f>"S"&amp;_xlfn.ISOWEEKNUM(Semaine_1[[#This Row],[Date]])</f>
        <v>S28</v>
      </c>
      <c r="R882" s="18" t="str">
        <f>TEXT(Semaine_1[[#This Row],[Date]],"MMMM")</f>
        <v>juillet</v>
      </c>
    </row>
    <row r="883" spans="1:18" ht="28.5" x14ac:dyDescent="0.45">
      <c r="A883" s="1">
        <v>45848</v>
      </c>
      <c r="B883" t="s">
        <v>25</v>
      </c>
      <c r="C883" t="s">
        <v>26</v>
      </c>
      <c r="D883" t="s">
        <v>546</v>
      </c>
      <c r="E883" t="s">
        <v>240</v>
      </c>
      <c r="F883">
        <v>774782155</v>
      </c>
      <c r="G883" t="s">
        <v>23</v>
      </c>
      <c r="I883" t="s">
        <v>24</v>
      </c>
      <c r="J883" t="s">
        <v>20</v>
      </c>
      <c r="L883" s="4" t="s">
        <v>586</v>
      </c>
      <c r="O883"/>
      <c r="P883"/>
      <c r="Q883" s="18" t="str">
        <f>"S"&amp;_xlfn.ISOWEEKNUM(Semaine_1[[#This Row],[Date]])</f>
        <v>S28</v>
      </c>
      <c r="R883" s="18" t="str">
        <f>TEXT(Semaine_1[[#This Row],[Date]],"MMMM")</f>
        <v>juillet</v>
      </c>
    </row>
    <row r="884" spans="1:18" ht="28.5" x14ac:dyDescent="0.45">
      <c r="A884" s="1">
        <v>45848</v>
      </c>
      <c r="B884" t="s">
        <v>25</v>
      </c>
      <c r="C884" t="s">
        <v>26</v>
      </c>
      <c r="D884" t="s">
        <v>546</v>
      </c>
      <c r="E884" t="s">
        <v>587</v>
      </c>
      <c r="F884">
        <v>775398902</v>
      </c>
      <c r="G884" t="s">
        <v>27</v>
      </c>
      <c r="I884" t="s">
        <v>19</v>
      </c>
      <c r="J884" t="s">
        <v>20</v>
      </c>
      <c r="L884" s="4" t="s">
        <v>588</v>
      </c>
      <c r="O884"/>
      <c r="P884"/>
      <c r="Q884" s="18" t="str">
        <f>"S"&amp;_xlfn.ISOWEEKNUM(Semaine_1[[#This Row],[Date]])</f>
        <v>S28</v>
      </c>
      <c r="R884" s="18" t="str">
        <f>TEXT(Semaine_1[[#This Row],[Date]],"MMMM")</f>
        <v>juillet</v>
      </c>
    </row>
    <row r="885" spans="1:18" ht="28.5" x14ac:dyDescent="0.45">
      <c r="A885" s="1">
        <v>45848</v>
      </c>
      <c r="B885" t="s">
        <v>25</v>
      </c>
      <c r="C885" t="s">
        <v>26</v>
      </c>
      <c r="D885" t="s">
        <v>546</v>
      </c>
      <c r="E885" t="s">
        <v>589</v>
      </c>
      <c r="F885">
        <v>772345161</v>
      </c>
      <c r="G885" t="s">
        <v>18</v>
      </c>
      <c r="I885" t="s">
        <v>19</v>
      </c>
      <c r="J885" t="s">
        <v>20</v>
      </c>
      <c r="L885" s="4" t="s">
        <v>590</v>
      </c>
      <c r="O885"/>
      <c r="P885"/>
      <c r="Q885" s="18" t="str">
        <f>"S"&amp;_xlfn.ISOWEEKNUM(Semaine_1[[#This Row],[Date]])</f>
        <v>S28</v>
      </c>
      <c r="R885" s="18" t="str">
        <f>TEXT(Semaine_1[[#This Row],[Date]],"MMMM")</f>
        <v>juillet</v>
      </c>
    </row>
    <row r="886" spans="1:18" x14ac:dyDescent="0.45">
      <c r="A886" s="1">
        <v>45848</v>
      </c>
      <c r="B886" t="s">
        <v>25</v>
      </c>
      <c r="C886" t="s">
        <v>26</v>
      </c>
      <c r="D886" t="s">
        <v>546</v>
      </c>
      <c r="E886" t="s">
        <v>202</v>
      </c>
      <c r="F886">
        <v>776546598</v>
      </c>
      <c r="G886" t="s">
        <v>23</v>
      </c>
      <c r="I886" t="s">
        <v>19</v>
      </c>
      <c r="J886" t="s">
        <v>20</v>
      </c>
      <c r="L886" s="4" t="s">
        <v>591</v>
      </c>
      <c r="O886"/>
      <c r="P886"/>
      <c r="Q886" s="18" t="str">
        <f>"S"&amp;_xlfn.ISOWEEKNUM(Semaine_1[[#This Row],[Date]])</f>
        <v>S28</v>
      </c>
      <c r="R886" s="18" t="str">
        <f>TEXT(Semaine_1[[#This Row],[Date]],"MMMM")</f>
        <v>juillet</v>
      </c>
    </row>
    <row r="887" spans="1:18" ht="213.75" x14ac:dyDescent="0.45">
      <c r="A887" s="1">
        <v>45848</v>
      </c>
      <c r="B887" t="s">
        <v>25</v>
      </c>
      <c r="C887" t="s">
        <v>26</v>
      </c>
      <c r="D887" t="s">
        <v>61</v>
      </c>
      <c r="E887" t="s">
        <v>510</v>
      </c>
      <c r="F887">
        <v>778195274</v>
      </c>
      <c r="G887" t="s">
        <v>27</v>
      </c>
      <c r="I887" t="s">
        <v>24</v>
      </c>
      <c r="J887" t="s">
        <v>20</v>
      </c>
      <c r="L887" s="4" t="s">
        <v>592</v>
      </c>
      <c r="O887"/>
      <c r="P887"/>
      <c r="Q887" s="18" t="str">
        <f>"S"&amp;_xlfn.ISOWEEKNUM(Semaine_1[[#This Row],[Date]])</f>
        <v>S28</v>
      </c>
      <c r="R887" s="18" t="str">
        <f>TEXT(Semaine_1[[#This Row],[Date]],"MMMM")</f>
        <v>juillet</v>
      </c>
    </row>
    <row r="888" spans="1:18" ht="28.5" x14ac:dyDescent="0.45">
      <c r="A888" s="1">
        <v>45848</v>
      </c>
      <c r="B888" t="s">
        <v>35</v>
      </c>
      <c r="C888" t="s">
        <v>36</v>
      </c>
      <c r="D888" t="s">
        <v>265</v>
      </c>
      <c r="E888" t="s">
        <v>593</v>
      </c>
      <c r="F888">
        <v>772921235</v>
      </c>
      <c r="G888" t="s">
        <v>27</v>
      </c>
      <c r="I888" t="s">
        <v>24</v>
      </c>
      <c r="J888" t="s">
        <v>20</v>
      </c>
      <c r="L888" s="4" t="s">
        <v>594</v>
      </c>
      <c r="O888"/>
      <c r="P888"/>
      <c r="Q888" s="18" t="str">
        <f>"S"&amp;_xlfn.ISOWEEKNUM(Semaine_1[[#This Row],[Date]])</f>
        <v>S28</v>
      </c>
      <c r="R888" s="18" t="str">
        <f>TEXT(Semaine_1[[#This Row],[Date]],"MMMM")</f>
        <v>juillet</v>
      </c>
    </row>
    <row r="889" spans="1:18" ht="42.75" x14ac:dyDescent="0.45">
      <c r="A889" s="1">
        <v>45848</v>
      </c>
      <c r="B889" t="s">
        <v>35</v>
      </c>
      <c r="C889" t="s">
        <v>36</v>
      </c>
      <c r="D889" t="s">
        <v>265</v>
      </c>
      <c r="E889" t="s">
        <v>595</v>
      </c>
      <c r="F889">
        <v>770706706</v>
      </c>
      <c r="G889" t="s">
        <v>27</v>
      </c>
      <c r="I889" t="s">
        <v>24</v>
      </c>
      <c r="J889" t="s">
        <v>20</v>
      </c>
      <c r="L889" s="4" t="s">
        <v>596</v>
      </c>
      <c r="O889"/>
      <c r="P889"/>
      <c r="Q889" s="18" t="str">
        <f>"S"&amp;_xlfn.ISOWEEKNUM(Semaine_1[[#This Row],[Date]])</f>
        <v>S28</v>
      </c>
      <c r="R889" s="18" t="str">
        <f>TEXT(Semaine_1[[#This Row],[Date]],"MMMM")</f>
        <v>juillet</v>
      </c>
    </row>
    <row r="890" spans="1:18" ht="28.5" x14ac:dyDescent="0.45">
      <c r="A890" s="1">
        <v>45848</v>
      </c>
      <c r="B890" t="s">
        <v>35</v>
      </c>
      <c r="C890" t="s">
        <v>36</v>
      </c>
      <c r="D890" t="s">
        <v>265</v>
      </c>
      <c r="E890" t="s">
        <v>597</v>
      </c>
      <c r="F890">
        <v>774249184</v>
      </c>
      <c r="G890" t="s">
        <v>27</v>
      </c>
      <c r="I890" t="s">
        <v>24</v>
      </c>
      <c r="J890" t="s">
        <v>20</v>
      </c>
      <c r="L890" s="4" t="s">
        <v>598</v>
      </c>
      <c r="O890"/>
      <c r="P890"/>
      <c r="Q890" s="18" t="str">
        <f>"S"&amp;_xlfn.ISOWEEKNUM(Semaine_1[[#This Row],[Date]])</f>
        <v>S28</v>
      </c>
      <c r="R890" s="18" t="str">
        <f>TEXT(Semaine_1[[#This Row],[Date]],"MMMM")</f>
        <v>juillet</v>
      </c>
    </row>
    <row r="891" spans="1:18" ht="28.5" x14ac:dyDescent="0.45">
      <c r="A891" s="1">
        <v>45848</v>
      </c>
      <c r="B891" t="s">
        <v>35</v>
      </c>
      <c r="C891" t="s">
        <v>36</v>
      </c>
      <c r="D891" t="s">
        <v>265</v>
      </c>
      <c r="E891" t="s">
        <v>599</v>
      </c>
      <c r="F891">
        <v>766174009</v>
      </c>
      <c r="G891" t="s">
        <v>27</v>
      </c>
      <c r="I891" t="s">
        <v>24</v>
      </c>
      <c r="J891" t="s">
        <v>20</v>
      </c>
      <c r="L891" s="4" t="s">
        <v>600</v>
      </c>
      <c r="O891"/>
      <c r="P891"/>
      <c r="Q891" s="18" t="str">
        <f>"S"&amp;_xlfn.ISOWEEKNUM(Semaine_1[[#This Row],[Date]])</f>
        <v>S28</v>
      </c>
      <c r="R891" s="18" t="str">
        <f>TEXT(Semaine_1[[#This Row],[Date]],"MMMM")</f>
        <v>juillet</v>
      </c>
    </row>
    <row r="892" spans="1:18" ht="28.5" x14ac:dyDescent="0.45">
      <c r="A892" s="1">
        <v>45848</v>
      </c>
      <c r="B892" t="s">
        <v>35</v>
      </c>
      <c r="C892" t="s">
        <v>36</v>
      </c>
      <c r="D892" t="s">
        <v>265</v>
      </c>
      <c r="E892" t="s">
        <v>601</v>
      </c>
      <c r="F892">
        <v>779650702</v>
      </c>
      <c r="G892" t="s">
        <v>27</v>
      </c>
      <c r="I892" t="s">
        <v>24</v>
      </c>
      <c r="J892" t="s">
        <v>20</v>
      </c>
      <c r="L892" s="4" t="s">
        <v>602</v>
      </c>
      <c r="O892"/>
      <c r="P892"/>
      <c r="Q892" s="18" t="str">
        <f>"S"&amp;_xlfn.ISOWEEKNUM(Semaine_1[[#This Row],[Date]])</f>
        <v>S28</v>
      </c>
      <c r="R892" s="18" t="str">
        <f>TEXT(Semaine_1[[#This Row],[Date]],"MMMM")</f>
        <v>juillet</v>
      </c>
    </row>
    <row r="893" spans="1:18" x14ac:dyDescent="0.45">
      <c r="A893" s="1">
        <v>45848</v>
      </c>
      <c r="B893" t="s">
        <v>35</v>
      </c>
      <c r="C893" t="s">
        <v>36</v>
      </c>
      <c r="D893" t="s">
        <v>265</v>
      </c>
      <c r="E893" t="s">
        <v>603</v>
      </c>
      <c r="F893">
        <v>785107921</v>
      </c>
      <c r="G893" t="s">
        <v>18</v>
      </c>
      <c r="I893" t="s">
        <v>24</v>
      </c>
      <c r="J893" t="s">
        <v>20</v>
      </c>
      <c r="L893" s="4" t="s">
        <v>604</v>
      </c>
      <c r="O893"/>
      <c r="P893"/>
      <c r="Q893" s="18" t="str">
        <f>"S"&amp;_xlfn.ISOWEEKNUM(Semaine_1[[#This Row],[Date]])</f>
        <v>S28</v>
      </c>
      <c r="R893" s="18" t="str">
        <f>TEXT(Semaine_1[[#This Row],[Date]],"MMMM")</f>
        <v>juillet</v>
      </c>
    </row>
    <row r="894" spans="1:18" ht="28.5" x14ac:dyDescent="0.45">
      <c r="A894" s="1">
        <v>45848</v>
      </c>
      <c r="B894" t="s">
        <v>35</v>
      </c>
      <c r="C894" t="s">
        <v>36</v>
      </c>
      <c r="D894" t="s">
        <v>265</v>
      </c>
      <c r="E894" t="s">
        <v>605</v>
      </c>
      <c r="F894">
        <v>784063374</v>
      </c>
      <c r="G894" t="s">
        <v>27</v>
      </c>
      <c r="I894" t="s">
        <v>24</v>
      </c>
      <c r="J894" t="s">
        <v>20</v>
      </c>
      <c r="L894" s="4" t="s">
        <v>606</v>
      </c>
      <c r="O894"/>
      <c r="P894"/>
      <c r="Q894" s="18" t="str">
        <f>"S"&amp;_xlfn.ISOWEEKNUM(Semaine_1[[#This Row],[Date]])</f>
        <v>S28</v>
      </c>
      <c r="R894" s="18" t="str">
        <f>TEXT(Semaine_1[[#This Row],[Date]],"MMMM")</f>
        <v>juillet</v>
      </c>
    </row>
    <row r="895" spans="1:18" ht="42.75" x14ac:dyDescent="0.45">
      <c r="A895" s="1">
        <v>45848</v>
      </c>
      <c r="B895" t="s">
        <v>35</v>
      </c>
      <c r="C895" t="s">
        <v>36</v>
      </c>
      <c r="D895" t="s">
        <v>265</v>
      </c>
      <c r="E895" t="s">
        <v>607</v>
      </c>
      <c r="F895">
        <v>779650702</v>
      </c>
      <c r="G895" t="s">
        <v>27</v>
      </c>
      <c r="I895" t="s">
        <v>24</v>
      </c>
      <c r="J895" t="s">
        <v>20</v>
      </c>
      <c r="L895" s="4" t="s">
        <v>608</v>
      </c>
      <c r="O895"/>
      <c r="P895"/>
      <c r="Q895" s="18" t="str">
        <f>"S"&amp;_xlfn.ISOWEEKNUM(Semaine_1[[#This Row],[Date]])</f>
        <v>S28</v>
      </c>
      <c r="R895" s="18" t="str">
        <f>TEXT(Semaine_1[[#This Row],[Date]],"MMMM")</f>
        <v>juillet</v>
      </c>
    </row>
    <row r="896" spans="1:18" ht="28.5" x14ac:dyDescent="0.45">
      <c r="A896" s="1">
        <v>45848</v>
      </c>
      <c r="B896" t="s">
        <v>35</v>
      </c>
      <c r="C896" t="s">
        <v>36</v>
      </c>
      <c r="D896" t="s">
        <v>265</v>
      </c>
      <c r="E896" t="s">
        <v>609</v>
      </c>
      <c r="F896">
        <v>784362607</v>
      </c>
      <c r="G896" t="s">
        <v>27</v>
      </c>
      <c r="I896" t="s">
        <v>24</v>
      </c>
      <c r="J896" t="s">
        <v>20</v>
      </c>
      <c r="L896" s="4" t="s">
        <v>610</v>
      </c>
      <c r="O896"/>
      <c r="P896"/>
      <c r="Q896" s="18" t="str">
        <f>"S"&amp;_xlfn.ISOWEEKNUM(Semaine_1[[#This Row],[Date]])</f>
        <v>S28</v>
      </c>
      <c r="R896" s="18" t="str">
        <f>TEXT(Semaine_1[[#This Row],[Date]],"MMMM")</f>
        <v>juillet</v>
      </c>
    </row>
    <row r="897" spans="1:18" x14ac:dyDescent="0.45">
      <c r="A897" s="1">
        <v>45848</v>
      </c>
      <c r="B897" t="s">
        <v>35</v>
      </c>
      <c r="C897" t="s">
        <v>36</v>
      </c>
      <c r="D897" t="s">
        <v>265</v>
      </c>
      <c r="E897" t="s">
        <v>225</v>
      </c>
      <c r="F897">
        <v>778976507</v>
      </c>
      <c r="G897" t="s">
        <v>27</v>
      </c>
      <c r="I897" t="s">
        <v>19</v>
      </c>
      <c r="J897" t="s">
        <v>20</v>
      </c>
      <c r="L897" s="4" t="s">
        <v>106</v>
      </c>
      <c r="O897"/>
      <c r="P897"/>
      <c r="Q897" s="18" t="str">
        <f>"S"&amp;_xlfn.ISOWEEKNUM(Semaine_1[[#This Row],[Date]])</f>
        <v>S28</v>
      </c>
      <c r="R897" s="18" t="str">
        <f>TEXT(Semaine_1[[#This Row],[Date]],"MMMM")</f>
        <v>juillet</v>
      </c>
    </row>
    <row r="898" spans="1:18" x14ac:dyDescent="0.45">
      <c r="A898" s="1">
        <v>45848</v>
      </c>
      <c r="B898" t="s">
        <v>35</v>
      </c>
      <c r="C898" t="s">
        <v>36</v>
      </c>
      <c r="D898" t="s">
        <v>265</v>
      </c>
      <c r="E898" t="s">
        <v>246</v>
      </c>
      <c r="F898">
        <v>771630365</v>
      </c>
      <c r="G898" t="s">
        <v>27</v>
      </c>
      <c r="I898" t="s">
        <v>19</v>
      </c>
      <c r="J898" t="s">
        <v>20</v>
      </c>
      <c r="L898" s="4" t="s">
        <v>118</v>
      </c>
      <c r="O898"/>
      <c r="P898"/>
      <c r="Q898" s="18" t="str">
        <f>"S"&amp;_xlfn.ISOWEEKNUM(Semaine_1[[#This Row],[Date]])</f>
        <v>S28</v>
      </c>
      <c r="R898" s="18" t="str">
        <f>TEXT(Semaine_1[[#This Row],[Date]],"MMMM")</f>
        <v>juillet</v>
      </c>
    </row>
    <row r="899" spans="1:18" x14ac:dyDescent="0.45">
      <c r="A899" s="1">
        <v>45848</v>
      </c>
      <c r="B899" t="s">
        <v>35</v>
      </c>
      <c r="C899" t="s">
        <v>36</v>
      </c>
      <c r="D899" t="s">
        <v>265</v>
      </c>
      <c r="E899" t="s">
        <v>611</v>
      </c>
      <c r="F899">
        <v>771368327</v>
      </c>
      <c r="G899" t="s">
        <v>27</v>
      </c>
      <c r="I899" t="s">
        <v>19</v>
      </c>
      <c r="J899" t="s">
        <v>20</v>
      </c>
      <c r="L899" s="4" t="s">
        <v>106</v>
      </c>
      <c r="O899"/>
      <c r="P899"/>
      <c r="Q899" s="18" t="str">
        <f>"S"&amp;_xlfn.ISOWEEKNUM(Semaine_1[[#This Row],[Date]])</f>
        <v>S28</v>
      </c>
      <c r="R899" s="18" t="str">
        <f>TEXT(Semaine_1[[#This Row],[Date]],"MMMM")</f>
        <v>juillet</v>
      </c>
    </row>
    <row r="900" spans="1:18" ht="28.5" x14ac:dyDescent="0.45">
      <c r="A900" s="1">
        <v>45848</v>
      </c>
      <c r="B900" t="s">
        <v>35</v>
      </c>
      <c r="C900" t="s">
        <v>36</v>
      </c>
      <c r="D900" t="s">
        <v>265</v>
      </c>
      <c r="E900" t="s">
        <v>612</v>
      </c>
      <c r="F900">
        <v>772969670</v>
      </c>
      <c r="G900" t="s">
        <v>27</v>
      </c>
      <c r="I900" t="s">
        <v>19</v>
      </c>
      <c r="J900" t="s">
        <v>20</v>
      </c>
      <c r="L900" s="4" t="s">
        <v>613</v>
      </c>
      <c r="O900"/>
      <c r="P900"/>
      <c r="Q900" s="18" t="str">
        <f>"S"&amp;_xlfn.ISOWEEKNUM(Semaine_1[[#This Row],[Date]])</f>
        <v>S28</v>
      </c>
      <c r="R900" s="18" t="str">
        <f>TEXT(Semaine_1[[#This Row],[Date]],"MMMM")</f>
        <v>juillet</v>
      </c>
    </row>
    <row r="901" spans="1:18" x14ac:dyDescent="0.45">
      <c r="A901" s="1">
        <v>45848</v>
      </c>
      <c r="B901" t="s">
        <v>35</v>
      </c>
      <c r="C901" t="s">
        <v>36</v>
      </c>
      <c r="D901" t="s">
        <v>265</v>
      </c>
      <c r="E901" t="s">
        <v>614</v>
      </c>
      <c r="F901">
        <v>775215135</v>
      </c>
      <c r="G901" t="s">
        <v>18</v>
      </c>
      <c r="I901" t="s">
        <v>19</v>
      </c>
      <c r="J901" t="s">
        <v>20</v>
      </c>
      <c r="L901" s="4" t="s">
        <v>615</v>
      </c>
      <c r="O901"/>
      <c r="P901"/>
      <c r="Q901" s="18" t="str">
        <f>"S"&amp;_xlfn.ISOWEEKNUM(Semaine_1[[#This Row],[Date]])</f>
        <v>S28</v>
      </c>
      <c r="R901" s="18" t="str">
        <f>TEXT(Semaine_1[[#This Row],[Date]],"MMMM")</f>
        <v>juillet</v>
      </c>
    </row>
    <row r="902" spans="1:18" x14ac:dyDescent="0.45">
      <c r="A902" s="1">
        <v>45848</v>
      </c>
      <c r="B902" t="s">
        <v>35</v>
      </c>
      <c r="C902" t="s">
        <v>36</v>
      </c>
      <c r="D902" t="s">
        <v>265</v>
      </c>
      <c r="E902" t="s">
        <v>616</v>
      </c>
      <c r="F902">
        <v>777236558</v>
      </c>
      <c r="G902" t="s">
        <v>18</v>
      </c>
      <c r="I902" t="s">
        <v>19</v>
      </c>
      <c r="J902" t="s">
        <v>20</v>
      </c>
      <c r="L902" s="4" t="s">
        <v>617</v>
      </c>
      <c r="O902"/>
      <c r="P902"/>
      <c r="Q902" s="18" t="str">
        <f>"S"&amp;_xlfn.ISOWEEKNUM(Semaine_1[[#This Row],[Date]])</f>
        <v>S28</v>
      </c>
      <c r="R902" s="18" t="str">
        <f>TEXT(Semaine_1[[#This Row],[Date]],"MMMM")</f>
        <v>juillet</v>
      </c>
    </row>
    <row r="903" spans="1:18" x14ac:dyDescent="0.45">
      <c r="A903" s="1">
        <v>45848</v>
      </c>
      <c r="B903" t="s">
        <v>35</v>
      </c>
      <c r="C903" t="s">
        <v>36</v>
      </c>
      <c r="D903" t="s">
        <v>265</v>
      </c>
      <c r="E903" t="s">
        <v>618</v>
      </c>
      <c r="F903">
        <v>787025496</v>
      </c>
      <c r="G903" t="s">
        <v>27</v>
      </c>
      <c r="I903" t="s">
        <v>19</v>
      </c>
      <c r="J903" t="s">
        <v>20</v>
      </c>
      <c r="L903" s="4" t="s">
        <v>619</v>
      </c>
      <c r="O903"/>
      <c r="P903"/>
      <c r="Q903" s="18" t="str">
        <f>"S"&amp;_xlfn.ISOWEEKNUM(Semaine_1[[#This Row],[Date]])</f>
        <v>S28</v>
      </c>
      <c r="R903" s="18" t="str">
        <f>TEXT(Semaine_1[[#This Row],[Date]],"MMMM")</f>
        <v>juillet</v>
      </c>
    </row>
    <row r="904" spans="1:18" x14ac:dyDescent="0.45">
      <c r="A904" s="1">
        <v>45848</v>
      </c>
      <c r="B904" t="s">
        <v>35</v>
      </c>
      <c r="C904" t="s">
        <v>36</v>
      </c>
      <c r="D904" t="s">
        <v>265</v>
      </c>
      <c r="E904" t="s">
        <v>620</v>
      </c>
      <c r="F904">
        <v>781230417</v>
      </c>
      <c r="G904" t="s">
        <v>27</v>
      </c>
      <c r="I904" t="s">
        <v>19</v>
      </c>
      <c r="J904" t="s">
        <v>20</v>
      </c>
      <c r="L904" s="4" t="s">
        <v>621</v>
      </c>
      <c r="O904"/>
      <c r="P904"/>
      <c r="Q904" s="18" t="str">
        <f>"S"&amp;_xlfn.ISOWEEKNUM(Semaine_1[[#This Row],[Date]])</f>
        <v>S28</v>
      </c>
      <c r="R904" s="18" t="str">
        <f>TEXT(Semaine_1[[#This Row],[Date]],"MMMM")</f>
        <v>juillet</v>
      </c>
    </row>
    <row r="905" spans="1:18" x14ac:dyDescent="0.45">
      <c r="A905" s="1">
        <v>45848</v>
      </c>
      <c r="B905" t="s">
        <v>35</v>
      </c>
      <c r="C905" t="s">
        <v>36</v>
      </c>
      <c r="D905" t="s">
        <v>265</v>
      </c>
      <c r="E905" t="s">
        <v>622</v>
      </c>
      <c r="F905">
        <v>745420354</v>
      </c>
      <c r="G905" t="s">
        <v>27</v>
      </c>
      <c r="I905" t="s">
        <v>19</v>
      </c>
      <c r="J905" t="s">
        <v>20</v>
      </c>
      <c r="L905" s="4" t="s">
        <v>623</v>
      </c>
      <c r="O905"/>
      <c r="P905"/>
      <c r="Q905" s="18" t="str">
        <f>"S"&amp;_xlfn.ISOWEEKNUM(Semaine_1[[#This Row],[Date]])</f>
        <v>S28</v>
      </c>
      <c r="R905" s="18" t="str">
        <f>TEXT(Semaine_1[[#This Row],[Date]],"MMMM")</f>
        <v>juillet</v>
      </c>
    </row>
    <row r="906" spans="1:18" x14ac:dyDescent="0.45">
      <c r="A906" s="1">
        <v>45848</v>
      </c>
      <c r="B906" t="s">
        <v>35</v>
      </c>
      <c r="C906" t="s">
        <v>36</v>
      </c>
      <c r="D906" t="s">
        <v>265</v>
      </c>
      <c r="E906" t="s">
        <v>624</v>
      </c>
      <c r="F906">
        <v>763376724</v>
      </c>
      <c r="G906" t="s">
        <v>18</v>
      </c>
      <c r="I906" t="s">
        <v>19</v>
      </c>
      <c r="J906" t="s">
        <v>20</v>
      </c>
      <c r="L906" s="4" t="s">
        <v>106</v>
      </c>
      <c r="O906"/>
      <c r="P906"/>
      <c r="Q906" s="18" t="str">
        <f>"S"&amp;_xlfn.ISOWEEKNUM(Semaine_1[[#This Row],[Date]])</f>
        <v>S28</v>
      </c>
      <c r="R906" s="18" t="str">
        <f>TEXT(Semaine_1[[#This Row],[Date]],"MMMM")</f>
        <v>juillet</v>
      </c>
    </row>
    <row r="907" spans="1:18" ht="42.75" x14ac:dyDescent="0.45">
      <c r="A907" s="1">
        <v>45848</v>
      </c>
      <c r="B907" t="s">
        <v>35</v>
      </c>
      <c r="C907" t="s">
        <v>36</v>
      </c>
      <c r="D907" t="s">
        <v>265</v>
      </c>
      <c r="E907" t="s">
        <v>625</v>
      </c>
      <c r="F907">
        <v>774304589</v>
      </c>
      <c r="G907" t="s">
        <v>27</v>
      </c>
      <c r="I907" t="s">
        <v>19</v>
      </c>
      <c r="J907" t="s">
        <v>20</v>
      </c>
      <c r="L907" s="4" t="s">
        <v>626</v>
      </c>
      <c r="O907"/>
      <c r="P907"/>
      <c r="Q907" s="18" t="str">
        <f>"S"&amp;_xlfn.ISOWEEKNUM(Semaine_1[[#This Row],[Date]])</f>
        <v>S28</v>
      </c>
      <c r="R907" s="18" t="str">
        <f>TEXT(Semaine_1[[#This Row],[Date]],"MMMM")</f>
        <v>juillet</v>
      </c>
    </row>
    <row r="908" spans="1:18" x14ac:dyDescent="0.45">
      <c r="A908" s="1">
        <v>45848</v>
      </c>
      <c r="B908" t="s">
        <v>35</v>
      </c>
      <c r="C908" t="s">
        <v>36</v>
      </c>
      <c r="D908" t="s">
        <v>265</v>
      </c>
      <c r="E908" t="s">
        <v>627</v>
      </c>
      <c r="F908">
        <v>776994558</v>
      </c>
      <c r="G908" t="s">
        <v>18</v>
      </c>
      <c r="I908" t="s">
        <v>19</v>
      </c>
      <c r="J908" t="s">
        <v>20</v>
      </c>
      <c r="L908" s="4" t="s">
        <v>628</v>
      </c>
      <c r="O908"/>
      <c r="P908"/>
      <c r="Q908" s="18" t="str">
        <f>"S"&amp;_xlfn.ISOWEEKNUM(Semaine_1[[#This Row],[Date]])</f>
        <v>S28</v>
      </c>
      <c r="R908" s="18" t="str">
        <f>TEXT(Semaine_1[[#This Row],[Date]],"MMMM")</f>
        <v>juillet</v>
      </c>
    </row>
    <row r="909" spans="1:18" x14ac:dyDescent="0.45">
      <c r="A909" s="1">
        <v>45848</v>
      </c>
      <c r="B909" t="s">
        <v>35</v>
      </c>
      <c r="C909" t="s">
        <v>36</v>
      </c>
      <c r="D909" t="s">
        <v>265</v>
      </c>
      <c r="E909" t="s">
        <v>629</v>
      </c>
      <c r="F909">
        <v>775216418</v>
      </c>
      <c r="G909" t="s">
        <v>27</v>
      </c>
      <c r="I909" t="s">
        <v>19</v>
      </c>
      <c r="J909" t="s">
        <v>20</v>
      </c>
      <c r="L909" s="4" t="s">
        <v>149</v>
      </c>
      <c r="O909"/>
      <c r="P909"/>
      <c r="Q909" s="18" t="str">
        <f>"S"&amp;_xlfn.ISOWEEKNUM(Semaine_1[[#This Row],[Date]])</f>
        <v>S28</v>
      </c>
      <c r="R909" s="18" t="str">
        <f>TEXT(Semaine_1[[#This Row],[Date]],"MMMM")</f>
        <v>juillet</v>
      </c>
    </row>
    <row r="910" spans="1:18" ht="28.5" x14ac:dyDescent="0.45">
      <c r="A910" s="1">
        <v>45848</v>
      </c>
      <c r="B910" t="s">
        <v>35</v>
      </c>
      <c r="C910" t="s">
        <v>36</v>
      </c>
      <c r="D910" t="s">
        <v>265</v>
      </c>
      <c r="E910" t="s">
        <v>630</v>
      </c>
      <c r="F910">
        <v>773068732</v>
      </c>
      <c r="G910" t="s">
        <v>18</v>
      </c>
      <c r="I910" t="s">
        <v>24</v>
      </c>
      <c r="J910" t="s">
        <v>20</v>
      </c>
      <c r="L910" s="4" t="s">
        <v>631</v>
      </c>
      <c r="O910"/>
      <c r="P910"/>
      <c r="Q910" s="18" t="str">
        <f>"S"&amp;_xlfn.ISOWEEKNUM(Semaine_1[[#This Row],[Date]])</f>
        <v>S28</v>
      </c>
      <c r="R910" s="18" t="str">
        <f>TEXT(Semaine_1[[#This Row],[Date]],"MMMM")</f>
        <v>juillet</v>
      </c>
    </row>
    <row r="911" spans="1:18" ht="28.5" x14ac:dyDescent="0.45">
      <c r="A911" s="1">
        <v>45848</v>
      </c>
      <c r="B911" t="s">
        <v>35</v>
      </c>
      <c r="C911" t="s">
        <v>36</v>
      </c>
      <c r="D911" t="s">
        <v>265</v>
      </c>
      <c r="E911" t="s">
        <v>632</v>
      </c>
      <c r="F911">
        <v>772252177</v>
      </c>
      <c r="G911" t="s">
        <v>27</v>
      </c>
      <c r="I911" t="s">
        <v>24</v>
      </c>
      <c r="J911" t="s">
        <v>20</v>
      </c>
      <c r="L911" s="4" t="s">
        <v>633</v>
      </c>
      <c r="O911"/>
      <c r="P911"/>
      <c r="Q911" s="18" t="str">
        <f>"S"&amp;_xlfn.ISOWEEKNUM(Semaine_1[[#This Row],[Date]])</f>
        <v>S28</v>
      </c>
      <c r="R911" s="18" t="str">
        <f>TEXT(Semaine_1[[#This Row],[Date]],"MMMM")</f>
        <v>juillet</v>
      </c>
    </row>
    <row r="912" spans="1:18" ht="42.75" x14ac:dyDescent="0.45">
      <c r="A912" s="1">
        <v>45848</v>
      </c>
      <c r="B912" t="s">
        <v>30</v>
      </c>
      <c r="C912" t="s">
        <v>31</v>
      </c>
      <c r="D912" t="s">
        <v>115</v>
      </c>
      <c r="E912" t="s">
        <v>116</v>
      </c>
      <c r="F912">
        <v>755253232</v>
      </c>
      <c r="G912" t="s">
        <v>27</v>
      </c>
      <c r="I912" t="s">
        <v>19</v>
      </c>
      <c r="J912" t="s">
        <v>20</v>
      </c>
      <c r="L912" s="4" t="s">
        <v>634</v>
      </c>
      <c r="O912"/>
      <c r="P912"/>
      <c r="Q912" s="18" t="str">
        <f>"S"&amp;_xlfn.ISOWEEKNUM(Semaine_1[[#This Row],[Date]])</f>
        <v>S28</v>
      </c>
      <c r="R912" s="18" t="str">
        <f>TEXT(Semaine_1[[#This Row],[Date]],"MMMM")</f>
        <v>juillet</v>
      </c>
    </row>
    <row r="913" spans="1:18" ht="28.5" x14ac:dyDescent="0.45">
      <c r="A913" s="1">
        <v>45848</v>
      </c>
      <c r="B913" t="s">
        <v>30</v>
      </c>
      <c r="C913" t="s">
        <v>31</v>
      </c>
      <c r="D913" t="s">
        <v>115</v>
      </c>
      <c r="E913" t="s">
        <v>233</v>
      </c>
      <c r="F913">
        <v>764881522</v>
      </c>
      <c r="G913" t="s">
        <v>18</v>
      </c>
      <c r="I913" t="s">
        <v>19</v>
      </c>
      <c r="J913" t="s">
        <v>20</v>
      </c>
      <c r="L913" s="4" t="s">
        <v>635</v>
      </c>
      <c r="O913"/>
      <c r="P913"/>
      <c r="Q913" s="18" t="str">
        <f>"S"&amp;_xlfn.ISOWEEKNUM(Semaine_1[[#This Row],[Date]])</f>
        <v>S28</v>
      </c>
      <c r="R913" s="18" t="str">
        <f>TEXT(Semaine_1[[#This Row],[Date]],"MMMM")</f>
        <v>juillet</v>
      </c>
    </row>
    <row r="914" spans="1:18" x14ac:dyDescent="0.45">
      <c r="A914" s="1">
        <v>45848</v>
      </c>
      <c r="B914" t="s">
        <v>30</v>
      </c>
      <c r="C914" t="s">
        <v>31</v>
      </c>
      <c r="D914" t="s">
        <v>115</v>
      </c>
      <c r="E914" t="s">
        <v>114</v>
      </c>
      <c r="F914">
        <v>762625997</v>
      </c>
      <c r="G914" t="s">
        <v>18</v>
      </c>
      <c r="I914" t="s">
        <v>19</v>
      </c>
      <c r="J914" t="s">
        <v>20</v>
      </c>
      <c r="L914" s="4" t="s">
        <v>636</v>
      </c>
      <c r="O914"/>
      <c r="P914"/>
      <c r="Q914" s="18" t="str">
        <f>"S"&amp;_xlfn.ISOWEEKNUM(Semaine_1[[#This Row],[Date]])</f>
        <v>S28</v>
      </c>
      <c r="R914" s="18" t="str">
        <f>TEXT(Semaine_1[[#This Row],[Date]],"MMMM")</f>
        <v>juillet</v>
      </c>
    </row>
    <row r="915" spans="1:18" ht="28.5" x14ac:dyDescent="0.45">
      <c r="A915" s="1">
        <v>45848</v>
      </c>
      <c r="B915" t="s">
        <v>30</v>
      </c>
      <c r="C915" t="s">
        <v>31</v>
      </c>
      <c r="D915" t="s">
        <v>115</v>
      </c>
      <c r="E915" t="s">
        <v>113</v>
      </c>
      <c r="F915">
        <v>778477772</v>
      </c>
      <c r="G915" t="s">
        <v>18</v>
      </c>
      <c r="I915" t="s">
        <v>24</v>
      </c>
      <c r="J915" t="s">
        <v>20</v>
      </c>
      <c r="L915" s="4" t="s">
        <v>637</v>
      </c>
      <c r="O915"/>
      <c r="P915"/>
      <c r="Q915" s="18" t="str">
        <f>"S"&amp;_xlfn.ISOWEEKNUM(Semaine_1[[#This Row],[Date]])</f>
        <v>S28</v>
      </c>
      <c r="R915" s="18" t="str">
        <f>TEXT(Semaine_1[[#This Row],[Date]],"MMMM")</f>
        <v>juillet</v>
      </c>
    </row>
    <row r="916" spans="1:18" ht="57" x14ac:dyDescent="0.45">
      <c r="A916" s="1">
        <v>45848</v>
      </c>
      <c r="B916" t="s">
        <v>30</v>
      </c>
      <c r="C916" t="s">
        <v>31</v>
      </c>
      <c r="D916" t="s">
        <v>115</v>
      </c>
      <c r="E916" t="s">
        <v>232</v>
      </c>
      <c r="F916">
        <v>773340367</v>
      </c>
      <c r="G916" t="s">
        <v>18</v>
      </c>
      <c r="I916" t="s">
        <v>24</v>
      </c>
      <c r="J916" t="s">
        <v>20</v>
      </c>
      <c r="L916" s="4" t="s">
        <v>638</v>
      </c>
      <c r="O916"/>
      <c r="P916"/>
      <c r="Q916" s="18" t="str">
        <f>"S"&amp;_xlfn.ISOWEEKNUM(Semaine_1[[#This Row],[Date]])</f>
        <v>S28</v>
      </c>
      <c r="R916" s="18" t="str">
        <f>TEXT(Semaine_1[[#This Row],[Date]],"MMMM")</f>
        <v>juillet</v>
      </c>
    </row>
    <row r="917" spans="1:18" ht="28.5" x14ac:dyDescent="0.45">
      <c r="A917" s="1">
        <v>45848</v>
      </c>
      <c r="B917" t="s">
        <v>30</v>
      </c>
      <c r="C917" t="s">
        <v>31</v>
      </c>
      <c r="D917" t="s">
        <v>107</v>
      </c>
      <c r="E917" t="s">
        <v>112</v>
      </c>
      <c r="F917">
        <v>781532059</v>
      </c>
      <c r="G917" t="s">
        <v>18</v>
      </c>
      <c r="I917" t="s">
        <v>24</v>
      </c>
      <c r="J917" t="s">
        <v>20</v>
      </c>
      <c r="L917" s="4" t="s">
        <v>639</v>
      </c>
      <c r="O917"/>
      <c r="P917"/>
      <c r="Q917" s="18" t="str">
        <f>"S"&amp;_xlfn.ISOWEEKNUM(Semaine_1[[#This Row],[Date]])</f>
        <v>S28</v>
      </c>
      <c r="R917" s="18" t="str">
        <f>TEXT(Semaine_1[[#This Row],[Date]],"MMMM")</f>
        <v>juillet</v>
      </c>
    </row>
    <row r="918" spans="1:18" ht="57" x14ac:dyDescent="0.45">
      <c r="A918" s="1">
        <v>45848</v>
      </c>
      <c r="B918" t="s">
        <v>30</v>
      </c>
      <c r="C918" t="s">
        <v>31</v>
      </c>
      <c r="D918" t="s">
        <v>107</v>
      </c>
      <c r="E918" t="s">
        <v>111</v>
      </c>
      <c r="F918">
        <v>775792864</v>
      </c>
      <c r="G918" t="s">
        <v>18</v>
      </c>
      <c r="I918" t="s">
        <v>24</v>
      </c>
      <c r="J918" t="s">
        <v>20</v>
      </c>
      <c r="L918" s="4" t="s">
        <v>640</v>
      </c>
      <c r="O918"/>
      <c r="P918"/>
      <c r="Q918" s="18" t="str">
        <f>"S"&amp;_xlfn.ISOWEEKNUM(Semaine_1[[#This Row],[Date]])</f>
        <v>S28</v>
      </c>
      <c r="R918" s="18" t="str">
        <f>TEXT(Semaine_1[[#This Row],[Date]],"MMMM")</f>
        <v>juillet</v>
      </c>
    </row>
    <row r="919" spans="1:18" ht="42.75" x14ac:dyDescent="0.45">
      <c r="A919" s="1">
        <v>45848</v>
      </c>
      <c r="B919" t="s">
        <v>30</v>
      </c>
      <c r="C919" t="s">
        <v>31</v>
      </c>
      <c r="D919" t="s">
        <v>107</v>
      </c>
      <c r="E919" t="s">
        <v>109</v>
      </c>
      <c r="F919">
        <v>779420909</v>
      </c>
      <c r="G919" t="s">
        <v>18</v>
      </c>
      <c r="I919" t="s">
        <v>24</v>
      </c>
      <c r="J919" t="s">
        <v>20</v>
      </c>
      <c r="L919" s="4" t="s">
        <v>641</v>
      </c>
      <c r="O919"/>
      <c r="P919"/>
      <c r="Q919" s="18" t="str">
        <f>"S"&amp;_xlfn.ISOWEEKNUM(Semaine_1[[#This Row],[Date]])</f>
        <v>S28</v>
      </c>
      <c r="R919" s="18" t="str">
        <f>TEXT(Semaine_1[[#This Row],[Date]],"MMMM")</f>
        <v>juillet</v>
      </c>
    </row>
    <row r="920" spans="1:18" ht="42.75" x14ac:dyDescent="0.45">
      <c r="A920" s="1">
        <v>45848</v>
      </c>
      <c r="B920" t="s">
        <v>30</v>
      </c>
      <c r="C920" t="s">
        <v>31</v>
      </c>
      <c r="D920" t="s">
        <v>107</v>
      </c>
      <c r="E920" t="s">
        <v>642</v>
      </c>
      <c r="F920">
        <v>771266314</v>
      </c>
      <c r="G920" t="s">
        <v>27</v>
      </c>
      <c r="I920" t="s">
        <v>24</v>
      </c>
      <c r="J920" t="s">
        <v>37</v>
      </c>
      <c r="L920" s="4" t="s">
        <v>643</v>
      </c>
      <c r="M920" t="s">
        <v>43</v>
      </c>
      <c r="N920">
        <v>5</v>
      </c>
      <c r="O920">
        <v>19500</v>
      </c>
      <c r="P920">
        <v>97500</v>
      </c>
      <c r="Q920" s="18" t="str">
        <f>"S"&amp;_xlfn.ISOWEEKNUM(Semaine_1[[#This Row],[Date]])</f>
        <v>S28</v>
      </c>
      <c r="R920" s="18" t="str">
        <f>TEXT(Semaine_1[[#This Row],[Date]],"MMMM")</f>
        <v>juillet</v>
      </c>
    </row>
    <row r="921" spans="1:18" ht="42.75" x14ac:dyDescent="0.45">
      <c r="A921" s="1">
        <v>45848</v>
      </c>
      <c r="B921" t="s">
        <v>30</v>
      </c>
      <c r="C921" t="s">
        <v>31</v>
      </c>
      <c r="D921" t="s">
        <v>107</v>
      </c>
      <c r="E921" t="s">
        <v>145</v>
      </c>
      <c r="F921">
        <v>762794040</v>
      </c>
      <c r="G921" t="s">
        <v>27</v>
      </c>
      <c r="I921" t="s">
        <v>24</v>
      </c>
      <c r="J921" t="s">
        <v>20</v>
      </c>
      <c r="L921" s="4" t="s">
        <v>644</v>
      </c>
      <c r="O921"/>
      <c r="P921"/>
      <c r="Q921" s="18" t="str">
        <f>"S"&amp;_xlfn.ISOWEEKNUM(Semaine_1[[#This Row],[Date]])</f>
        <v>S28</v>
      </c>
      <c r="R921" s="18" t="str">
        <f>TEXT(Semaine_1[[#This Row],[Date]],"MMMM")</f>
        <v>juillet</v>
      </c>
    </row>
    <row r="922" spans="1:18" ht="42.75" x14ac:dyDescent="0.45">
      <c r="A922" s="1">
        <v>45848</v>
      </c>
      <c r="B922" t="s">
        <v>30</v>
      </c>
      <c r="C922" t="s">
        <v>31</v>
      </c>
      <c r="D922" t="s">
        <v>107</v>
      </c>
      <c r="E922" t="s">
        <v>108</v>
      </c>
      <c r="F922">
        <v>775213948</v>
      </c>
      <c r="G922" t="s">
        <v>18</v>
      </c>
      <c r="I922" t="s">
        <v>24</v>
      </c>
      <c r="J922" t="s">
        <v>20</v>
      </c>
      <c r="L922" s="4" t="s">
        <v>645</v>
      </c>
      <c r="O922"/>
      <c r="P922"/>
      <c r="Q922" s="18" t="str">
        <f>"S"&amp;_xlfn.ISOWEEKNUM(Semaine_1[[#This Row],[Date]])</f>
        <v>S28</v>
      </c>
      <c r="R922" s="18" t="str">
        <f>TEXT(Semaine_1[[#This Row],[Date]],"MMMM")</f>
        <v>juillet</v>
      </c>
    </row>
    <row r="923" spans="1:18" ht="42.75" x14ac:dyDescent="0.45">
      <c r="A923" s="1">
        <v>45848</v>
      </c>
      <c r="B923" t="s">
        <v>30</v>
      </c>
      <c r="C923" t="s">
        <v>31</v>
      </c>
      <c r="D923" t="s">
        <v>107</v>
      </c>
      <c r="E923" t="s">
        <v>110</v>
      </c>
      <c r="F923">
        <v>768059355</v>
      </c>
      <c r="G923" t="s">
        <v>27</v>
      </c>
      <c r="I923" t="s">
        <v>24</v>
      </c>
      <c r="J923" t="s">
        <v>28</v>
      </c>
      <c r="K923" t="s">
        <v>126</v>
      </c>
      <c r="L923" s="4" t="s">
        <v>646</v>
      </c>
      <c r="M923" t="s">
        <v>32</v>
      </c>
      <c r="N923">
        <v>50</v>
      </c>
      <c r="O923">
        <v>31000</v>
      </c>
      <c r="P923">
        <v>1550000</v>
      </c>
      <c r="Q923" s="18" t="str">
        <f>"S"&amp;_xlfn.ISOWEEKNUM(Semaine_1[[#This Row],[Date]])</f>
        <v>S28</v>
      </c>
      <c r="R923" s="18" t="str">
        <f>TEXT(Semaine_1[[#This Row],[Date]],"MMMM")</f>
        <v>juillet</v>
      </c>
    </row>
    <row r="924" spans="1:18" x14ac:dyDescent="0.45">
      <c r="A924" s="1">
        <v>45848</v>
      </c>
      <c r="B924" t="s">
        <v>30</v>
      </c>
      <c r="C924" t="s">
        <v>31</v>
      </c>
      <c r="D924" t="s">
        <v>213</v>
      </c>
      <c r="E924" t="s">
        <v>261</v>
      </c>
      <c r="F924">
        <v>784537895</v>
      </c>
      <c r="G924" t="s">
        <v>27</v>
      </c>
      <c r="I924" t="s">
        <v>24</v>
      </c>
      <c r="J924" t="s">
        <v>28</v>
      </c>
      <c r="K924" t="s">
        <v>126</v>
      </c>
      <c r="L924" s="4" t="s">
        <v>33</v>
      </c>
      <c r="M924" t="s">
        <v>29</v>
      </c>
      <c r="N924">
        <v>50</v>
      </c>
      <c r="O924">
        <v>9750</v>
      </c>
      <c r="P924">
        <v>487500</v>
      </c>
      <c r="Q924" s="18" t="str">
        <f>"S"&amp;_xlfn.ISOWEEKNUM(Semaine_1[[#This Row],[Date]])</f>
        <v>S28</v>
      </c>
      <c r="R924" s="18" t="str">
        <f>TEXT(Semaine_1[[#This Row],[Date]],"MMMM")</f>
        <v>juillet</v>
      </c>
    </row>
    <row r="925" spans="1:18" x14ac:dyDescent="0.45">
      <c r="A925" s="1">
        <v>45848</v>
      </c>
      <c r="B925" t="s">
        <v>30</v>
      </c>
      <c r="C925" t="s">
        <v>31</v>
      </c>
      <c r="D925" t="s">
        <v>67</v>
      </c>
      <c r="E925" t="s">
        <v>163</v>
      </c>
      <c r="F925">
        <v>773531341</v>
      </c>
      <c r="G925" t="s">
        <v>27</v>
      </c>
      <c r="I925" t="s">
        <v>24</v>
      </c>
      <c r="J925" t="s">
        <v>28</v>
      </c>
      <c r="K925" t="s">
        <v>126</v>
      </c>
      <c r="L925" s="4" t="s">
        <v>33</v>
      </c>
      <c r="M925" t="s">
        <v>34</v>
      </c>
      <c r="N925">
        <v>100</v>
      </c>
      <c r="O925">
        <v>26000</v>
      </c>
      <c r="P925">
        <v>2600000</v>
      </c>
      <c r="Q925" s="18" t="str">
        <f>"S"&amp;_xlfn.ISOWEEKNUM(Semaine_1[[#This Row],[Date]])</f>
        <v>S28</v>
      </c>
      <c r="R925" s="18" t="str">
        <f>TEXT(Semaine_1[[#This Row],[Date]],"MMMM")</f>
        <v>juillet</v>
      </c>
    </row>
    <row r="926" spans="1:18" x14ac:dyDescent="0.45">
      <c r="A926" s="1">
        <v>45848</v>
      </c>
      <c r="B926" t="s">
        <v>35</v>
      </c>
      <c r="C926" t="s">
        <v>36</v>
      </c>
      <c r="D926" t="s">
        <v>353</v>
      </c>
      <c r="E926" t="s">
        <v>647</v>
      </c>
      <c r="F926">
        <v>777249189</v>
      </c>
      <c r="G926" t="s">
        <v>27</v>
      </c>
      <c r="I926" t="s">
        <v>24</v>
      </c>
      <c r="J926" t="s">
        <v>37</v>
      </c>
      <c r="L926" s="4" t="s">
        <v>39</v>
      </c>
      <c r="M926" t="s">
        <v>34</v>
      </c>
      <c r="N926">
        <v>5</v>
      </c>
      <c r="O926">
        <v>26000</v>
      </c>
      <c r="P926">
        <v>130000</v>
      </c>
      <c r="Q926" s="18" t="str">
        <f>"S"&amp;_xlfn.ISOWEEKNUM(Semaine_1[[#This Row],[Date]])</f>
        <v>S28</v>
      </c>
      <c r="R926" s="18" t="str">
        <f>TEXT(Semaine_1[[#This Row],[Date]],"MMMM")</f>
        <v>juillet</v>
      </c>
    </row>
    <row r="927" spans="1:18" x14ac:dyDescent="0.45">
      <c r="A927" s="1">
        <v>45847</v>
      </c>
      <c r="B927" t="s">
        <v>45</v>
      </c>
      <c r="C927" t="s">
        <v>46</v>
      </c>
      <c r="D927" t="s">
        <v>64</v>
      </c>
      <c r="E927" t="s">
        <v>150</v>
      </c>
      <c r="F927">
        <v>709713260</v>
      </c>
      <c r="G927" t="s">
        <v>27</v>
      </c>
      <c r="I927" t="s">
        <v>24</v>
      </c>
      <c r="J927" t="s">
        <v>20</v>
      </c>
      <c r="L927" s="4" t="s">
        <v>416</v>
      </c>
      <c r="O927"/>
      <c r="P927"/>
      <c r="Q927" s="18" t="str">
        <f>"S"&amp;_xlfn.ISOWEEKNUM(Semaine_1[[#This Row],[Date]])</f>
        <v>S28</v>
      </c>
      <c r="R927" s="18" t="str">
        <f>TEXT(Semaine_1[[#This Row],[Date]],"MMMM")</f>
        <v>juillet</v>
      </c>
    </row>
    <row r="928" spans="1:18" x14ac:dyDescent="0.45">
      <c r="A928" s="1">
        <v>45847</v>
      </c>
      <c r="B928" t="s">
        <v>45</v>
      </c>
      <c r="C928" t="s">
        <v>46</v>
      </c>
      <c r="D928" t="s">
        <v>64</v>
      </c>
      <c r="E928" t="s">
        <v>222</v>
      </c>
      <c r="F928">
        <v>708066928</v>
      </c>
      <c r="G928" t="s">
        <v>138</v>
      </c>
      <c r="I928" t="s">
        <v>24</v>
      </c>
      <c r="J928" t="s">
        <v>20</v>
      </c>
      <c r="L928" s="4" t="s">
        <v>132</v>
      </c>
      <c r="O928"/>
      <c r="P928"/>
      <c r="Q928" s="18" t="str">
        <f>"S"&amp;_xlfn.ISOWEEKNUM(Semaine_1[[#This Row],[Date]])</f>
        <v>S28</v>
      </c>
      <c r="R928" s="18" t="str">
        <f>TEXT(Semaine_1[[#This Row],[Date]],"MMMM")</f>
        <v>juillet</v>
      </c>
    </row>
    <row r="929" spans="1:18" x14ac:dyDescent="0.45">
      <c r="A929" s="1">
        <v>45847</v>
      </c>
      <c r="B929" t="s">
        <v>45</v>
      </c>
      <c r="C929" t="s">
        <v>46</v>
      </c>
      <c r="D929" t="s">
        <v>64</v>
      </c>
      <c r="E929" t="s">
        <v>173</v>
      </c>
      <c r="F929">
        <v>779071660</v>
      </c>
      <c r="G929" t="s">
        <v>27</v>
      </c>
      <c r="I929" t="s">
        <v>19</v>
      </c>
      <c r="J929" t="s">
        <v>20</v>
      </c>
      <c r="L929" s="4" t="s">
        <v>132</v>
      </c>
      <c r="O929"/>
      <c r="P929"/>
      <c r="Q929" s="18" t="str">
        <f>"S"&amp;_xlfn.ISOWEEKNUM(Semaine_1[[#This Row],[Date]])</f>
        <v>S28</v>
      </c>
      <c r="R929" s="18" t="str">
        <f>TEXT(Semaine_1[[#This Row],[Date]],"MMMM")</f>
        <v>juillet</v>
      </c>
    </row>
    <row r="930" spans="1:18" x14ac:dyDescent="0.45">
      <c r="A930" s="1">
        <v>45847</v>
      </c>
      <c r="B930" t="s">
        <v>45</v>
      </c>
      <c r="C930" t="s">
        <v>46</v>
      </c>
      <c r="D930" t="s">
        <v>64</v>
      </c>
      <c r="E930" t="s">
        <v>135</v>
      </c>
      <c r="F930">
        <v>775218959</v>
      </c>
      <c r="G930" t="s">
        <v>27</v>
      </c>
      <c r="I930" t="s">
        <v>24</v>
      </c>
      <c r="J930" t="s">
        <v>20</v>
      </c>
      <c r="L930" s="4" t="s">
        <v>51</v>
      </c>
      <c r="O930"/>
      <c r="P930"/>
      <c r="Q930" s="18" t="str">
        <f>"S"&amp;_xlfn.ISOWEEKNUM(Semaine_1[[#This Row],[Date]])</f>
        <v>S28</v>
      </c>
      <c r="R930" s="18" t="str">
        <f>TEXT(Semaine_1[[#This Row],[Date]],"MMMM")</f>
        <v>juillet</v>
      </c>
    </row>
    <row r="931" spans="1:18" ht="28.5" x14ac:dyDescent="0.45">
      <c r="A931" s="1">
        <v>45847</v>
      </c>
      <c r="B931" t="s">
        <v>45</v>
      </c>
      <c r="C931" t="s">
        <v>46</v>
      </c>
      <c r="D931" t="s">
        <v>64</v>
      </c>
      <c r="E931" t="s">
        <v>131</v>
      </c>
      <c r="F931">
        <v>775122270</v>
      </c>
      <c r="G931" t="s">
        <v>27</v>
      </c>
      <c r="I931" t="s">
        <v>19</v>
      </c>
      <c r="J931" t="s">
        <v>20</v>
      </c>
      <c r="L931" s="4" t="s">
        <v>443</v>
      </c>
      <c r="O931"/>
      <c r="P931"/>
      <c r="Q931" s="18" t="str">
        <f>"S"&amp;_xlfn.ISOWEEKNUM(Semaine_1[[#This Row],[Date]])</f>
        <v>S28</v>
      </c>
      <c r="R931" s="18" t="str">
        <f>TEXT(Semaine_1[[#This Row],[Date]],"MMMM")</f>
        <v>juillet</v>
      </c>
    </row>
    <row r="932" spans="1:18" ht="28.5" x14ac:dyDescent="0.45">
      <c r="A932" s="1">
        <v>45847</v>
      </c>
      <c r="B932" t="s">
        <v>45</v>
      </c>
      <c r="C932" t="s">
        <v>46</v>
      </c>
      <c r="D932" t="s">
        <v>64</v>
      </c>
      <c r="E932" t="s">
        <v>127</v>
      </c>
      <c r="F932">
        <v>768136454</v>
      </c>
      <c r="G932" t="s">
        <v>27</v>
      </c>
      <c r="I932" t="s">
        <v>24</v>
      </c>
      <c r="J932" t="s">
        <v>37</v>
      </c>
      <c r="L932" s="4" t="s">
        <v>444</v>
      </c>
      <c r="M932" t="s">
        <v>34</v>
      </c>
      <c r="N932">
        <v>25</v>
      </c>
      <c r="O932">
        <v>26000</v>
      </c>
      <c r="P932">
        <v>650000</v>
      </c>
      <c r="Q932" s="18" t="str">
        <f>"S"&amp;_xlfn.ISOWEEKNUM(Semaine_1[[#This Row],[Date]])</f>
        <v>S28</v>
      </c>
      <c r="R932" s="18" t="str">
        <f>TEXT(Semaine_1[[#This Row],[Date]],"MMMM")</f>
        <v>juillet</v>
      </c>
    </row>
    <row r="933" spans="1:18" x14ac:dyDescent="0.45">
      <c r="A933" s="1">
        <v>45847</v>
      </c>
      <c r="B933" t="s">
        <v>45</v>
      </c>
      <c r="C933" t="s">
        <v>46</v>
      </c>
      <c r="D933" t="s">
        <v>64</v>
      </c>
      <c r="E933" t="s">
        <v>161</v>
      </c>
      <c r="F933">
        <v>775904086</v>
      </c>
      <c r="G933" t="s">
        <v>138</v>
      </c>
      <c r="I933" t="s">
        <v>24</v>
      </c>
      <c r="J933" t="s">
        <v>20</v>
      </c>
      <c r="L933" s="4" t="s">
        <v>39</v>
      </c>
      <c r="O933"/>
      <c r="P933"/>
      <c r="Q933" s="18" t="str">
        <f>"S"&amp;_xlfn.ISOWEEKNUM(Semaine_1[[#This Row],[Date]])</f>
        <v>S28</v>
      </c>
      <c r="R933" s="18" t="str">
        <f>TEXT(Semaine_1[[#This Row],[Date]],"MMMM")</f>
        <v>juillet</v>
      </c>
    </row>
    <row r="934" spans="1:18" x14ac:dyDescent="0.45">
      <c r="A934" s="1">
        <v>45847</v>
      </c>
      <c r="B934" t="s">
        <v>14</v>
      </c>
      <c r="C934" t="s">
        <v>15</v>
      </c>
      <c r="D934" t="s">
        <v>192</v>
      </c>
      <c r="E934" t="s">
        <v>445</v>
      </c>
      <c r="F934">
        <v>771837885</v>
      </c>
      <c r="G934" t="s">
        <v>18</v>
      </c>
      <c r="I934" t="s">
        <v>19</v>
      </c>
      <c r="J934" t="s">
        <v>20</v>
      </c>
      <c r="L934" s="4" t="s">
        <v>311</v>
      </c>
      <c r="O934"/>
      <c r="P934"/>
      <c r="Q934" s="18" t="str">
        <f>"S"&amp;_xlfn.ISOWEEKNUM(Semaine_1[[#This Row],[Date]])</f>
        <v>S28</v>
      </c>
      <c r="R934" s="18" t="str">
        <f>TEXT(Semaine_1[[#This Row],[Date]],"MMMM")</f>
        <v>juillet</v>
      </c>
    </row>
    <row r="935" spans="1:18" x14ac:dyDescent="0.45">
      <c r="A935" s="1">
        <v>45847</v>
      </c>
      <c r="B935" t="s">
        <v>14</v>
      </c>
      <c r="C935" t="s">
        <v>15</v>
      </c>
      <c r="D935" t="s">
        <v>192</v>
      </c>
      <c r="E935" t="s">
        <v>446</v>
      </c>
      <c r="F935">
        <v>771327935</v>
      </c>
      <c r="G935" t="s">
        <v>23</v>
      </c>
      <c r="I935" t="s">
        <v>19</v>
      </c>
      <c r="J935" t="s">
        <v>20</v>
      </c>
      <c r="L935" s="4" t="s">
        <v>447</v>
      </c>
      <c r="O935"/>
      <c r="P935"/>
      <c r="Q935" s="18" t="str">
        <f>"S"&amp;_xlfn.ISOWEEKNUM(Semaine_1[[#This Row],[Date]])</f>
        <v>S28</v>
      </c>
      <c r="R935" s="18" t="str">
        <f>TEXT(Semaine_1[[#This Row],[Date]],"MMMM")</f>
        <v>juillet</v>
      </c>
    </row>
    <row r="936" spans="1:18" ht="28.5" x14ac:dyDescent="0.45">
      <c r="A936" s="1">
        <v>45847</v>
      </c>
      <c r="B936" t="s">
        <v>14</v>
      </c>
      <c r="C936" t="s">
        <v>15</v>
      </c>
      <c r="D936" t="s">
        <v>192</v>
      </c>
      <c r="E936" t="s">
        <v>194</v>
      </c>
      <c r="F936">
        <v>338643675</v>
      </c>
      <c r="G936" t="s">
        <v>27</v>
      </c>
      <c r="I936" t="s">
        <v>19</v>
      </c>
      <c r="J936" t="s">
        <v>20</v>
      </c>
      <c r="L936" s="4" t="s">
        <v>448</v>
      </c>
      <c r="O936"/>
      <c r="P936"/>
      <c r="Q936" s="18" t="str">
        <f>"S"&amp;_xlfn.ISOWEEKNUM(Semaine_1[[#This Row],[Date]])</f>
        <v>S28</v>
      </c>
      <c r="R936" s="18" t="str">
        <f>TEXT(Semaine_1[[#This Row],[Date]],"MMMM")</f>
        <v>juillet</v>
      </c>
    </row>
    <row r="937" spans="1:18" x14ac:dyDescent="0.45">
      <c r="A937" s="1">
        <v>45847</v>
      </c>
      <c r="B937" t="s">
        <v>14</v>
      </c>
      <c r="C937" t="s">
        <v>15</v>
      </c>
      <c r="D937" t="s">
        <v>192</v>
      </c>
      <c r="E937" t="s">
        <v>195</v>
      </c>
      <c r="F937">
        <v>773170826</v>
      </c>
      <c r="G937" t="s">
        <v>18</v>
      </c>
      <c r="I937" t="s">
        <v>19</v>
      </c>
      <c r="J937" t="s">
        <v>20</v>
      </c>
      <c r="L937" s="4" t="s">
        <v>311</v>
      </c>
      <c r="O937"/>
      <c r="P937"/>
      <c r="Q937" s="18" t="str">
        <f>"S"&amp;_xlfn.ISOWEEKNUM(Semaine_1[[#This Row],[Date]])</f>
        <v>S28</v>
      </c>
      <c r="R937" s="18" t="str">
        <f>TEXT(Semaine_1[[#This Row],[Date]],"MMMM")</f>
        <v>juillet</v>
      </c>
    </row>
    <row r="938" spans="1:18" x14ac:dyDescent="0.45">
      <c r="A938" s="1">
        <v>45847</v>
      </c>
      <c r="B938" t="s">
        <v>14</v>
      </c>
      <c r="C938" t="s">
        <v>15</v>
      </c>
      <c r="D938" t="s">
        <v>192</v>
      </c>
      <c r="E938" t="s">
        <v>449</v>
      </c>
      <c r="F938">
        <v>773247171</v>
      </c>
      <c r="G938" t="s">
        <v>27</v>
      </c>
      <c r="I938" t="s">
        <v>19</v>
      </c>
      <c r="J938" t="s">
        <v>20</v>
      </c>
      <c r="L938" s="4" t="s">
        <v>197</v>
      </c>
      <c r="O938"/>
      <c r="P938"/>
      <c r="Q938" s="18" t="str">
        <f>"S"&amp;_xlfn.ISOWEEKNUM(Semaine_1[[#This Row],[Date]])</f>
        <v>S28</v>
      </c>
      <c r="R938" s="18" t="str">
        <f>TEXT(Semaine_1[[#This Row],[Date]],"MMMM")</f>
        <v>juillet</v>
      </c>
    </row>
    <row r="939" spans="1:18" x14ac:dyDescent="0.45">
      <c r="A939" s="1">
        <v>45847</v>
      </c>
      <c r="B939" t="s">
        <v>14</v>
      </c>
      <c r="C939" t="s">
        <v>15</v>
      </c>
      <c r="D939" t="s">
        <v>192</v>
      </c>
      <c r="E939" t="s">
        <v>450</v>
      </c>
      <c r="F939">
        <v>781400202</v>
      </c>
      <c r="G939" t="s">
        <v>27</v>
      </c>
      <c r="I939" t="s">
        <v>19</v>
      </c>
      <c r="J939" t="s">
        <v>20</v>
      </c>
      <c r="L939" s="4" t="s">
        <v>451</v>
      </c>
      <c r="O939"/>
      <c r="P939"/>
      <c r="Q939" s="18" t="str">
        <f>"S"&amp;_xlfn.ISOWEEKNUM(Semaine_1[[#This Row],[Date]])</f>
        <v>S28</v>
      </c>
      <c r="R939" s="18" t="str">
        <f>TEXT(Semaine_1[[#This Row],[Date]],"MMMM")</f>
        <v>juillet</v>
      </c>
    </row>
    <row r="940" spans="1:18" ht="28.5" x14ac:dyDescent="0.45">
      <c r="A940" s="1">
        <v>45847</v>
      </c>
      <c r="B940" t="s">
        <v>14</v>
      </c>
      <c r="C940" t="s">
        <v>15</v>
      </c>
      <c r="D940" t="s">
        <v>192</v>
      </c>
      <c r="E940" t="s">
        <v>452</v>
      </c>
      <c r="F940">
        <v>781466046</v>
      </c>
      <c r="G940" t="s">
        <v>27</v>
      </c>
      <c r="I940" t="s">
        <v>19</v>
      </c>
      <c r="J940" t="s">
        <v>20</v>
      </c>
      <c r="L940" s="4" t="s">
        <v>453</v>
      </c>
      <c r="O940"/>
      <c r="P940"/>
      <c r="Q940" s="18" t="str">
        <f>"S"&amp;_xlfn.ISOWEEKNUM(Semaine_1[[#This Row],[Date]])</f>
        <v>S28</v>
      </c>
      <c r="R940" s="18" t="str">
        <f>TEXT(Semaine_1[[#This Row],[Date]],"MMMM")</f>
        <v>juillet</v>
      </c>
    </row>
    <row r="941" spans="1:18" x14ac:dyDescent="0.45">
      <c r="A941" s="1">
        <v>45847</v>
      </c>
      <c r="B941" t="s">
        <v>14</v>
      </c>
      <c r="C941" t="s">
        <v>15</v>
      </c>
      <c r="D941" t="s">
        <v>242</v>
      </c>
      <c r="E941" t="s">
        <v>243</v>
      </c>
      <c r="F941">
        <v>785529269</v>
      </c>
      <c r="G941" t="s">
        <v>18</v>
      </c>
      <c r="I941" t="s">
        <v>19</v>
      </c>
      <c r="J941" t="s">
        <v>20</v>
      </c>
      <c r="L941" s="4" t="s">
        <v>454</v>
      </c>
      <c r="O941"/>
      <c r="P941"/>
      <c r="Q941" s="18" t="str">
        <f>"S"&amp;_xlfn.ISOWEEKNUM(Semaine_1[[#This Row],[Date]])</f>
        <v>S28</v>
      </c>
      <c r="R941" s="18" t="str">
        <f>TEXT(Semaine_1[[#This Row],[Date]],"MMMM")</f>
        <v>juillet</v>
      </c>
    </row>
    <row r="942" spans="1:18" ht="28.5" x14ac:dyDescent="0.45">
      <c r="A942" s="1">
        <v>45847</v>
      </c>
      <c r="B942" t="s">
        <v>14</v>
      </c>
      <c r="C942" t="s">
        <v>15</v>
      </c>
      <c r="D942" t="s">
        <v>242</v>
      </c>
      <c r="E942" t="s">
        <v>455</v>
      </c>
      <c r="F942">
        <v>771078008</v>
      </c>
      <c r="G942" t="s">
        <v>27</v>
      </c>
      <c r="I942" t="s">
        <v>19</v>
      </c>
      <c r="J942" t="s">
        <v>20</v>
      </c>
      <c r="L942" s="4" t="s">
        <v>456</v>
      </c>
      <c r="O942"/>
      <c r="P942"/>
      <c r="Q942" s="18" t="str">
        <f>"S"&amp;_xlfn.ISOWEEKNUM(Semaine_1[[#This Row],[Date]])</f>
        <v>S28</v>
      </c>
      <c r="R942" s="18" t="str">
        <f>TEXT(Semaine_1[[#This Row],[Date]],"MMMM")</f>
        <v>juillet</v>
      </c>
    </row>
    <row r="943" spans="1:18" x14ac:dyDescent="0.45">
      <c r="A943" s="1">
        <v>45847</v>
      </c>
      <c r="B943" t="s">
        <v>14</v>
      </c>
      <c r="C943" t="s">
        <v>15</v>
      </c>
      <c r="D943" t="s">
        <v>242</v>
      </c>
      <c r="E943" t="s">
        <v>198</v>
      </c>
      <c r="F943">
        <v>776548448</v>
      </c>
      <c r="G943" t="s">
        <v>27</v>
      </c>
      <c r="I943" t="s">
        <v>19</v>
      </c>
      <c r="J943" t="s">
        <v>20</v>
      </c>
      <c r="L943" s="4" t="s">
        <v>457</v>
      </c>
      <c r="O943"/>
      <c r="P943"/>
      <c r="Q943" s="18" t="str">
        <f>"S"&amp;_xlfn.ISOWEEKNUM(Semaine_1[[#This Row],[Date]])</f>
        <v>S28</v>
      </c>
      <c r="R943" s="18" t="str">
        <f>TEXT(Semaine_1[[#This Row],[Date]],"MMMM")</f>
        <v>juillet</v>
      </c>
    </row>
    <row r="944" spans="1:18" x14ac:dyDescent="0.45">
      <c r="A944" s="1">
        <v>45847</v>
      </c>
      <c r="B944" t="s">
        <v>14</v>
      </c>
      <c r="C944" t="s">
        <v>15</v>
      </c>
      <c r="D944" t="s">
        <v>242</v>
      </c>
      <c r="E944" t="s">
        <v>244</v>
      </c>
      <c r="F944">
        <v>775079426</v>
      </c>
      <c r="G944" t="s">
        <v>18</v>
      </c>
      <c r="I944" t="s">
        <v>19</v>
      </c>
      <c r="J944" t="s">
        <v>20</v>
      </c>
      <c r="L944" s="4" t="s">
        <v>458</v>
      </c>
      <c r="O944"/>
      <c r="P944"/>
      <c r="Q944" s="18" t="str">
        <f>"S"&amp;_xlfn.ISOWEEKNUM(Semaine_1[[#This Row],[Date]])</f>
        <v>S28</v>
      </c>
      <c r="R944" s="18" t="str">
        <f>TEXT(Semaine_1[[#This Row],[Date]],"MMMM")</f>
        <v>juillet</v>
      </c>
    </row>
    <row r="945" spans="1:18" ht="28.5" x14ac:dyDescent="0.45">
      <c r="A945" s="1">
        <v>45847</v>
      </c>
      <c r="B945" t="s">
        <v>14</v>
      </c>
      <c r="C945" t="s">
        <v>15</v>
      </c>
      <c r="D945" t="s">
        <v>242</v>
      </c>
      <c r="E945" t="s">
        <v>245</v>
      </c>
      <c r="F945">
        <v>781208128</v>
      </c>
      <c r="G945" t="s">
        <v>18</v>
      </c>
      <c r="I945" t="s">
        <v>19</v>
      </c>
      <c r="J945" t="s">
        <v>20</v>
      </c>
      <c r="L945" s="4" t="s">
        <v>459</v>
      </c>
      <c r="O945"/>
      <c r="P945"/>
      <c r="Q945" s="18" t="str">
        <f>"S"&amp;_xlfn.ISOWEEKNUM(Semaine_1[[#This Row],[Date]])</f>
        <v>S28</v>
      </c>
      <c r="R945" s="18" t="str">
        <f>TEXT(Semaine_1[[#This Row],[Date]],"MMMM")</f>
        <v>juillet</v>
      </c>
    </row>
    <row r="946" spans="1:18" x14ac:dyDescent="0.45">
      <c r="A946" s="1">
        <v>45847</v>
      </c>
      <c r="B946" t="s">
        <v>14</v>
      </c>
      <c r="C946" t="s">
        <v>15</v>
      </c>
      <c r="D946" t="s">
        <v>242</v>
      </c>
      <c r="E946" t="s">
        <v>460</v>
      </c>
      <c r="F946">
        <v>776571507</v>
      </c>
      <c r="G946" t="s">
        <v>27</v>
      </c>
      <c r="I946" t="s">
        <v>19</v>
      </c>
      <c r="J946" t="s">
        <v>20</v>
      </c>
      <c r="L946" s="4" t="s">
        <v>461</v>
      </c>
      <c r="O946"/>
      <c r="P946"/>
      <c r="Q946" s="18" t="str">
        <f>"S"&amp;_xlfn.ISOWEEKNUM(Semaine_1[[#This Row],[Date]])</f>
        <v>S28</v>
      </c>
      <c r="R946" s="18" t="str">
        <f>TEXT(Semaine_1[[#This Row],[Date]],"MMMM")</f>
        <v>juillet</v>
      </c>
    </row>
    <row r="947" spans="1:18" ht="28.5" x14ac:dyDescent="0.45">
      <c r="A947" s="1">
        <v>45847</v>
      </c>
      <c r="B947" t="s">
        <v>30</v>
      </c>
      <c r="C947" t="s">
        <v>31</v>
      </c>
      <c r="D947" t="s">
        <v>67</v>
      </c>
      <c r="E947" t="s">
        <v>68</v>
      </c>
      <c r="F947">
        <v>781282357</v>
      </c>
      <c r="G947" t="s">
        <v>27</v>
      </c>
      <c r="I947" t="s">
        <v>24</v>
      </c>
      <c r="J947" t="s">
        <v>20</v>
      </c>
      <c r="L947" s="4" t="s">
        <v>462</v>
      </c>
      <c r="O947"/>
      <c r="P947"/>
      <c r="Q947" s="18" t="str">
        <f>"S"&amp;_xlfn.ISOWEEKNUM(Semaine_1[[#This Row],[Date]])</f>
        <v>S28</v>
      </c>
      <c r="R947" s="18" t="str">
        <f>TEXT(Semaine_1[[#This Row],[Date]],"MMMM")</f>
        <v>juillet</v>
      </c>
    </row>
    <row r="948" spans="1:18" x14ac:dyDescent="0.45">
      <c r="A948" s="1">
        <v>45847</v>
      </c>
      <c r="B948" t="s">
        <v>30</v>
      </c>
      <c r="C948" t="s">
        <v>31</v>
      </c>
      <c r="D948" t="s">
        <v>67</v>
      </c>
      <c r="E948" t="s">
        <v>463</v>
      </c>
      <c r="F948">
        <v>776294931</v>
      </c>
      <c r="G948" t="s">
        <v>27</v>
      </c>
      <c r="I948" t="s">
        <v>19</v>
      </c>
      <c r="J948" t="s">
        <v>20</v>
      </c>
      <c r="L948" s="4" t="s">
        <v>464</v>
      </c>
      <c r="O948"/>
      <c r="P948"/>
      <c r="Q948" s="18" t="str">
        <f>"S"&amp;_xlfn.ISOWEEKNUM(Semaine_1[[#This Row],[Date]])</f>
        <v>S28</v>
      </c>
      <c r="R948" s="18" t="str">
        <f>TEXT(Semaine_1[[#This Row],[Date]],"MMMM")</f>
        <v>juillet</v>
      </c>
    </row>
    <row r="949" spans="1:18" ht="42.75" x14ac:dyDescent="0.45">
      <c r="A949" s="1">
        <v>45847</v>
      </c>
      <c r="B949" t="s">
        <v>30</v>
      </c>
      <c r="C949" t="s">
        <v>31</v>
      </c>
      <c r="D949" t="s">
        <v>67</v>
      </c>
      <c r="E949" t="s">
        <v>465</v>
      </c>
      <c r="F949">
        <v>777132186</v>
      </c>
      <c r="G949" t="s">
        <v>27</v>
      </c>
      <c r="I949" t="s">
        <v>24</v>
      </c>
      <c r="J949" t="s">
        <v>28</v>
      </c>
      <c r="K949" t="s">
        <v>126</v>
      </c>
      <c r="L949" s="4" t="s">
        <v>466</v>
      </c>
      <c r="M949" t="s">
        <v>187</v>
      </c>
      <c r="N949">
        <v>1</v>
      </c>
      <c r="O949">
        <v>35500</v>
      </c>
      <c r="P949">
        <v>35500</v>
      </c>
      <c r="Q949" s="18" t="str">
        <f>"S"&amp;_xlfn.ISOWEEKNUM(Semaine_1[[#This Row],[Date]])</f>
        <v>S28</v>
      </c>
      <c r="R949" s="18" t="str">
        <f>TEXT(Semaine_1[[#This Row],[Date]],"MMMM")</f>
        <v>juillet</v>
      </c>
    </row>
    <row r="950" spans="1:18" ht="28.5" x14ac:dyDescent="0.45">
      <c r="A950" s="1">
        <v>45847</v>
      </c>
      <c r="B950" t="s">
        <v>30</v>
      </c>
      <c r="C950" t="s">
        <v>31</v>
      </c>
      <c r="D950" t="s">
        <v>67</v>
      </c>
      <c r="E950" t="s">
        <v>467</v>
      </c>
      <c r="F950">
        <v>774190976</v>
      </c>
      <c r="G950" t="s">
        <v>18</v>
      </c>
      <c r="I950" t="s">
        <v>19</v>
      </c>
      <c r="J950" t="s">
        <v>20</v>
      </c>
      <c r="L950" s="4" t="s">
        <v>468</v>
      </c>
      <c r="O950"/>
      <c r="P950"/>
      <c r="Q950" s="18" t="str">
        <f>"S"&amp;_xlfn.ISOWEEKNUM(Semaine_1[[#This Row],[Date]])</f>
        <v>S28</v>
      </c>
      <c r="R950" s="18" t="str">
        <f>TEXT(Semaine_1[[#This Row],[Date]],"MMMM")</f>
        <v>juillet</v>
      </c>
    </row>
    <row r="951" spans="1:18" x14ac:dyDescent="0.45">
      <c r="A951" s="1">
        <v>45847</v>
      </c>
      <c r="B951" t="s">
        <v>30</v>
      </c>
      <c r="C951" t="s">
        <v>31</v>
      </c>
      <c r="D951" t="s">
        <v>67</v>
      </c>
      <c r="E951" t="s">
        <v>469</v>
      </c>
      <c r="F951">
        <v>770957258</v>
      </c>
      <c r="G951" t="s">
        <v>27</v>
      </c>
      <c r="I951" t="s">
        <v>19</v>
      </c>
      <c r="J951" t="s">
        <v>20</v>
      </c>
      <c r="L951" s="4" t="s">
        <v>470</v>
      </c>
      <c r="O951"/>
      <c r="P951"/>
      <c r="Q951" s="18" t="str">
        <f>"S"&amp;_xlfn.ISOWEEKNUM(Semaine_1[[#This Row],[Date]])</f>
        <v>S28</v>
      </c>
      <c r="R951" s="18" t="str">
        <f>TEXT(Semaine_1[[#This Row],[Date]],"MMMM")</f>
        <v>juillet</v>
      </c>
    </row>
    <row r="952" spans="1:18" ht="28.5" x14ac:dyDescent="0.45">
      <c r="A952" s="1">
        <v>45847</v>
      </c>
      <c r="B952" t="s">
        <v>30</v>
      </c>
      <c r="C952" t="s">
        <v>31</v>
      </c>
      <c r="D952" t="s">
        <v>67</v>
      </c>
      <c r="E952" t="s">
        <v>69</v>
      </c>
      <c r="F952">
        <v>776162965</v>
      </c>
      <c r="G952" t="s">
        <v>27</v>
      </c>
      <c r="I952" t="s">
        <v>24</v>
      </c>
      <c r="J952" t="s">
        <v>37</v>
      </c>
      <c r="L952" s="4" t="s">
        <v>471</v>
      </c>
      <c r="M952" t="s">
        <v>34</v>
      </c>
      <c r="N952">
        <v>2</v>
      </c>
      <c r="O952">
        <v>26000</v>
      </c>
      <c r="P952">
        <v>52000</v>
      </c>
      <c r="Q952" s="18" t="str">
        <f>"S"&amp;_xlfn.ISOWEEKNUM(Semaine_1[[#This Row],[Date]])</f>
        <v>S28</v>
      </c>
      <c r="R952" s="18" t="str">
        <f>TEXT(Semaine_1[[#This Row],[Date]],"MMMM")</f>
        <v>juillet</v>
      </c>
    </row>
    <row r="953" spans="1:18" ht="57" x14ac:dyDescent="0.45">
      <c r="A953" s="1">
        <v>45847</v>
      </c>
      <c r="B953" t="s">
        <v>30</v>
      </c>
      <c r="C953" t="s">
        <v>31</v>
      </c>
      <c r="D953" t="s">
        <v>67</v>
      </c>
      <c r="E953" t="s">
        <v>254</v>
      </c>
      <c r="F953">
        <v>770290375</v>
      </c>
      <c r="G953" t="s">
        <v>18</v>
      </c>
      <c r="I953" t="s">
        <v>24</v>
      </c>
      <c r="J953" t="s">
        <v>37</v>
      </c>
      <c r="L953" s="4" t="s">
        <v>472</v>
      </c>
      <c r="M953" t="s">
        <v>32</v>
      </c>
      <c r="N953">
        <v>1</v>
      </c>
      <c r="O953">
        <v>31000</v>
      </c>
      <c r="P953">
        <v>31000</v>
      </c>
      <c r="Q953" s="18" t="str">
        <f>"S"&amp;_xlfn.ISOWEEKNUM(Semaine_1[[#This Row],[Date]])</f>
        <v>S28</v>
      </c>
      <c r="R953" s="18" t="str">
        <f>TEXT(Semaine_1[[#This Row],[Date]],"MMMM")</f>
        <v>juillet</v>
      </c>
    </row>
    <row r="954" spans="1:18" ht="57" x14ac:dyDescent="0.45">
      <c r="A954" s="1">
        <v>45847</v>
      </c>
      <c r="B954" t="s">
        <v>30</v>
      </c>
      <c r="C954" t="s">
        <v>31</v>
      </c>
      <c r="D954" t="s">
        <v>67</v>
      </c>
      <c r="E954" t="s">
        <v>473</v>
      </c>
      <c r="F954">
        <v>786312198</v>
      </c>
      <c r="G954" t="s">
        <v>27</v>
      </c>
      <c r="I954" t="s">
        <v>24</v>
      </c>
      <c r="J954" t="s">
        <v>20</v>
      </c>
      <c r="L954" s="4" t="s">
        <v>474</v>
      </c>
      <c r="O954"/>
      <c r="P954"/>
      <c r="Q954" s="18" t="str">
        <f>"S"&amp;_xlfn.ISOWEEKNUM(Semaine_1[[#This Row],[Date]])</f>
        <v>S28</v>
      </c>
      <c r="R954" s="18" t="str">
        <f>TEXT(Semaine_1[[#This Row],[Date]],"MMMM")</f>
        <v>juillet</v>
      </c>
    </row>
    <row r="955" spans="1:18" x14ac:dyDescent="0.45">
      <c r="A955" s="1">
        <v>45847</v>
      </c>
      <c r="B955" t="s">
        <v>30</v>
      </c>
      <c r="C955" t="s">
        <v>31</v>
      </c>
      <c r="D955" t="s">
        <v>67</v>
      </c>
      <c r="E955" t="s">
        <v>163</v>
      </c>
      <c r="F955">
        <v>773531341</v>
      </c>
      <c r="G955" t="s">
        <v>27</v>
      </c>
      <c r="I955" t="s">
        <v>24</v>
      </c>
      <c r="J955" t="s">
        <v>37</v>
      </c>
      <c r="L955" s="4" t="s">
        <v>33</v>
      </c>
      <c r="M955" t="s">
        <v>34</v>
      </c>
      <c r="N955">
        <v>100</v>
      </c>
      <c r="O955">
        <v>26000</v>
      </c>
      <c r="P955">
        <v>2600000</v>
      </c>
      <c r="Q955" s="18" t="str">
        <f>"S"&amp;_xlfn.ISOWEEKNUM(Semaine_1[[#This Row],[Date]])</f>
        <v>S28</v>
      </c>
      <c r="R955" s="18" t="str">
        <f>TEXT(Semaine_1[[#This Row],[Date]],"MMMM")</f>
        <v>juillet</v>
      </c>
    </row>
    <row r="956" spans="1:18" ht="28.5" x14ac:dyDescent="0.45">
      <c r="A956" s="1">
        <v>45847</v>
      </c>
      <c r="B956" t="s">
        <v>30</v>
      </c>
      <c r="C956" t="s">
        <v>31</v>
      </c>
      <c r="D956" t="s">
        <v>53</v>
      </c>
      <c r="E956" t="s">
        <v>54</v>
      </c>
      <c r="F956">
        <v>773777037</v>
      </c>
      <c r="G956" t="s">
        <v>27</v>
      </c>
      <c r="I956" t="s">
        <v>24</v>
      </c>
      <c r="J956" t="s">
        <v>20</v>
      </c>
      <c r="L956" s="4" t="s">
        <v>475</v>
      </c>
      <c r="O956"/>
      <c r="P956"/>
      <c r="Q956" s="18" t="str">
        <f>"S"&amp;_xlfn.ISOWEEKNUM(Semaine_1[[#This Row],[Date]])</f>
        <v>S28</v>
      </c>
      <c r="R956" s="18" t="str">
        <f>TEXT(Semaine_1[[#This Row],[Date]],"MMMM")</f>
        <v>juillet</v>
      </c>
    </row>
    <row r="957" spans="1:18" ht="42.75" x14ac:dyDescent="0.45">
      <c r="A957" s="1">
        <v>45847</v>
      </c>
      <c r="B957" t="s">
        <v>30</v>
      </c>
      <c r="C957" t="s">
        <v>31</v>
      </c>
      <c r="D957" t="s">
        <v>53</v>
      </c>
      <c r="E957" t="s">
        <v>476</v>
      </c>
      <c r="F957">
        <v>775582583</v>
      </c>
      <c r="G957" t="s">
        <v>27</v>
      </c>
      <c r="I957" t="s">
        <v>19</v>
      </c>
      <c r="J957" t="s">
        <v>20</v>
      </c>
      <c r="L957" s="4" t="s">
        <v>477</v>
      </c>
      <c r="O957"/>
      <c r="P957"/>
      <c r="Q957" s="18" t="str">
        <f>"S"&amp;_xlfn.ISOWEEKNUM(Semaine_1[[#This Row],[Date]])</f>
        <v>S28</v>
      </c>
      <c r="R957" s="18" t="str">
        <f>TEXT(Semaine_1[[#This Row],[Date]],"MMMM")</f>
        <v>juillet</v>
      </c>
    </row>
    <row r="958" spans="1:18" x14ac:dyDescent="0.45">
      <c r="A958" s="1">
        <v>45847</v>
      </c>
      <c r="B958" t="s">
        <v>30</v>
      </c>
      <c r="C958" t="s">
        <v>31</v>
      </c>
      <c r="D958" t="s">
        <v>53</v>
      </c>
      <c r="E958" t="s">
        <v>478</v>
      </c>
      <c r="F958">
        <v>773750007</v>
      </c>
      <c r="G958" t="s">
        <v>23</v>
      </c>
      <c r="I958" t="s">
        <v>19</v>
      </c>
      <c r="J958" t="s">
        <v>20</v>
      </c>
      <c r="L958" s="4" t="s">
        <v>479</v>
      </c>
      <c r="O958"/>
      <c r="P958"/>
      <c r="Q958" s="18" t="str">
        <f>"S"&amp;_xlfn.ISOWEEKNUM(Semaine_1[[#This Row],[Date]])</f>
        <v>S28</v>
      </c>
      <c r="R958" s="18" t="str">
        <f>TEXT(Semaine_1[[#This Row],[Date]],"MMMM")</f>
        <v>juillet</v>
      </c>
    </row>
    <row r="959" spans="1:18" x14ac:dyDescent="0.45">
      <c r="A959" s="1">
        <v>45847</v>
      </c>
      <c r="B959" t="s">
        <v>30</v>
      </c>
      <c r="C959" t="s">
        <v>31</v>
      </c>
      <c r="D959" t="s">
        <v>53</v>
      </c>
      <c r="E959" t="s">
        <v>164</v>
      </c>
      <c r="F959">
        <v>778494608</v>
      </c>
      <c r="G959" t="s">
        <v>27</v>
      </c>
      <c r="I959" t="s">
        <v>19</v>
      </c>
      <c r="J959" t="s">
        <v>20</v>
      </c>
      <c r="L959" s="4" t="s">
        <v>480</v>
      </c>
      <c r="O959"/>
      <c r="P959"/>
      <c r="Q959" s="18" t="str">
        <f>"S"&amp;_xlfn.ISOWEEKNUM(Semaine_1[[#This Row],[Date]])</f>
        <v>S28</v>
      </c>
      <c r="R959" s="18" t="str">
        <f>TEXT(Semaine_1[[#This Row],[Date]],"MMMM")</f>
        <v>juillet</v>
      </c>
    </row>
    <row r="960" spans="1:18" ht="28.5" x14ac:dyDescent="0.45">
      <c r="A960" s="1">
        <v>45847</v>
      </c>
      <c r="B960" t="s">
        <v>30</v>
      </c>
      <c r="C960" t="s">
        <v>31</v>
      </c>
      <c r="D960" t="s">
        <v>53</v>
      </c>
      <c r="E960" t="s">
        <v>253</v>
      </c>
      <c r="F960">
        <v>781240407</v>
      </c>
      <c r="G960" t="s">
        <v>23</v>
      </c>
      <c r="I960" t="s">
        <v>19</v>
      </c>
      <c r="J960" t="s">
        <v>20</v>
      </c>
      <c r="L960" s="4" t="s">
        <v>481</v>
      </c>
      <c r="O960"/>
      <c r="P960"/>
      <c r="Q960" s="18" t="str">
        <f>"S"&amp;_xlfn.ISOWEEKNUM(Semaine_1[[#This Row],[Date]])</f>
        <v>S28</v>
      </c>
      <c r="R960" s="18" t="str">
        <f>TEXT(Semaine_1[[#This Row],[Date]],"MMMM")</f>
        <v>juillet</v>
      </c>
    </row>
    <row r="961" spans="1:18" ht="57" x14ac:dyDescent="0.45">
      <c r="A961" s="1">
        <v>45847</v>
      </c>
      <c r="B961" t="s">
        <v>30</v>
      </c>
      <c r="C961" t="s">
        <v>31</v>
      </c>
      <c r="D961" t="s">
        <v>53</v>
      </c>
      <c r="E961" t="s">
        <v>251</v>
      </c>
      <c r="F961">
        <v>771952926</v>
      </c>
      <c r="G961" t="s">
        <v>18</v>
      </c>
      <c r="I961" t="s">
        <v>24</v>
      </c>
      <c r="J961" t="s">
        <v>20</v>
      </c>
      <c r="L961" s="4" t="s">
        <v>482</v>
      </c>
      <c r="O961"/>
      <c r="P961"/>
      <c r="Q961" s="18" t="str">
        <f>"S"&amp;_xlfn.ISOWEEKNUM(Semaine_1[[#This Row],[Date]])</f>
        <v>S28</v>
      </c>
      <c r="R961" s="18" t="str">
        <f>TEXT(Semaine_1[[#This Row],[Date]],"MMMM")</f>
        <v>juillet</v>
      </c>
    </row>
    <row r="962" spans="1:18" x14ac:dyDescent="0.45">
      <c r="A962" s="1">
        <v>45847</v>
      </c>
      <c r="B962" t="s">
        <v>30</v>
      </c>
      <c r="C962" t="s">
        <v>31</v>
      </c>
      <c r="D962" t="s">
        <v>53</v>
      </c>
      <c r="E962" t="s">
        <v>66</v>
      </c>
      <c r="F962">
        <v>774085200</v>
      </c>
      <c r="G962" t="s">
        <v>27</v>
      </c>
      <c r="I962" t="s">
        <v>19</v>
      </c>
      <c r="J962" t="s">
        <v>20</v>
      </c>
      <c r="L962" s="4" t="s">
        <v>483</v>
      </c>
      <c r="O962"/>
      <c r="P962"/>
      <c r="Q962" s="18" t="str">
        <f>"S"&amp;_xlfn.ISOWEEKNUM(Semaine_1[[#This Row],[Date]])</f>
        <v>S28</v>
      </c>
      <c r="R962" s="18" t="str">
        <f>TEXT(Semaine_1[[#This Row],[Date]],"MMMM")</f>
        <v>juillet</v>
      </c>
    </row>
    <row r="963" spans="1:18" ht="42.75" x14ac:dyDescent="0.45">
      <c r="A963" s="1">
        <v>45847</v>
      </c>
      <c r="B963" t="s">
        <v>30</v>
      </c>
      <c r="C963" t="s">
        <v>31</v>
      </c>
      <c r="D963" t="s">
        <v>53</v>
      </c>
      <c r="E963" t="s">
        <v>484</v>
      </c>
      <c r="F963">
        <v>774756755</v>
      </c>
      <c r="G963" t="s">
        <v>27</v>
      </c>
      <c r="I963" t="s">
        <v>19</v>
      </c>
      <c r="J963" t="s">
        <v>20</v>
      </c>
      <c r="L963" s="4" t="s">
        <v>485</v>
      </c>
      <c r="O963"/>
      <c r="P963"/>
      <c r="Q963" s="18" t="str">
        <f>"S"&amp;_xlfn.ISOWEEKNUM(Semaine_1[[#This Row],[Date]])</f>
        <v>S28</v>
      </c>
      <c r="R963" s="18" t="str">
        <f>TEXT(Semaine_1[[#This Row],[Date]],"MMMM")</f>
        <v>juillet</v>
      </c>
    </row>
    <row r="964" spans="1:18" x14ac:dyDescent="0.45">
      <c r="A964" s="1">
        <v>45847</v>
      </c>
      <c r="B964" t="s">
        <v>35</v>
      </c>
      <c r="C964" t="s">
        <v>36</v>
      </c>
      <c r="D964" t="s">
        <v>234</v>
      </c>
      <c r="E964" t="s">
        <v>70</v>
      </c>
      <c r="F964">
        <v>767494933</v>
      </c>
      <c r="G964" t="s">
        <v>27</v>
      </c>
      <c r="I964" t="s">
        <v>19</v>
      </c>
      <c r="J964" t="s">
        <v>37</v>
      </c>
      <c r="L964" s="4" t="s">
        <v>128</v>
      </c>
      <c r="M964" t="s">
        <v>43</v>
      </c>
      <c r="N964">
        <v>2</v>
      </c>
      <c r="O964">
        <v>19500</v>
      </c>
      <c r="P964">
        <v>39000</v>
      </c>
      <c r="Q964" s="18" t="str">
        <f>"S"&amp;_xlfn.ISOWEEKNUM(Semaine_1[[#This Row],[Date]])</f>
        <v>S28</v>
      </c>
      <c r="R964" s="18" t="str">
        <f>TEXT(Semaine_1[[#This Row],[Date]],"MMMM")</f>
        <v>juillet</v>
      </c>
    </row>
    <row r="965" spans="1:18" ht="42.75" x14ac:dyDescent="0.45">
      <c r="A965" s="1">
        <v>45847</v>
      </c>
      <c r="B965" t="s">
        <v>35</v>
      </c>
      <c r="C965" t="s">
        <v>36</v>
      </c>
      <c r="D965" t="s">
        <v>234</v>
      </c>
      <c r="E965" t="s">
        <v>237</v>
      </c>
      <c r="F965">
        <v>772289185</v>
      </c>
      <c r="G965" t="s">
        <v>27</v>
      </c>
      <c r="I965" t="s">
        <v>19</v>
      </c>
      <c r="J965" t="s">
        <v>20</v>
      </c>
      <c r="L965" s="4" t="s">
        <v>486</v>
      </c>
      <c r="O965"/>
      <c r="P965"/>
      <c r="Q965" s="18" t="str">
        <f>"S"&amp;_xlfn.ISOWEEKNUM(Semaine_1[[#This Row],[Date]])</f>
        <v>S28</v>
      </c>
      <c r="R965" s="18" t="str">
        <f>TEXT(Semaine_1[[#This Row],[Date]],"MMMM")</f>
        <v>juillet</v>
      </c>
    </row>
    <row r="966" spans="1:18" ht="28.5" x14ac:dyDescent="0.45">
      <c r="A966" s="1">
        <v>45847</v>
      </c>
      <c r="B966" t="s">
        <v>35</v>
      </c>
      <c r="C966" t="s">
        <v>36</v>
      </c>
      <c r="D966" t="s">
        <v>234</v>
      </c>
      <c r="E966" t="s">
        <v>236</v>
      </c>
      <c r="F966">
        <v>775479810</v>
      </c>
      <c r="G966" t="s">
        <v>27</v>
      </c>
      <c r="I966" t="s">
        <v>19</v>
      </c>
      <c r="J966" t="s">
        <v>20</v>
      </c>
      <c r="L966" s="4" t="s">
        <v>487</v>
      </c>
      <c r="O966"/>
      <c r="P966"/>
      <c r="Q966" s="18" t="str">
        <f>"S"&amp;_xlfn.ISOWEEKNUM(Semaine_1[[#This Row],[Date]])</f>
        <v>S28</v>
      </c>
      <c r="R966" s="18" t="str">
        <f>TEXT(Semaine_1[[#This Row],[Date]],"MMMM")</f>
        <v>juillet</v>
      </c>
    </row>
    <row r="967" spans="1:18" x14ac:dyDescent="0.45">
      <c r="A967" s="1">
        <v>45847</v>
      </c>
      <c r="B967" t="s">
        <v>35</v>
      </c>
      <c r="C967" t="s">
        <v>36</v>
      </c>
      <c r="D967" t="s">
        <v>234</v>
      </c>
      <c r="E967" t="s">
        <v>230</v>
      </c>
      <c r="F967">
        <v>777561262</v>
      </c>
      <c r="G967" t="s">
        <v>27</v>
      </c>
      <c r="I967" t="s">
        <v>19</v>
      </c>
      <c r="J967" t="s">
        <v>20</v>
      </c>
      <c r="L967" s="4" t="s">
        <v>488</v>
      </c>
      <c r="O967"/>
      <c r="P967"/>
      <c r="Q967" s="18" t="str">
        <f>"S"&amp;_xlfn.ISOWEEKNUM(Semaine_1[[#This Row],[Date]])</f>
        <v>S28</v>
      </c>
      <c r="R967" s="18" t="str">
        <f>TEXT(Semaine_1[[#This Row],[Date]],"MMMM")</f>
        <v>juillet</v>
      </c>
    </row>
    <row r="968" spans="1:18" x14ac:dyDescent="0.45">
      <c r="A968" s="1">
        <v>45847</v>
      </c>
      <c r="B968" t="s">
        <v>35</v>
      </c>
      <c r="C968" t="s">
        <v>36</v>
      </c>
      <c r="D968" t="s">
        <v>234</v>
      </c>
      <c r="E968" t="s">
        <v>221</v>
      </c>
      <c r="F968">
        <v>772424434</v>
      </c>
      <c r="G968" t="s">
        <v>18</v>
      </c>
      <c r="I968" t="s">
        <v>19</v>
      </c>
      <c r="J968" t="s">
        <v>20</v>
      </c>
      <c r="L968" s="4" t="s">
        <v>489</v>
      </c>
      <c r="O968"/>
      <c r="P968"/>
      <c r="Q968" s="18" t="str">
        <f>"S"&amp;_xlfn.ISOWEEKNUM(Semaine_1[[#This Row],[Date]])</f>
        <v>S28</v>
      </c>
      <c r="R968" s="18" t="str">
        <f>TEXT(Semaine_1[[#This Row],[Date]],"MMMM")</f>
        <v>juillet</v>
      </c>
    </row>
    <row r="969" spans="1:18" ht="28.5" x14ac:dyDescent="0.45">
      <c r="A969" s="1">
        <v>45847</v>
      </c>
      <c r="B969" t="s">
        <v>35</v>
      </c>
      <c r="C969" t="s">
        <v>36</v>
      </c>
      <c r="D969" t="s">
        <v>234</v>
      </c>
      <c r="E969" t="s">
        <v>490</v>
      </c>
      <c r="F969">
        <v>771303133</v>
      </c>
      <c r="G969" t="s">
        <v>18</v>
      </c>
      <c r="I969" t="s">
        <v>19</v>
      </c>
      <c r="J969" t="s">
        <v>20</v>
      </c>
      <c r="L969" s="4" t="s">
        <v>491</v>
      </c>
      <c r="O969"/>
      <c r="P969"/>
      <c r="Q969" s="18" t="str">
        <f>"S"&amp;_xlfn.ISOWEEKNUM(Semaine_1[[#This Row],[Date]])</f>
        <v>S28</v>
      </c>
      <c r="R969" s="18" t="str">
        <f>TEXT(Semaine_1[[#This Row],[Date]],"MMMM")</f>
        <v>juillet</v>
      </c>
    </row>
    <row r="970" spans="1:18" ht="28.5" x14ac:dyDescent="0.45">
      <c r="A970" s="1">
        <v>45847</v>
      </c>
      <c r="B970" t="s">
        <v>35</v>
      </c>
      <c r="C970" t="s">
        <v>36</v>
      </c>
      <c r="D970" t="s">
        <v>234</v>
      </c>
      <c r="E970" t="s">
        <v>216</v>
      </c>
      <c r="F970">
        <v>776646316</v>
      </c>
      <c r="G970" t="s">
        <v>27</v>
      </c>
      <c r="I970" t="s">
        <v>19</v>
      </c>
      <c r="J970" t="s">
        <v>20</v>
      </c>
      <c r="L970" s="4" t="s">
        <v>492</v>
      </c>
      <c r="O970"/>
      <c r="P970"/>
      <c r="Q970" s="18" t="str">
        <f>"S"&amp;_xlfn.ISOWEEKNUM(Semaine_1[[#This Row],[Date]])</f>
        <v>S28</v>
      </c>
      <c r="R970" s="18" t="str">
        <f>TEXT(Semaine_1[[#This Row],[Date]],"MMMM")</f>
        <v>juillet</v>
      </c>
    </row>
    <row r="971" spans="1:18" ht="28.5" x14ac:dyDescent="0.45">
      <c r="A971" s="1">
        <v>45847</v>
      </c>
      <c r="B971" t="s">
        <v>40</v>
      </c>
      <c r="C971" t="s">
        <v>41</v>
      </c>
      <c r="D971" t="s">
        <v>226</v>
      </c>
      <c r="E971" t="s">
        <v>493</v>
      </c>
      <c r="F971">
        <v>775586819</v>
      </c>
      <c r="G971" t="s">
        <v>27</v>
      </c>
      <c r="I971" t="s">
        <v>24</v>
      </c>
      <c r="J971" t="s">
        <v>20</v>
      </c>
      <c r="L971" s="4" t="s">
        <v>494</v>
      </c>
      <c r="O971"/>
      <c r="P971"/>
      <c r="Q971" s="18" t="str">
        <f>"S"&amp;_xlfn.ISOWEEKNUM(Semaine_1[[#This Row],[Date]])</f>
        <v>S28</v>
      </c>
      <c r="R971" s="18" t="str">
        <f>TEXT(Semaine_1[[#This Row],[Date]],"MMMM")</f>
        <v>juillet</v>
      </c>
    </row>
    <row r="972" spans="1:18" ht="28.5" x14ac:dyDescent="0.45">
      <c r="A972" s="1">
        <v>45847</v>
      </c>
      <c r="B972" t="s">
        <v>40</v>
      </c>
      <c r="C972" t="s">
        <v>41</v>
      </c>
      <c r="D972" t="s">
        <v>226</v>
      </c>
      <c r="E972" t="s">
        <v>495</v>
      </c>
      <c r="F972">
        <v>774061052</v>
      </c>
      <c r="G972" t="s">
        <v>27</v>
      </c>
      <c r="I972" t="s">
        <v>24</v>
      </c>
      <c r="J972" t="s">
        <v>20</v>
      </c>
      <c r="L972" s="4" t="s">
        <v>496</v>
      </c>
      <c r="O972"/>
      <c r="P972"/>
      <c r="Q972" s="18" t="str">
        <f>"S"&amp;_xlfn.ISOWEEKNUM(Semaine_1[[#This Row],[Date]])</f>
        <v>S28</v>
      </c>
      <c r="R972" s="18" t="str">
        <f>TEXT(Semaine_1[[#This Row],[Date]],"MMMM")</f>
        <v>juillet</v>
      </c>
    </row>
    <row r="973" spans="1:18" ht="28.5" x14ac:dyDescent="0.45">
      <c r="A973" s="1">
        <v>45847</v>
      </c>
      <c r="B973" t="s">
        <v>40</v>
      </c>
      <c r="C973" t="s">
        <v>41</v>
      </c>
      <c r="D973" t="s">
        <v>226</v>
      </c>
      <c r="E973" t="s">
        <v>497</v>
      </c>
      <c r="F973">
        <v>776193016</v>
      </c>
      <c r="G973" t="s">
        <v>18</v>
      </c>
      <c r="I973" t="s">
        <v>24</v>
      </c>
      <c r="J973" t="s">
        <v>20</v>
      </c>
      <c r="L973" s="4" t="s">
        <v>498</v>
      </c>
      <c r="O973"/>
      <c r="P973"/>
      <c r="Q973" s="18" t="str">
        <f>"S"&amp;_xlfn.ISOWEEKNUM(Semaine_1[[#This Row],[Date]])</f>
        <v>S28</v>
      </c>
      <c r="R973" s="18" t="str">
        <f>TEXT(Semaine_1[[#This Row],[Date]],"MMMM")</f>
        <v>juillet</v>
      </c>
    </row>
    <row r="974" spans="1:18" x14ac:dyDescent="0.45">
      <c r="A974" s="1">
        <v>45847</v>
      </c>
      <c r="B974" t="s">
        <v>40</v>
      </c>
      <c r="C974" t="s">
        <v>41</v>
      </c>
      <c r="D974" t="s">
        <v>226</v>
      </c>
      <c r="E974" t="s">
        <v>499</v>
      </c>
      <c r="F974">
        <v>774521282</v>
      </c>
      <c r="G974" t="s">
        <v>27</v>
      </c>
      <c r="I974" t="s">
        <v>24</v>
      </c>
      <c r="J974" t="s">
        <v>20</v>
      </c>
      <c r="L974" s="4" t="s">
        <v>500</v>
      </c>
      <c r="O974"/>
      <c r="P974"/>
      <c r="Q974" s="18" t="str">
        <f>"S"&amp;_xlfn.ISOWEEKNUM(Semaine_1[[#This Row],[Date]])</f>
        <v>S28</v>
      </c>
      <c r="R974" s="18" t="str">
        <f>TEXT(Semaine_1[[#This Row],[Date]],"MMMM")</f>
        <v>juillet</v>
      </c>
    </row>
    <row r="975" spans="1:18" x14ac:dyDescent="0.45">
      <c r="A975" s="1">
        <v>45847</v>
      </c>
      <c r="B975" t="s">
        <v>40</v>
      </c>
      <c r="C975" t="s">
        <v>41</v>
      </c>
      <c r="D975" t="s">
        <v>226</v>
      </c>
      <c r="E975" t="s">
        <v>501</v>
      </c>
      <c r="F975">
        <v>774161282</v>
      </c>
      <c r="G975" t="s">
        <v>27</v>
      </c>
      <c r="I975" t="s">
        <v>19</v>
      </c>
      <c r="J975" t="s">
        <v>20</v>
      </c>
      <c r="L975" s="4" t="s">
        <v>279</v>
      </c>
      <c r="O975"/>
      <c r="P975"/>
      <c r="Q975" s="18" t="str">
        <f>"S"&amp;_xlfn.ISOWEEKNUM(Semaine_1[[#This Row],[Date]])</f>
        <v>S28</v>
      </c>
      <c r="R975" s="18" t="str">
        <f>TEXT(Semaine_1[[#This Row],[Date]],"MMMM")</f>
        <v>juillet</v>
      </c>
    </row>
    <row r="976" spans="1:18" x14ac:dyDescent="0.45">
      <c r="A976" s="1">
        <v>45847</v>
      </c>
      <c r="B976" t="s">
        <v>40</v>
      </c>
      <c r="C976" t="s">
        <v>41</v>
      </c>
      <c r="D976" t="s">
        <v>226</v>
      </c>
      <c r="E976" t="s">
        <v>502</v>
      </c>
      <c r="F976">
        <v>771355863</v>
      </c>
      <c r="G976" t="s">
        <v>27</v>
      </c>
      <c r="I976" t="s">
        <v>24</v>
      </c>
      <c r="J976" t="s">
        <v>20</v>
      </c>
      <c r="L976" s="4" t="s">
        <v>503</v>
      </c>
      <c r="O976"/>
      <c r="P976"/>
      <c r="Q976" s="18" t="str">
        <f>"S"&amp;_xlfn.ISOWEEKNUM(Semaine_1[[#This Row],[Date]])</f>
        <v>S28</v>
      </c>
      <c r="R976" s="18" t="str">
        <f>TEXT(Semaine_1[[#This Row],[Date]],"MMMM")</f>
        <v>juillet</v>
      </c>
    </row>
    <row r="977" spans="1:18" x14ac:dyDescent="0.45">
      <c r="A977" s="1">
        <v>45847</v>
      </c>
      <c r="B977" t="s">
        <v>40</v>
      </c>
      <c r="C977" t="s">
        <v>41</v>
      </c>
      <c r="D977" t="s">
        <v>226</v>
      </c>
      <c r="E977" t="s">
        <v>504</v>
      </c>
      <c r="F977">
        <v>775361612</v>
      </c>
      <c r="G977" t="s">
        <v>27</v>
      </c>
      <c r="I977" t="s">
        <v>19</v>
      </c>
      <c r="J977" t="s">
        <v>20</v>
      </c>
      <c r="L977" s="4" t="s">
        <v>505</v>
      </c>
      <c r="O977"/>
      <c r="P977"/>
      <c r="Q977" s="18" t="str">
        <f>"S"&amp;_xlfn.ISOWEEKNUM(Semaine_1[[#This Row],[Date]])</f>
        <v>S28</v>
      </c>
      <c r="R977" s="18" t="str">
        <f>TEXT(Semaine_1[[#This Row],[Date]],"MMMM")</f>
        <v>juillet</v>
      </c>
    </row>
    <row r="978" spans="1:18" ht="28.5" x14ac:dyDescent="0.45">
      <c r="A978" s="1">
        <v>45847</v>
      </c>
      <c r="B978" t="s">
        <v>40</v>
      </c>
      <c r="C978" t="s">
        <v>41</v>
      </c>
      <c r="D978" t="s">
        <v>226</v>
      </c>
      <c r="E978" t="s">
        <v>310</v>
      </c>
      <c r="F978">
        <v>771961441</v>
      </c>
      <c r="G978" t="s">
        <v>27</v>
      </c>
      <c r="I978" t="s">
        <v>24</v>
      </c>
      <c r="J978" t="s">
        <v>20</v>
      </c>
      <c r="L978" s="4" t="s">
        <v>506</v>
      </c>
      <c r="O978"/>
      <c r="P978"/>
      <c r="Q978" s="18" t="str">
        <f>"S"&amp;_xlfn.ISOWEEKNUM(Semaine_1[[#This Row],[Date]])</f>
        <v>S28</v>
      </c>
      <c r="R978" s="18" t="str">
        <f>TEXT(Semaine_1[[#This Row],[Date]],"MMMM")</f>
        <v>juillet</v>
      </c>
    </row>
    <row r="979" spans="1:18" x14ac:dyDescent="0.45">
      <c r="A979" s="1">
        <v>45847</v>
      </c>
      <c r="B979" t="s">
        <v>40</v>
      </c>
      <c r="C979" t="s">
        <v>41</v>
      </c>
      <c r="D979" t="s">
        <v>227</v>
      </c>
      <c r="E979" t="s">
        <v>285</v>
      </c>
      <c r="F979">
        <v>773708303</v>
      </c>
      <c r="G979" t="s">
        <v>27</v>
      </c>
      <c r="I979" t="s">
        <v>24</v>
      </c>
      <c r="J979" t="s">
        <v>28</v>
      </c>
      <c r="K979" t="s">
        <v>126</v>
      </c>
      <c r="L979" s="4" t="s">
        <v>507</v>
      </c>
      <c r="M979" t="s">
        <v>190</v>
      </c>
      <c r="N979">
        <v>150</v>
      </c>
      <c r="O979">
        <v>6000</v>
      </c>
      <c r="P979">
        <v>900000</v>
      </c>
      <c r="Q979" s="18" t="str">
        <f>"S"&amp;_xlfn.ISOWEEKNUM(Semaine_1[[#This Row],[Date]])</f>
        <v>S28</v>
      </c>
      <c r="R979" s="18" t="str">
        <f>TEXT(Semaine_1[[#This Row],[Date]],"MMMM")</f>
        <v>juillet</v>
      </c>
    </row>
    <row r="980" spans="1:18" x14ac:dyDescent="0.45">
      <c r="A980" s="1">
        <v>45847</v>
      </c>
      <c r="B980" t="s">
        <v>40</v>
      </c>
      <c r="C980" t="s">
        <v>41</v>
      </c>
      <c r="D980" t="s">
        <v>227</v>
      </c>
      <c r="E980" t="s">
        <v>285</v>
      </c>
      <c r="F980">
        <v>773708303</v>
      </c>
      <c r="G980" t="s">
        <v>27</v>
      </c>
      <c r="I980" t="s">
        <v>24</v>
      </c>
      <c r="J980" t="s">
        <v>28</v>
      </c>
      <c r="K980" t="s">
        <v>126</v>
      </c>
      <c r="L980" s="4" t="s">
        <v>507</v>
      </c>
      <c r="M980" t="s">
        <v>141</v>
      </c>
      <c r="N980">
        <v>150</v>
      </c>
      <c r="O980">
        <v>6000</v>
      </c>
      <c r="P980">
        <v>900000</v>
      </c>
      <c r="Q980" s="18" t="str">
        <f>"S"&amp;_xlfn.ISOWEEKNUM(Semaine_1[[#This Row],[Date]])</f>
        <v>S28</v>
      </c>
      <c r="R980" s="18" t="str">
        <f>TEXT(Semaine_1[[#This Row],[Date]],"MMMM")</f>
        <v>juillet</v>
      </c>
    </row>
    <row r="981" spans="1:18" ht="42.75" x14ac:dyDescent="0.45">
      <c r="A981" s="1">
        <v>45847</v>
      </c>
      <c r="B981" t="s">
        <v>25</v>
      </c>
      <c r="C981" t="s">
        <v>26</v>
      </c>
      <c r="D981" t="s">
        <v>61</v>
      </c>
      <c r="E981" t="s">
        <v>508</v>
      </c>
      <c r="F981">
        <v>776449891</v>
      </c>
      <c r="G981" t="s">
        <v>27</v>
      </c>
      <c r="I981" t="s">
        <v>19</v>
      </c>
      <c r="J981" t="s">
        <v>20</v>
      </c>
      <c r="L981" s="4" t="s">
        <v>509</v>
      </c>
      <c r="O981"/>
      <c r="P981"/>
      <c r="Q981" s="18" t="str">
        <f>"S"&amp;_xlfn.ISOWEEKNUM(Semaine_1[[#This Row],[Date]])</f>
        <v>S28</v>
      </c>
      <c r="R981" s="18" t="str">
        <f>TEXT(Semaine_1[[#This Row],[Date]],"MMMM")</f>
        <v>juillet</v>
      </c>
    </row>
    <row r="982" spans="1:18" ht="28.5" x14ac:dyDescent="0.45">
      <c r="A982" s="1">
        <v>45847</v>
      </c>
      <c r="B982" t="s">
        <v>25</v>
      </c>
      <c r="C982" t="s">
        <v>26</v>
      </c>
      <c r="D982" t="s">
        <v>61</v>
      </c>
      <c r="E982" t="s">
        <v>510</v>
      </c>
      <c r="F982">
        <v>778195274</v>
      </c>
      <c r="G982" t="s">
        <v>27</v>
      </c>
      <c r="I982" t="s">
        <v>24</v>
      </c>
      <c r="J982" t="s">
        <v>20</v>
      </c>
      <c r="L982" s="4" t="s">
        <v>511</v>
      </c>
      <c r="O982"/>
      <c r="P982"/>
      <c r="Q982" s="18" t="str">
        <f>"S"&amp;_xlfn.ISOWEEKNUM(Semaine_1[[#This Row],[Date]])</f>
        <v>S28</v>
      </c>
      <c r="R982" s="18" t="str">
        <f>TEXT(Semaine_1[[#This Row],[Date]],"MMMM")</f>
        <v>juillet</v>
      </c>
    </row>
    <row r="983" spans="1:18" ht="42.75" x14ac:dyDescent="0.45">
      <c r="A983" s="1">
        <v>45847</v>
      </c>
      <c r="B983" t="s">
        <v>25</v>
      </c>
      <c r="C983" t="s">
        <v>26</v>
      </c>
      <c r="D983" t="s">
        <v>61</v>
      </c>
      <c r="E983" t="s">
        <v>76</v>
      </c>
      <c r="F983">
        <v>776622000</v>
      </c>
      <c r="G983" t="s">
        <v>27</v>
      </c>
      <c r="I983" t="s">
        <v>24</v>
      </c>
      <c r="J983" t="s">
        <v>20</v>
      </c>
      <c r="L983" s="4" t="s">
        <v>512</v>
      </c>
      <c r="O983"/>
      <c r="P983"/>
      <c r="Q983" s="18" t="str">
        <f>"S"&amp;_xlfn.ISOWEEKNUM(Semaine_1[[#This Row],[Date]])</f>
        <v>S28</v>
      </c>
      <c r="R983" s="18" t="str">
        <f>TEXT(Semaine_1[[#This Row],[Date]],"MMMM")</f>
        <v>juillet</v>
      </c>
    </row>
    <row r="984" spans="1:18" ht="42.75" x14ac:dyDescent="0.45">
      <c r="A984" s="1">
        <v>45847</v>
      </c>
      <c r="B984" t="s">
        <v>25</v>
      </c>
      <c r="C984" t="s">
        <v>26</v>
      </c>
      <c r="D984" t="s">
        <v>61</v>
      </c>
      <c r="E984" t="s">
        <v>62</v>
      </c>
      <c r="F984">
        <v>776169696</v>
      </c>
      <c r="G984" t="s">
        <v>27</v>
      </c>
      <c r="I984" t="s">
        <v>24</v>
      </c>
      <c r="J984" t="s">
        <v>20</v>
      </c>
      <c r="L984" s="4" t="s">
        <v>513</v>
      </c>
      <c r="O984"/>
      <c r="P984"/>
      <c r="Q984" s="18" t="str">
        <f>"S"&amp;_xlfn.ISOWEEKNUM(Semaine_1[[#This Row],[Date]])</f>
        <v>S28</v>
      </c>
      <c r="R984" s="18" t="str">
        <f>TEXT(Semaine_1[[#This Row],[Date]],"MMMM")</f>
        <v>juillet</v>
      </c>
    </row>
    <row r="985" spans="1:18" ht="42.75" x14ac:dyDescent="0.45">
      <c r="A985" s="1">
        <v>45847</v>
      </c>
      <c r="B985" t="s">
        <v>25</v>
      </c>
      <c r="C985" t="s">
        <v>26</v>
      </c>
      <c r="D985" t="s">
        <v>61</v>
      </c>
      <c r="E985" t="s">
        <v>152</v>
      </c>
      <c r="F985">
        <v>775487801</v>
      </c>
      <c r="G985" t="s">
        <v>27</v>
      </c>
      <c r="I985" t="s">
        <v>24</v>
      </c>
      <c r="J985" t="s">
        <v>20</v>
      </c>
      <c r="L985" s="4" t="s">
        <v>514</v>
      </c>
      <c r="O985"/>
      <c r="P985"/>
      <c r="Q985" s="18" t="str">
        <f>"S"&amp;_xlfn.ISOWEEKNUM(Semaine_1[[#This Row],[Date]])</f>
        <v>S28</v>
      </c>
      <c r="R985" s="18" t="str">
        <f>TEXT(Semaine_1[[#This Row],[Date]],"MMMM")</f>
        <v>juillet</v>
      </c>
    </row>
    <row r="986" spans="1:18" ht="28.5" x14ac:dyDescent="0.45">
      <c r="A986" s="1">
        <v>45847</v>
      </c>
      <c r="B986" t="s">
        <v>25</v>
      </c>
      <c r="C986" t="s">
        <v>26</v>
      </c>
      <c r="D986" t="s">
        <v>61</v>
      </c>
      <c r="E986" t="s">
        <v>139</v>
      </c>
      <c r="F986">
        <v>766916189</v>
      </c>
      <c r="G986" t="s">
        <v>27</v>
      </c>
      <c r="I986" t="s">
        <v>24</v>
      </c>
      <c r="J986" t="s">
        <v>20</v>
      </c>
      <c r="L986" s="4" t="s">
        <v>515</v>
      </c>
      <c r="O986"/>
      <c r="P986"/>
      <c r="Q986" s="18" t="str">
        <f>"S"&amp;_xlfn.ISOWEEKNUM(Semaine_1[[#This Row],[Date]])</f>
        <v>S28</v>
      </c>
      <c r="R986" s="18" t="str">
        <f>TEXT(Semaine_1[[#This Row],[Date]],"MMMM")</f>
        <v>juillet</v>
      </c>
    </row>
    <row r="987" spans="1:18" ht="28.5" x14ac:dyDescent="0.45">
      <c r="A987" s="1">
        <v>45847</v>
      </c>
      <c r="B987" t="s">
        <v>25</v>
      </c>
      <c r="C987" t="s">
        <v>26</v>
      </c>
      <c r="D987" t="s">
        <v>61</v>
      </c>
      <c r="E987" t="s">
        <v>153</v>
      </c>
      <c r="F987">
        <v>775602981</v>
      </c>
      <c r="G987" t="s">
        <v>27</v>
      </c>
      <c r="I987" t="s">
        <v>24</v>
      </c>
      <c r="J987" t="s">
        <v>20</v>
      </c>
      <c r="L987" s="4" t="s">
        <v>516</v>
      </c>
      <c r="O987"/>
      <c r="P987"/>
      <c r="Q987" s="18" t="str">
        <f>"S"&amp;_xlfn.ISOWEEKNUM(Semaine_1[[#This Row],[Date]])</f>
        <v>S28</v>
      </c>
      <c r="R987" s="18" t="str">
        <f>TEXT(Semaine_1[[#This Row],[Date]],"MMMM")</f>
        <v>juillet</v>
      </c>
    </row>
    <row r="988" spans="1:18" ht="57" x14ac:dyDescent="0.45">
      <c r="A988" s="1">
        <v>45847</v>
      </c>
      <c r="B988" t="s">
        <v>25</v>
      </c>
      <c r="C988" t="s">
        <v>26</v>
      </c>
      <c r="D988" t="s">
        <v>61</v>
      </c>
      <c r="E988" t="s">
        <v>63</v>
      </c>
      <c r="F988">
        <v>779676016</v>
      </c>
      <c r="G988" t="s">
        <v>27</v>
      </c>
      <c r="I988" t="s">
        <v>24</v>
      </c>
      <c r="J988" t="s">
        <v>20</v>
      </c>
      <c r="L988" s="4" t="s">
        <v>517</v>
      </c>
      <c r="O988"/>
      <c r="P988"/>
      <c r="Q988" s="18" t="str">
        <f>"S"&amp;_xlfn.ISOWEEKNUM(Semaine_1[[#This Row],[Date]])</f>
        <v>S28</v>
      </c>
      <c r="R988" s="18" t="str">
        <f>TEXT(Semaine_1[[#This Row],[Date]],"MMMM")</f>
        <v>juillet</v>
      </c>
    </row>
    <row r="989" spans="1:18" ht="42.75" x14ac:dyDescent="0.45">
      <c r="A989" s="1">
        <v>45847</v>
      </c>
      <c r="B989" t="s">
        <v>25</v>
      </c>
      <c r="C989" t="s">
        <v>26</v>
      </c>
      <c r="D989" t="s">
        <v>61</v>
      </c>
      <c r="E989" t="s">
        <v>208</v>
      </c>
      <c r="F989">
        <v>776712564</v>
      </c>
      <c r="G989" t="s">
        <v>18</v>
      </c>
      <c r="I989" t="s">
        <v>24</v>
      </c>
      <c r="J989" t="s">
        <v>20</v>
      </c>
      <c r="L989" s="4" t="s">
        <v>518</v>
      </c>
      <c r="O989"/>
      <c r="P989"/>
      <c r="Q989" s="18" t="str">
        <f>"S"&amp;_xlfn.ISOWEEKNUM(Semaine_1[[#This Row],[Date]])</f>
        <v>S28</v>
      </c>
      <c r="R989" s="18" t="str">
        <f>TEXT(Semaine_1[[#This Row],[Date]],"MMMM")</f>
        <v>juillet</v>
      </c>
    </row>
    <row r="990" spans="1:18" x14ac:dyDescent="0.45">
      <c r="A990" s="1">
        <v>45847</v>
      </c>
      <c r="B990" t="s">
        <v>25</v>
      </c>
      <c r="C990" t="s">
        <v>26</v>
      </c>
      <c r="D990" t="s">
        <v>61</v>
      </c>
      <c r="E990" t="s">
        <v>519</v>
      </c>
      <c r="F990">
        <v>775598302</v>
      </c>
      <c r="G990" t="s">
        <v>27</v>
      </c>
      <c r="I990" t="s">
        <v>24</v>
      </c>
      <c r="J990" t="s">
        <v>20</v>
      </c>
      <c r="L990" s="4" t="s">
        <v>520</v>
      </c>
      <c r="O990"/>
      <c r="P990"/>
      <c r="Q990" s="18" t="str">
        <f>"S"&amp;_xlfn.ISOWEEKNUM(Semaine_1[[#This Row],[Date]])</f>
        <v>S28</v>
      </c>
      <c r="R990" s="18" t="str">
        <f>TEXT(Semaine_1[[#This Row],[Date]],"MMMM")</f>
        <v>juillet</v>
      </c>
    </row>
    <row r="991" spans="1:18" ht="28.5" x14ac:dyDescent="0.45">
      <c r="A991" s="1">
        <v>45847</v>
      </c>
      <c r="B991" t="s">
        <v>25</v>
      </c>
      <c r="C991" t="s">
        <v>26</v>
      </c>
      <c r="D991" t="s">
        <v>61</v>
      </c>
      <c r="E991" t="s">
        <v>521</v>
      </c>
      <c r="F991">
        <v>775202374</v>
      </c>
      <c r="G991" t="s">
        <v>27</v>
      </c>
      <c r="I991" t="s">
        <v>19</v>
      </c>
      <c r="J991" t="s">
        <v>37</v>
      </c>
      <c r="L991" s="4" t="s">
        <v>522</v>
      </c>
      <c r="M991" t="s">
        <v>34</v>
      </c>
      <c r="N991">
        <v>25</v>
      </c>
      <c r="O991">
        <v>26000</v>
      </c>
      <c r="P991">
        <v>650000</v>
      </c>
      <c r="Q991" s="18" t="str">
        <f>"S"&amp;_xlfn.ISOWEEKNUM(Semaine_1[[#This Row],[Date]])</f>
        <v>S28</v>
      </c>
      <c r="R991" s="18" t="str">
        <f>TEXT(Semaine_1[[#This Row],[Date]],"MMMM")</f>
        <v>juillet</v>
      </c>
    </row>
    <row r="992" spans="1:18" x14ac:dyDescent="0.45">
      <c r="A992" s="1">
        <v>45847</v>
      </c>
      <c r="B992" t="s">
        <v>25</v>
      </c>
      <c r="C992" t="s">
        <v>26</v>
      </c>
      <c r="D992" t="s">
        <v>61</v>
      </c>
      <c r="E992" t="s">
        <v>151</v>
      </c>
      <c r="F992">
        <v>777313120</v>
      </c>
      <c r="G992" t="s">
        <v>27</v>
      </c>
      <c r="I992" t="s">
        <v>24</v>
      </c>
      <c r="J992" t="s">
        <v>20</v>
      </c>
      <c r="L992" s="4" t="s">
        <v>523</v>
      </c>
      <c r="O992"/>
      <c r="P992"/>
      <c r="Q992" s="18" t="str">
        <f>"S"&amp;_xlfn.ISOWEEKNUM(Semaine_1[[#This Row],[Date]])</f>
        <v>S28</v>
      </c>
      <c r="R992" s="18" t="str">
        <f>TEXT(Semaine_1[[#This Row],[Date]],"MMMM")</f>
        <v>juillet</v>
      </c>
    </row>
    <row r="993" spans="1:18" x14ac:dyDescent="0.45">
      <c r="A993" s="1">
        <v>45846</v>
      </c>
      <c r="B993" t="s">
        <v>14</v>
      </c>
      <c r="C993" t="s">
        <v>15</v>
      </c>
      <c r="D993" t="s">
        <v>71</v>
      </c>
      <c r="E993" t="s">
        <v>73</v>
      </c>
      <c r="F993">
        <v>776367168</v>
      </c>
      <c r="G993" t="s">
        <v>27</v>
      </c>
      <c r="I993" t="s">
        <v>24</v>
      </c>
      <c r="J993" t="s">
        <v>20</v>
      </c>
      <c r="L993" s="4" t="s">
        <v>372</v>
      </c>
      <c r="O993"/>
      <c r="P993"/>
      <c r="Q993" s="18" t="str">
        <f>"S"&amp;_xlfn.ISOWEEKNUM(Semaine_1[[#This Row],[Date]])</f>
        <v>S28</v>
      </c>
      <c r="R993" s="18" t="str">
        <f>TEXT(Semaine_1[[#This Row],[Date]],"MMMM")</f>
        <v>juillet</v>
      </c>
    </row>
    <row r="994" spans="1:18" x14ac:dyDescent="0.45">
      <c r="A994" s="1">
        <v>45846</v>
      </c>
      <c r="B994" t="s">
        <v>14</v>
      </c>
      <c r="C994" t="s">
        <v>15</v>
      </c>
      <c r="D994" t="s">
        <v>71</v>
      </c>
      <c r="E994" t="s">
        <v>146</v>
      </c>
      <c r="F994">
        <v>777262311</v>
      </c>
      <c r="G994" t="s">
        <v>18</v>
      </c>
      <c r="I994" t="s">
        <v>19</v>
      </c>
      <c r="J994" t="s">
        <v>20</v>
      </c>
      <c r="L994" s="4" t="s">
        <v>373</v>
      </c>
      <c r="O994"/>
      <c r="P994"/>
      <c r="Q994" s="18" t="str">
        <f>"S"&amp;_xlfn.ISOWEEKNUM(Semaine_1[[#This Row],[Date]])</f>
        <v>S28</v>
      </c>
      <c r="R994" s="18" t="str">
        <f>TEXT(Semaine_1[[#This Row],[Date]],"MMMM")</f>
        <v>juillet</v>
      </c>
    </row>
    <row r="995" spans="1:18" x14ac:dyDescent="0.45">
      <c r="A995" s="1">
        <v>45846</v>
      </c>
      <c r="B995" t="s">
        <v>14</v>
      </c>
      <c r="C995" t="s">
        <v>15</v>
      </c>
      <c r="D995" t="s">
        <v>71</v>
      </c>
      <c r="E995" t="s">
        <v>374</v>
      </c>
      <c r="F995">
        <v>778276533</v>
      </c>
      <c r="G995" t="s">
        <v>27</v>
      </c>
      <c r="I995" t="s">
        <v>19</v>
      </c>
      <c r="J995" t="s">
        <v>20</v>
      </c>
      <c r="L995" s="4" t="s">
        <v>375</v>
      </c>
      <c r="O995"/>
      <c r="P995"/>
      <c r="Q995" s="18" t="str">
        <f>"S"&amp;_xlfn.ISOWEEKNUM(Semaine_1[[#This Row],[Date]])</f>
        <v>S28</v>
      </c>
      <c r="R995" s="18" t="str">
        <f>TEXT(Semaine_1[[#This Row],[Date]],"MMMM")</f>
        <v>juillet</v>
      </c>
    </row>
    <row r="996" spans="1:18" x14ac:dyDescent="0.45">
      <c r="A996" s="1">
        <v>45846</v>
      </c>
      <c r="B996" t="s">
        <v>14</v>
      </c>
      <c r="C996" t="s">
        <v>15</v>
      </c>
      <c r="D996" t="s">
        <v>71</v>
      </c>
      <c r="E996" t="s">
        <v>74</v>
      </c>
      <c r="F996">
        <v>772900705</v>
      </c>
      <c r="G996" t="s">
        <v>27</v>
      </c>
      <c r="I996" t="s">
        <v>19</v>
      </c>
      <c r="J996" t="s">
        <v>20</v>
      </c>
      <c r="L996" s="4" t="s">
        <v>21</v>
      </c>
      <c r="O996"/>
      <c r="P996"/>
      <c r="Q996" s="18" t="str">
        <f>"S"&amp;_xlfn.ISOWEEKNUM(Semaine_1[[#This Row],[Date]])</f>
        <v>S28</v>
      </c>
      <c r="R996" s="18" t="str">
        <f>TEXT(Semaine_1[[#This Row],[Date]],"MMMM")</f>
        <v>juillet</v>
      </c>
    </row>
    <row r="997" spans="1:18" x14ac:dyDescent="0.45">
      <c r="A997" s="1">
        <v>45846</v>
      </c>
      <c r="B997" t="s">
        <v>14</v>
      </c>
      <c r="C997" t="s">
        <v>15</v>
      </c>
      <c r="D997" t="s">
        <v>71</v>
      </c>
      <c r="E997" t="s">
        <v>75</v>
      </c>
      <c r="F997">
        <v>773248259</v>
      </c>
      <c r="G997" t="s">
        <v>23</v>
      </c>
      <c r="I997" t="s">
        <v>24</v>
      </c>
      <c r="J997" t="s">
        <v>20</v>
      </c>
      <c r="L997" s="4" t="s">
        <v>376</v>
      </c>
      <c r="O997"/>
      <c r="P997"/>
      <c r="Q997" s="18" t="str">
        <f>"S"&amp;_xlfn.ISOWEEKNUM(Semaine_1[[#This Row],[Date]])</f>
        <v>S28</v>
      </c>
      <c r="R997" s="18" t="str">
        <f>TEXT(Semaine_1[[#This Row],[Date]],"MMMM")</f>
        <v>juillet</v>
      </c>
    </row>
    <row r="998" spans="1:18" ht="28.5" x14ac:dyDescent="0.45">
      <c r="A998" s="1">
        <v>45846</v>
      </c>
      <c r="B998" t="s">
        <v>14</v>
      </c>
      <c r="C998" t="s">
        <v>15</v>
      </c>
      <c r="D998" t="s">
        <v>71</v>
      </c>
      <c r="E998" t="s">
        <v>258</v>
      </c>
      <c r="F998">
        <v>776634479</v>
      </c>
      <c r="G998" t="s">
        <v>27</v>
      </c>
      <c r="I998" t="s">
        <v>24</v>
      </c>
      <c r="J998" t="s">
        <v>20</v>
      </c>
      <c r="L998" s="4" t="s">
        <v>377</v>
      </c>
      <c r="O998"/>
      <c r="P998"/>
      <c r="Q998" s="18" t="str">
        <f>"S"&amp;_xlfn.ISOWEEKNUM(Semaine_1[[#This Row],[Date]])</f>
        <v>S28</v>
      </c>
      <c r="R998" s="18" t="str">
        <f>TEXT(Semaine_1[[#This Row],[Date]],"MMMM")</f>
        <v>juillet</v>
      </c>
    </row>
    <row r="999" spans="1:18" x14ac:dyDescent="0.45">
      <c r="A999" s="1">
        <v>45846</v>
      </c>
      <c r="B999" t="s">
        <v>14</v>
      </c>
      <c r="C999" t="s">
        <v>15</v>
      </c>
      <c r="D999" t="s">
        <v>71</v>
      </c>
      <c r="E999" t="s">
        <v>72</v>
      </c>
      <c r="F999">
        <v>775538380</v>
      </c>
      <c r="G999" t="s">
        <v>18</v>
      </c>
      <c r="I999" t="s">
        <v>19</v>
      </c>
      <c r="J999" t="s">
        <v>20</v>
      </c>
      <c r="L999" s="4" t="s">
        <v>21</v>
      </c>
      <c r="O999"/>
      <c r="P999"/>
      <c r="Q999" s="18" t="str">
        <f>"S"&amp;_xlfn.ISOWEEKNUM(Semaine_1[[#This Row],[Date]])</f>
        <v>S28</v>
      </c>
      <c r="R999" s="18" t="str">
        <f>TEXT(Semaine_1[[#This Row],[Date]],"MMMM")</f>
        <v>juillet</v>
      </c>
    </row>
    <row r="1000" spans="1:18" x14ac:dyDescent="0.45">
      <c r="A1000" s="1">
        <v>45846</v>
      </c>
      <c r="B1000" t="s">
        <v>14</v>
      </c>
      <c r="C1000" t="s">
        <v>15</v>
      </c>
      <c r="D1000" t="s">
        <v>71</v>
      </c>
      <c r="E1000" t="s">
        <v>174</v>
      </c>
      <c r="F1000">
        <v>776582607</v>
      </c>
      <c r="G1000" t="s">
        <v>27</v>
      </c>
      <c r="I1000" t="s">
        <v>19</v>
      </c>
      <c r="J1000" t="s">
        <v>20</v>
      </c>
      <c r="L1000" s="4" t="s">
        <v>21</v>
      </c>
      <c r="O1000"/>
      <c r="P1000"/>
      <c r="Q1000" s="18" t="str">
        <f>"S"&amp;_xlfn.ISOWEEKNUM(Semaine_1[[#This Row],[Date]])</f>
        <v>S28</v>
      </c>
      <c r="R1000" s="18" t="str">
        <f>TEXT(Semaine_1[[#This Row],[Date]],"MMMM")</f>
        <v>juillet</v>
      </c>
    </row>
    <row r="1001" spans="1:18" x14ac:dyDescent="0.45">
      <c r="A1001" s="1">
        <v>45846</v>
      </c>
      <c r="B1001" t="s">
        <v>14</v>
      </c>
      <c r="C1001" t="s">
        <v>15</v>
      </c>
      <c r="D1001" t="s">
        <v>71</v>
      </c>
      <c r="E1001" t="s">
        <v>378</v>
      </c>
      <c r="F1001">
        <v>773564759</v>
      </c>
      <c r="G1001" t="s">
        <v>27</v>
      </c>
      <c r="I1001" t="s">
        <v>19</v>
      </c>
      <c r="J1001" t="s">
        <v>20</v>
      </c>
      <c r="L1001" s="4" t="s">
        <v>379</v>
      </c>
      <c r="O1001"/>
      <c r="P1001"/>
      <c r="Q1001" s="18" t="str">
        <f>"S"&amp;_xlfn.ISOWEEKNUM(Semaine_1[[#This Row],[Date]])</f>
        <v>S28</v>
      </c>
      <c r="R1001" s="18" t="str">
        <f>TEXT(Semaine_1[[#This Row],[Date]],"MMMM")</f>
        <v>juillet</v>
      </c>
    </row>
    <row r="1002" spans="1:18" x14ac:dyDescent="0.45">
      <c r="A1002" s="1">
        <v>45846</v>
      </c>
      <c r="B1002" t="s">
        <v>14</v>
      </c>
      <c r="C1002" t="s">
        <v>15</v>
      </c>
      <c r="D1002" t="s">
        <v>71</v>
      </c>
      <c r="E1002" t="s">
        <v>143</v>
      </c>
      <c r="F1002">
        <v>772957336</v>
      </c>
      <c r="G1002" t="s">
        <v>27</v>
      </c>
      <c r="I1002" t="s">
        <v>19</v>
      </c>
      <c r="J1002" t="s">
        <v>20</v>
      </c>
      <c r="L1002" s="4" t="s">
        <v>311</v>
      </c>
      <c r="O1002"/>
      <c r="P1002"/>
      <c r="Q1002" s="18" t="str">
        <f>"S"&amp;_xlfn.ISOWEEKNUM(Semaine_1[[#This Row],[Date]])</f>
        <v>S28</v>
      </c>
      <c r="R1002" s="18" t="str">
        <f>TEXT(Semaine_1[[#This Row],[Date]],"MMMM")</f>
        <v>juillet</v>
      </c>
    </row>
    <row r="1003" spans="1:18" x14ac:dyDescent="0.45">
      <c r="A1003" s="1">
        <v>45846</v>
      </c>
      <c r="B1003" t="s">
        <v>40</v>
      </c>
      <c r="C1003" t="s">
        <v>41</v>
      </c>
      <c r="D1003" t="s">
        <v>147</v>
      </c>
      <c r="E1003" t="s">
        <v>380</v>
      </c>
      <c r="F1003">
        <v>775724732</v>
      </c>
      <c r="G1003" t="s">
        <v>27</v>
      </c>
      <c r="I1003" t="s">
        <v>24</v>
      </c>
      <c r="J1003" t="s">
        <v>20</v>
      </c>
      <c r="L1003" s="4" t="s">
        <v>381</v>
      </c>
      <c r="O1003"/>
      <c r="P1003"/>
      <c r="Q1003" s="18" t="str">
        <f>"S"&amp;_xlfn.ISOWEEKNUM(Semaine_1[[#This Row],[Date]])</f>
        <v>S28</v>
      </c>
      <c r="R1003" s="18" t="str">
        <f>TEXT(Semaine_1[[#This Row],[Date]],"MMMM")</f>
        <v>juillet</v>
      </c>
    </row>
    <row r="1004" spans="1:18" ht="28.5" x14ac:dyDescent="0.45">
      <c r="A1004" s="1">
        <v>45846</v>
      </c>
      <c r="B1004" t="s">
        <v>40</v>
      </c>
      <c r="C1004" t="s">
        <v>41</v>
      </c>
      <c r="D1004" t="s">
        <v>147</v>
      </c>
      <c r="E1004" t="s">
        <v>148</v>
      </c>
      <c r="F1004">
        <v>774580822</v>
      </c>
      <c r="G1004" t="s">
        <v>27</v>
      </c>
      <c r="I1004" t="s">
        <v>24</v>
      </c>
      <c r="J1004" t="s">
        <v>20</v>
      </c>
      <c r="L1004" s="4" t="s">
        <v>382</v>
      </c>
      <c r="O1004"/>
      <c r="P1004"/>
      <c r="Q1004" s="18" t="str">
        <f>"S"&amp;_xlfn.ISOWEEKNUM(Semaine_1[[#This Row],[Date]])</f>
        <v>S28</v>
      </c>
      <c r="R1004" s="18" t="str">
        <f>TEXT(Semaine_1[[#This Row],[Date]],"MMMM")</f>
        <v>juillet</v>
      </c>
    </row>
    <row r="1005" spans="1:18" x14ac:dyDescent="0.45">
      <c r="A1005" s="1">
        <v>45846</v>
      </c>
      <c r="B1005" t="s">
        <v>40</v>
      </c>
      <c r="C1005" t="s">
        <v>41</v>
      </c>
      <c r="D1005" t="s">
        <v>147</v>
      </c>
      <c r="E1005" t="s">
        <v>383</v>
      </c>
      <c r="F1005">
        <v>772401513</v>
      </c>
      <c r="G1005" t="s">
        <v>27</v>
      </c>
      <c r="I1005" t="s">
        <v>24</v>
      </c>
      <c r="J1005" t="s">
        <v>20</v>
      </c>
      <c r="L1005" s="4" t="s">
        <v>384</v>
      </c>
      <c r="O1005"/>
      <c r="P1005"/>
      <c r="Q1005" s="18" t="str">
        <f>"S"&amp;_xlfn.ISOWEEKNUM(Semaine_1[[#This Row],[Date]])</f>
        <v>S28</v>
      </c>
      <c r="R1005" s="18" t="str">
        <f>TEXT(Semaine_1[[#This Row],[Date]],"MMMM")</f>
        <v>juillet</v>
      </c>
    </row>
    <row r="1006" spans="1:18" x14ac:dyDescent="0.45">
      <c r="A1006" s="1">
        <v>45846</v>
      </c>
      <c r="B1006" t="s">
        <v>40</v>
      </c>
      <c r="C1006" t="s">
        <v>41</v>
      </c>
      <c r="D1006" t="s">
        <v>147</v>
      </c>
      <c r="E1006" t="s">
        <v>385</v>
      </c>
      <c r="F1006">
        <v>774230318</v>
      </c>
      <c r="G1006" t="s">
        <v>18</v>
      </c>
      <c r="I1006" t="s">
        <v>24</v>
      </c>
      <c r="J1006" t="s">
        <v>20</v>
      </c>
      <c r="L1006" s="4" t="s">
        <v>386</v>
      </c>
      <c r="O1006"/>
      <c r="P1006"/>
      <c r="Q1006" s="18" t="str">
        <f>"S"&amp;_xlfn.ISOWEEKNUM(Semaine_1[[#This Row],[Date]])</f>
        <v>S28</v>
      </c>
      <c r="R1006" s="18" t="str">
        <f>TEXT(Semaine_1[[#This Row],[Date]],"MMMM")</f>
        <v>juillet</v>
      </c>
    </row>
    <row r="1007" spans="1:18" x14ac:dyDescent="0.45">
      <c r="A1007" s="1">
        <v>45846</v>
      </c>
      <c r="B1007" t="s">
        <v>40</v>
      </c>
      <c r="C1007" t="s">
        <v>41</v>
      </c>
      <c r="D1007" t="s">
        <v>226</v>
      </c>
      <c r="E1007" t="s">
        <v>387</v>
      </c>
      <c r="F1007">
        <v>774714384</v>
      </c>
      <c r="G1007" t="s">
        <v>27</v>
      </c>
      <c r="I1007" t="s">
        <v>19</v>
      </c>
      <c r="J1007" t="s">
        <v>20</v>
      </c>
      <c r="L1007" s="4" t="s">
        <v>388</v>
      </c>
      <c r="O1007"/>
      <c r="P1007"/>
      <c r="Q1007" s="18" t="str">
        <f>"S"&amp;_xlfn.ISOWEEKNUM(Semaine_1[[#This Row],[Date]])</f>
        <v>S28</v>
      </c>
      <c r="R1007" s="18" t="str">
        <f>TEXT(Semaine_1[[#This Row],[Date]],"MMMM")</f>
        <v>juillet</v>
      </c>
    </row>
    <row r="1008" spans="1:18" x14ac:dyDescent="0.45">
      <c r="A1008" s="1">
        <v>45846</v>
      </c>
      <c r="B1008" t="s">
        <v>40</v>
      </c>
      <c r="C1008" t="s">
        <v>41</v>
      </c>
      <c r="D1008" t="s">
        <v>147</v>
      </c>
      <c r="E1008" t="s">
        <v>389</v>
      </c>
      <c r="F1008">
        <v>775942864</v>
      </c>
      <c r="G1008" t="s">
        <v>27</v>
      </c>
      <c r="I1008" t="s">
        <v>19</v>
      </c>
      <c r="J1008" t="s">
        <v>20</v>
      </c>
      <c r="L1008" s="4" t="s">
        <v>390</v>
      </c>
      <c r="O1008"/>
      <c r="P1008"/>
      <c r="Q1008" s="18" t="str">
        <f>"S"&amp;_xlfn.ISOWEEKNUM(Semaine_1[[#This Row],[Date]])</f>
        <v>S28</v>
      </c>
      <c r="R1008" s="18" t="str">
        <f>TEXT(Semaine_1[[#This Row],[Date]],"MMMM")</f>
        <v>juillet</v>
      </c>
    </row>
    <row r="1009" spans="1:18" x14ac:dyDescent="0.45">
      <c r="A1009" s="1">
        <v>45846</v>
      </c>
      <c r="B1009" t="s">
        <v>40</v>
      </c>
      <c r="C1009" t="s">
        <v>41</v>
      </c>
      <c r="D1009" t="s">
        <v>147</v>
      </c>
      <c r="E1009" t="s">
        <v>391</v>
      </c>
      <c r="F1009">
        <v>775188251</v>
      </c>
      <c r="G1009" t="s">
        <v>27</v>
      </c>
      <c r="I1009" t="s">
        <v>19</v>
      </c>
      <c r="J1009" t="s">
        <v>20</v>
      </c>
      <c r="L1009" s="4" t="s">
        <v>392</v>
      </c>
      <c r="O1009"/>
      <c r="P1009"/>
      <c r="Q1009" s="18" t="str">
        <f>"S"&amp;_xlfn.ISOWEEKNUM(Semaine_1[[#This Row],[Date]])</f>
        <v>S28</v>
      </c>
      <c r="R1009" s="18" t="str">
        <f>TEXT(Semaine_1[[#This Row],[Date]],"MMMM")</f>
        <v>juillet</v>
      </c>
    </row>
    <row r="1010" spans="1:18" x14ac:dyDescent="0.45">
      <c r="A1010" s="1">
        <v>45846</v>
      </c>
      <c r="B1010" t="s">
        <v>40</v>
      </c>
      <c r="C1010" t="s">
        <v>41</v>
      </c>
      <c r="D1010" t="s">
        <v>55</v>
      </c>
      <c r="E1010" t="s">
        <v>393</v>
      </c>
      <c r="F1010">
        <v>788260947</v>
      </c>
      <c r="G1010" t="s">
        <v>27</v>
      </c>
      <c r="I1010" t="s">
        <v>24</v>
      </c>
      <c r="J1010" t="s">
        <v>20</v>
      </c>
      <c r="L1010" s="4" t="s">
        <v>394</v>
      </c>
      <c r="O1010"/>
      <c r="P1010"/>
      <c r="Q1010" s="18" t="str">
        <f>"S"&amp;_xlfn.ISOWEEKNUM(Semaine_1[[#This Row],[Date]])</f>
        <v>S28</v>
      </c>
      <c r="R1010" s="18" t="str">
        <f>TEXT(Semaine_1[[#This Row],[Date]],"MMMM")</f>
        <v>juillet</v>
      </c>
    </row>
    <row r="1011" spans="1:18" ht="28.5" x14ac:dyDescent="0.45">
      <c r="A1011" s="1">
        <v>45846</v>
      </c>
      <c r="B1011" t="s">
        <v>40</v>
      </c>
      <c r="C1011" t="s">
        <v>41</v>
      </c>
      <c r="D1011" t="s">
        <v>147</v>
      </c>
      <c r="E1011" t="s">
        <v>395</v>
      </c>
      <c r="F1011">
        <v>774445778</v>
      </c>
      <c r="G1011" t="s">
        <v>27</v>
      </c>
      <c r="I1011" t="s">
        <v>24</v>
      </c>
      <c r="J1011" t="s">
        <v>20</v>
      </c>
      <c r="L1011" s="4" t="s">
        <v>396</v>
      </c>
      <c r="O1011"/>
      <c r="P1011"/>
      <c r="Q1011" s="18" t="str">
        <f>"S"&amp;_xlfn.ISOWEEKNUM(Semaine_1[[#This Row],[Date]])</f>
        <v>S28</v>
      </c>
      <c r="R1011" s="18" t="str">
        <f>TEXT(Semaine_1[[#This Row],[Date]],"MMMM")</f>
        <v>juillet</v>
      </c>
    </row>
    <row r="1012" spans="1:18" x14ac:dyDescent="0.45">
      <c r="A1012" s="1">
        <v>45846</v>
      </c>
      <c r="B1012" t="s">
        <v>40</v>
      </c>
      <c r="C1012" t="s">
        <v>41</v>
      </c>
      <c r="D1012" t="s">
        <v>147</v>
      </c>
      <c r="E1012" t="s">
        <v>397</v>
      </c>
      <c r="F1012">
        <v>778080493</v>
      </c>
      <c r="G1012" t="s">
        <v>27</v>
      </c>
      <c r="I1012" t="s">
        <v>24</v>
      </c>
      <c r="J1012" t="s">
        <v>20</v>
      </c>
      <c r="L1012" s="4" t="s">
        <v>398</v>
      </c>
      <c r="O1012"/>
      <c r="P1012"/>
      <c r="Q1012" s="18" t="str">
        <f>"S"&amp;_xlfn.ISOWEEKNUM(Semaine_1[[#This Row],[Date]])</f>
        <v>S28</v>
      </c>
      <c r="R1012" s="18" t="str">
        <f>TEXT(Semaine_1[[#This Row],[Date]],"MMMM")</f>
        <v>juillet</v>
      </c>
    </row>
    <row r="1013" spans="1:18" x14ac:dyDescent="0.45">
      <c r="A1013" s="1">
        <v>45846</v>
      </c>
      <c r="B1013" t="s">
        <v>30</v>
      </c>
      <c r="C1013" t="s">
        <v>31</v>
      </c>
      <c r="D1013" t="s">
        <v>213</v>
      </c>
      <c r="E1013" t="s">
        <v>399</v>
      </c>
      <c r="F1013">
        <v>773546192</v>
      </c>
      <c r="G1013" t="s">
        <v>18</v>
      </c>
      <c r="I1013" t="s">
        <v>24</v>
      </c>
      <c r="J1013" t="s">
        <v>28</v>
      </c>
      <c r="K1013" t="s">
        <v>126</v>
      </c>
      <c r="L1013" s="4" t="s">
        <v>400</v>
      </c>
      <c r="M1013" t="s">
        <v>341</v>
      </c>
      <c r="N1013">
        <v>3</v>
      </c>
      <c r="O1013">
        <v>12250</v>
      </c>
      <c r="P1013">
        <v>36750</v>
      </c>
      <c r="Q1013" s="18" t="str">
        <f>"S"&amp;_xlfn.ISOWEEKNUM(Semaine_1[[#This Row],[Date]])</f>
        <v>S28</v>
      </c>
      <c r="R1013" s="18" t="str">
        <f>TEXT(Semaine_1[[#This Row],[Date]],"MMMM")</f>
        <v>juillet</v>
      </c>
    </row>
    <row r="1014" spans="1:18" ht="28.5" x14ac:dyDescent="0.45">
      <c r="A1014" s="1">
        <v>45846</v>
      </c>
      <c r="B1014" t="s">
        <v>25</v>
      </c>
      <c r="C1014" t="s">
        <v>26</v>
      </c>
      <c r="D1014" t="s">
        <v>199</v>
      </c>
      <c r="E1014" t="s">
        <v>290</v>
      </c>
      <c r="F1014">
        <v>775649041</v>
      </c>
      <c r="G1014" t="s">
        <v>18</v>
      </c>
      <c r="I1014" t="s">
        <v>24</v>
      </c>
      <c r="J1014" t="s">
        <v>28</v>
      </c>
      <c r="K1014" t="s">
        <v>126</v>
      </c>
      <c r="L1014" s="4" t="s">
        <v>401</v>
      </c>
      <c r="M1014" t="s">
        <v>29</v>
      </c>
      <c r="N1014">
        <v>3</v>
      </c>
      <c r="O1014">
        <v>10250</v>
      </c>
      <c r="P1014">
        <v>30750</v>
      </c>
      <c r="Q1014" s="18" t="str">
        <f>"S"&amp;_xlfn.ISOWEEKNUM(Semaine_1[[#This Row],[Date]])</f>
        <v>S28</v>
      </c>
      <c r="R1014" s="18" t="str">
        <f>TEXT(Semaine_1[[#This Row],[Date]],"MMMM")</f>
        <v>juillet</v>
      </c>
    </row>
    <row r="1015" spans="1:18" ht="28.5" x14ac:dyDescent="0.45">
      <c r="A1015" s="1">
        <v>45846</v>
      </c>
      <c r="B1015" t="s">
        <v>25</v>
      </c>
      <c r="C1015" t="s">
        <v>26</v>
      </c>
      <c r="D1015" t="s">
        <v>61</v>
      </c>
      <c r="E1015" t="s">
        <v>402</v>
      </c>
      <c r="F1015">
        <v>778195274</v>
      </c>
      <c r="G1015" t="s">
        <v>27</v>
      </c>
      <c r="I1015" t="s">
        <v>24</v>
      </c>
      <c r="J1015" t="s">
        <v>37</v>
      </c>
      <c r="L1015" s="4" t="s">
        <v>403</v>
      </c>
      <c r="M1015" t="s">
        <v>34</v>
      </c>
      <c r="N1015">
        <v>100</v>
      </c>
      <c r="O1015">
        <v>26000</v>
      </c>
      <c r="P1015">
        <v>2600000</v>
      </c>
      <c r="Q1015" s="18" t="str">
        <f>"S"&amp;_xlfn.ISOWEEKNUM(Semaine_1[[#This Row],[Date]])</f>
        <v>S28</v>
      </c>
      <c r="R1015" s="18" t="str">
        <f>TEXT(Semaine_1[[#This Row],[Date]],"MMMM")</f>
        <v>juillet</v>
      </c>
    </row>
    <row r="1016" spans="1:18" x14ac:dyDescent="0.45">
      <c r="A1016" s="1">
        <v>45846</v>
      </c>
      <c r="B1016" t="s">
        <v>45</v>
      </c>
      <c r="C1016" t="s">
        <v>46</v>
      </c>
      <c r="D1016" t="s">
        <v>64</v>
      </c>
      <c r="E1016" t="s">
        <v>250</v>
      </c>
      <c r="F1016">
        <v>774445965</v>
      </c>
      <c r="G1016" t="s">
        <v>27</v>
      </c>
      <c r="I1016" t="s">
        <v>19</v>
      </c>
      <c r="J1016" t="s">
        <v>20</v>
      </c>
      <c r="L1016" s="4" t="s">
        <v>404</v>
      </c>
      <c r="O1016"/>
      <c r="P1016"/>
      <c r="Q1016" s="18" t="str">
        <f>"S"&amp;_xlfn.ISOWEEKNUM(Semaine_1[[#This Row],[Date]])</f>
        <v>S28</v>
      </c>
      <c r="R1016" s="18" t="str">
        <f>TEXT(Semaine_1[[#This Row],[Date]],"MMMM")</f>
        <v>juillet</v>
      </c>
    </row>
    <row r="1017" spans="1:18" x14ac:dyDescent="0.45">
      <c r="A1017" s="1">
        <v>45846</v>
      </c>
      <c r="B1017" t="s">
        <v>45</v>
      </c>
      <c r="C1017" t="s">
        <v>46</v>
      </c>
      <c r="D1017" t="s">
        <v>64</v>
      </c>
      <c r="E1017" t="s">
        <v>119</v>
      </c>
      <c r="F1017">
        <v>772350653</v>
      </c>
      <c r="G1017" t="s">
        <v>27</v>
      </c>
      <c r="I1017" t="s">
        <v>19</v>
      </c>
      <c r="J1017" t="s">
        <v>20</v>
      </c>
      <c r="L1017" s="4" t="s">
        <v>132</v>
      </c>
      <c r="O1017"/>
      <c r="P1017"/>
      <c r="Q1017" s="18" t="str">
        <f>"S"&amp;_xlfn.ISOWEEKNUM(Semaine_1[[#This Row],[Date]])</f>
        <v>S28</v>
      </c>
      <c r="R1017" s="18" t="str">
        <f>TEXT(Semaine_1[[#This Row],[Date]],"MMMM")</f>
        <v>juillet</v>
      </c>
    </row>
    <row r="1018" spans="1:18" x14ac:dyDescent="0.45">
      <c r="A1018" s="1">
        <v>45846</v>
      </c>
      <c r="B1018" t="s">
        <v>45</v>
      </c>
      <c r="C1018" t="s">
        <v>46</v>
      </c>
      <c r="D1018" t="s">
        <v>64</v>
      </c>
      <c r="E1018" t="s">
        <v>65</v>
      </c>
      <c r="F1018">
        <v>771765012</v>
      </c>
      <c r="G1018" t="s">
        <v>27</v>
      </c>
      <c r="I1018" t="s">
        <v>24</v>
      </c>
      <c r="J1018" t="s">
        <v>20</v>
      </c>
      <c r="L1018" s="4" t="s">
        <v>132</v>
      </c>
      <c r="O1018"/>
      <c r="P1018"/>
      <c r="Q1018" s="18" t="str">
        <f>"S"&amp;_xlfn.ISOWEEKNUM(Semaine_1[[#This Row],[Date]])</f>
        <v>S28</v>
      </c>
      <c r="R1018" s="18" t="str">
        <f>TEXT(Semaine_1[[#This Row],[Date]],"MMMM")</f>
        <v>juillet</v>
      </c>
    </row>
    <row r="1019" spans="1:18" ht="28.5" x14ac:dyDescent="0.45">
      <c r="A1019" s="1">
        <v>45846</v>
      </c>
      <c r="B1019" t="s">
        <v>45</v>
      </c>
      <c r="C1019" t="s">
        <v>46</v>
      </c>
      <c r="D1019" t="s">
        <v>64</v>
      </c>
      <c r="E1019" t="s">
        <v>405</v>
      </c>
      <c r="F1019">
        <v>778840348</v>
      </c>
      <c r="G1019" t="s">
        <v>27</v>
      </c>
      <c r="I1019" t="s">
        <v>24</v>
      </c>
      <c r="J1019" t="s">
        <v>20</v>
      </c>
      <c r="L1019" s="4" t="s">
        <v>406</v>
      </c>
      <c r="O1019"/>
      <c r="P1019"/>
      <c r="Q1019" s="18" t="str">
        <f>"S"&amp;_xlfn.ISOWEEKNUM(Semaine_1[[#This Row],[Date]])</f>
        <v>S28</v>
      </c>
      <c r="R1019" s="18" t="str">
        <f>TEXT(Semaine_1[[#This Row],[Date]],"MMMM")</f>
        <v>juillet</v>
      </c>
    </row>
    <row r="1020" spans="1:18" x14ac:dyDescent="0.45">
      <c r="A1020" s="1">
        <v>45846</v>
      </c>
      <c r="B1020" t="s">
        <v>45</v>
      </c>
      <c r="C1020" t="s">
        <v>46</v>
      </c>
      <c r="D1020" t="s">
        <v>64</v>
      </c>
      <c r="E1020" t="s">
        <v>407</v>
      </c>
      <c r="F1020">
        <v>757433564</v>
      </c>
      <c r="G1020" t="s">
        <v>27</v>
      </c>
      <c r="I1020" t="s">
        <v>19</v>
      </c>
      <c r="J1020" t="s">
        <v>20</v>
      </c>
      <c r="L1020" s="4" t="s">
        <v>132</v>
      </c>
      <c r="O1020"/>
      <c r="P1020"/>
      <c r="Q1020" s="18" t="str">
        <f>"S"&amp;_xlfn.ISOWEEKNUM(Semaine_1[[#This Row],[Date]])</f>
        <v>S28</v>
      </c>
      <c r="R1020" s="18" t="str">
        <f>TEXT(Semaine_1[[#This Row],[Date]],"MMMM")</f>
        <v>juillet</v>
      </c>
    </row>
    <row r="1021" spans="1:18" ht="28.5" x14ac:dyDescent="0.45">
      <c r="A1021" s="1">
        <v>45846</v>
      </c>
      <c r="B1021" t="s">
        <v>45</v>
      </c>
      <c r="C1021" t="s">
        <v>46</v>
      </c>
      <c r="D1021" t="s">
        <v>64</v>
      </c>
      <c r="E1021" t="s">
        <v>408</v>
      </c>
      <c r="F1021">
        <v>781384800</v>
      </c>
      <c r="G1021" t="s">
        <v>27</v>
      </c>
      <c r="I1021" t="s">
        <v>19</v>
      </c>
      <c r="J1021" t="s">
        <v>20</v>
      </c>
      <c r="L1021" s="4" t="s">
        <v>409</v>
      </c>
      <c r="O1021"/>
      <c r="P1021"/>
      <c r="Q1021" s="18" t="str">
        <f>"S"&amp;_xlfn.ISOWEEKNUM(Semaine_1[[#This Row],[Date]])</f>
        <v>S28</v>
      </c>
      <c r="R1021" s="18" t="str">
        <f>TEXT(Semaine_1[[#This Row],[Date]],"MMMM")</f>
        <v>juillet</v>
      </c>
    </row>
    <row r="1022" spans="1:18" x14ac:dyDescent="0.45">
      <c r="A1022" s="1">
        <v>45846</v>
      </c>
      <c r="B1022" t="s">
        <v>45</v>
      </c>
      <c r="C1022" t="s">
        <v>46</v>
      </c>
      <c r="D1022" t="s">
        <v>64</v>
      </c>
      <c r="E1022" t="s">
        <v>410</v>
      </c>
      <c r="F1022">
        <v>784770870</v>
      </c>
      <c r="G1022" t="s">
        <v>27</v>
      </c>
      <c r="I1022" t="s">
        <v>19</v>
      </c>
      <c r="J1022" t="s">
        <v>20</v>
      </c>
      <c r="L1022" s="4" t="s">
        <v>411</v>
      </c>
      <c r="O1022"/>
      <c r="P1022"/>
      <c r="Q1022" s="18" t="str">
        <f>"S"&amp;_xlfn.ISOWEEKNUM(Semaine_1[[#This Row],[Date]])</f>
        <v>S28</v>
      </c>
      <c r="R1022" s="18" t="str">
        <f>TEXT(Semaine_1[[#This Row],[Date]],"MMMM")</f>
        <v>juillet</v>
      </c>
    </row>
    <row r="1023" spans="1:18" x14ac:dyDescent="0.45">
      <c r="A1023" s="1">
        <v>45846</v>
      </c>
      <c r="B1023" t="s">
        <v>45</v>
      </c>
      <c r="C1023" t="s">
        <v>46</v>
      </c>
      <c r="D1023" t="s">
        <v>64</v>
      </c>
      <c r="E1023" t="s">
        <v>412</v>
      </c>
      <c r="F1023">
        <v>776317469</v>
      </c>
      <c r="G1023" t="s">
        <v>27</v>
      </c>
      <c r="I1023" t="s">
        <v>24</v>
      </c>
      <c r="J1023" t="s">
        <v>20</v>
      </c>
      <c r="L1023" s="4" t="s">
        <v>39</v>
      </c>
      <c r="O1023"/>
      <c r="P1023"/>
      <c r="Q1023" s="18" t="str">
        <f>"S"&amp;_xlfn.ISOWEEKNUM(Semaine_1[[#This Row],[Date]])</f>
        <v>S28</v>
      </c>
      <c r="R1023" s="18" t="str">
        <f>TEXT(Semaine_1[[#This Row],[Date]],"MMMM")</f>
        <v>juillet</v>
      </c>
    </row>
    <row r="1024" spans="1:18" x14ac:dyDescent="0.45">
      <c r="A1024" s="1">
        <v>45846</v>
      </c>
      <c r="B1024" t="s">
        <v>45</v>
      </c>
      <c r="C1024" t="s">
        <v>46</v>
      </c>
      <c r="D1024" t="s">
        <v>64</v>
      </c>
      <c r="E1024" t="s">
        <v>413</v>
      </c>
      <c r="F1024">
        <v>779417886</v>
      </c>
      <c r="G1024" t="s">
        <v>27</v>
      </c>
      <c r="I1024" t="s">
        <v>19</v>
      </c>
      <c r="J1024" t="s">
        <v>20</v>
      </c>
      <c r="L1024" s="4" t="s">
        <v>39</v>
      </c>
      <c r="O1024"/>
      <c r="P1024"/>
      <c r="Q1024" s="18" t="str">
        <f>"S"&amp;_xlfn.ISOWEEKNUM(Semaine_1[[#This Row],[Date]])</f>
        <v>S28</v>
      </c>
      <c r="R1024" s="18" t="str">
        <f>TEXT(Semaine_1[[#This Row],[Date]],"MMMM")</f>
        <v>juillet</v>
      </c>
    </row>
    <row r="1025" spans="1:18" ht="28.5" x14ac:dyDescent="0.45">
      <c r="A1025" s="1">
        <v>45846</v>
      </c>
      <c r="B1025" t="s">
        <v>45</v>
      </c>
      <c r="C1025" t="s">
        <v>46</v>
      </c>
      <c r="D1025" t="s">
        <v>64</v>
      </c>
      <c r="E1025" t="s">
        <v>58</v>
      </c>
      <c r="F1025">
        <v>767379110</v>
      </c>
      <c r="G1025" t="s">
        <v>27</v>
      </c>
      <c r="I1025" t="s">
        <v>24</v>
      </c>
      <c r="J1025" t="s">
        <v>20</v>
      </c>
      <c r="L1025" s="4" t="s">
        <v>414</v>
      </c>
      <c r="O1025"/>
      <c r="P1025"/>
      <c r="Q1025" s="18" t="str">
        <f>"S"&amp;_xlfn.ISOWEEKNUM(Semaine_1[[#This Row],[Date]])</f>
        <v>S28</v>
      </c>
      <c r="R1025" s="18" t="str">
        <f>TEXT(Semaine_1[[#This Row],[Date]],"MMMM")</f>
        <v>juillet</v>
      </c>
    </row>
    <row r="1026" spans="1:18" x14ac:dyDescent="0.45">
      <c r="A1026" s="1">
        <v>45846</v>
      </c>
      <c r="B1026" t="s">
        <v>45</v>
      </c>
      <c r="C1026" t="s">
        <v>46</v>
      </c>
      <c r="D1026" t="s">
        <v>64</v>
      </c>
      <c r="E1026" t="s">
        <v>150</v>
      </c>
      <c r="F1026">
        <v>763795076</v>
      </c>
      <c r="G1026" t="s">
        <v>27</v>
      </c>
      <c r="I1026" t="s">
        <v>24</v>
      </c>
      <c r="J1026" t="s">
        <v>20</v>
      </c>
      <c r="L1026" s="4" t="s">
        <v>132</v>
      </c>
      <c r="O1026"/>
      <c r="P1026"/>
      <c r="Q1026" s="18" t="str">
        <f>"S"&amp;_xlfn.ISOWEEKNUM(Semaine_1[[#This Row],[Date]])</f>
        <v>S28</v>
      </c>
      <c r="R1026" s="18" t="str">
        <f>TEXT(Semaine_1[[#This Row],[Date]],"MMMM")</f>
        <v>juillet</v>
      </c>
    </row>
    <row r="1027" spans="1:18" x14ac:dyDescent="0.45">
      <c r="A1027" s="1">
        <v>45846</v>
      </c>
      <c r="B1027" t="s">
        <v>45</v>
      </c>
      <c r="C1027" t="s">
        <v>46</v>
      </c>
      <c r="D1027" t="s">
        <v>64</v>
      </c>
      <c r="E1027" t="s">
        <v>150</v>
      </c>
      <c r="F1027">
        <v>763795076</v>
      </c>
      <c r="G1027" t="s">
        <v>27</v>
      </c>
      <c r="I1027" t="s">
        <v>24</v>
      </c>
      <c r="J1027" t="s">
        <v>20</v>
      </c>
      <c r="L1027" s="4" t="s">
        <v>132</v>
      </c>
      <c r="O1027"/>
      <c r="P1027"/>
      <c r="Q1027" s="18" t="str">
        <f>"S"&amp;_xlfn.ISOWEEKNUM(Semaine_1[[#This Row],[Date]])</f>
        <v>S28</v>
      </c>
      <c r="R1027" s="18" t="str">
        <f>TEXT(Semaine_1[[#This Row],[Date]],"MMMM")</f>
        <v>juillet</v>
      </c>
    </row>
    <row r="1028" spans="1:18" x14ac:dyDescent="0.45">
      <c r="A1028" s="1">
        <v>45846</v>
      </c>
      <c r="B1028" t="s">
        <v>45</v>
      </c>
      <c r="C1028" t="s">
        <v>46</v>
      </c>
      <c r="D1028" t="s">
        <v>64</v>
      </c>
      <c r="E1028" t="s">
        <v>415</v>
      </c>
      <c r="F1028">
        <v>709713260</v>
      </c>
      <c r="G1028" t="s">
        <v>27</v>
      </c>
      <c r="I1028" t="s">
        <v>24</v>
      </c>
      <c r="J1028" t="s">
        <v>28</v>
      </c>
      <c r="K1028" t="s">
        <v>126</v>
      </c>
      <c r="L1028" s="4" t="s">
        <v>416</v>
      </c>
      <c r="M1028" t="s">
        <v>34</v>
      </c>
      <c r="N1028">
        <v>25</v>
      </c>
      <c r="O1028">
        <v>26000</v>
      </c>
      <c r="P1028">
        <v>650000</v>
      </c>
      <c r="Q1028" s="18" t="str">
        <f>"S"&amp;_xlfn.ISOWEEKNUM(Semaine_1[[#This Row],[Date]])</f>
        <v>S28</v>
      </c>
      <c r="R1028" s="18" t="str">
        <f>TEXT(Semaine_1[[#This Row],[Date]],"MMMM")</f>
        <v>juillet</v>
      </c>
    </row>
    <row r="1029" spans="1:18" x14ac:dyDescent="0.45">
      <c r="A1029" s="1">
        <v>45846</v>
      </c>
      <c r="B1029" t="s">
        <v>45</v>
      </c>
      <c r="C1029" t="s">
        <v>46</v>
      </c>
      <c r="D1029" t="s">
        <v>64</v>
      </c>
      <c r="E1029" t="s">
        <v>417</v>
      </c>
      <c r="F1029">
        <v>771844968</v>
      </c>
      <c r="G1029" t="s">
        <v>27</v>
      </c>
      <c r="I1029" t="s">
        <v>24</v>
      </c>
      <c r="J1029" t="s">
        <v>28</v>
      </c>
      <c r="K1029" t="s">
        <v>126</v>
      </c>
      <c r="L1029" s="4" t="s">
        <v>416</v>
      </c>
      <c r="M1029" t="s">
        <v>34</v>
      </c>
      <c r="N1029">
        <v>25</v>
      </c>
      <c r="O1029">
        <v>26000</v>
      </c>
      <c r="P1029">
        <v>650000</v>
      </c>
      <c r="Q1029" s="18" t="str">
        <f>"S"&amp;_xlfn.ISOWEEKNUM(Semaine_1[[#This Row],[Date]])</f>
        <v>S28</v>
      </c>
      <c r="R1029" s="18" t="str">
        <f>TEXT(Semaine_1[[#This Row],[Date]],"MMMM")</f>
        <v>juillet</v>
      </c>
    </row>
    <row r="1030" spans="1:18" x14ac:dyDescent="0.45">
      <c r="A1030" s="1">
        <v>45846</v>
      </c>
      <c r="B1030" t="s">
        <v>45</v>
      </c>
      <c r="C1030" t="s">
        <v>46</v>
      </c>
      <c r="D1030" t="s">
        <v>47</v>
      </c>
      <c r="E1030" t="s">
        <v>48</v>
      </c>
      <c r="F1030">
        <v>774216339</v>
      </c>
      <c r="G1030" t="s">
        <v>27</v>
      </c>
      <c r="I1030" t="s">
        <v>24</v>
      </c>
      <c r="J1030" t="s">
        <v>28</v>
      </c>
      <c r="K1030" t="s">
        <v>126</v>
      </c>
      <c r="L1030" s="4" t="s">
        <v>416</v>
      </c>
      <c r="M1030" t="s">
        <v>34</v>
      </c>
      <c r="N1030">
        <v>25</v>
      </c>
      <c r="O1030">
        <v>26000</v>
      </c>
      <c r="P1030">
        <v>650000</v>
      </c>
      <c r="Q1030" s="18" t="str">
        <f>"S"&amp;_xlfn.ISOWEEKNUM(Semaine_1[[#This Row],[Date]])</f>
        <v>S28</v>
      </c>
      <c r="R1030" s="18" t="str">
        <f>TEXT(Semaine_1[[#This Row],[Date]],"MMMM")</f>
        <v>juillet</v>
      </c>
    </row>
    <row r="1031" spans="1:18" x14ac:dyDescent="0.45">
      <c r="A1031" s="1">
        <v>45846</v>
      </c>
      <c r="B1031" t="s">
        <v>45</v>
      </c>
      <c r="C1031" t="s">
        <v>46</v>
      </c>
      <c r="D1031" t="s">
        <v>47</v>
      </c>
      <c r="E1031" t="s">
        <v>52</v>
      </c>
      <c r="F1031">
        <v>781297575</v>
      </c>
      <c r="G1031" t="s">
        <v>27</v>
      </c>
      <c r="I1031" t="s">
        <v>24</v>
      </c>
      <c r="J1031" t="s">
        <v>28</v>
      </c>
      <c r="K1031" t="s">
        <v>126</v>
      </c>
      <c r="L1031" s="4" t="s">
        <v>416</v>
      </c>
      <c r="M1031" t="s">
        <v>34</v>
      </c>
      <c r="N1031">
        <v>25</v>
      </c>
      <c r="O1031">
        <v>26000</v>
      </c>
      <c r="P1031">
        <v>650000</v>
      </c>
      <c r="Q1031" s="18" t="str">
        <f>"S"&amp;_xlfn.ISOWEEKNUM(Semaine_1[[#This Row],[Date]])</f>
        <v>S28</v>
      </c>
      <c r="R1031" s="18" t="str">
        <f>TEXT(Semaine_1[[#This Row],[Date]],"MMMM")</f>
        <v>juillet</v>
      </c>
    </row>
    <row r="1032" spans="1:18" x14ac:dyDescent="0.45">
      <c r="A1032" s="1">
        <v>45846</v>
      </c>
      <c r="B1032" t="s">
        <v>45</v>
      </c>
      <c r="C1032" t="s">
        <v>46</v>
      </c>
      <c r="D1032" t="s">
        <v>64</v>
      </c>
      <c r="E1032" t="s">
        <v>133</v>
      </c>
      <c r="F1032">
        <v>771108484</v>
      </c>
      <c r="G1032" t="s">
        <v>27</v>
      </c>
      <c r="I1032" t="s">
        <v>19</v>
      </c>
      <c r="J1032" t="s">
        <v>20</v>
      </c>
      <c r="L1032" s="4" t="s">
        <v>132</v>
      </c>
      <c r="O1032"/>
      <c r="P1032"/>
      <c r="Q1032" s="18" t="str">
        <f>"S"&amp;_xlfn.ISOWEEKNUM(Semaine_1[[#This Row],[Date]])</f>
        <v>S28</v>
      </c>
      <c r="R1032" s="18" t="str">
        <f>TEXT(Semaine_1[[#This Row],[Date]],"MMMM")</f>
        <v>juillet</v>
      </c>
    </row>
    <row r="1033" spans="1:18" x14ac:dyDescent="0.45">
      <c r="A1033" s="1">
        <v>45846</v>
      </c>
      <c r="B1033" t="s">
        <v>45</v>
      </c>
      <c r="C1033" t="s">
        <v>46</v>
      </c>
      <c r="D1033" t="s">
        <v>64</v>
      </c>
      <c r="E1033" t="s">
        <v>418</v>
      </c>
      <c r="F1033">
        <v>338559477</v>
      </c>
      <c r="G1033" t="s">
        <v>27</v>
      </c>
      <c r="I1033" t="s">
        <v>24</v>
      </c>
      <c r="J1033" t="s">
        <v>20</v>
      </c>
      <c r="L1033" s="4" t="s">
        <v>132</v>
      </c>
      <c r="O1033"/>
      <c r="P1033"/>
      <c r="Q1033" s="18" t="str">
        <f>"S"&amp;_xlfn.ISOWEEKNUM(Semaine_1[[#This Row],[Date]])</f>
        <v>S28</v>
      </c>
      <c r="R1033" s="18" t="str">
        <f>TEXT(Semaine_1[[#This Row],[Date]],"MMMM")</f>
        <v>juillet</v>
      </c>
    </row>
    <row r="1034" spans="1:18" x14ac:dyDescent="0.45">
      <c r="A1034" s="1">
        <v>45846</v>
      </c>
      <c r="B1034" t="s">
        <v>45</v>
      </c>
      <c r="C1034" t="s">
        <v>46</v>
      </c>
      <c r="D1034" t="s">
        <v>47</v>
      </c>
      <c r="E1034" t="s">
        <v>419</v>
      </c>
      <c r="F1034">
        <v>778356666</v>
      </c>
      <c r="G1034" t="s">
        <v>27</v>
      </c>
      <c r="I1034" t="s">
        <v>24</v>
      </c>
      <c r="J1034" t="s">
        <v>37</v>
      </c>
      <c r="L1034" s="4" t="s">
        <v>420</v>
      </c>
      <c r="M1034" t="s">
        <v>34</v>
      </c>
      <c r="N1034">
        <v>25</v>
      </c>
      <c r="O1034">
        <v>26000</v>
      </c>
      <c r="P1034">
        <v>650000</v>
      </c>
      <c r="Q1034" s="18" t="str">
        <f>"S"&amp;_xlfn.ISOWEEKNUM(Semaine_1[[#This Row],[Date]])</f>
        <v>S28</v>
      </c>
      <c r="R1034" s="18" t="str">
        <f>TEXT(Semaine_1[[#This Row],[Date]],"MMMM")</f>
        <v>juillet</v>
      </c>
    </row>
    <row r="1035" spans="1:18" ht="28.5" x14ac:dyDescent="0.45">
      <c r="A1035" s="1">
        <v>45846</v>
      </c>
      <c r="B1035" t="s">
        <v>35</v>
      </c>
      <c r="C1035" t="s">
        <v>36</v>
      </c>
      <c r="D1035" t="s">
        <v>241</v>
      </c>
      <c r="E1035" t="s">
        <v>421</v>
      </c>
      <c r="F1035">
        <v>778657940</v>
      </c>
      <c r="G1035" t="s">
        <v>27</v>
      </c>
      <c r="I1035" t="s">
        <v>24</v>
      </c>
      <c r="J1035" t="s">
        <v>20</v>
      </c>
      <c r="L1035" s="4" t="s">
        <v>422</v>
      </c>
      <c r="O1035"/>
      <c r="P1035"/>
      <c r="Q1035" s="18" t="str">
        <f>"S"&amp;_xlfn.ISOWEEKNUM(Semaine_1[[#This Row],[Date]])</f>
        <v>S28</v>
      </c>
      <c r="R1035" s="18" t="str">
        <f>TEXT(Semaine_1[[#This Row],[Date]],"MMMM")</f>
        <v>juillet</v>
      </c>
    </row>
    <row r="1036" spans="1:18" x14ac:dyDescent="0.45">
      <c r="A1036" s="1">
        <v>45846</v>
      </c>
      <c r="B1036" t="s">
        <v>35</v>
      </c>
      <c r="C1036" t="s">
        <v>36</v>
      </c>
      <c r="D1036" t="s">
        <v>241</v>
      </c>
      <c r="E1036" t="s">
        <v>256</v>
      </c>
      <c r="F1036">
        <v>773493195</v>
      </c>
      <c r="G1036" t="s">
        <v>27</v>
      </c>
      <c r="I1036" t="s">
        <v>19</v>
      </c>
      <c r="J1036" t="s">
        <v>20</v>
      </c>
      <c r="L1036" s="4" t="s">
        <v>106</v>
      </c>
      <c r="O1036"/>
      <c r="P1036"/>
      <c r="Q1036" s="18" t="str">
        <f>"S"&amp;_xlfn.ISOWEEKNUM(Semaine_1[[#This Row],[Date]])</f>
        <v>S28</v>
      </c>
      <c r="R1036" s="18" t="str">
        <f>TEXT(Semaine_1[[#This Row],[Date]],"MMMM")</f>
        <v>juillet</v>
      </c>
    </row>
    <row r="1037" spans="1:18" ht="42.75" x14ac:dyDescent="0.45">
      <c r="A1037" s="1">
        <v>45846</v>
      </c>
      <c r="B1037" t="s">
        <v>35</v>
      </c>
      <c r="C1037" t="s">
        <v>36</v>
      </c>
      <c r="D1037" t="s">
        <v>241</v>
      </c>
      <c r="E1037" t="s">
        <v>266</v>
      </c>
      <c r="F1037">
        <v>778886969</v>
      </c>
      <c r="G1037" t="s">
        <v>27</v>
      </c>
      <c r="I1037" t="s">
        <v>24</v>
      </c>
      <c r="J1037" t="s">
        <v>20</v>
      </c>
      <c r="L1037" s="4" t="s">
        <v>423</v>
      </c>
      <c r="O1037"/>
      <c r="P1037"/>
      <c r="Q1037" s="18" t="str">
        <f>"S"&amp;_xlfn.ISOWEEKNUM(Semaine_1[[#This Row],[Date]])</f>
        <v>S28</v>
      </c>
      <c r="R1037" s="18" t="str">
        <f>TEXT(Semaine_1[[#This Row],[Date]],"MMMM")</f>
        <v>juillet</v>
      </c>
    </row>
    <row r="1038" spans="1:18" x14ac:dyDescent="0.45">
      <c r="A1038" s="1">
        <v>45846</v>
      </c>
      <c r="B1038" t="s">
        <v>35</v>
      </c>
      <c r="C1038" t="s">
        <v>36</v>
      </c>
      <c r="D1038" t="s">
        <v>241</v>
      </c>
      <c r="E1038" t="s">
        <v>424</v>
      </c>
      <c r="F1038">
        <v>779646150</v>
      </c>
      <c r="G1038" t="s">
        <v>27</v>
      </c>
      <c r="I1038" t="s">
        <v>24</v>
      </c>
      <c r="J1038" t="s">
        <v>20</v>
      </c>
      <c r="L1038" s="4" t="s">
        <v>425</v>
      </c>
      <c r="O1038"/>
      <c r="P1038"/>
      <c r="Q1038" s="18" t="str">
        <f>"S"&amp;_xlfn.ISOWEEKNUM(Semaine_1[[#This Row],[Date]])</f>
        <v>S28</v>
      </c>
      <c r="R1038" s="18" t="str">
        <f>TEXT(Semaine_1[[#This Row],[Date]],"MMMM")</f>
        <v>juillet</v>
      </c>
    </row>
    <row r="1039" spans="1:18" x14ac:dyDescent="0.45">
      <c r="A1039" s="1">
        <v>45846</v>
      </c>
      <c r="B1039" t="s">
        <v>35</v>
      </c>
      <c r="C1039" t="s">
        <v>36</v>
      </c>
      <c r="D1039" t="s">
        <v>241</v>
      </c>
      <c r="E1039" t="s">
        <v>426</v>
      </c>
      <c r="F1039">
        <v>775740574</v>
      </c>
      <c r="G1039" t="s">
        <v>27</v>
      </c>
      <c r="I1039" t="s">
        <v>24</v>
      </c>
      <c r="J1039" t="s">
        <v>20</v>
      </c>
      <c r="L1039" s="4" t="s">
        <v>427</v>
      </c>
      <c r="O1039"/>
      <c r="P1039"/>
      <c r="Q1039" s="18" t="str">
        <f>"S"&amp;_xlfn.ISOWEEKNUM(Semaine_1[[#This Row],[Date]])</f>
        <v>S28</v>
      </c>
      <c r="R1039" s="18" t="str">
        <f>TEXT(Semaine_1[[#This Row],[Date]],"MMMM")</f>
        <v>juillet</v>
      </c>
    </row>
    <row r="1040" spans="1:18" ht="28.5" x14ac:dyDescent="0.45">
      <c r="A1040" s="1">
        <v>45846</v>
      </c>
      <c r="B1040" t="s">
        <v>35</v>
      </c>
      <c r="C1040" t="s">
        <v>36</v>
      </c>
      <c r="D1040" t="s">
        <v>241</v>
      </c>
      <c r="E1040" t="s">
        <v>428</v>
      </c>
      <c r="F1040">
        <v>775663399</v>
      </c>
      <c r="G1040" t="s">
        <v>27</v>
      </c>
      <c r="I1040" t="s">
        <v>19</v>
      </c>
      <c r="J1040" t="s">
        <v>20</v>
      </c>
      <c r="L1040" s="4" t="s">
        <v>429</v>
      </c>
      <c r="O1040"/>
      <c r="P1040"/>
      <c r="Q1040" s="18" t="str">
        <f>"S"&amp;_xlfn.ISOWEEKNUM(Semaine_1[[#This Row],[Date]])</f>
        <v>S28</v>
      </c>
      <c r="R1040" s="18" t="str">
        <f>TEXT(Semaine_1[[#This Row],[Date]],"MMMM")</f>
        <v>juillet</v>
      </c>
    </row>
    <row r="1041" spans="1:18" x14ac:dyDescent="0.45">
      <c r="A1041" s="1">
        <v>45846</v>
      </c>
      <c r="B1041" t="s">
        <v>35</v>
      </c>
      <c r="C1041" t="s">
        <v>36</v>
      </c>
      <c r="D1041" t="s">
        <v>241</v>
      </c>
      <c r="E1041" t="s">
        <v>430</v>
      </c>
      <c r="F1041">
        <v>773887602</v>
      </c>
      <c r="G1041" t="s">
        <v>18</v>
      </c>
      <c r="I1041" t="s">
        <v>19</v>
      </c>
      <c r="J1041" t="s">
        <v>20</v>
      </c>
      <c r="L1041" s="4" t="s">
        <v>117</v>
      </c>
      <c r="O1041"/>
      <c r="P1041"/>
      <c r="Q1041" s="18" t="str">
        <f>"S"&amp;_xlfn.ISOWEEKNUM(Semaine_1[[#This Row],[Date]])</f>
        <v>S28</v>
      </c>
      <c r="R1041" s="18" t="str">
        <f>TEXT(Semaine_1[[#This Row],[Date]],"MMMM")</f>
        <v>juillet</v>
      </c>
    </row>
    <row r="1042" spans="1:18" ht="42.75" x14ac:dyDescent="0.45">
      <c r="A1042" s="1">
        <v>45846</v>
      </c>
      <c r="B1042" t="s">
        <v>35</v>
      </c>
      <c r="C1042" t="s">
        <v>36</v>
      </c>
      <c r="D1042" t="s">
        <v>241</v>
      </c>
      <c r="E1042" t="s">
        <v>431</v>
      </c>
      <c r="F1042">
        <v>779724512</v>
      </c>
      <c r="G1042" t="s">
        <v>18</v>
      </c>
      <c r="I1042" t="s">
        <v>24</v>
      </c>
      <c r="J1042" t="s">
        <v>20</v>
      </c>
      <c r="L1042" s="4" t="s">
        <v>432</v>
      </c>
      <c r="O1042"/>
      <c r="P1042"/>
      <c r="Q1042" s="18" t="str">
        <f>"S"&amp;_xlfn.ISOWEEKNUM(Semaine_1[[#This Row],[Date]])</f>
        <v>S28</v>
      </c>
      <c r="R1042" s="18" t="str">
        <f>TEXT(Semaine_1[[#This Row],[Date]],"MMMM")</f>
        <v>juillet</v>
      </c>
    </row>
    <row r="1043" spans="1:18" ht="28.5" x14ac:dyDescent="0.45">
      <c r="A1043" s="1">
        <v>45846</v>
      </c>
      <c r="B1043" t="s">
        <v>35</v>
      </c>
      <c r="C1043" t="s">
        <v>36</v>
      </c>
      <c r="D1043" t="s">
        <v>241</v>
      </c>
      <c r="E1043" t="s">
        <v>433</v>
      </c>
      <c r="F1043">
        <v>709176169</v>
      </c>
      <c r="G1043" t="s">
        <v>27</v>
      </c>
      <c r="I1043" t="s">
        <v>24</v>
      </c>
      <c r="J1043" t="s">
        <v>20</v>
      </c>
      <c r="L1043" s="4" t="s">
        <v>434</v>
      </c>
      <c r="O1043"/>
      <c r="P1043"/>
      <c r="Q1043" s="18" t="str">
        <f>"S"&amp;_xlfn.ISOWEEKNUM(Semaine_1[[#This Row],[Date]])</f>
        <v>S28</v>
      </c>
      <c r="R1043" s="18" t="str">
        <f>TEXT(Semaine_1[[#This Row],[Date]],"MMMM")</f>
        <v>juillet</v>
      </c>
    </row>
    <row r="1044" spans="1:18" ht="28.5" x14ac:dyDescent="0.45">
      <c r="A1044" s="1">
        <v>45846</v>
      </c>
      <c r="B1044" t="s">
        <v>35</v>
      </c>
      <c r="C1044" t="s">
        <v>36</v>
      </c>
      <c r="D1044" t="s">
        <v>241</v>
      </c>
      <c r="E1044" t="s">
        <v>435</v>
      </c>
      <c r="F1044">
        <v>773725495</v>
      </c>
      <c r="G1044" t="s">
        <v>27</v>
      </c>
      <c r="I1044" t="s">
        <v>19</v>
      </c>
      <c r="J1044" t="s">
        <v>20</v>
      </c>
      <c r="L1044" s="4" t="s">
        <v>436</v>
      </c>
      <c r="O1044"/>
      <c r="P1044"/>
      <c r="Q1044" s="18" t="str">
        <f>"S"&amp;_xlfn.ISOWEEKNUM(Semaine_1[[#This Row],[Date]])</f>
        <v>S28</v>
      </c>
      <c r="R1044" s="18" t="str">
        <f>TEXT(Semaine_1[[#This Row],[Date]],"MMMM")</f>
        <v>juillet</v>
      </c>
    </row>
    <row r="1045" spans="1:18" x14ac:dyDescent="0.45">
      <c r="A1045" s="1">
        <v>45846</v>
      </c>
      <c r="B1045" t="s">
        <v>35</v>
      </c>
      <c r="C1045" t="s">
        <v>36</v>
      </c>
      <c r="D1045" t="s">
        <v>241</v>
      </c>
      <c r="E1045" t="s">
        <v>437</v>
      </c>
      <c r="F1045">
        <v>770315128</v>
      </c>
      <c r="G1045" t="s">
        <v>27</v>
      </c>
      <c r="I1045" t="s">
        <v>19</v>
      </c>
      <c r="J1045" t="s">
        <v>20</v>
      </c>
      <c r="L1045" s="4" t="s">
        <v>106</v>
      </c>
      <c r="O1045"/>
      <c r="P1045"/>
      <c r="Q1045" s="18" t="str">
        <f>"S"&amp;_xlfn.ISOWEEKNUM(Semaine_1[[#This Row],[Date]])</f>
        <v>S28</v>
      </c>
      <c r="R1045" s="18" t="str">
        <f>TEXT(Semaine_1[[#This Row],[Date]],"MMMM")</f>
        <v>juillet</v>
      </c>
    </row>
    <row r="1046" spans="1:18" ht="28.5" x14ac:dyDescent="0.45">
      <c r="A1046" s="1">
        <v>45846</v>
      </c>
      <c r="B1046" t="s">
        <v>35</v>
      </c>
      <c r="C1046" t="s">
        <v>36</v>
      </c>
      <c r="D1046" t="s">
        <v>241</v>
      </c>
      <c r="E1046" t="s">
        <v>238</v>
      </c>
      <c r="F1046">
        <v>774187389</v>
      </c>
      <c r="G1046" t="s">
        <v>27</v>
      </c>
      <c r="I1046" t="s">
        <v>24</v>
      </c>
      <c r="J1046" t="s">
        <v>20</v>
      </c>
      <c r="L1046" s="4" t="s">
        <v>438</v>
      </c>
      <c r="O1046"/>
      <c r="P1046"/>
      <c r="Q1046" s="18" t="str">
        <f>"S"&amp;_xlfn.ISOWEEKNUM(Semaine_1[[#This Row],[Date]])</f>
        <v>S28</v>
      </c>
      <c r="R1046" s="18" t="str">
        <f>TEXT(Semaine_1[[#This Row],[Date]],"MMMM")</f>
        <v>juillet</v>
      </c>
    </row>
    <row r="1047" spans="1:18" x14ac:dyDescent="0.45">
      <c r="A1047" s="1">
        <v>45846</v>
      </c>
      <c r="B1047" t="s">
        <v>35</v>
      </c>
      <c r="C1047" t="s">
        <v>36</v>
      </c>
      <c r="D1047" t="s">
        <v>241</v>
      </c>
      <c r="E1047" t="s">
        <v>439</v>
      </c>
      <c r="F1047">
        <v>772766450</v>
      </c>
      <c r="G1047" t="s">
        <v>18</v>
      </c>
      <c r="I1047" t="s">
        <v>19</v>
      </c>
      <c r="J1047" t="s">
        <v>20</v>
      </c>
      <c r="L1047" s="4" t="s">
        <v>440</v>
      </c>
      <c r="O1047"/>
      <c r="P1047"/>
      <c r="Q1047" s="18" t="str">
        <f>"S"&amp;_xlfn.ISOWEEKNUM(Semaine_1[[#This Row],[Date]])</f>
        <v>S28</v>
      </c>
      <c r="R1047" s="18" t="str">
        <f>TEXT(Semaine_1[[#This Row],[Date]],"MMMM")</f>
        <v>juillet</v>
      </c>
    </row>
    <row r="1048" spans="1:18" ht="28.5" x14ac:dyDescent="0.45">
      <c r="A1048" s="1">
        <v>45846</v>
      </c>
      <c r="B1048" t="s">
        <v>35</v>
      </c>
      <c r="C1048" t="s">
        <v>36</v>
      </c>
      <c r="D1048" t="s">
        <v>241</v>
      </c>
      <c r="E1048" t="s">
        <v>441</v>
      </c>
      <c r="F1048">
        <v>777321977</v>
      </c>
      <c r="G1048" t="s">
        <v>27</v>
      </c>
      <c r="I1048" t="s">
        <v>19</v>
      </c>
      <c r="J1048" t="s">
        <v>20</v>
      </c>
      <c r="L1048" s="4" t="s">
        <v>442</v>
      </c>
      <c r="O1048"/>
      <c r="P1048"/>
      <c r="Q1048" s="18" t="str">
        <f>"S"&amp;_xlfn.ISOWEEKNUM(Semaine_1[[#This Row],[Date]])</f>
        <v>S28</v>
      </c>
      <c r="R1048" s="18" t="str">
        <f>TEXT(Semaine_1[[#This Row],[Date]],"MMMM")</f>
        <v>juillet</v>
      </c>
    </row>
    <row r="1049" spans="1:18" x14ac:dyDescent="0.45">
      <c r="A1049" s="1">
        <v>45845</v>
      </c>
      <c r="B1049" t="s">
        <v>40</v>
      </c>
      <c r="C1049" t="s">
        <v>41</v>
      </c>
      <c r="D1049" t="s">
        <v>55</v>
      </c>
      <c r="E1049" t="s">
        <v>142</v>
      </c>
      <c r="F1049">
        <v>771868130</v>
      </c>
      <c r="G1049" t="s">
        <v>18</v>
      </c>
      <c r="I1049" t="s">
        <v>24</v>
      </c>
      <c r="J1049" t="s">
        <v>20</v>
      </c>
      <c r="L1049" s="4" t="s">
        <v>277</v>
      </c>
      <c r="O1049"/>
      <c r="P1049"/>
      <c r="Q1049" s="18" t="str">
        <f>"S"&amp;_xlfn.ISOWEEKNUM(Semaine_1[[#This Row],[Date]])</f>
        <v>S28</v>
      </c>
      <c r="R1049" s="18" t="str">
        <f>TEXT(Semaine_1[[#This Row],[Date]],"MMMM")</f>
        <v>juillet</v>
      </c>
    </row>
    <row r="1050" spans="1:18" x14ac:dyDescent="0.45">
      <c r="A1050" s="1">
        <v>45845</v>
      </c>
      <c r="B1050" t="s">
        <v>40</v>
      </c>
      <c r="C1050" t="s">
        <v>41</v>
      </c>
      <c r="D1050" t="s">
        <v>55</v>
      </c>
      <c r="E1050" t="s">
        <v>278</v>
      </c>
      <c r="F1050">
        <v>775160533</v>
      </c>
      <c r="G1050" t="s">
        <v>18</v>
      </c>
      <c r="I1050" t="s">
        <v>24</v>
      </c>
      <c r="J1050" t="s">
        <v>20</v>
      </c>
      <c r="L1050" s="4" t="s">
        <v>279</v>
      </c>
      <c r="O1050"/>
      <c r="P1050"/>
      <c r="Q1050" s="18" t="str">
        <f>"S"&amp;_xlfn.ISOWEEKNUM(Semaine_1[[#This Row],[Date]])</f>
        <v>S28</v>
      </c>
      <c r="R1050" s="18" t="str">
        <f>TEXT(Semaine_1[[#This Row],[Date]],"MMMM")</f>
        <v>juillet</v>
      </c>
    </row>
    <row r="1051" spans="1:18" x14ac:dyDescent="0.45">
      <c r="A1051" s="1">
        <v>45845</v>
      </c>
      <c r="B1051" t="s">
        <v>40</v>
      </c>
      <c r="C1051" t="s">
        <v>41</v>
      </c>
      <c r="D1051" t="s">
        <v>55</v>
      </c>
      <c r="E1051" t="s">
        <v>280</v>
      </c>
      <c r="F1051">
        <v>776194079</v>
      </c>
      <c r="G1051" t="s">
        <v>27</v>
      </c>
      <c r="I1051" t="s">
        <v>24</v>
      </c>
      <c r="J1051" t="s">
        <v>20</v>
      </c>
      <c r="L1051" s="4" t="s">
        <v>281</v>
      </c>
      <c r="O1051"/>
      <c r="P1051"/>
      <c r="Q1051" s="18" t="str">
        <f>"S"&amp;_xlfn.ISOWEEKNUM(Semaine_1[[#This Row],[Date]])</f>
        <v>S28</v>
      </c>
      <c r="R1051" s="18" t="str">
        <f>TEXT(Semaine_1[[#This Row],[Date]],"MMMM")</f>
        <v>juillet</v>
      </c>
    </row>
    <row r="1052" spans="1:18" x14ac:dyDescent="0.45">
      <c r="A1052" s="1">
        <v>45845</v>
      </c>
      <c r="B1052" t="s">
        <v>40</v>
      </c>
      <c r="C1052" t="s">
        <v>41</v>
      </c>
      <c r="D1052" t="s">
        <v>55</v>
      </c>
      <c r="E1052" t="s">
        <v>282</v>
      </c>
      <c r="F1052">
        <v>775467223</v>
      </c>
      <c r="G1052" t="s">
        <v>27</v>
      </c>
      <c r="I1052" t="s">
        <v>19</v>
      </c>
      <c r="J1052" t="s">
        <v>37</v>
      </c>
      <c r="L1052" s="4" t="s">
        <v>283</v>
      </c>
      <c r="M1052" t="s">
        <v>29</v>
      </c>
      <c r="N1052">
        <v>1</v>
      </c>
      <c r="O1052">
        <v>10750</v>
      </c>
      <c r="P1052">
        <v>10750</v>
      </c>
      <c r="Q1052" s="18" t="str">
        <f>"S"&amp;_xlfn.ISOWEEKNUM(Semaine_1[[#This Row],[Date]])</f>
        <v>S28</v>
      </c>
      <c r="R1052" s="18" t="str">
        <f>TEXT(Semaine_1[[#This Row],[Date]],"MMMM")</f>
        <v>juillet</v>
      </c>
    </row>
    <row r="1053" spans="1:18" x14ac:dyDescent="0.45">
      <c r="A1053" s="1">
        <v>45845</v>
      </c>
      <c r="B1053" t="s">
        <v>40</v>
      </c>
      <c r="C1053" t="s">
        <v>41</v>
      </c>
      <c r="D1053" t="s">
        <v>55</v>
      </c>
      <c r="E1053" t="s">
        <v>282</v>
      </c>
      <c r="F1053">
        <v>775467223</v>
      </c>
      <c r="G1053" t="s">
        <v>27</v>
      </c>
      <c r="I1053" t="s">
        <v>19</v>
      </c>
      <c r="J1053" t="s">
        <v>37</v>
      </c>
      <c r="L1053" s="4" t="s">
        <v>283</v>
      </c>
      <c r="M1053" t="s">
        <v>43</v>
      </c>
      <c r="N1053">
        <v>1</v>
      </c>
      <c r="O1053">
        <v>19500</v>
      </c>
      <c r="P1053">
        <v>19500</v>
      </c>
      <c r="Q1053" s="18" t="str">
        <f>"S"&amp;_xlfn.ISOWEEKNUM(Semaine_1[[#This Row],[Date]])</f>
        <v>S28</v>
      </c>
      <c r="R1053" s="18" t="str">
        <f>TEXT(Semaine_1[[#This Row],[Date]],"MMMM")</f>
        <v>juillet</v>
      </c>
    </row>
    <row r="1054" spans="1:18" x14ac:dyDescent="0.45">
      <c r="A1054" s="1">
        <v>45845</v>
      </c>
      <c r="B1054" t="s">
        <v>40</v>
      </c>
      <c r="C1054" t="s">
        <v>41</v>
      </c>
      <c r="D1054" t="s">
        <v>55</v>
      </c>
      <c r="E1054" t="s">
        <v>284</v>
      </c>
      <c r="F1054">
        <v>786336194</v>
      </c>
      <c r="G1054" t="s">
        <v>27</v>
      </c>
      <c r="I1054" t="s">
        <v>19</v>
      </c>
      <c r="J1054" t="s">
        <v>20</v>
      </c>
      <c r="L1054" s="4" t="s">
        <v>279</v>
      </c>
      <c r="O1054"/>
      <c r="P1054"/>
      <c r="Q1054" s="18" t="str">
        <f>"S"&amp;_xlfn.ISOWEEKNUM(Semaine_1[[#This Row],[Date]])</f>
        <v>S28</v>
      </c>
      <c r="R1054" s="18" t="str">
        <f>TEXT(Semaine_1[[#This Row],[Date]],"MMMM")</f>
        <v>juillet</v>
      </c>
    </row>
    <row r="1055" spans="1:18" x14ac:dyDescent="0.45">
      <c r="A1055" s="1">
        <v>45845</v>
      </c>
      <c r="B1055" t="s">
        <v>40</v>
      </c>
      <c r="C1055" t="s">
        <v>41</v>
      </c>
      <c r="D1055" t="s">
        <v>227</v>
      </c>
      <c r="E1055" t="s">
        <v>285</v>
      </c>
      <c r="F1055">
        <v>773708393</v>
      </c>
      <c r="G1055" t="s">
        <v>27</v>
      </c>
      <c r="I1055" t="s">
        <v>24</v>
      </c>
      <c r="J1055" t="s">
        <v>28</v>
      </c>
      <c r="K1055" t="s">
        <v>126</v>
      </c>
      <c r="L1055" s="4" t="s">
        <v>49</v>
      </c>
      <c r="M1055" t="s">
        <v>209</v>
      </c>
      <c r="N1055">
        <v>50</v>
      </c>
      <c r="O1055">
        <v>7500</v>
      </c>
      <c r="P1055">
        <v>375000</v>
      </c>
      <c r="Q1055" s="18" t="str">
        <f>"S"&amp;_xlfn.ISOWEEKNUM(Semaine_1[[#This Row],[Date]])</f>
        <v>S28</v>
      </c>
      <c r="R1055" s="18" t="str">
        <f>TEXT(Semaine_1[[#This Row],[Date]],"MMMM")</f>
        <v>juillet</v>
      </c>
    </row>
    <row r="1056" spans="1:18" x14ac:dyDescent="0.45">
      <c r="A1056" s="1">
        <v>45845</v>
      </c>
      <c r="B1056" t="s">
        <v>25</v>
      </c>
      <c r="C1056" t="s">
        <v>26</v>
      </c>
      <c r="D1056" t="s">
        <v>199</v>
      </c>
      <c r="E1056" t="s">
        <v>200</v>
      </c>
      <c r="F1056">
        <v>777929047</v>
      </c>
      <c r="G1056" t="s">
        <v>18</v>
      </c>
      <c r="I1056" t="s">
        <v>19</v>
      </c>
      <c r="J1056" t="s">
        <v>20</v>
      </c>
      <c r="L1056" s="4" t="s">
        <v>219</v>
      </c>
      <c r="O1056"/>
      <c r="P1056"/>
      <c r="Q1056" s="18" t="str">
        <f>"S"&amp;_xlfn.ISOWEEKNUM(Semaine_1[[#This Row],[Date]])</f>
        <v>S28</v>
      </c>
      <c r="R1056" s="18" t="str">
        <f>TEXT(Semaine_1[[#This Row],[Date]],"MMMM")</f>
        <v>juillet</v>
      </c>
    </row>
    <row r="1057" spans="1:18" ht="28.5" x14ac:dyDescent="0.45">
      <c r="A1057" s="1">
        <v>45845</v>
      </c>
      <c r="B1057" t="s">
        <v>25</v>
      </c>
      <c r="C1057" t="s">
        <v>26</v>
      </c>
      <c r="D1057" t="s">
        <v>199</v>
      </c>
      <c r="E1057" t="s">
        <v>201</v>
      </c>
      <c r="F1057">
        <v>773641828</v>
      </c>
      <c r="G1057" t="s">
        <v>27</v>
      </c>
      <c r="I1057" t="s">
        <v>19</v>
      </c>
      <c r="J1057" t="s">
        <v>20</v>
      </c>
      <c r="L1057" s="4" t="s">
        <v>286</v>
      </c>
      <c r="O1057"/>
      <c r="P1057"/>
      <c r="Q1057" s="18" t="str">
        <f>"S"&amp;_xlfn.ISOWEEKNUM(Semaine_1[[#This Row],[Date]])</f>
        <v>S28</v>
      </c>
      <c r="R1057" s="18" t="str">
        <f>TEXT(Semaine_1[[#This Row],[Date]],"MMMM")</f>
        <v>juillet</v>
      </c>
    </row>
    <row r="1058" spans="1:18" ht="28.5" x14ac:dyDescent="0.45">
      <c r="A1058" s="1">
        <v>45845</v>
      </c>
      <c r="B1058" t="s">
        <v>25</v>
      </c>
      <c r="C1058" t="s">
        <v>26</v>
      </c>
      <c r="D1058" t="s">
        <v>199</v>
      </c>
      <c r="E1058" t="s">
        <v>178</v>
      </c>
      <c r="F1058">
        <v>763198632</v>
      </c>
      <c r="G1058" t="s">
        <v>27</v>
      </c>
      <c r="I1058" t="s">
        <v>24</v>
      </c>
      <c r="J1058" t="s">
        <v>20</v>
      </c>
      <c r="L1058" s="4" t="s">
        <v>287</v>
      </c>
      <c r="O1058"/>
      <c r="P1058"/>
      <c r="Q1058" s="18" t="str">
        <f>"S"&amp;_xlfn.ISOWEEKNUM(Semaine_1[[#This Row],[Date]])</f>
        <v>S28</v>
      </c>
      <c r="R1058" s="18" t="str">
        <f>TEXT(Semaine_1[[#This Row],[Date]],"MMMM")</f>
        <v>juillet</v>
      </c>
    </row>
    <row r="1059" spans="1:18" ht="57" x14ac:dyDescent="0.45">
      <c r="A1059" s="1">
        <v>45845</v>
      </c>
      <c r="B1059" t="s">
        <v>25</v>
      </c>
      <c r="C1059" t="s">
        <v>26</v>
      </c>
      <c r="D1059" t="s">
        <v>199</v>
      </c>
      <c r="E1059" t="s">
        <v>202</v>
      </c>
      <c r="F1059">
        <v>775038524</v>
      </c>
      <c r="G1059" t="s">
        <v>27</v>
      </c>
      <c r="I1059" t="s">
        <v>19</v>
      </c>
      <c r="J1059" t="s">
        <v>20</v>
      </c>
      <c r="L1059" s="4" t="s">
        <v>288</v>
      </c>
      <c r="O1059"/>
      <c r="P1059"/>
      <c r="Q1059" s="18" t="str">
        <f>"S"&amp;_xlfn.ISOWEEKNUM(Semaine_1[[#This Row],[Date]])</f>
        <v>S28</v>
      </c>
      <c r="R1059" s="18" t="str">
        <f>TEXT(Semaine_1[[#This Row],[Date]],"MMMM")</f>
        <v>juillet</v>
      </c>
    </row>
    <row r="1060" spans="1:18" ht="42.75" x14ac:dyDescent="0.45">
      <c r="A1060" s="1">
        <v>45845</v>
      </c>
      <c r="B1060" t="s">
        <v>25</v>
      </c>
      <c r="C1060" t="s">
        <v>26</v>
      </c>
      <c r="D1060" t="s">
        <v>199</v>
      </c>
      <c r="E1060" t="s">
        <v>204</v>
      </c>
      <c r="F1060">
        <v>781627979</v>
      </c>
      <c r="G1060" t="s">
        <v>18</v>
      </c>
      <c r="I1060" t="s">
        <v>19</v>
      </c>
      <c r="J1060" t="s">
        <v>20</v>
      </c>
      <c r="L1060" s="4" t="s">
        <v>289</v>
      </c>
      <c r="O1060"/>
      <c r="P1060"/>
      <c r="Q1060" s="18" t="str">
        <f>"S"&amp;_xlfn.ISOWEEKNUM(Semaine_1[[#This Row],[Date]])</f>
        <v>S28</v>
      </c>
      <c r="R1060" s="18" t="str">
        <f>TEXT(Semaine_1[[#This Row],[Date]],"MMMM")</f>
        <v>juillet</v>
      </c>
    </row>
    <row r="1061" spans="1:18" x14ac:dyDescent="0.45">
      <c r="A1061" s="1">
        <v>45845</v>
      </c>
      <c r="B1061" t="s">
        <v>25</v>
      </c>
      <c r="C1061" t="s">
        <v>26</v>
      </c>
      <c r="D1061" t="s">
        <v>199</v>
      </c>
      <c r="E1061" t="s">
        <v>206</v>
      </c>
      <c r="F1061">
        <v>784520555</v>
      </c>
      <c r="G1061" t="s">
        <v>81</v>
      </c>
      <c r="I1061" t="s">
        <v>19</v>
      </c>
      <c r="J1061" t="s">
        <v>20</v>
      </c>
      <c r="L1061" s="4" t="s">
        <v>252</v>
      </c>
      <c r="O1061"/>
      <c r="P1061"/>
      <c r="Q1061" s="18" t="str">
        <f>"S"&amp;_xlfn.ISOWEEKNUM(Semaine_1[[#This Row],[Date]])</f>
        <v>S28</v>
      </c>
      <c r="R1061" s="18" t="str">
        <f>TEXT(Semaine_1[[#This Row],[Date]],"MMMM")</f>
        <v>juillet</v>
      </c>
    </row>
    <row r="1062" spans="1:18" x14ac:dyDescent="0.45">
      <c r="A1062" s="1">
        <v>45845</v>
      </c>
      <c r="B1062" t="s">
        <v>25</v>
      </c>
      <c r="C1062" t="s">
        <v>26</v>
      </c>
      <c r="D1062" t="s">
        <v>199</v>
      </c>
      <c r="E1062" t="s">
        <v>207</v>
      </c>
      <c r="F1062">
        <v>784551637</v>
      </c>
      <c r="G1062" t="s">
        <v>18</v>
      </c>
      <c r="I1062" t="s">
        <v>19</v>
      </c>
      <c r="J1062" t="s">
        <v>20</v>
      </c>
      <c r="L1062" s="4" t="s">
        <v>77</v>
      </c>
      <c r="O1062"/>
      <c r="P1062"/>
      <c r="Q1062" s="18" t="str">
        <f>"S"&amp;_xlfn.ISOWEEKNUM(Semaine_1[[#This Row],[Date]])</f>
        <v>S28</v>
      </c>
      <c r="R1062" s="18" t="str">
        <f>TEXT(Semaine_1[[#This Row],[Date]],"MMMM")</f>
        <v>juillet</v>
      </c>
    </row>
    <row r="1063" spans="1:18" ht="28.5" x14ac:dyDescent="0.45">
      <c r="A1063" s="1">
        <v>45845</v>
      </c>
      <c r="B1063" t="s">
        <v>25</v>
      </c>
      <c r="C1063" t="s">
        <v>26</v>
      </c>
      <c r="D1063" t="s">
        <v>199</v>
      </c>
      <c r="E1063" t="s">
        <v>290</v>
      </c>
      <c r="F1063">
        <v>775649041</v>
      </c>
      <c r="G1063" t="s">
        <v>18</v>
      </c>
      <c r="I1063" t="s">
        <v>24</v>
      </c>
      <c r="J1063" t="s">
        <v>37</v>
      </c>
      <c r="L1063" s="4" t="s">
        <v>291</v>
      </c>
      <c r="M1063" t="s">
        <v>29</v>
      </c>
      <c r="N1063">
        <v>3</v>
      </c>
      <c r="O1063">
        <v>10250</v>
      </c>
      <c r="P1063">
        <v>30750</v>
      </c>
      <c r="Q1063" s="18" t="str">
        <f>"S"&amp;_xlfn.ISOWEEKNUM(Semaine_1[[#This Row],[Date]])</f>
        <v>S28</v>
      </c>
      <c r="R1063" s="18" t="str">
        <f>TEXT(Semaine_1[[#This Row],[Date]],"MMMM")</f>
        <v>juillet</v>
      </c>
    </row>
    <row r="1064" spans="1:18" x14ac:dyDescent="0.45">
      <c r="A1064" s="1">
        <v>45845</v>
      </c>
      <c r="B1064" t="s">
        <v>25</v>
      </c>
      <c r="C1064" t="s">
        <v>26</v>
      </c>
      <c r="D1064" t="s">
        <v>199</v>
      </c>
      <c r="E1064" t="s">
        <v>186</v>
      </c>
      <c r="F1064">
        <v>770509812</v>
      </c>
      <c r="G1064" t="s">
        <v>18</v>
      </c>
      <c r="I1064" t="s">
        <v>19</v>
      </c>
      <c r="J1064" t="s">
        <v>20</v>
      </c>
      <c r="L1064" s="4" t="s">
        <v>292</v>
      </c>
      <c r="O1064"/>
      <c r="P1064"/>
      <c r="Q1064" s="18" t="str">
        <f>"S"&amp;_xlfn.ISOWEEKNUM(Semaine_1[[#This Row],[Date]])</f>
        <v>S28</v>
      </c>
      <c r="R1064" s="18" t="str">
        <f>TEXT(Semaine_1[[#This Row],[Date]],"MMMM")</f>
        <v>juillet</v>
      </c>
    </row>
    <row r="1065" spans="1:18" ht="28.5" x14ac:dyDescent="0.45">
      <c r="A1065" s="1">
        <v>45845</v>
      </c>
      <c r="B1065" t="s">
        <v>25</v>
      </c>
      <c r="C1065" t="s">
        <v>26</v>
      </c>
      <c r="D1065" t="s">
        <v>199</v>
      </c>
      <c r="E1065" t="s">
        <v>195</v>
      </c>
      <c r="F1065">
        <v>772304013</v>
      </c>
      <c r="G1065" t="s">
        <v>81</v>
      </c>
      <c r="I1065" t="s">
        <v>19</v>
      </c>
      <c r="J1065" t="s">
        <v>20</v>
      </c>
      <c r="L1065" s="4" t="s">
        <v>293</v>
      </c>
      <c r="O1065"/>
      <c r="P1065"/>
      <c r="Q1065" s="18" t="str">
        <f>"S"&amp;_xlfn.ISOWEEKNUM(Semaine_1[[#This Row],[Date]])</f>
        <v>S28</v>
      </c>
      <c r="R1065" s="18" t="str">
        <f>TEXT(Semaine_1[[#This Row],[Date]],"MMMM")</f>
        <v>juillet</v>
      </c>
    </row>
    <row r="1066" spans="1:18" x14ac:dyDescent="0.45">
      <c r="A1066" s="1">
        <v>45845</v>
      </c>
      <c r="B1066" t="s">
        <v>25</v>
      </c>
      <c r="C1066" t="s">
        <v>26</v>
      </c>
      <c r="D1066" t="s">
        <v>199</v>
      </c>
      <c r="E1066" t="s">
        <v>294</v>
      </c>
      <c r="F1066">
        <v>775564814</v>
      </c>
      <c r="G1066" t="s">
        <v>81</v>
      </c>
      <c r="I1066" t="s">
        <v>19</v>
      </c>
      <c r="J1066" t="s">
        <v>20</v>
      </c>
      <c r="L1066" s="4" t="s">
        <v>219</v>
      </c>
      <c r="O1066"/>
      <c r="P1066"/>
      <c r="Q1066" s="18" t="str">
        <f>"S"&amp;_xlfn.ISOWEEKNUM(Semaine_1[[#This Row],[Date]])</f>
        <v>S28</v>
      </c>
      <c r="R1066" s="18" t="str">
        <f>TEXT(Semaine_1[[#This Row],[Date]],"MMMM")</f>
        <v>juillet</v>
      </c>
    </row>
    <row r="1067" spans="1:18" ht="28.5" x14ac:dyDescent="0.45">
      <c r="A1067" s="1">
        <v>45845</v>
      </c>
      <c r="B1067" t="s">
        <v>25</v>
      </c>
      <c r="C1067" t="s">
        <v>26</v>
      </c>
      <c r="D1067" t="s">
        <v>199</v>
      </c>
      <c r="E1067" t="s">
        <v>295</v>
      </c>
      <c r="F1067">
        <v>784364814</v>
      </c>
      <c r="G1067" t="s">
        <v>27</v>
      </c>
      <c r="I1067" t="s">
        <v>19</v>
      </c>
      <c r="J1067" t="s">
        <v>20</v>
      </c>
      <c r="L1067" s="4" t="s">
        <v>296</v>
      </c>
      <c r="O1067"/>
      <c r="P1067"/>
      <c r="Q1067" s="18" t="str">
        <f>"S"&amp;_xlfn.ISOWEEKNUM(Semaine_1[[#This Row],[Date]])</f>
        <v>S28</v>
      </c>
      <c r="R1067" s="18" t="str">
        <f>TEXT(Semaine_1[[#This Row],[Date]],"MMMM")</f>
        <v>juillet</v>
      </c>
    </row>
    <row r="1068" spans="1:18" ht="28.5" x14ac:dyDescent="0.45">
      <c r="A1068" s="1">
        <v>45845</v>
      </c>
      <c r="B1068" t="s">
        <v>25</v>
      </c>
      <c r="C1068" t="s">
        <v>26</v>
      </c>
      <c r="D1068" t="s">
        <v>297</v>
      </c>
      <c r="E1068" t="s">
        <v>208</v>
      </c>
      <c r="F1068">
        <v>787554231</v>
      </c>
      <c r="G1068" t="s">
        <v>27</v>
      </c>
      <c r="I1068" t="s">
        <v>19</v>
      </c>
      <c r="J1068" t="s">
        <v>20</v>
      </c>
      <c r="L1068" s="4" t="s">
        <v>298</v>
      </c>
      <c r="O1068"/>
      <c r="P1068"/>
      <c r="Q1068" s="18" t="str">
        <f>"S"&amp;_xlfn.ISOWEEKNUM(Semaine_1[[#This Row],[Date]])</f>
        <v>S28</v>
      </c>
      <c r="R1068" s="18" t="str">
        <f>TEXT(Semaine_1[[#This Row],[Date]],"MMMM")</f>
        <v>juillet</v>
      </c>
    </row>
    <row r="1069" spans="1:18" x14ac:dyDescent="0.45">
      <c r="A1069" s="1">
        <v>45845</v>
      </c>
      <c r="B1069" t="s">
        <v>25</v>
      </c>
      <c r="C1069" t="s">
        <v>26</v>
      </c>
      <c r="D1069" t="s">
        <v>297</v>
      </c>
      <c r="E1069" t="s">
        <v>150</v>
      </c>
      <c r="F1069">
        <v>787487293</v>
      </c>
      <c r="G1069" t="s">
        <v>18</v>
      </c>
      <c r="I1069" t="s">
        <v>19</v>
      </c>
      <c r="J1069" t="s">
        <v>20</v>
      </c>
      <c r="L1069" s="4" t="s">
        <v>299</v>
      </c>
      <c r="O1069"/>
      <c r="P1069"/>
      <c r="Q1069" s="18" t="str">
        <f>"S"&amp;_xlfn.ISOWEEKNUM(Semaine_1[[#This Row],[Date]])</f>
        <v>S28</v>
      </c>
      <c r="R1069" s="18" t="str">
        <f>TEXT(Semaine_1[[#This Row],[Date]],"MMMM")</f>
        <v>juillet</v>
      </c>
    </row>
    <row r="1070" spans="1:18" x14ac:dyDescent="0.45">
      <c r="A1070" s="1">
        <v>45845</v>
      </c>
      <c r="B1070" t="s">
        <v>25</v>
      </c>
      <c r="C1070" t="s">
        <v>26</v>
      </c>
      <c r="D1070" t="s">
        <v>297</v>
      </c>
      <c r="E1070" t="s">
        <v>160</v>
      </c>
      <c r="F1070">
        <v>770933357</v>
      </c>
      <c r="G1070" t="s">
        <v>18</v>
      </c>
      <c r="I1070" t="s">
        <v>19</v>
      </c>
      <c r="J1070" t="s">
        <v>20</v>
      </c>
      <c r="L1070" s="4" t="s">
        <v>203</v>
      </c>
      <c r="O1070"/>
      <c r="P1070"/>
      <c r="Q1070" s="18" t="str">
        <f>"S"&amp;_xlfn.ISOWEEKNUM(Semaine_1[[#This Row],[Date]])</f>
        <v>S28</v>
      </c>
      <c r="R1070" s="18" t="str">
        <f>TEXT(Semaine_1[[#This Row],[Date]],"MMMM")</f>
        <v>juillet</v>
      </c>
    </row>
    <row r="1071" spans="1:18" ht="42.75" x14ac:dyDescent="0.45">
      <c r="A1071" s="1">
        <v>45845</v>
      </c>
      <c r="B1071" t="s">
        <v>25</v>
      </c>
      <c r="C1071" t="s">
        <v>26</v>
      </c>
      <c r="D1071" t="s">
        <v>297</v>
      </c>
      <c r="E1071" t="s">
        <v>300</v>
      </c>
      <c r="F1071">
        <v>771207041</v>
      </c>
      <c r="G1071" t="s">
        <v>27</v>
      </c>
      <c r="I1071" t="s">
        <v>19</v>
      </c>
      <c r="J1071" t="s">
        <v>20</v>
      </c>
      <c r="L1071" s="4" t="s">
        <v>301</v>
      </c>
      <c r="O1071"/>
      <c r="P1071"/>
      <c r="Q1071" s="18" t="str">
        <f>"S"&amp;_xlfn.ISOWEEKNUM(Semaine_1[[#This Row],[Date]])</f>
        <v>S28</v>
      </c>
      <c r="R1071" s="18" t="str">
        <f>TEXT(Semaine_1[[#This Row],[Date]],"MMMM")</f>
        <v>juillet</v>
      </c>
    </row>
    <row r="1072" spans="1:18" x14ac:dyDescent="0.45">
      <c r="A1072" s="1">
        <v>45845</v>
      </c>
      <c r="B1072" t="s">
        <v>25</v>
      </c>
      <c r="C1072" t="s">
        <v>26</v>
      </c>
      <c r="D1072" t="s">
        <v>297</v>
      </c>
      <c r="E1072" t="s">
        <v>302</v>
      </c>
      <c r="F1072">
        <v>779773605</v>
      </c>
      <c r="G1072" t="s">
        <v>18</v>
      </c>
      <c r="I1072" t="s">
        <v>19</v>
      </c>
      <c r="J1072" t="s">
        <v>20</v>
      </c>
      <c r="L1072" s="4" t="s">
        <v>303</v>
      </c>
      <c r="O1072"/>
      <c r="P1072"/>
      <c r="Q1072" s="18" t="str">
        <f>"S"&amp;_xlfn.ISOWEEKNUM(Semaine_1[[#This Row],[Date]])</f>
        <v>S28</v>
      </c>
      <c r="R1072" s="18" t="str">
        <f>TEXT(Semaine_1[[#This Row],[Date]],"MMMM")</f>
        <v>juillet</v>
      </c>
    </row>
    <row r="1073" spans="1:18" x14ac:dyDescent="0.45">
      <c r="A1073" s="1">
        <v>45845</v>
      </c>
      <c r="B1073" t="s">
        <v>25</v>
      </c>
      <c r="C1073" t="s">
        <v>26</v>
      </c>
      <c r="D1073" t="s">
        <v>297</v>
      </c>
      <c r="E1073" t="s">
        <v>304</v>
      </c>
      <c r="F1073">
        <v>776327767</v>
      </c>
      <c r="G1073" t="s">
        <v>18</v>
      </c>
      <c r="I1073" t="s">
        <v>19</v>
      </c>
      <c r="J1073" t="s">
        <v>20</v>
      </c>
      <c r="L1073" s="4" t="s">
        <v>305</v>
      </c>
      <c r="O1073"/>
      <c r="P1073"/>
      <c r="Q1073" s="18" t="str">
        <f>"S"&amp;_xlfn.ISOWEEKNUM(Semaine_1[[#This Row],[Date]])</f>
        <v>S28</v>
      </c>
      <c r="R1073" s="18" t="str">
        <f>TEXT(Semaine_1[[#This Row],[Date]],"MMMM")</f>
        <v>juillet</v>
      </c>
    </row>
    <row r="1074" spans="1:18" x14ac:dyDescent="0.45">
      <c r="A1074" s="1">
        <v>45845</v>
      </c>
      <c r="B1074" t="s">
        <v>25</v>
      </c>
      <c r="C1074" t="s">
        <v>26</v>
      </c>
      <c r="D1074" t="s">
        <v>297</v>
      </c>
      <c r="E1074" t="s">
        <v>198</v>
      </c>
      <c r="F1074">
        <v>781681572</v>
      </c>
      <c r="G1074" t="s">
        <v>138</v>
      </c>
      <c r="I1074" t="s">
        <v>19</v>
      </c>
      <c r="J1074" t="s">
        <v>20</v>
      </c>
      <c r="L1074" s="4" t="s">
        <v>77</v>
      </c>
      <c r="O1074"/>
      <c r="P1074"/>
      <c r="Q1074" s="18" t="str">
        <f>"S"&amp;_xlfn.ISOWEEKNUM(Semaine_1[[#This Row],[Date]])</f>
        <v>S28</v>
      </c>
      <c r="R1074" s="18" t="str">
        <f>TEXT(Semaine_1[[#This Row],[Date]],"MMMM")</f>
        <v>juillet</v>
      </c>
    </row>
    <row r="1075" spans="1:18" ht="28.5" x14ac:dyDescent="0.45">
      <c r="A1075" s="1">
        <v>45845</v>
      </c>
      <c r="B1075" t="s">
        <v>25</v>
      </c>
      <c r="C1075" t="s">
        <v>26</v>
      </c>
      <c r="D1075" t="s">
        <v>297</v>
      </c>
      <c r="E1075" t="s">
        <v>306</v>
      </c>
      <c r="F1075">
        <v>774266172</v>
      </c>
      <c r="G1075" t="s">
        <v>81</v>
      </c>
      <c r="I1075" t="s">
        <v>19</v>
      </c>
      <c r="J1075" t="s">
        <v>20</v>
      </c>
      <c r="L1075" s="4" t="s">
        <v>307</v>
      </c>
      <c r="O1075"/>
      <c r="P1075"/>
      <c r="Q1075" s="18" t="str">
        <f>"S"&amp;_xlfn.ISOWEEKNUM(Semaine_1[[#This Row],[Date]])</f>
        <v>S28</v>
      </c>
      <c r="R1075" s="18" t="str">
        <f>TEXT(Semaine_1[[#This Row],[Date]],"MMMM")</f>
        <v>juillet</v>
      </c>
    </row>
    <row r="1076" spans="1:18" x14ac:dyDescent="0.45">
      <c r="A1076" s="1">
        <v>45845</v>
      </c>
      <c r="B1076" t="s">
        <v>25</v>
      </c>
      <c r="C1076" t="s">
        <v>26</v>
      </c>
      <c r="D1076" t="s">
        <v>297</v>
      </c>
      <c r="E1076" t="s">
        <v>308</v>
      </c>
      <c r="F1076">
        <v>770392582</v>
      </c>
      <c r="G1076" t="s">
        <v>23</v>
      </c>
      <c r="I1076" t="s">
        <v>19</v>
      </c>
      <c r="J1076" t="s">
        <v>20</v>
      </c>
      <c r="L1076" s="4" t="s">
        <v>219</v>
      </c>
      <c r="O1076"/>
      <c r="P1076"/>
      <c r="Q1076" s="18" t="str">
        <f>"S"&amp;_xlfn.ISOWEEKNUM(Semaine_1[[#This Row],[Date]])</f>
        <v>S28</v>
      </c>
      <c r="R1076" s="18" t="str">
        <f>TEXT(Semaine_1[[#This Row],[Date]],"MMMM")</f>
        <v>juillet</v>
      </c>
    </row>
    <row r="1077" spans="1:18" x14ac:dyDescent="0.45">
      <c r="A1077" s="1">
        <v>45845</v>
      </c>
      <c r="B1077" t="s">
        <v>14</v>
      </c>
      <c r="C1077" t="s">
        <v>15</v>
      </c>
      <c r="D1077" t="s">
        <v>57</v>
      </c>
      <c r="E1077" t="s">
        <v>59</v>
      </c>
      <c r="F1077">
        <v>776167544</v>
      </c>
      <c r="G1077" t="s">
        <v>27</v>
      </c>
      <c r="I1077" t="s">
        <v>24</v>
      </c>
      <c r="J1077" t="s">
        <v>20</v>
      </c>
      <c r="L1077" s="4" t="s">
        <v>309</v>
      </c>
      <c r="O1077"/>
      <c r="P1077"/>
      <c r="Q1077" s="18" t="str">
        <f>"S"&amp;_xlfn.ISOWEEKNUM(Semaine_1[[#This Row],[Date]])</f>
        <v>S28</v>
      </c>
      <c r="R1077" s="18" t="str">
        <f>TEXT(Semaine_1[[#This Row],[Date]],"MMMM")</f>
        <v>juillet</v>
      </c>
    </row>
    <row r="1078" spans="1:18" x14ac:dyDescent="0.45">
      <c r="A1078" s="1">
        <v>45845</v>
      </c>
      <c r="B1078" t="s">
        <v>14</v>
      </c>
      <c r="C1078" t="s">
        <v>15</v>
      </c>
      <c r="D1078" t="s">
        <v>57</v>
      </c>
      <c r="E1078" t="s">
        <v>310</v>
      </c>
      <c r="F1078">
        <v>772788635</v>
      </c>
      <c r="G1078" t="s">
        <v>18</v>
      </c>
      <c r="I1078" t="s">
        <v>19</v>
      </c>
      <c r="J1078" t="s">
        <v>20</v>
      </c>
      <c r="L1078" s="4" t="s">
        <v>311</v>
      </c>
      <c r="O1078"/>
      <c r="P1078"/>
      <c r="Q1078" s="18" t="str">
        <f>"S"&amp;_xlfn.ISOWEEKNUM(Semaine_1[[#This Row],[Date]])</f>
        <v>S28</v>
      </c>
      <c r="R1078" s="18" t="str">
        <f>TEXT(Semaine_1[[#This Row],[Date]],"MMMM")</f>
        <v>juillet</v>
      </c>
    </row>
    <row r="1079" spans="1:18" x14ac:dyDescent="0.45">
      <c r="A1079" s="1">
        <v>45845</v>
      </c>
      <c r="B1079" t="s">
        <v>14</v>
      </c>
      <c r="C1079" t="s">
        <v>15</v>
      </c>
      <c r="D1079" t="s">
        <v>57</v>
      </c>
      <c r="E1079" t="s">
        <v>312</v>
      </c>
      <c r="F1079">
        <v>766447275</v>
      </c>
      <c r="G1079" t="s">
        <v>27</v>
      </c>
      <c r="I1079" t="s">
        <v>19</v>
      </c>
      <c r="J1079" t="s">
        <v>20</v>
      </c>
      <c r="L1079" s="4" t="s">
        <v>313</v>
      </c>
      <c r="O1079"/>
      <c r="P1079"/>
      <c r="Q1079" s="18" t="str">
        <f>"S"&amp;_xlfn.ISOWEEKNUM(Semaine_1[[#This Row],[Date]])</f>
        <v>S28</v>
      </c>
      <c r="R1079" s="18" t="str">
        <f>TEXT(Semaine_1[[#This Row],[Date]],"MMMM")</f>
        <v>juillet</v>
      </c>
    </row>
    <row r="1080" spans="1:18" x14ac:dyDescent="0.45">
      <c r="A1080" s="1">
        <v>45845</v>
      </c>
      <c r="B1080" t="s">
        <v>14</v>
      </c>
      <c r="C1080" t="s">
        <v>15</v>
      </c>
      <c r="D1080" t="s">
        <v>57</v>
      </c>
      <c r="E1080" t="s">
        <v>314</v>
      </c>
      <c r="F1080">
        <v>784464768</v>
      </c>
      <c r="G1080" t="s">
        <v>27</v>
      </c>
      <c r="I1080" t="s">
        <v>19</v>
      </c>
      <c r="J1080" t="s">
        <v>20</v>
      </c>
      <c r="L1080" s="4" t="s">
        <v>315</v>
      </c>
      <c r="O1080"/>
      <c r="P1080"/>
      <c r="Q1080" s="18" t="str">
        <f>"S"&amp;_xlfn.ISOWEEKNUM(Semaine_1[[#This Row],[Date]])</f>
        <v>S28</v>
      </c>
      <c r="R1080" s="18" t="str">
        <f>TEXT(Semaine_1[[#This Row],[Date]],"MMMM")</f>
        <v>juillet</v>
      </c>
    </row>
    <row r="1081" spans="1:18" ht="28.5" x14ac:dyDescent="0.45">
      <c r="A1081" s="1">
        <v>45845</v>
      </c>
      <c r="B1081" t="s">
        <v>14</v>
      </c>
      <c r="C1081" t="s">
        <v>15</v>
      </c>
      <c r="D1081" t="s">
        <v>57</v>
      </c>
      <c r="E1081" t="s">
        <v>316</v>
      </c>
      <c r="F1081">
        <v>775197108</v>
      </c>
      <c r="G1081" t="s">
        <v>27</v>
      </c>
      <c r="I1081" t="s">
        <v>19</v>
      </c>
      <c r="J1081" t="s">
        <v>20</v>
      </c>
      <c r="L1081" s="4" t="s">
        <v>317</v>
      </c>
      <c r="O1081"/>
      <c r="P1081"/>
      <c r="Q1081" s="18" t="str">
        <f>"S"&amp;_xlfn.ISOWEEKNUM(Semaine_1[[#This Row],[Date]])</f>
        <v>S28</v>
      </c>
      <c r="R1081" s="18" t="str">
        <f>TEXT(Semaine_1[[#This Row],[Date]],"MMMM")</f>
        <v>juillet</v>
      </c>
    </row>
    <row r="1082" spans="1:18" ht="28.5" x14ac:dyDescent="0.45">
      <c r="A1082" s="1">
        <v>45845</v>
      </c>
      <c r="B1082" t="s">
        <v>14</v>
      </c>
      <c r="C1082" t="s">
        <v>15</v>
      </c>
      <c r="D1082" t="s">
        <v>57</v>
      </c>
      <c r="E1082" t="s">
        <v>318</v>
      </c>
      <c r="F1082">
        <v>776885310</v>
      </c>
      <c r="G1082" t="s">
        <v>27</v>
      </c>
      <c r="I1082" t="s">
        <v>24</v>
      </c>
      <c r="J1082" t="s">
        <v>37</v>
      </c>
      <c r="L1082" s="4" t="s">
        <v>319</v>
      </c>
      <c r="M1082" t="s">
        <v>34</v>
      </c>
      <c r="N1082">
        <v>25</v>
      </c>
      <c r="O1082">
        <v>26000</v>
      </c>
      <c r="P1082">
        <v>650000</v>
      </c>
      <c r="Q1082" s="18" t="str">
        <f>"S"&amp;_xlfn.ISOWEEKNUM(Semaine_1[[#This Row],[Date]])</f>
        <v>S28</v>
      </c>
      <c r="R1082" s="18" t="str">
        <f>TEXT(Semaine_1[[#This Row],[Date]],"MMMM")</f>
        <v>juillet</v>
      </c>
    </row>
    <row r="1083" spans="1:18" x14ac:dyDescent="0.45">
      <c r="A1083" s="1">
        <v>45845</v>
      </c>
      <c r="B1083" t="s">
        <v>14</v>
      </c>
      <c r="C1083" t="s">
        <v>15</v>
      </c>
      <c r="D1083" t="s">
        <v>57</v>
      </c>
      <c r="E1083" t="s">
        <v>320</v>
      </c>
      <c r="F1083">
        <v>785943768</v>
      </c>
      <c r="G1083" t="s">
        <v>27</v>
      </c>
      <c r="I1083" t="s">
        <v>19</v>
      </c>
      <c r="J1083" t="s">
        <v>20</v>
      </c>
      <c r="L1083" s="4" t="s">
        <v>197</v>
      </c>
      <c r="O1083"/>
      <c r="P1083"/>
      <c r="Q1083" s="18" t="str">
        <f>"S"&amp;_xlfn.ISOWEEKNUM(Semaine_1[[#This Row],[Date]])</f>
        <v>S28</v>
      </c>
      <c r="R1083" s="18" t="str">
        <f>TEXT(Semaine_1[[#This Row],[Date]],"MMMM")</f>
        <v>juillet</v>
      </c>
    </row>
    <row r="1084" spans="1:18" x14ac:dyDescent="0.45">
      <c r="A1084" s="1">
        <v>45845</v>
      </c>
      <c r="B1084" t="s">
        <v>14</v>
      </c>
      <c r="C1084" t="s">
        <v>15</v>
      </c>
      <c r="D1084" t="s">
        <v>57</v>
      </c>
      <c r="E1084" t="s">
        <v>321</v>
      </c>
      <c r="F1084">
        <v>771871533</v>
      </c>
      <c r="G1084" t="s">
        <v>18</v>
      </c>
      <c r="I1084" t="s">
        <v>19</v>
      </c>
      <c r="J1084" t="s">
        <v>20</v>
      </c>
      <c r="L1084" s="4" t="s">
        <v>311</v>
      </c>
      <c r="O1084"/>
      <c r="P1084"/>
      <c r="Q1084" s="18" t="str">
        <f>"S"&amp;_xlfn.ISOWEEKNUM(Semaine_1[[#This Row],[Date]])</f>
        <v>S28</v>
      </c>
      <c r="R1084" s="18" t="str">
        <f>TEXT(Semaine_1[[#This Row],[Date]],"MMMM")</f>
        <v>juillet</v>
      </c>
    </row>
    <row r="1085" spans="1:18" x14ac:dyDescent="0.45">
      <c r="A1085" s="1">
        <v>45845</v>
      </c>
      <c r="B1085" t="s">
        <v>14</v>
      </c>
      <c r="C1085" t="s">
        <v>15</v>
      </c>
      <c r="D1085" t="s">
        <v>57</v>
      </c>
      <c r="E1085" t="s">
        <v>322</v>
      </c>
      <c r="F1085">
        <v>775447283</v>
      </c>
      <c r="G1085" t="s">
        <v>27</v>
      </c>
      <c r="I1085" t="s">
        <v>19</v>
      </c>
      <c r="J1085" t="s">
        <v>20</v>
      </c>
      <c r="L1085" s="4" t="s">
        <v>311</v>
      </c>
      <c r="O1085"/>
      <c r="P1085"/>
      <c r="Q1085" s="18" t="str">
        <f>"S"&amp;_xlfn.ISOWEEKNUM(Semaine_1[[#This Row],[Date]])</f>
        <v>S28</v>
      </c>
      <c r="R1085" s="18" t="str">
        <f>TEXT(Semaine_1[[#This Row],[Date]],"MMMM")</f>
        <v>juillet</v>
      </c>
    </row>
    <row r="1086" spans="1:18" x14ac:dyDescent="0.45">
      <c r="A1086" s="1">
        <v>45845</v>
      </c>
      <c r="B1086" t="s">
        <v>45</v>
      </c>
      <c r="C1086" t="s">
        <v>46</v>
      </c>
      <c r="D1086" t="s">
        <v>64</v>
      </c>
      <c r="E1086" t="s">
        <v>323</v>
      </c>
      <c r="F1086">
        <v>338559599</v>
      </c>
      <c r="G1086" t="s">
        <v>27</v>
      </c>
      <c r="I1086" t="s">
        <v>24</v>
      </c>
      <c r="J1086" t="s">
        <v>20</v>
      </c>
      <c r="L1086" s="4" t="s">
        <v>51</v>
      </c>
      <c r="O1086"/>
      <c r="P1086"/>
      <c r="Q1086" s="18" t="str">
        <f>"S"&amp;_xlfn.ISOWEEKNUM(Semaine_1[[#This Row],[Date]])</f>
        <v>S28</v>
      </c>
      <c r="R1086" s="18" t="str">
        <f>TEXT(Semaine_1[[#This Row],[Date]],"MMMM")</f>
        <v>juillet</v>
      </c>
    </row>
    <row r="1087" spans="1:18" x14ac:dyDescent="0.45">
      <c r="A1087" s="1">
        <v>45845</v>
      </c>
      <c r="B1087" t="s">
        <v>45</v>
      </c>
      <c r="C1087" t="s">
        <v>46</v>
      </c>
      <c r="D1087" t="s">
        <v>64</v>
      </c>
      <c r="E1087" t="s">
        <v>259</v>
      </c>
      <c r="F1087">
        <v>775446868</v>
      </c>
      <c r="G1087" t="s">
        <v>27</v>
      </c>
      <c r="I1087" t="s">
        <v>19</v>
      </c>
      <c r="J1087" t="s">
        <v>20</v>
      </c>
      <c r="L1087" s="4" t="s">
        <v>132</v>
      </c>
      <c r="O1087"/>
      <c r="P1087"/>
      <c r="Q1087" s="18" t="str">
        <f>"S"&amp;_xlfn.ISOWEEKNUM(Semaine_1[[#This Row],[Date]])</f>
        <v>S28</v>
      </c>
      <c r="R1087" s="18" t="str">
        <f>TEXT(Semaine_1[[#This Row],[Date]],"MMMM")</f>
        <v>juillet</v>
      </c>
    </row>
    <row r="1088" spans="1:18" x14ac:dyDescent="0.45">
      <c r="A1088" s="1">
        <v>45845</v>
      </c>
      <c r="B1088" t="s">
        <v>45</v>
      </c>
      <c r="C1088" t="s">
        <v>46</v>
      </c>
      <c r="D1088" t="s">
        <v>64</v>
      </c>
      <c r="E1088" t="s">
        <v>222</v>
      </c>
      <c r="F1088">
        <v>773812537</v>
      </c>
      <c r="G1088" t="s">
        <v>27</v>
      </c>
      <c r="I1088" t="s">
        <v>19</v>
      </c>
      <c r="J1088" t="s">
        <v>20</v>
      </c>
      <c r="L1088" s="4" t="s">
        <v>324</v>
      </c>
      <c r="O1088"/>
      <c r="P1088"/>
      <c r="Q1088" s="18" t="str">
        <f>"S"&amp;_xlfn.ISOWEEKNUM(Semaine_1[[#This Row],[Date]])</f>
        <v>S28</v>
      </c>
      <c r="R1088" s="18" t="str">
        <f>TEXT(Semaine_1[[#This Row],[Date]],"MMMM")</f>
        <v>juillet</v>
      </c>
    </row>
    <row r="1089" spans="1:18" x14ac:dyDescent="0.45">
      <c r="A1089" s="1">
        <v>45845</v>
      </c>
      <c r="B1089" t="s">
        <v>45</v>
      </c>
      <c r="C1089" t="s">
        <v>46</v>
      </c>
      <c r="D1089" t="s">
        <v>64</v>
      </c>
      <c r="E1089" t="s">
        <v>136</v>
      </c>
      <c r="F1089">
        <v>776323477</v>
      </c>
      <c r="G1089" t="s">
        <v>27</v>
      </c>
      <c r="I1089" t="s">
        <v>19</v>
      </c>
      <c r="J1089" t="s">
        <v>20</v>
      </c>
      <c r="L1089" s="4" t="s">
        <v>39</v>
      </c>
      <c r="O1089"/>
      <c r="P1089"/>
      <c r="Q1089" s="18" t="str">
        <f>"S"&amp;_xlfn.ISOWEEKNUM(Semaine_1[[#This Row],[Date]])</f>
        <v>S28</v>
      </c>
      <c r="R1089" s="18" t="str">
        <f>TEXT(Semaine_1[[#This Row],[Date]],"MMMM")</f>
        <v>juillet</v>
      </c>
    </row>
    <row r="1090" spans="1:18" x14ac:dyDescent="0.45">
      <c r="A1090" s="1">
        <v>45845</v>
      </c>
      <c r="B1090" t="s">
        <v>45</v>
      </c>
      <c r="C1090" t="s">
        <v>46</v>
      </c>
      <c r="D1090" t="s">
        <v>64</v>
      </c>
      <c r="E1090" t="s">
        <v>222</v>
      </c>
      <c r="F1090">
        <v>776213131</v>
      </c>
      <c r="G1090" t="s">
        <v>27</v>
      </c>
      <c r="I1090" t="s">
        <v>24</v>
      </c>
      <c r="J1090" t="s">
        <v>20</v>
      </c>
      <c r="L1090" s="4" t="s">
        <v>51</v>
      </c>
      <c r="O1090"/>
      <c r="P1090"/>
      <c r="Q1090" s="18" t="str">
        <f>"S"&amp;_xlfn.ISOWEEKNUM(Semaine_1[[#This Row],[Date]])</f>
        <v>S28</v>
      </c>
      <c r="R1090" s="18" t="str">
        <f>TEXT(Semaine_1[[#This Row],[Date]],"MMMM")</f>
        <v>juillet</v>
      </c>
    </row>
    <row r="1091" spans="1:18" x14ac:dyDescent="0.45">
      <c r="A1091" s="1">
        <v>45845</v>
      </c>
      <c r="B1091" t="s">
        <v>45</v>
      </c>
      <c r="C1091" t="s">
        <v>46</v>
      </c>
      <c r="D1091" t="s">
        <v>64</v>
      </c>
      <c r="E1091" t="s">
        <v>325</v>
      </c>
      <c r="F1091">
        <v>773101818</v>
      </c>
      <c r="G1091" t="s">
        <v>27</v>
      </c>
      <c r="I1091" t="s">
        <v>24</v>
      </c>
      <c r="J1091" t="s">
        <v>20</v>
      </c>
      <c r="L1091" s="4" t="s">
        <v>39</v>
      </c>
      <c r="O1091"/>
      <c r="P1091"/>
      <c r="Q1091" s="18" t="str">
        <f>"S"&amp;_xlfn.ISOWEEKNUM(Semaine_1[[#This Row],[Date]])</f>
        <v>S28</v>
      </c>
      <c r="R1091" s="18" t="str">
        <f>TEXT(Semaine_1[[#This Row],[Date]],"MMMM")</f>
        <v>juillet</v>
      </c>
    </row>
    <row r="1092" spans="1:18" x14ac:dyDescent="0.45">
      <c r="A1092" s="1">
        <v>45845</v>
      </c>
      <c r="B1092" t="s">
        <v>45</v>
      </c>
      <c r="C1092" t="s">
        <v>46</v>
      </c>
      <c r="D1092" t="s">
        <v>64</v>
      </c>
      <c r="E1092" t="s">
        <v>130</v>
      </c>
      <c r="F1092">
        <v>775485771</v>
      </c>
      <c r="G1092" t="s">
        <v>27</v>
      </c>
      <c r="I1092" t="s">
        <v>19</v>
      </c>
      <c r="J1092" t="s">
        <v>20</v>
      </c>
      <c r="L1092" s="4" t="s">
        <v>51</v>
      </c>
      <c r="O1092"/>
      <c r="P1092"/>
      <c r="Q1092" s="18" t="str">
        <f>"S"&amp;_xlfn.ISOWEEKNUM(Semaine_1[[#This Row],[Date]])</f>
        <v>S28</v>
      </c>
      <c r="R1092" s="18" t="str">
        <f>TEXT(Semaine_1[[#This Row],[Date]],"MMMM")</f>
        <v>juillet</v>
      </c>
    </row>
    <row r="1093" spans="1:18" x14ac:dyDescent="0.45">
      <c r="A1093" s="1">
        <v>45845</v>
      </c>
      <c r="B1093" t="s">
        <v>45</v>
      </c>
      <c r="C1093" t="s">
        <v>46</v>
      </c>
      <c r="D1093" t="s">
        <v>64</v>
      </c>
      <c r="E1093" t="s">
        <v>135</v>
      </c>
      <c r="F1093">
        <v>775218959</v>
      </c>
      <c r="G1093" t="s">
        <v>27</v>
      </c>
      <c r="I1093" t="s">
        <v>24</v>
      </c>
      <c r="J1093" t="s">
        <v>20</v>
      </c>
      <c r="L1093" s="4" t="s">
        <v>326</v>
      </c>
      <c r="O1093"/>
      <c r="P1093"/>
      <c r="Q1093" s="18" t="str">
        <f>"S"&amp;_xlfn.ISOWEEKNUM(Semaine_1[[#This Row],[Date]])</f>
        <v>S28</v>
      </c>
      <c r="R1093" s="18" t="str">
        <f>TEXT(Semaine_1[[#This Row],[Date]],"MMMM")</f>
        <v>juillet</v>
      </c>
    </row>
    <row r="1094" spans="1:18" x14ac:dyDescent="0.45">
      <c r="A1094" s="1">
        <v>45845</v>
      </c>
      <c r="B1094" t="s">
        <v>45</v>
      </c>
      <c r="C1094" t="s">
        <v>46</v>
      </c>
      <c r="D1094" t="s">
        <v>64</v>
      </c>
      <c r="E1094" t="s">
        <v>134</v>
      </c>
      <c r="F1094">
        <v>772892924</v>
      </c>
      <c r="G1094" t="s">
        <v>27</v>
      </c>
      <c r="I1094" t="s">
        <v>19</v>
      </c>
      <c r="J1094" t="s">
        <v>20</v>
      </c>
      <c r="L1094" s="4" t="s">
        <v>51</v>
      </c>
      <c r="O1094"/>
      <c r="P1094"/>
      <c r="Q1094" s="18" t="str">
        <f>"S"&amp;_xlfn.ISOWEEKNUM(Semaine_1[[#This Row],[Date]])</f>
        <v>S28</v>
      </c>
      <c r="R1094" s="18" t="str">
        <f>TEXT(Semaine_1[[#This Row],[Date]],"MMMM")</f>
        <v>juillet</v>
      </c>
    </row>
    <row r="1095" spans="1:18" ht="42.75" x14ac:dyDescent="0.45">
      <c r="A1095" s="1">
        <v>45845</v>
      </c>
      <c r="B1095" t="s">
        <v>30</v>
      </c>
      <c r="C1095" t="s">
        <v>31</v>
      </c>
      <c r="D1095" t="s">
        <v>210</v>
      </c>
      <c r="E1095" t="s">
        <v>327</v>
      </c>
      <c r="F1095">
        <v>776503464</v>
      </c>
      <c r="G1095" t="s">
        <v>27</v>
      </c>
      <c r="I1095" t="s">
        <v>24</v>
      </c>
      <c r="J1095" t="s">
        <v>20</v>
      </c>
      <c r="L1095" s="4" t="s">
        <v>328</v>
      </c>
      <c r="O1095"/>
      <c r="P1095"/>
      <c r="Q1095" s="18" t="str">
        <f>"S"&amp;_xlfn.ISOWEEKNUM(Semaine_1[[#This Row],[Date]])</f>
        <v>S28</v>
      </c>
      <c r="R1095" s="18" t="str">
        <f>TEXT(Semaine_1[[#This Row],[Date]],"MMMM")</f>
        <v>juillet</v>
      </c>
    </row>
    <row r="1096" spans="1:18" ht="42.75" x14ac:dyDescent="0.45">
      <c r="A1096" s="1">
        <v>45845</v>
      </c>
      <c r="B1096" t="s">
        <v>30</v>
      </c>
      <c r="C1096" t="s">
        <v>31</v>
      </c>
      <c r="D1096" t="s">
        <v>210</v>
      </c>
      <c r="E1096" t="s">
        <v>211</v>
      </c>
      <c r="F1096">
        <v>762852932</v>
      </c>
      <c r="G1096" t="s">
        <v>18</v>
      </c>
      <c r="I1096" t="s">
        <v>24</v>
      </c>
      <c r="J1096" t="s">
        <v>20</v>
      </c>
      <c r="L1096" s="4" t="s">
        <v>329</v>
      </c>
      <c r="O1096"/>
      <c r="P1096"/>
      <c r="Q1096" s="18" t="str">
        <f>"S"&amp;_xlfn.ISOWEEKNUM(Semaine_1[[#This Row],[Date]])</f>
        <v>S28</v>
      </c>
      <c r="R1096" s="18" t="str">
        <f>TEXT(Semaine_1[[#This Row],[Date]],"MMMM")</f>
        <v>juillet</v>
      </c>
    </row>
    <row r="1097" spans="1:18" x14ac:dyDescent="0.45">
      <c r="A1097" s="1">
        <v>45845</v>
      </c>
      <c r="B1097" t="s">
        <v>30</v>
      </c>
      <c r="C1097" t="s">
        <v>31</v>
      </c>
      <c r="D1097" t="s">
        <v>210</v>
      </c>
      <c r="E1097" t="s">
        <v>212</v>
      </c>
      <c r="F1097">
        <v>785554540</v>
      </c>
      <c r="G1097" t="s">
        <v>18</v>
      </c>
      <c r="I1097" t="s">
        <v>19</v>
      </c>
      <c r="J1097" t="s">
        <v>20</v>
      </c>
      <c r="L1097" s="4" t="s">
        <v>330</v>
      </c>
      <c r="O1097"/>
      <c r="P1097"/>
      <c r="Q1097" s="18" t="str">
        <f>"S"&amp;_xlfn.ISOWEEKNUM(Semaine_1[[#This Row],[Date]])</f>
        <v>S28</v>
      </c>
      <c r="R1097" s="18" t="str">
        <f>TEXT(Semaine_1[[#This Row],[Date]],"MMMM")</f>
        <v>juillet</v>
      </c>
    </row>
    <row r="1098" spans="1:18" ht="28.5" x14ac:dyDescent="0.45">
      <c r="A1098" s="1">
        <v>45845</v>
      </c>
      <c r="B1098" t="s">
        <v>30</v>
      </c>
      <c r="C1098" t="s">
        <v>31</v>
      </c>
      <c r="D1098" t="s">
        <v>210</v>
      </c>
      <c r="E1098" t="s">
        <v>331</v>
      </c>
      <c r="F1098">
        <v>786402688</v>
      </c>
      <c r="G1098" t="s">
        <v>18</v>
      </c>
      <c r="I1098" t="s">
        <v>24</v>
      </c>
      <c r="J1098" t="s">
        <v>20</v>
      </c>
      <c r="L1098" s="4" t="s">
        <v>332</v>
      </c>
      <c r="O1098"/>
      <c r="P1098"/>
      <c r="Q1098" s="18" t="str">
        <f>"S"&amp;_xlfn.ISOWEEKNUM(Semaine_1[[#This Row],[Date]])</f>
        <v>S28</v>
      </c>
      <c r="R1098" s="18" t="str">
        <f>TEXT(Semaine_1[[#This Row],[Date]],"MMMM")</f>
        <v>juillet</v>
      </c>
    </row>
    <row r="1099" spans="1:18" ht="42.75" x14ac:dyDescent="0.45">
      <c r="A1099" s="1">
        <v>45845</v>
      </c>
      <c r="B1099" t="s">
        <v>30</v>
      </c>
      <c r="C1099" t="s">
        <v>31</v>
      </c>
      <c r="D1099" t="s">
        <v>210</v>
      </c>
      <c r="E1099" t="s">
        <v>247</v>
      </c>
      <c r="F1099">
        <v>774245132</v>
      </c>
      <c r="G1099" t="s">
        <v>27</v>
      </c>
      <c r="I1099" t="s">
        <v>24</v>
      </c>
      <c r="J1099" t="s">
        <v>20</v>
      </c>
      <c r="L1099" s="4" t="s">
        <v>333</v>
      </c>
      <c r="O1099"/>
      <c r="P1099"/>
      <c r="Q1099" s="18" t="str">
        <f>"S"&amp;_xlfn.ISOWEEKNUM(Semaine_1[[#This Row],[Date]])</f>
        <v>S28</v>
      </c>
      <c r="R1099" s="18" t="str">
        <f>TEXT(Semaine_1[[#This Row],[Date]],"MMMM")</f>
        <v>juillet</v>
      </c>
    </row>
    <row r="1100" spans="1:18" ht="42.75" x14ac:dyDescent="0.45">
      <c r="A1100" s="1">
        <v>45845</v>
      </c>
      <c r="B1100" t="s">
        <v>30</v>
      </c>
      <c r="C1100" t="s">
        <v>31</v>
      </c>
      <c r="D1100" t="s">
        <v>210</v>
      </c>
      <c r="E1100" t="s">
        <v>334</v>
      </c>
      <c r="F1100">
        <v>773756258</v>
      </c>
      <c r="G1100" t="s">
        <v>27</v>
      </c>
      <c r="I1100" t="s">
        <v>24</v>
      </c>
      <c r="J1100" t="s">
        <v>20</v>
      </c>
      <c r="L1100" s="4" t="s">
        <v>335</v>
      </c>
      <c r="O1100"/>
      <c r="P1100"/>
      <c r="Q1100" s="18" t="str">
        <f>"S"&amp;_xlfn.ISOWEEKNUM(Semaine_1[[#This Row],[Date]])</f>
        <v>S28</v>
      </c>
      <c r="R1100" s="18" t="str">
        <f>TEXT(Semaine_1[[#This Row],[Date]],"MMMM")</f>
        <v>juillet</v>
      </c>
    </row>
    <row r="1101" spans="1:18" ht="28.5" x14ac:dyDescent="0.45">
      <c r="A1101" s="1">
        <v>45845</v>
      </c>
      <c r="B1101" t="s">
        <v>30</v>
      </c>
      <c r="C1101" t="s">
        <v>31</v>
      </c>
      <c r="D1101" t="s">
        <v>210</v>
      </c>
      <c r="E1101" t="s">
        <v>336</v>
      </c>
      <c r="F1101">
        <v>776149093</v>
      </c>
      <c r="G1101" t="s">
        <v>27</v>
      </c>
      <c r="I1101" t="s">
        <v>19</v>
      </c>
      <c r="J1101" t="s">
        <v>20</v>
      </c>
      <c r="L1101" s="4" t="s">
        <v>337</v>
      </c>
      <c r="O1101"/>
      <c r="P1101"/>
      <c r="Q1101" s="18" t="str">
        <f>"S"&amp;_xlfn.ISOWEEKNUM(Semaine_1[[#This Row],[Date]])</f>
        <v>S28</v>
      </c>
      <c r="R1101" s="18" t="str">
        <f>TEXT(Semaine_1[[#This Row],[Date]],"MMMM")</f>
        <v>juillet</v>
      </c>
    </row>
    <row r="1102" spans="1:18" ht="28.5" x14ac:dyDescent="0.45">
      <c r="A1102" s="1">
        <v>45845</v>
      </c>
      <c r="B1102" t="s">
        <v>30</v>
      </c>
      <c r="C1102" t="s">
        <v>31</v>
      </c>
      <c r="D1102" t="s">
        <v>210</v>
      </c>
      <c r="E1102" t="s">
        <v>264</v>
      </c>
      <c r="F1102">
        <v>775405469</v>
      </c>
      <c r="G1102" t="s">
        <v>27</v>
      </c>
      <c r="I1102" t="s">
        <v>24</v>
      </c>
      <c r="J1102" t="s">
        <v>20</v>
      </c>
      <c r="L1102" s="4" t="s">
        <v>338</v>
      </c>
      <c r="O1102"/>
      <c r="P1102"/>
      <c r="Q1102" s="18" t="str">
        <f>"S"&amp;_xlfn.ISOWEEKNUM(Semaine_1[[#This Row],[Date]])</f>
        <v>S28</v>
      </c>
      <c r="R1102" s="18" t="str">
        <f>TEXT(Semaine_1[[#This Row],[Date]],"MMMM")</f>
        <v>juillet</v>
      </c>
    </row>
    <row r="1103" spans="1:18" ht="28.5" x14ac:dyDescent="0.45">
      <c r="A1103" s="1">
        <v>45845</v>
      </c>
      <c r="B1103" t="s">
        <v>30</v>
      </c>
      <c r="C1103" t="s">
        <v>31</v>
      </c>
      <c r="D1103" t="s">
        <v>213</v>
      </c>
      <c r="E1103" t="s">
        <v>339</v>
      </c>
      <c r="F1103">
        <v>773546192</v>
      </c>
      <c r="G1103" t="s">
        <v>18</v>
      </c>
      <c r="I1103" t="s">
        <v>24</v>
      </c>
      <c r="J1103" t="s">
        <v>37</v>
      </c>
      <c r="L1103" s="4" t="s">
        <v>340</v>
      </c>
      <c r="M1103" t="s">
        <v>341</v>
      </c>
      <c r="N1103">
        <v>3</v>
      </c>
      <c r="O1103">
        <v>12250</v>
      </c>
      <c r="P1103">
        <v>36750</v>
      </c>
      <c r="Q1103" s="18" t="str">
        <f>"S"&amp;_xlfn.ISOWEEKNUM(Semaine_1[[#This Row],[Date]])</f>
        <v>S28</v>
      </c>
      <c r="R1103" s="18" t="str">
        <f>TEXT(Semaine_1[[#This Row],[Date]],"MMMM")</f>
        <v>juillet</v>
      </c>
    </row>
    <row r="1104" spans="1:18" x14ac:dyDescent="0.45">
      <c r="A1104" s="1">
        <v>45845</v>
      </c>
      <c r="B1104" t="s">
        <v>30</v>
      </c>
      <c r="C1104" t="s">
        <v>31</v>
      </c>
      <c r="D1104" t="s">
        <v>213</v>
      </c>
      <c r="E1104" t="s">
        <v>260</v>
      </c>
      <c r="F1104">
        <v>776214111</v>
      </c>
      <c r="G1104" t="s">
        <v>18</v>
      </c>
      <c r="I1104" t="s">
        <v>24</v>
      </c>
      <c r="J1104" t="s">
        <v>20</v>
      </c>
      <c r="L1104" s="4" t="s">
        <v>342</v>
      </c>
      <c r="O1104"/>
      <c r="P1104"/>
      <c r="Q1104" s="18" t="str">
        <f>"S"&amp;_xlfn.ISOWEEKNUM(Semaine_1[[#This Row],[Date]])</f>
        <v>S28</v>
      </c>
      <c r="R1104" s="18" t="str">
        <f>TEXT(Semaine_1[[#This Row],[Date]],"MMMM")</f>
        <v>juillet</v>
      </c>
    </row>
    <row r="1105" spans="1:18" ht="42.75" x14ac:dyDescent="0.45">
      <c r="A1105" s="1">
        <v>45845</v>
      </c>
      <c r="B1105" t="s">
        <v>30</v>
      </c>
      <c r="C1105" t="s">
        <v>31</v>
      </c>
      <c r="D1105" t="s">
        <v>213</v>
      </c>
      <c r="E1105" t="s">
        <v>343</v>
      </c>
      <c r="F1105">
        <v>775160316</v>
      </c>
      <c r="G1105" t="s">
        <v>18</v>
      </c>
      <c r="I1105" t="s">
        <v>24</v>
      </c>
      <c r="J1105" t="s">
        <v>20</v>
      </c>
      <c r="L1105" s="4" t="s">
        <v>344</v>
      </c>
      <c r="O1105"/>
      <c r="P1105"/>
      <c r="Q1105" s="18" t="str">
        <f>"S"&amp;_xlfn.ISOWEEKNUM(Semaine_1[[#This Row],[Date]])</f>
        <v>S28</v>
      </c>
      <c r="R1105" s="18" t="str">
        <f>TEXT(Semaine_1[[#This Row],[Date]],"MMMM")</f>
        <v>juillet</v>
      </c>
    </row>
    <row r="1106" spans="1:18" ht="28.5" x14ac:dyDescent="0.45">
      <c r="A1106" s="1">
        <v>45845</v>
      </c>
      <c r="B1106" t="s">
        <v>30</v>
      </c>
      <c r="C1106" t="s">
        <v>31</v>
      </c>
      <c r="D1106" t="s">
        <v>213</v>
      </c>
      <c r="E1106" t="s">
        <v>181</v>
      </c>
      <c r="F1106">
        <v>775586604</v>
      </c>
      <c r="G1106" t="s">
        <v>27</v>
      </c>
      <c r="I1106" t="s">
        <v>24</v>
      </c>
      <c r="J1106" t="s">
        <v>20</v>
      </c>
      <c r="L1106" s="4" t="s">
        <v>345</v>
      </c>
      <c r="O1106"/>
      <c r="P1106"/>
      <c r="Q1106" s="18" t="str">
        <f>"S"&amp;_xlfn.ISOWEEKNUM(Semaine_1[[#This Row],[Date]])</f>
        <v>S28</v>
      </c>
      <c r="R1106" s="18" t="str">
        <f>TEXT(Semaine_1[[#This Row],[Date]],"MMMM")</f>
        <v>juillet</v>
      </c>
    </row>
    <row r="1107" spans="1:18" x14ac:dyDescent="0.45">
      <c r="A1107" s="1">
        <v>45845</v>
      </c>
      <c r="B1107" t="s">
        <v>30</v>
      </c>
      <c r="C1107" t="s">
        <v>31</v>
      </c>
      <c r="D1107" t="s">
        <v>213</v>
      </c>
      <c r="E1107" t="s">
        <v>346</v>
      </c>
      <c r="F1107">
        <v>766972391</v>
      </c>
      <c r="G1107" t="s">
        <v>18</v>
      </c>
      <c r="I1107" t="s">
        <v>19</v>
      </c>
      <c r="J1107" t="s">
        <v>20</v>
      </c>
      <c r="L1107" s="4" t="s">
        <v>347</v>
      </c>
      <c r="O1107"/>
      <c r="P1107"/>
      <c r="Q1107" s="18" t="str">
        <f>"S"&amp;_xlfn.ISOWEEKNUM(Semaine_1[[#This Row],[Date]])</f>
        <v>S28</v>
      </c>
      <c r="R1107" s="18" t="str">
        <f>TEXT(Semaine_1[[#This Row],[Date]],"MMMM")</f>
        <v>juillet</v>
      </c>
    </row>
    <row r="1108" spans="1:18" ht="28.5" x14ac:dyDescent="0.45">
      <c r="A1108" s="1">
        <v>45845</v>
      </c>
      <c r="B1108" t="s">
        <v>30</v>
      </c>
      <c r="C1108" t="s">
        <v>31</v>
      </c>
      <c r="D1108" t="s">
        <v>213</v>
      </c>
      <c r="E1108" t="s">
        <v>348</v>
      </c>
      <c r="F1108">
        <v>762979605</v>
      </c>
      <c r="G1108" t="s">
        <v>18</v>
      </c>
      <c r="I1108" t="s">
        <v>19</v>
      </c>
      <c r="J1108" t="s">
        <v>20</v>
      </c>
      <c r="L1108" s="4" t="s">
        <v>349</v>
      </c>
      <c r="O1108"/>
      <c r="P1108"/>
      <c r="Q1108" s="18" t="str">
        <f>"S"&amp;_xlfn.ISOWEEKNUM(Semaine_1[[#This Row],[Date]])</f>
        <v>S28</v>
      </c>
      <c r="R1108" s="18" t="str">
        <f>TEXT(Semaine_1[[#This Row],[Date]],"MMMM")</f>
        <v>juillet</v>
      </c>
    </row>
    <row r="1109" spans="1:18" ht="28.5" x14ac:dyDescent="0.45">
      <c r="A1109" s="1">
        <v>45845</v>
      </c>
      <c r="B1109" t="s">
        <v>30</v>
      </c>
      <c r="C1109" t="s">
        <v>31</v>
      </c>
      <c r="D1109" t="s">
        <v>213</v>
      </c>
      <c r="E1109" t="s">
        <v>263</v>
      </c>
      <c r="F1109">
        <v>774540865</v>
      </c>
      <c r="G1109" t="s">
        <v>27</v>
      </c>
      <c r="I1109" t="s">
        <v>19</v>
      </c>
      <c r="J1109" t="s">
        <v>20</v>
      </c>
      <c r="L1109" s="4" t="s">
        <v>350</v>
      </c>
      <c r="O1109"/>
      <c r="P1109"/>
      <c r="Q1109" s="18" t="str">
        <f>"S"&amp;_xlfn.ISOWEEKNUM(Semaine_1[[#This Row],[Date]])</f>
        <v>S28</v>
      </c>
      <c r="R1109" s="18" t="str">
        <f>TEXT(Semaine_1[[#This Row],[Date]],"MMMM")</f>
        <v>juillet</v>
      </c>
    </row>
    <row r="1110" spans="1:18" ht="71.25" x14ac:dyDescent="0.45">
      <c r="A1110" s="1">
        <v>45845</v>
      </c>
      <c r="B1110" t="s">
        <v>30</v>
      </c>
      <c r="C1110" t="s">
        <v>31</v>
      </c>
      <c r="D1110" t="s">
        <v>213</v>
      </c>
      <c r="E1110" t="s">
        <v>261</v>
      </c>
      <c r="F1110">
        <v>784537895</v>
      </c>
      <c r="G1110" t="s">
        <v>27</v>
      </c>
      <c r="I1110" t="s">
        <v>24</v>
      </c>
      <c r="J1110" t="s">
        <v>37</v>
      </c>
      <c r="L1110" s="4" t="s">
        <v>351</v>
      </c>
      <c r="M1110" t="s">
        <v>29</v>
      </c>
      <c r="N1110">
        <v>50</v>
      </c>
      <c r="O1110">
        <v>9750</v>
      </c>
      <c r="P1110">
        <v>487500</v>
      </c>
      <c r="Q1110" s="18" t="str">
        <f>"S"&amp;_xlfn.ISOWEEKNUM(Semaine_1[[#This Row],[Date]])</f>
        <v>S28</v>
      </c>
      <c r="R1110" s="18" t="str">
        <f>TEXT(Semaine_1[[#This Row],[Date]],"MMMM")</f>
        <v>juillet</v>
      </c>
    </row>
    <row r="1111" spans="1:18" ht="42.75" x14ac:dyDescent="0.45">
      <c r="A1111" s="1">
        <v>45845</v>
      </c>
      <c r="B1111" t="s">
        <v>30</v>
      </c>
      <c r="C1111" t="s">
        <v>31</v>
      </c>
      <c r="D1111" t="s">
        <v>213</v>
      </c>
      <c r="E1111" t="s">
        <v>262</v>
      </c>
      <c r="F1111">
        <v>786323232</v>
      </c>
      <c r="G1111" t="s">
        <v>27</v>
      </c>
      <c r="I1111" t="s">
        <v>24</v>
      </c>
      <c r="J1111" t="s">
        <v>20</v>
      </c>
      <c r="L1111" s="4" t="s">
        <v>352</v>
      </c>
      <c r="O1111"/>
      <c r="P1111"/>
      <c r="Q1111" s="18" t="str">
        <f>"S"&amp;_xlfn.ISOWEEKNUM(Semaine_1[[#This Row],[Date]])</f>
        <v>S28</v>
      </c>
      <c r="R1111" s="18" t="str">
        <f>TEXT(Semaine_1[[#This Row],[Date]],"MMMM")</f>
        <v>juillet</v>
      </c>
    </row>
    <row r="1112" spans="1:18" x14ac:dyDescent="0.45">
      <c r="A1112" s="1">
        <v>45845</v>
      </c>
      <c r="B1112" t="s">
        <v>35</v>
      </c>
      <c r="C1112" t="s">
        <v>36</v>
      </c>
      <c r="D1112" t="s">
        <v>353</v>
      </c>
      <c r="E1112" t="s">
        <v>354</v>
      </c>
      <c r="F1112">
        <v>774249189</v>
      </c>
      <c r="G1112" t="s">
        <v>27</v>
      </c>
      <c r="I1112" t="s">
        <v>24</v>
      </c>
      <c r="J1112" t="s">
        <v>20</v>
      </c>
      <c r="L1112" s="4" t="s">
        <v>355</v>
      </c>
      <c r="O1112"/>
      <c r="P1112"/>
      <c r="Q1112" s="18" t="str">
        <f>"S"&amp;_xlfn.ISOWEEKNUM(Semaine_1[[#This Row],[Date]])</f>
        <v>S28</v>
      </c>
      <c r="R1112" s="18" t="str">
        <f>TEXT(Semaine_1[[#This Row],[Date]],"MMMM")</f>
        <v>juillet</v>
      </c>
    </row>
    <row r="1113" spans="1:18" x14ac:dyDescent="0.45">
      <c r="A1113" s="1">
        <v>45845</v>
      </c>
      <c r="B1113" t="s">
        <v>35</v>
      </c>
      <c r="C1113" t="s">
        <v>36</v>
      </c>
      <c r="D1113" t="s">
        <v>353</v>
      </c>
      <c r="E1113" t="s">
        <v>356</v>
      </c>
      <c r="F1113">
        <v>774245222</v>
      </c>
      <c r="G1113" t="s">
        <v>18</v>
      </c>
      <c r="I1113" t="s">
        <v>19</v>
      </c>
      <c r="J1113" t="s">
        <v>20</v>
      </c>
      <c r="L1113" s="4" t="s">
        <v>121</v>
      </c>
      <c r="O1113"/>
      <c r="P1113"/>
      <c r="Q1113" s="18" t="str">
        <f>"S"&amp;_xlfn.ISOWEEKNUM(Semaine_1[[#This Row],[Date]])</f>
        <v>S28</v>
      </c>
      <c r="R1113" s="18" t="str">
        <f>TEXT(Semaine_1[[#This Row],[Date]],"MMMM")</f>
        <v>juillet</v>
      </c>
    </row>
    <row r="1114" spans="1:18" x14ac:dyDescent="0.45">
      <c r="A1114" s="1">
        <v>45845</v>
      </c>
      <c r="B1114" t="s">
        <v>35</v>
      </c>
      <c r="C1114" t="s">
        <v>36</v>
      </c>
      <c r="D1114" t="s">
        <v>353</v>
      </c>
      <c r="E1114" t="s">
        <v>357</v>
      </c>
      <c r="F1114">
        <v>763414593</v>
      </c>
      <c r="G1114" t="s">
        <v>18</v>
      </c>
      <c r="I1114" t="s">
        <v>19</v>
      </c>
      <c r="J1114" t="s">
        <v>20</v>
      </c>
      <c r="L1114" s="4" t="s">
        <v>121</v>
      </c>
      <c r="O1114"/>
      <c r="P1114"/>
      <c r="Q1114" s="18" t="str">
        <f>"S"&amp;_xlfn.ISOWEEKNUM(Semaine_1[[#This Row],[Date]])</f>
        <v>S28</v>
      </c>
      <c r="R1114" s="18" t="str">
        <f>TEXT(Semaine_1[[#This Row],[Date]],"MMMM")</f>
        <v>juillet</v>
      </c>
    </row>
    <row r="1115" spans="1:18" x14ac:dyDescent="0.45">
      <c r="A1115" s="1">
        <v>45845</v>
      </c>
      <c r="B1115" t="s">
        <v>35</v>
      </c>
      <c r="C1115" t="s">
        <v>36</v>
      </c>
      <c r="D1115" t="s">
        <v>353</v>
      </c>
      <c r="E1115" t="s">
        <v>358</v>
      </c>
      <c r="F1115">
        <v>788454467</v>
      </c>
      <c r="G1115" t="s">
        <v>27</v>
      </c>
      <c r="I1115" t="s">
        <v>19</v>
      </c>
      <c r="J1115" t="s">
        <v>20</v>
      </c>
      <c r="L1115" s="4" t="s">
        <v>117</v>
      </c>
      <c r="O1115"/>
      <c r="P1115"/>
      <c r="Q1115" s="18" t="str">
        <f>"S"&amp;_xlfn.ISOWEEKNUM(Semaine_1[[#This Row],[Date]])</f>
        <v>S28</v>
      </c>
      <c r="R1115" s="18" t="str">
        <f>TEXT(Semaine_1[[#This Row],[Date]],"MMMM")</f>
        <v>juillet</v>
      </c>
    </row>
    <row r="1116" spans="1:18" x14ac:dyDescent="0.45">
      <c r="A1116" s="1">
        <v>45845</v>
      </c>
      <c r="B1116" t="s">
        <v>35</v>
      </c>
      <c r="C1116" t="s">
        <v>36</v>
      </c>
      <c r="D1116" t="s">
        <v>353</v>
      </c>
      <c r="E1116" t="s">
        <v>235</v>
      </c>
      <c r="F1116">
        <v>775331187</v>
      </c>
      <c r="G1116" t="s">
        <v>18</v>
      </c>
      <c r="I1116" t="s">
        <v>19</v>
      </c>
      <c r="J1116" t="s">
        <v>20</v>
      </c>
      <c r="L1116" s="4" t="s">
        <v>121</v>
      </c>
      <c r="O1116"/>
      <c r="P1116"/>
      <c r="Q1116" s="18" t="str">
        <f>"S"&amp;_xlfn.ISOWEEKNUM(Semaine_1[[#This Row],[Date]])</f>
        <v>S28</v>
      </c>
      <c r="R1116" s="18" t="str">
        <f>TEXT(Semaine_1[[#This Row],[Date]],"MMMM")</f>
        <v>juillet</v>
      </c>
    </row>
    <row r="1117" spans="1:18" x14ac:dyDescent="0.45">
      <c r="A1117" s="1">
        <v>45845</v>
      </c>
      <c r="B1117" t="s">
        <v>35</v>
      </c>
      <c r="C1117" t="s">
        <v>36</v>
      </c>
      <c r="D1117" t="s">
        <v>353</v>
      </c>
      <c r="E1117" t="s">
        <v>359</v>
      </c>
      <c r="F1117">
        <v>772138804</v>
      </c>
      <c r="G1117" t="s">
        <v>27</v>
      </c>
      <c r="I1117" t="s">
        <v>19</v>
      </c>
      <c r="J1117" t="s">
        <v>20</v>
      </c>
      <c r="L1117" s="4" t="s">
        <v>360</v>
      </c>
      <c r="O1117"/>
      <c r="P1117"/>
      <c r="Q1117" s="18" t="str">
        <f>"S"&amp;_xlfn.ISOWEEKNUM(Semaine_1[[#This Row],[Date]])</f>
        <v>S28</v>
      </c>
      <c r="R1117" s="18" t="str">
        <f>TEXT(Semaine_1[[#This Row],[Date]],"MMMM")</f>
        <v>juillet</v>
      </c>
    </row>
    <row r="1118" spans="1:18" x14ac:dyDescent="0.45">
      <c r="A1118" s="1">
        <v>45845</v>
      </c>
      <c r="B1118" t="s">
        <v>35</v>
      </c>
      <c r="C1118" t="s">
        <v>36</v>
      </c>
      <c r="D1118" t="s">
        <v>353</v>
      </c>
      <c r="E1118" t="s">
        <v>60</v>
      </c>
      <c r="F1118">
        <v>778134091</v>
      </c>
      <c r="G1118" t="s">
        <v>27</v>
      </c>
      <c r="I1118" t="s">
        <v>19</v>
      </c>
      <c r="J1118" t="s">
        <v>20</v>
      </c>
      <c r="L1118" s="4" t="s">
        <v>118</v>
      </c>
      <c r="O1118"/>
      <c r="P1118"/>
      <c r="Q1118" s="18" t="str">
        <f>"S"&amp;_xlfn.ISOWEEKNUM(Semaine_1[[#This Row],[Date]])</f>
        <v>S28</v>
      </c>
      <c r="R1118" s="18" t="str">
        <f>TEXT(Semaine_1[[#This Row],[Date]],"MMMM")</f>
        <v>juillet</v>
      </c>
    </row>
    <row r="1119" spans="1:18" ht="28.5" x14ac:dyDescent="0.45">
      <c r="A1119" s="1">
        <v>45845</v>
      </c>
      <c r="B1119" t="s">
        <v>35</v>
      </c>
      <c r="C1119" t="s">
        <v>36</v>
      </c>
      <c r="D1119" t="s">
        <v>353</v>
      </c>
      <c r="E1119" t="s">
        <v>361</v>
      </c>
      <c r="F1119">
        <v>789401855</v>
      </c>
      <c r="G1119" t="s">
        <v>27</v>
      </c>
      <c r="I1119" t="s">
        <v>19</v>
      </c>
      <c r="J1119" t="s">
        <v>20</v>
      </c>
      <c r="L1119" s="4" t="s">
        <v>362</v>
      </c>
      <c r="O1119"/>
      <c r="P1119"/>
      <c r="Q1119" s="18" t="str">
        <f>"S"&amp;_xlfn.ISOWEEKNUM(Semaine_1[[#This Row],[Date]])</f>
        <v>S28</v>
      </c>
      <c r="R1119" s="18" t="str">
        <f>TEXT(Semaine_1[[#This Row],[Date]],"MMMM")</f>
        <v>juillet</v>
      </c>
    </row>
    <row r="1120" spans="1:18" ht="28.5" x14ac:dyDescent="0.45">
      <c r="A1120" s="1">
        <v>45845</v>
      </c>
      <c r="B1120" t="s">
        <v>35</v>
      </c>
      <c r="C1120" t="s">
        <v>36</v>
      </c>
      <c r="D1120" t="s">
        <v>353</v>
      </c>
      <c r="E1120" t="s">
        <v>363</v>
      </c>
      <c r="F1120">
        <v>773553588</v>
      </c>
      <c r="G1120" t="s">
        <v>27</v>
      </c>
      <c r="I1120" t="s">
        <v>19</v>
      </c>
      <c r="J1120" t="s">
        <v>20</v>
      </c>
      <c r="L1120" s="4" t="s">
        <v>364</v>
      </c>
      <c r="O1120"/>
      <c r="P1120"/>
      <c r="Q1120" s="18" t="str">
        <f>"S"&amp;_xlfn.ISOWEEKNUM(Semaine_1[[#This Row],[Date]])</f>
        <v>S28</v>
      </c>
      <c r="R1120" s="18" t="str">
        <f>TEXT(Semaine_1[[#This Row],[Date]],"MMMM")</f>
        <v>juillet</v>
      </c>
    </row>
    <row r="1121" spans="1:18" x14ac:dyDescent="0.45">
      <c r="A1121" s="1">
        <v>45842</v>
      </c>
      <c r="B1121" t="s">
        <v>14</v>
      </c>
      <c r="C1121" t="s">
        <v>15</v>
      </c>
      <c r="D1121" t="s">
        <v>16</v>
      </c>
      <c r="E1121" t="s">
        <v>745</v>
      </c>
      <c r="F1121">
        <v>772222253</v>
      </c>
      <c r="G1121" t="s">
        <v>23</v>
      </c>
      <c r="I1121" t="s">
        <v>24</v>
      </c>
      <c r="J1121" t="s">
        <v>20</v>
      </c>
      <c r="L1121" s="4" t="s">
        <v>746</v>
      </c>
      <c r="Q1121" s="18" t="str">
        <f>"S"&amp;_xlfn.ISOWEEKNUM(Semaine_1[[#This Row],[Date]])</f>
        <v>S27</v>
      </c>
      <c r="R1121" s="18" t="str">
        <f>TEXT(Semaine_1[[#This Row],[Date]],"MMMM")</f>
        <v>juillet</v>
      </c>
    </row>
    <row r="1122" spans="1:18" x14ac:dyDescent="0.45">
      <c r="A1122" s="1">
        <v>45842</v>
      </c>
      <c r="B1122" t="s">
        <v>14</v>
      </c>
      <c r="C1122" t="s">
        <v>15</v>
      </c>
      <c r="D1122" t="s">
        <v>169</v>
      </c>
      <c r="E1122" t="s">
        <v>170</v>
      </c>
      <c r="F1122">
        <v>775014335</v>
      </c>
      <c r="G1122" t="s">
        <v>18</v>
      </c>
      <c r="I1122" t="s">
        <v>19</v>
      </c>
      <c r="J1122" t="s">
        <v>20</v>
      </c>
      <c r="L1122" s="4" t="s">
        <v>21</v>
      </c>
      <c r="Q1122" s="18" t="str">
        <f>"S"&amp;_xlfn.ISOWEEKNUM(Semaine_1[[#This Row],[Date]])</f>
        <v>S27</v>
      </c>
      <c r="R1122" s="18" t="str">
        <f>TEXT(Semaine_1[[#This Row],[Date]],"MMMM")</f>
        <v>juillet</v>
      </c>
    </row>
    <row r="1123" spans="1:18" x14ac:dyDescent="0.45">
      <c r="A1123" s="1">
        <v>45842</v>
      </c>
      <c r="B1123" t="s">
        <v>14</v>
      </c>
      <c r="C1123" t="s">
        <v>15</v>
      </c>
      <c r="D1123" t="s">
        <v>169</v>
      </c>
      <c r="E1123" t="s">
        <v>171</v>
      </c>
      <c r="F1123">
        <v>772070286</v>
      </c>
      <c r="G1123" t="s">
        <v>18</v>
      </c>
      <c r="I1123" t="s">
        <v>19</v>
      </c>
      <c r="J1123" t="s">
        <v>20</v>
      </c>
      <c r="L1123" s="4" t="s">
        <v>21</v>
      </c>
      <c r="Q1123" s="18" t="str">
        <f>"S"&amp;_xlfn.ISOWEEKNUM(Semaine_1[[#This Row],[Date]])</f>
        <v>S27</v>
      </c>
      <c r="R1123" s="18" t="str">
        <f>TEXT(Semaine_1[[#This Row],[Date]],"MMMM")</f>
        <v>juillet</v>
      </c>
    </row>
    <row r="1124" spans="1:18" x14ac:dyDescent="0.45">
      <c r="A1124" s="1">
        <v>45842</v>
      </c>
      <c r="B1124" t="s">
        <v>14</v>
      </c>
      <c r="C1124" t="s">
        <v>15</v>
      </c>
      <c r="D1124" t="s">
        <v>172</v>
      </c>
      <c r="E1124" t="s">
        <v>747</v>
      </c>
      <c r="F1124">
        <v>772543032</v>
      </c>
      <c r="G1124" t="s">
        <v>18</v>
      </c>
      <c r="I1124" t="s">
        <v>19</v>
      </c>
      <c r="J1124" t="s">
        <v>20</v>
      </c>
      <c r="L1124" s="4" t="s">
        <v>748</v>
      </c>
      <c r="Q1124" s="18" t="str">
        <f>"S"&amp;_xlfn.ISOWEEKNUM(Semaine_1[[#This Row],[Date]])</f>
        <v>S27</v>
      </c>
      <c r="R1124" s="18" t="str">
        <f>TEXT(Semaine_1[[#This Row],[Date]],"MMMM")</f>
        <v>juillet</v>
      </c>
    </row>
    <row r="1125" spans="1:18" x14ac:dyDescent="0.45">
      <c r="A1125" s="1">
        <v>45842</v>
      </c>
      <c r="B1125" t="s">
        <v>45</v>
      </c>
      <c r="C1125" t="s">
        <v>46</v>
      </c>
      <c r="D1125" t="s">
        <v>749</v>
      </c>
      <c r="E1125" t="s">
        <v>750</v>
      </c>
      <c r="F1125">
        <v>773171955</v>
      </c>
      <c r="G1125" t="s">
        <v>27</v>
      </c>
      <c r="I1125" t="s">
        <v>19</v>
      </c>
      <c r="J1125" t="s">
        <v>20</v>
      </c>
      <c r="L1125" s="4" t="s">
        <v>132</v>
      </c>
      <c r="Q1125" s="18" t="str">
        <f>"S"&amp;_xlfn.ISOWEEKNUM(Semaine_1[[#This Row],[Date]])</f>
        <v>S27</v>
      </c>
      <c r="R1125" s="18" t="str">
        <f>TEXT(Semaine_1[[#This Row],[Date]],"MMMM")</f>
        <v>juillet</v>
      </c>
    </row>
    <row r="1126" spans="1:18" ht="28.5" x14ac:dyDescent="0.45">
      <c r="A1126" s="1">
        <v>45842</v>
      </c>
      <c r="B1126" t="s">
        <v>45</v>
      </c>
      <c r="C1126" t="s">
        <v>46</v>
      </c>
      <c r="D1126" t="s">
        <v>749</v>
      </c>
      <c r="E1126" t="s">
        <v>50</v>
      </c>
      <c r="F1126">
        <v>779585990</v>
      </c>
      <c r="G1126" t="s">
        <v>27</v>
      </c>
      <c r="I1126" t="s">
        <v>19</v>
      </c>
      <c r="J1126" t="s">
        <v>20</v>
      </c>
      <c r="L1126" s="4" t="s">
        <v>751</v>
      </c>
      <c r="Q1126" s="18" t="str">
        <f>"S"&amp;_xlfn.ISOWEEKNUM(Semaine_1[[#This Row],[Date]])</f>
        <v>S27</v>
      </c>
      <c r="R1126" s="18" t="str">
        <f>TEXT(Semaine_1[[#This Row],[Date]],"MMMM")</f>
        <v>juillet</v>
      </c>
    </row>
    <row r="1127" spans="1:18" x14ac:dyDescent="0.45">
      <c r="A1127" s="1">
        <v>45842</v>
      </c>
      <c r="B1127" t="s">
        <v>45</v>
      </c>
      <c r="C1127" t="s">
        <v>46</v>
      </c>
      <c r="D1127" t="s">
        <v>749</v>
      </c>
      <c r="E1127" t="s">
        <v>752</v>
      </c>
      <c r="F1127">
        <v>773546734</v>
      </c>
      <c r="G1127" t="s">
        <v>27</v>
      </c>
      <c r="I1127" t="s">
        <v>24</v>
      </c>
      <c r="J1127" t="s">
        <v>20</v>
      </c>
      <c r="L1127" s="4" t="s">
        <v>39</v>
      </c>
      <c r="Q1127" s="18" t="str">
        <f>"S"&amp;_xlfn.ISOWEEKNUM(Semaine_1[[#This Row],[Date]])</f>
        <v>S27</v>
      </c>
      <c r="R1127" s="18" t="str">
        <f>TEXT(Semaine_1[[#This Row],[Date]],"MMMM")</f>
        <v>juillet</v>
      </c>
    </row>
    <row r="1128" spans="1:18" x14ac:dyDescent="0.45">
      <c r="A1128" s="1">
        <v>45842</v>
      </c>
      <c r="B1128" t="s">
        <v>45</v>
      </c>
      <c r="C1128" t="s">
        <v>46</v>
      </c>
      <c r="D1128" t="s">
        <v>749</v>
      </c>
      <c r="E1128" t="s">
        <v>753</v>
      </c>
      <c r="F1128">
        <v>778852859</v>
      </c>
      <c r="G1128" t="s">
        <v>27</v>
      </c>
      <c r="I1128" t="s">
        <v>24</v>
      </c>
      <c r="J1128" t="s">
        <v>20</v>
      </c>
      <c r="L1128" s="4" t="s">
        <v>754</v>
      </c>
      <c r="Q1128" s="18" t="str">
        <f>"S"&amp;_xlfn.ISOWEEKNUM(Semaine_1[[#This Row],[Date]])</f>
        <v>S27</v>
      </c>
      <c r="R1128" s="18" t="str">
        <f>TEXT(Semaine_1[[#This Row],[Date]],"MMMM")</f>
        <v>juillet</v>
      </c>
    </row>
    <row r="1129" spans="1:18" ht="28.5" x14ac:dyDescent="0.45">
      <c r="A1129" s="1">
        <v>45842</v>
      </c>
      <c r="B1129" t="s">
        <v>45</v>
      </c>
      <c r="C1129" t="s">
        <v>46</v>
      </c>
      <c r="D1129" t="s">
        <v>47</v>
      </c>
      <c r="E1129" t="s">
        <v>755</v>
      </c>
      <c r="F1129">
        <v>779987747</v>
      </c>
      <c r="G1129" t="s">
        <v>27</v>
      </c>
      <c r="I1129" t="s">
        <v>24</v>
      </c>
      <c r="J1129" t="s">
        <v>20</v>
      </c>
      <c r="L1129" s="4" t="s">
        <v>756</v>
      </c>
      <c r="Q1129" s="18" t="str">
        <f>"S"&amp;_xlfn.ISOWEEKNUM(Semaine_1[[#This Row],[Date]])</f>
        <v>S27</v>
      </c>
      <c r="R1129" s="18" t="str">
        <f>TEXT(Semaine_1[[#This Row],[Date]],"MMMM")</f>
        <v>juillet</v>
      </c>
    </row>
    <row r="1130" spans="1:18" x14ac:dyDescent="0.45">
      <c r="A1130" s="1">
        <v>45842</v>
      </c>
      <c r="B1130" t="s">
        <v>45</v>
      </c>
      <c r="C1130" t="s">
        <v>46</v>
      </c>
      <c r="D1130" t="s">
        <v>749</v>
      </c>
      <c r="E1130" t="s">
        <v>757</v>
      </c>
      <c r="F1130">
        <v>782340433</v>
      </c>
      <c r="G1130" t="s">
        <v>27</v>
      </c>
      <c r="I1130" t="s">
        <v>24</v>
      </c>
      <c r="J1130" t="s">
        <v>20</v>
      </c>
      <c r="L1130" s="4" t="s">
        <v>132</v>
      </c>
      <c r="Q1130" s="18" t="str">
        <f>"S"&amp;_xlfn.ISOWEEKNUM(Semaine_1[[#This Row],[Date]])</f>
        <v>S27</v>
      </c>
      <c r="R1130" s="18" t="str">
        <f>TEXT(Semaine_1[[#This Row],[Date]],"MMMM")</f>
        <v>juillet</v>
      </c>
    </row>
    <row r="1131" spans="1:18" x14ac:dyDescent="0.45">
      <c r="A1131" s="1">
        <v>45842</v>
      </c>
      <c r="B1131" t="s">
        <v>45</v>
      </c>
      <c r="C1131" t="s">
        <v>46</v>
      </c>
      <c r="D1131" t="s">
        <v>749</v>
      </c>
      <c r="E1131" t="s">
        <v>758</v>
      </c>
      <c r="F1131">
        <v>774445089</v>
      </c>
      <c r="G1131" t="s">
        <v>27</v>
      </c>
      <c r="I1131" t="s">
        <v>24</v>
      </c>
      <c r="J1131" t="s">
        <v>20</v>
      </c>
      <c r="L1131" s="4" t="s">
        <v>39</v>
      </c>
      <c r="Q1131" s="18" t="str">
        <f>"S"&amp;_xlfn.ISOWEEKNUM(Semaine_1[[#This Row],[Date]])</f>
        <v>S27</v>
      </c>
      <c r="R1131" s="18" t="str">
        <f>TEXT(Semaine_1[[#This Row],[Date]],"MMMM")</f>
        <v>juillet</v>
      </c>
    </row>
    <row r="1132" spans="1:18" ht="28.5" x14ac:dyDescent="0.45">
      <c r="A1132" s="1">
        <v>45842</v>
      </c>
      <c r="B1132" t="s">
        <v>45</v>
      </c>
      <c r="C1132" t="s">
        <v>46</v>
      </c>
      <c r="D1132" t="s">
        <v>749</v>
      </c>
      <c r="E1132" t="s">
        <v>173</v>
      </c>
      <c r="F1132">
        <v>772445091</v>
      </c>
      <c r="G1132" t="s">
        <v>27</v>
      </c>
      <c r="I1132" t="s">
        <v>24</v>
      </c>
      <c r="J1132" t="s">
        <v>20</v>
      </c>
      <c r="L1132" s="4" t="s">
        <v>759</v>
      </c>
      <c r="Q1132" s="18" t="str">
        <f>"S"&amp;_xlfn.ISOWEEKNUM(Semaine_1[[#This Row],[Date]])</f>
        <v>S27</v>
      </c>
      <c r="R1132" s="18" t="str">
        <f>TEXT(Semaine_1[[#This Row],[Date]],"MMMM")</f>
        <v>juillet</v>
      </c>
    </row>
    <row r="1133" spans="1:18" x14ac:dyDescent="0.45">
      <c r="A1133" s="1">
        <v>45842</v>
      </c>
      <c r="B1133" t="s">
        <v>45</v>
      </c>
      <c r="C1133" t="s">
        <v>46</v>
      </c>
      <c r="D1133" t="s">
        <v>749</v>
      </c>
      <c r="E1133" t="s">
        <v>760</v>
      </c>
      <c r="F1133">
        <v>763809306</v>
      </c>
      <c r="G1133" t="s">
        <v>27</v>
      </c>
      <c r="I1133" t="s">
        <v>24</v>
      </c>
      <c r="J1133" t="s">
        <v>20</v>
      </c>
      <c r="L1133" s="4" t="s">
        <v>39</v>
      </c>
      <c r="Q1133" s="18" t="str">
        <f>"S"&amp;_xlfn.ISOWEEKNUM(Semaine_1[[#This Row],[Date]])</f>
        <v>S27</v>
      </c>
      <c r="R1133" s="18" t="str">
        <f>TEXT(Semaine_1[[#This Row],[Date]],"MMMM")</f>
        <v>juillet</v>
      </c>
    </row>
    <row r="1134" spans="1:18" x14ac:dyDescent="0.45">
      <c r="A1134" s="1">
        <v>45842</v>
      </c>
      <c r="B1134" t="s">
        <v>45</v>
      </c>
      <c r="C1134" t="s">
        <v>46</v>
      </c>
      <c r="D1134" t="s">
        <v>749</v>
      </c>
      <c r="E1134" t="s">
        <v>174</v>
      </c>
      <c r="F1134">
        <v>763888972</v>
      </c>
      <c r="G1134" t="s">
        <v>27</v>
      </c>
      <c r="I1134" t="s">
        <v>24</v>
      </c>
      <c r="J1134" t="s">
        <v>20</v>
      </c>
      <c r="L1134" s="4" t="s">
        <v>761</v>
      </c>
      <c r="Q1134" s="18" t="str">
        <f>"S"&amp;_xlfn.ISOWEEKNUM(Semaine_1[[#This Row],[Date]])</f>
        <v>S27</v>
      </c>
      <c r="R1134" s="18" t="str">
        <f>TEXT(Semaine_1[[#This Row],[Date]],"MMMM")</f>
        <v>juillet</v>
      </c>
    </row>
    <row r="1135" spans="1:18" x14ac:dyDescent="0.45">
      <c r="A1135" s="1">
        <v>45842</v>
      </c>
      <c r="B1135" t="s">
        <v>45</v>
      </c>
      <c r="C1135" t="s">
        <v>46</v>
      </c>
      <c r="D1135" t="s">
        <v>749</v>
      </c>
      <c r="E1135" t="s">
        <v>760</v>
      </c>
      <c r="F1135">
        <v>772902514</v>
      </c>
      <c r="G1135" t="s">
        <v>27</v>
      </c>
      <c r="I1135" t="s">
        <v>24</v>
      </c>
      <c r="J1135" t="s">
        <v>20</v>
      </c>
      <c r="L1135" s="4" t="s">
        <v>132</v>
      </c>
      <c r="Q1135" s="18" t="str">
        <f>"S"&amp;_xlfn.ISOWEEKNUM(Semaine_1[[#This Row],[Date]])</f>
        <v>S27</v>
      </c>
      <c r="R1135" s="18" t="str">
        <f>TEXT(Semaine_1[[#This Row],[Date]],"MMMM")</f>
        <v>juillet</v>
      </c>
    </row>
    <row r="1136" spans="1:18" x14ac:dyDescent="0.45">
      <c r="A1136" s="1">
        <v>45842</v>
      </c>
      <c r="B1136" t="s">
        <v>45</v>
      </c>
      <c r="C1136" t="s">
        <v>46</v>
      </c>
      <c r="D1136" t="s">
        <v>749</v>
      </c>
      <c r="E1136" t="s">
        <v>762</v>
      </c>
      <c r="F1136">
        <v>776369929</v>
      </c>
      <c r="G1136" t="s">
        <v>27</v>
      </c>
      <c r="I1136" t="s">
        <v>24</v>
      </c>
      <c r="J1136" t="s">
        <v>20</v>
      </c>
      <c r="L1136" s="4" t="s">
        <v>39</v>
      </c>
      <c r="Q1136" s="18" t="str">
        <f>"S"&amp;_xlfn.ISOWEEKNUM(Semaine_1[[#This Row],[Date]])</f>
        <v>S27</v>
      </c>
      <c r="R1136" s="18" t="str">
        <f>TEXT(Semaine_1[[#This Row],[Date]],"MMMM")</f>
        <v>juillet</v>
      </c>
    </row>
    <row r="1137" spans="1:18" x14ac:dyDescent="0.45">
      <c r="A1137" s="1">
        <v>45842</v>
      </c>
      <c r="B1137" t="s">
        <v>45</v>
      </c>
      <c r="C1137" t="s">
        <v>46</v>
      </c>
      <c r="D1137" t="s">
        <v>749</v>
      </c>
      <c r="E1137" t="s">
        <v>763</v>
      </c>
      <c r="F1137">
        <v>778405145</v>
      </c>
      <c r="G1137" t="s">
        <v>27</v>
      </c>
      <c r="I1137" t="s">
        <v>24</v>
      </c>
      <c r="J1137" t="s">
        <v>20</v>
      </c>
      <c r="L1137" s="4" t="s">
        <v>764</v>
      </c>
      <c r="Q1137" s="18" t="str">
        <f>"S"&amp;_xlfn.ISOWEEKNUM(Semaine_1[[#This Row],[Date]])</f>
        <v>S27</v>
      </c>
      <c r="R1137" s="18" t="str">
        <f>TEXT(Semaine_1[[#This Row],[Date]],"MMMM")</f>
        <v>juillet</v>
      </c>
    </row>
    <row r="1138" spans="1:18" ht="28.5" x14ac:dyDescent="0.45">
      <c r="A1138" s="1">
        <v>45842</v>
      </c>
      <c r="B1138" t="s">
        <v>40</v>
      </c>
      <c r="C1138" t="s">
        <v>41</v>
      </c>
      <c r="D1138" t="s">
        <v>175</v>
      </c>
      <c r="E1138" t="s">
        <v>765</v>
      </c>
      <c r="F1138">
        <v>782998230</v>
      </c>
      <c r="G1138" t="s">
        <v>27</v>
      </c>
      <c r="I1138" t="s">
        <v>24</v>
      </c>
      <c r="J1138" t="s">
        <v>20</v>
      </c>
      <c r="L1138" s="4" t="s">
        <v>766</v>
      </c>
      <c r="Q1138" s="18" t="str">
        <f>"S"&amp;_xlfn.ISOWEEKNUM(Semaine_1[[#This Row],[Date]])</f>
        <v>S27</v>
      </c>
      <c r="R1138" s="18" t="str">
        <f>TEXT(Semaine_1[[#This Row],[Date]],"MMMM")</f>
        <v>juillet</v>
      </c>
    </row>
    <row r="1139" spans="1:18" x14ac:dyDescent="0.45">
      <c r="A1139" s="1">
        <v>45842</v>
      </c>
      <c r="B1139" t="s">
        <v>40</v>
      </c>
      <c r="C1139" t="s">
        <v>41</v>
      </c>
      <c r="D1139" t="s">
        <v>175</v>
      </c>
      <c r="E1139" t="s">
        <v>767</v>
      </c>
      <c r="F1139">
        <v>775616351</v>
      </c>
      <c r="G1139" t="s">
        <v>27</v>
      </c>
      <c r="I1139" t="s">
        <v>19</v>
      </c>
      <c r="J1139" t="s">
        <v>20</v>
      </c>
      <c r="L1139" s="4" t="s">
        <v>768</v>
      </c>
      <c r="Q1139" s="18" t="str">
        <f>"S"&amp;_xlfn.ISOWEEKNUM(Semaine_1[[#This Row],[Date]])</f>
        <v>S27</v>
      </c>
      <c r="R1139" s="18" t="str">
        <f>TEXT(Semaine_1[[#This Row],[Date]],"MMMM")</f>
        <v>juillet</v>
      </c>
    </row>
    <row r="1140" spans="1:18" x14ac:dyDescent="0.45">
      <c r="A1140" s="1">
        <v>45842</v>
      </c>
      <c r="B1140" t="s">
        <v>40</v>
      </c>
      <c r="C1140" t="s">
        <v>41</v>
      </c>
      <c r="D1140" t="s">
        <v>175</v>
      </c>
      <c r="E1140" t="s">
        <v>769</v>
      </c>
      <c r="F1140">
        <v>708317208</v>
      </c>
      <c r="G1140" t="s">
        <v>27</v>
      </c>
      <c r="I1140" t="s">
        <v>24</v>
      </c>
      <c r="J1140" t="s">
        <v>20</v>
      </c>
      <c r="L1140" s="4" t="s">
        <v>770</v>
      </c>
      <c r="Q1140" s="18" t="str">
        <f>"S"&amp;_xlfn.ISOWEEKNUM(Semaine_1[[#This Row],[Date]])</f>
        <v>S27</v>
      </c>
      <c r="R1140" s="18" t="str">
        <f>TEXT(Semaine_1[[#This Row],[Date]],"MMMM")</f>
        <v>juillet</v>
      </c>
    </row>
    <row r="1141" spans="1:18" x14ac:dyDescent="0.45">
      <c r="A1141" s="1">
        <v>45842</v>
      </c>
      <c r="B1141" t="s">
        <v>40</v>
      </c>
      <c r="C1141" t="s">
        <v>41</v>
      </c>
      <c r="D1141" t="s">
        <v>175</v>
      </c>
      <c r="E1141" t="s">
        <v>771</v>
      </c>
      <c r="F1141">
        <v>768141160</v>
      </c>
      <c r="G1141" t="s">
        <v>18</v>
      </c>
      <c r="I1141" t="s">
        <v>24</v>
      </c>
      <c r="J1141" t="s">
        <v>20</v>
      </c>
      <c r="L1141" s="4" t="s">
        <v>772</v>
      </c>
      <c r="Q1141" s="18" t="str">
        <f>"S"&amp;_xlfn.ISOWEEKNUM(Semaine_1[[#This Row],[Date]])</f>
        <v>S27</v>
      </c>
      <c r="R1141" s="18" t="str">
        <f>TEXT(Semaine_1[[#This Row],[Date]],"MMMM")</f>
        <v>juillet</v>
      </c>
    </row>
    <row r="1142" spans="1:18" x14ac:dyDescent="0.45">
      <c r="A1142" s="1">
        <v>45842</v>
      </c>
      <c r="B1142" t="s">
        <v>40</v>
      </c>
      <c r="C1142" t="s">
        <v>41</v>
      </c>
      <c r="D1142" t="s">
        <v>175</v>
      </c>
      <c r="E1142" t="s">
        <v>176</v>
      </c>
      <c r="F1142">
        <v>788258296</v>
      </c>
      <c r="G1142" t="s">
        <v>18</v>
      </c>
      <c r="I1142" t="s">
        <v>24</v>
      </c>
      <c r="J1142" t="s">
        <v>20</v>
      </c>
      <c r="L1142" s="4" t="s">
        <v>773</v>
      </c>
      <c r="Q1142" s="18" t="str">
        <f>"S"&amp;_xlfn.ISOWEEKNUM(Semaine_1[[#This Row],[Date]])</f>
        <v>S27</v>
      </c>
      <c r="R1142" s="18" t="str">
        <f>TEXT(Semaine_1[[#This Row],[Date]],"MMMM")</f>
        <v>juillet</v>
      </c>
    </row>
    <row r="1143" spans="1:18" x14ac:dyDescent="0.45">
      <c r="A1143" s="1">
        <v>45842</v>
      </c>
      <c r="B1143" t="s">
        <v>40</v>
      </c>
      <c r="C1143" t="s">
        <v>41</v>
      </c>
      <c r="D1143" t="s">
        <v>175</v>
      </c>
      <c r="E1143" t="s">
        <v>774</v>
      </c>
      <c r="F1143">
        <v>774677998</v>
      </c>
      <c r="G1143" t="s">
        <v>18</v>
      </c>
      <c r="I1143" t="s">
        <v>24</v>
      </c>
      <c r="J1143" t="s">
        <v>37</v>
      </c>
      <c r="K1143" t="s">
        <v>126</v>
      </c>
      <c r="L1143" s="4" t="s">
        <v>775</v>
      </c>
      <c r="M1143" t="s">
        <v>177</v>
      </c>
      <c r="N1143">
        <v>5</v>
      </c>
      <c r="O1143" s="5">
        <v>31000</v>
      </c>
      <c r="P1143" s="5">
        <v>155000</v>
      </c>
      <c r="Q1143" s="18" t="str">
        <f>"S"&amp;_xlfn.ISOWEEKNUM(Semaine_1[[#This Row],[Date]])</f>
        <v>S27</v>
      </c>
      <c r="R1143" s="18" t="str">
        <f>TEXT(Semaine_1[[#This Row],[Date]],"MMMM")</f>
        <v>juillet</v>
      </c>
    </row>
    <row r="1144" spans="1:18" ht="42.75" x14ac:dyDescent="0.45">
      <c r="A1144" s="1">
        <v>45842</v>
      </c>
      <c r="B1144" t="s">
        <v>40</v>
      </c>
      <c r="C1144" t="s">
        <v>41</v>
      </c>
      <c r="D1144" t="s">
        <v>175</v>
      </c>
      <c r="E1144" t="s">
        <v>776</v>
      </c>
      <c r="F1144">
        <v>775356094</v>
      </c>
      <c r="G1144" t="s">
        <v>18</v>
      </c>
      <c r="I1144" t="s">
        <v>24</v>
      </c>
      <c r="J1144" t="s">
        <v>37</v>
      </c>
      <c r="K1144" t="s">
        <v>126</v>
      </c>
      <c r="L1144" s="4" t="s">
        <v>777</v>
      </c>
      <c r="M1144" t="s">
        <v>34</v>
      </c>
      <c r="N1144">
        <v>10</v>
      </c>
      <c r="O1144" s="5">
        <v>26000</v>
      </c>
      <c r="P1144" s="5">
        <v>260000</v>
      </c>
      <c r="Q1144" s="18" t="str">
        <f>"S"&amp;_xlfn.ISOWEEKNUM(Semaine_1[[#This Row],[Date]])</f>
        <v>S27</v>
      </c>
      <c r="R1144" s="18" t="str">
        <f>TEXT(Semaine_1[[#This Row],[Date]],"MMMM")</f>
        <v>juillet</v>
      </c>
    </row>
    <row r="1145" spans="1:18" ht="42.75" x14ac:dyDescent="0.45">
      <c r="A1145" s="1">
        <v>45842</v>
      </c>
      <c r="B1145" t="s">
        <v>40</v>
      </c>
      <c r="C1145" t="s">
        <v>41</v>
      </c>
      <c r="D1145" t="s">
        <v>175</v>
      </c>
      <c r="E1145" t="s">
        <v>776</v>
      </c>
      <c r="F1145">
        <v>775356094</v>
      </c>
      <c r="G1145" t="s">
        <v>18</v>
      </c>
      <c r="I1145" t="s">
        <v>24</v>
      </c>
      <c r="J1145" t="s">
        <v>37</v>
      </c>
      <c r="K1145" t="s">
        <v>126</v>
      </c>
      <c r="L1145" s="4" t="s">
        <v>777</v>
      </c>
      <c r="M1145" t="s">
        <v>29</v>
      </c>
      <c r="N1145">
        <v>3</v>
      </c>
      <c r="O1145" s="5">
        <v>10750</v>
      </c>
      <c r="P1145" s="5">
        <v>32250</v>
      </c>
      <c r="Q1145" s="18" t="str">
        <f>"S"&amp;_xlfn.ISOWEEKNUM(Semaine_1[[#This Row],[Date]])</f>
        <v>S27</v>
      </c>
      <c r="R1145" s="18" t="str">
        <f>TEXT(Semaine_1[[#This Row],[Date]],"MMMM")</f>
        <v>juillet</v>
      </c>
    </row>
    <row r="1146" spans="1:18" ht="28.5" x14ac:dyDescent="0.45">
      <c r="A1146" s="1">
        <v>45842</v>
      </c>
      <c r="B1146" t="s">
        <v>35</v>
      </c>
      <c r="C1146" t="s">
        <v>36</v>
      </c>
      <c r="D1146" t="s">
        <v>778</v>
      </c>
      <c r="E1146" t="s">
        <v>178</v>
      </c>
      <c r="F1146">
        <v>772403781</v>
      </c>
      <c r="G1146" t="s">
        <v>27</v>
      </c>
      <c r="I1146" t="s">
        <v>24</v>
      </c>
      <c r="J1146" t="s">
        <v>20</v>
      </c>
      <c r="L1146" s="4" t="s">
        <v>779</v>
      </c>
      <c r="Q1146" s="18" t="str">
        <f>"S"&amp;_xlfn.ISOWEEKNUM(Semaine_1[[#This Row],[Date]])</f>
        <v>S27</v>
      </c>
      <c r="R1146" s="18" t="str">
        <f>TEXT(Semaine_1[[#This Row],[Date]],"MMMM")</f>
        <v>juillet</v>
      </c>
    </row>
    <row r="1147" spans="1:18" x14ac:dyDescent="0.45">
      <c r="A1147" s="1">
        <v>45842</v>
      </c>
      <c r="B1147" t="s">
        <v>35</v>
      </c>
      <c r="C1147" t="s">
        <v>36</v>
      </c>
      <c r="D1147" t="s">
        <v>778</v>
      </c>
      <c r="E1147" t="s">
        <v>780</v>
      </c>
      <c r="F1147">
        <v>775159936</v>
      </c>
      <c r="G1147" t="s">
        <v>27</v>
      </c>
      <c r="I1147" t="s">
        <v>19</v>
      </c>
      <c r="J1147" t="s">
        <v>20</v>
      </c>
      <c r="L1147" s="4" t="s">
        <v>781</v>
      </c>
      <c r="Q1147" s="18" t="str">
        <f>"S"&amp;_xlfn.ISOWEEKNUM(Semaine_1[[#This Row],[Date]])</f>
        <v>S27</v>
      </c>
      <c r="R1147" s="18" t="str">
        <f>TEXT(Semaine_1[[#This Row],[Date]],"MMMM")</f>
        <v>juillet</v>
      </c>
    </row>
    <row r="1148" spans="1:18" x14ac:dyDescent="0.45">
      <c r="A1148" s="1">
        <v>45842</v>
      </c>
      <c r="B1148" t="s">
        <v>35</v>
      </c>
      <c r="C1148" t="s">
        <v>36</v>
      </c>
      <c r="D1148" t="s">
        <v>778</v>
      </c>
      <c r="E1148" t="s">
        <v>782</v>
      </c>
      <c r="F1148">
        <v>772810635</v>
      </c>
      <c r="G1148" t="s">
        <v>18</v>
      </c>
      <c r="I1148" t="s">
        <v>19</v>
      </c>
      <c r="J1148" t="s">
        <v>20</v>
      </c>
      <c r="L1148" s="4" t="s">
        <v>783</v>
      </c>
      <c r="Q1148" s="18" t="str">
        <f>"S"&amp;_xlfn.ISOWEEKNUM(Semaine_1[[#This Row],[Date]])</f>
        <v>S27</v>
      </c>
      <c r="R1148" s="18" t="str">
        <f>TEXT(Semaine_1[[#This Row],[Date]],"MMMM")</f>
        <v>juillet</v>
      </c>
    </row>
    <row r="1149" spans="1:18" x14ac:dyDescent="0.45">
      <c r="A1149" s="1">
        <v>45842</v>
      </c>
      <c r="B1149" t="s">
        <v>35</v>
      </c>
      <c r="C1149" t="s">
        <v>36</v>
      </c>
      <c r="D1149" t="s">
        <v>778</v>
      </c>
      <c r="E1149" t="s">
        <v>784</v>
      </c>
      <c r="F1149">
        <v>772595320</v>
      </c>
      <c r="G1149" t="s">
        <v>18</v>
      </c>
      <c r="I1149" t="s">
        <v>19</v>
      </c>
      <c r="J1149" t="s">
        <v>20</v>
      </c>
      <c r="L1149" s="4" t="s">
        <v>117</v>
      </c>
      <c r="Q1149" s="18" t="str">
        <f>"S"&amp;_xlfn.ISOWEEKNUM(Semaine_1[[#This Row],[Date]])</f>
        <v>S27</v>
      </c>
      <c r="R1149" s="18" t="str">
        <f>TEXT(Semaine_1[[#This Row],[Date]],"MMMM")</f>
        <v>juillet</v>
      </c>
    </row>
    <row r="1150" spans="1:18" ht="28.5" x14ac:dyDescent="0.45">
      <c r="A1150" s="1">
        <v>45842</v>
      </c>
      <c r="B1150" t="s">
        <v>35</v>
      </c>
      <c r="C1150" t="s">
        <v>36</v>
      </c>
      <c r="D1150" t="s">
        <v>778</v>
      </c>
      <c r="E1150" t="s">
        <v>785</v>
      </c>
      <c r="F1150">
        <v>765601591</v>
      </c>
      <c r="G1150" t="s">
        <v>27</v>
      </c>
      <c r="I1150" t="s">
        <v>19</v>
      </c>
      <c r="J1150" t="s">
        <v>20</v>
      </c>
      <c r="L1150" s="4" t="s">
        <v>786</v>
      </c>
      <c r="Q1150" s="18" t="str">
        <f>"S"&amp;_xlfn.ISOWEEKNUM(Semaine_1[[#This Row],[Date]])</f>
        <v>S27</v>
      </c>
      <c r="R1150" s="18" t="str">
        <f>TEXT(Semaine_1[[#This Row],[Date]],"MMMM")</f>
        <v>juillet</v>
      </c>
    </row>
    <row r="1151" spans="1:18" ht="28.5" x14ac:dyDescent="0.45">
      <c r="A1151" s="1">
        <v>45842</v>
      </c>
      <c r="B1151" t="s">
        <v>35</v>
      </c>
      <c r="C1151" t="s">
        <v>36</v>
      </c>
      <c r="D1151" t="s">
        <v>778</v>
      </c>
      <c r="E1151" t="s">
        <v>787</v>
      </c>
      <c r="F1151">
        <v>776083230</v>
      </c>
      <c r="G1151" t="s">
        <v>27</v>
      </c>
      <c r="I1151" t="s">
        <v>19</v>
      </c>
      <c r="J1151" t="s">
        <v>20</v>
      </c>
      <c r="L1151" s="4" t="s">
        <v>788</v>
      </c>
      <c r="Q1151" s="18" t="str">
        <f>"S"&amp;_xlfn.ISOWEEKNUM(Semaine_1[[#This Row],[Date]])</f>
        <v>S27</v>
      </c>
      <c r="R1151" s="18" t="str">
        <f>TEXT(Semaine_1[[#This Row],[Date]],"MMMM")</f>
        <v>juillet</v>
      </c>
    </row>
    <row r="1152" spans="1:18" ht="28.5" x14ac:dyDescent="0.45">
      <c r="A1152" s="1">
        <v>45842</v>
      </c>
      <c r="B1152" t="s">
        <v>35</v>
      </c>
      <c r="C1152" t="s">
        <v>36</v>
      </c>
      <c r="D1152" t="s">
        <v>789</v>
      </c>
      <c r="E1152" t="s">
        <v>790</v>
      </c>
      <c r="F1152">
        <v>783343158</v>
      </c>
      <c r="G1152" t="s">
        <v>27</v>
      </c>
      <c r="I1152" t="s">
        <v>24</v>
      </c>
      <c r="J1152" t="s">
        <v>28</v>
      </c>
      <c r="K1152" t="s">
        <v>126</v>
      </c>
      <c r="L1152" s="4" t="s">
        <v>791</v>
      </c>
      <c r="M1152" t="s">
        <v>34</v>
      </c>
      <c r="N1152">
        <v>50</v>
      </c>
      <c r="O1152" s="5">
        <v>26000</v>
      </c>
      <c r="P1152" s="5">
        <v>1300000</v>
      </c>
      <c r="Q1152" s="18" t="str">
        <f>"S"&amp;_xlfn.ISOWEEKNUM(Semaine_1[[#This Row],[Date]])</f>
        <v>S27</v>
      </c>
      <c r="R1152" s="18" t="str">
        <f>TEXT(Semaine_1[[#This Row],[Date]],"MMMM")</f>
        <v>juillet</v>
      </c>
    </row>
    <row r="1153" spans="1:18" ht="28.5" x14ac:dyDescent="0.45">
      <c r="A1153" s="1">
        <v>45842</v>
      </c>
      <c r="B1153" t="s">
        <v>35</v>
      </c>
      <c r="C1153" t="s">
        <v>36</v>
      </c>
      <c r="D1153" t="s">
        <v>789</v>
      </c>
      <c r="E1153" t="s">
        <v>790</v>
      </c>
      <c r="F1153">
        <v>783343158</v>
      </c>
      <c r="G1153" t="s">
        <v>27</v>
      </c>
      <c r="I1153" t="s">
        <v>24</v>
      </c>
      <c r="J1153" t="s">
        <v>28</v>
      </c>
      <c r="K1153" t="s">
        <v>126</v>
      </c>
      <c r="L1153" s="4" t="s">
        <v>791</v>
      </c>
      <c r="M1153" t="s">
        <v>32</v>
      </c>
      <c r="N1153">
        <v>25</v>
      </c>
      <c r="O1153" s="5">
        <v>31000</v>
      </c>
      <c r="P1153" s="5">
        <v>775000</v>
      </c>
      <c r="Q1153" s="18" t="str">
        <f>"S"&amp;_xlfn.ISOWEEKNUM(Semaine_1[[#This Row],[Date]])</f>
        <v>S27</v>
      </c>
      <c r="R1153" s="18" t="str">
        <f>TEXT(Semaine_1[[#This Row],[Date]],"MMMM")</f>
        <v>juillet</v>
      </c>
    </row>
    <row r="1154" spans="1:18" ht="28.5" x14ac:dyDescent="0.45">
      <c r="A1154" s="1">
        <v>45842</v>
      </c>
      <c r="B1154" t="s">
        <v>30</v>
      </c>
      <c r="C1154" t="s">
        <v>31</v>
      </c>
      <c r="D1154" t="s">
        <v>179</v>
      </c>
      <c r="E1154" t="s">
        <v>792</v>
      </c>
      <c r="F1154">
        <v>778368282</v>
      </c>
      <c r="G1154" t="s">
        <v>18</v>
      </c>
      <c r="I1154" t="s">
        <v>19</v>
      </c>
      <c r="J1154" t="s">
        <v>20</v>
      </c>
      <c r="L1154" s="4" t="s">
        <v>793</v>
      </c>
      <c r="Q1154" s="18" t="str">
        <f>"S"&amp;_xlfn.ISOWEEKNUM(Semaine_1[[#This Row],[Date]])</f>
        <v>S27</v>
      </c>
      <c r="R1154" s="18" t="str">
        <f>TEXT(Semaine_1[[#This Row],[Date]],"MMMM")</f>
        <v>juillet</v>
      </c>
    </row>
    <row r="1155" spans="1:18" ht="28.5" x14ac:dyDescent="0.45">
      <c r="A1155" s="1">
        <v>45842</v>
      </c>
      <c r="B1155" t="s">
        <v>30</v>
      </c>
      <c r="C1155" t="s">
        <v>31</v>
      </c>
      <c r="D1155" t="s">
        <v>179</v>
      </c>
      <c r="E1155" t="s">
        <v>794</v>
      </c>
      <c r="F1155">
        <v>338729194</v>
      </c>
      <c r="G1155" t="s">
        <v>18</v>
      </c>
      <c r="I1155" t="s">
        <v>19</v>
      </c>
      <c r="J1155" t="s">
        <v>20</v>
      </c>
      <c r="L1155" s="4" t="s">
        <v>795</v>
      </c>
      <c r="Q1155" s="18" t="str">
        <f>"S"&amp;_xlfn.ISOWEEKNUM(Semaine_1[[#This Row],[Date]])</f>
        <v>S27</v>
      </c>
      <c r="R1155" s="18" t="str">
        <f>TEXT(Semaine_1[[#This Row],[Date]],"MMMM")</f>
        <v>juillet</v>
      </c>
    </row>
    <row r="1156" spans="1:18" ht="28.5" x14ac:dyDescent="0.45">
      <c r="A1156" s="1">
        <v>45842</v>
      </c>
      <c r="B1156" t="s">
        <v>30</v>
      </c>
      <c r="C1156" t="s">
        <v>31</v>
      </c>
      <c r="D1156" t="s">
        <v>179</v>
      </c>
      <c r="E1156" t="s">
        <v>180</v>
      </c>
      <c r="F1156">
        <v>764631568</v>
      </c>
      <c r="G1156" t="s">
        <v>18</v>
      </c>
      <c r="I1156" t="s">
        <v>19</v>
      </c>
      <c r="J1156" t="s">
        <v>20</v>
      </c>
      <c r="L1156" s="4" t="s">
        <v>796</v>
      </c>
      <c r="Q1156" s="18" t="str">
        <f>"S"&amp;_xlfn.ISOWEEKNUM(Semaine_1[[#This Row],[Date]])</f>
        <v>S27</v>
      </c>
      <c r="R1156" s="18" t="str">
        <f>TEXT(Semaine_1[[#This Row],[Date]],"MMMM")</f>
        <v>juillet</v>
      </c>
    </row>
    <row r="1157" spans="1:18" ht="42.75" x14ac:dyDescent="0.45">
      <c r="A1157" s="1">
        <v>45842</v>
      </c>
      <c r="B1157" t="s">
        <v>30</v>
      </c>
      <c r="C1157" t="s">
        <v>31</v>
      </c>
      <c r="D1157" t="s">
        <v>179</v>
      </c>
      <c r="E1157" t="s">
        <v>181</v>
      </c>
      <c r="F1157">
        <v>778056161</v>
      </c>
      <c r="G1157" t="s">
        <v>27</v>
      </c>
      <c r="I1157" t="s">
        <v>24</v>
      </c>
      <c r="J1157" t="s">
        <v>20</v>
      </c>
      <c r="L1157" s="4" t="s">
        <v>797</v>
      </c>
      <c r="Q1157" s="18" t="str">
        <f>"S"&amp;_xlfn.ISOWEEKNUM(Semaine_1[[#This Row],[Date]])</f>
        <v>S27</v>
      </c>
      <c r="R1157" s="18" t="str">
        <f>TEXT(Semaine_1[[#This Row],[Date]],"MMMM")</f>
        <v>juillet</v>
      </c>
    </row>
    <row r="1158" spans="1:18" ht="28.5" x14ac:dyDescent="0.45">
      <c r="A1158" s="1">
        <v>45842</v>
      </c>
      <c r="B1158" t="s">
        <v>30</v>
      </c>
      <c r="C1158" t="s">
        <v>31</v>
      </c>
      <c r="D1158" t="s">
        <v>179</v>
      </c>
      <c r="E1158" t="s">
        <v>798</v>
      </c>
      <c r="F1158">
        <v>775513483</v>
      </c>
      <c r="G1158" t="s">
        <v>18</v>
      </c>
      <c r="I1158" t="s">
        <v>19</v>
      </c>
      <c r="J1158" t="s">
        <v>20</v>
      </c>
      <c r="L1158" s="4" t="s">
        <v>799</v>
      </c>
      <c r="Q1158" s="18" t="str">
        <f>"S"&amp;_xlfn.ISOWEEKNUM(Semaine_1[[#This Row],[Date]])</f>
        <v>S27</v>
      </c>
      <c r="R1158" s="18" t="str">
        <f>TEXT(Semaine_1[[#This Row],[Date]],"MMMM")</f>
        <v>juillet</v>
      </c>
    </row>
    <row r="1159" spans="1:18" x14ac:dyDescent="0.45">
      <c r="A1159" s="1">
        <v>45842</v>
      </c>
      <c r="B1159" t="s">
        <v>30</v>
      </c>
      <c r="C1159" t="s">
        <v>31</v>
      </c>
      <c r="D1159" t="s">
        <v>179</v>
      </c>
      <c r="E1159" t="s">
        <v>182</v>
      </c>
      <c r="F1159">
        <v>775376725</v>
      </c>
      <c r="G1159" t="s">
        <v>27</v>
      </c>
      <c r="I1159" t="s">
        <v>19</v>
      </c>
      <c r="J1159" t="s">
        <v>20</v>
      </c>
      <c r="L1159" s="4" t="s">
        <v>800</v>
      </c>
      <c r="Q1159" s="18" t="str">
        <f>"S"&amp;_xlfn.ISOWEEKNUM(Semaine_1[[#This Row],[Date]])</f>
        <v>S27</v>
      </c>
      <c r="R1159" s="18" t="str">
        <f>TEXT(Semaine_1[[#This Row],[Date]],"MMMM")</f>
        <v>juillet</v>
      </c>
    </row>
    <row r="1160" spans="1:18" ht="42.75" x14ac:dyDescent="0.45">
      <c r="A1160" s="1">
        <v>45842</v>
      </c>
      <c r="B1160" t="s">
        <v>30</v>
      </c>
      <c r="C1160" t="s">
        <v>31</v>
      </c>
      <c r="D1160" t="s">
        <v>179</v>
      </c>
      <c r="E1160" t="s">
        <v>801</v>
      </c>
      <c r="F1160">
        <v>774381151</v>
      </c>
      <c r="G1160" t="s">
        <v>18</v>
      </c>
      <c r="I1160" t="s">
        <v>19</v>
      </c>
      <c r="J1160" t="s">
        <v>20</v>
      </c>
      <c r="L1160" s="4" t="s">
        <v>802</v>
      </c>
      <c r="Q1160" s="18" t="str">
        <f>"S"&amp;_xlfn.ISOWEEKNUM(Semaine_1[[#This Row],[Date]])</f>
        <v>S27</v>
      </c>
      <c r="R1160" s="18" t="str">
        <f>TEXT(Semaine_1[[#This Row],[Date]],"MMMM")</f>
        <v>juillet</v>
      </c>
    </row>
    <row r="1161" spans="1:18" x14ac:dyDescent="0.45">
      <c r="A1161" s="1">
        <v>45842</v>
      </c>
      <c r="B1161" t="s">
        <v>30</v>
      </c>
      <c r="C1161" t="s">
        <v>31</v>
      </c>
      <c r="D1161" t="s">
        <v>179</v>
      </c>
      <c r="E1161" t="s">
        <v>183</v>
      </c>
      <c r="F1161">
        <v>773633030</v>
      </c>
      <c r="G1161" t="s">
        <v>27</v>
      </c>
      <c r="I1161" t="s">
        <v>19</v>
      </c>
      <c r="J1161" t="s">
        <v>20</v>
      </c>
      <c r="L1161" s="4" t="s">
        <v>800</v>
      </c>
      <c r="Q1161" s="18" t="str">
        <f>"S"&amp;_xlfn.ISOWEEKNUM(Semaine_1[[#This Row],[Date]])</f>
        <v>S27</v>
      </c>
      <c r="R1161" s="18" t="str">
        <f>TEXT(Semaine_1[[#This Row],[Date]],"MMMM")</f>
        <v>juillet</v>
      </c>
    </row>
    <row r="1162" spans="1:18" x14ac:dyDescent="0.45">
      <c r="A1162" s="1">
        <v>45842</v>
      </c>
      <c r="B1162" t="s">
        <v>30</v>
      </c>
      <c r="C1162" t="s">
        <v>31</v>
      </c>
      <c r="D1162" t="s">
        <v>179</v>
      </c>
      <c r="E1162" t="s">
        <v>803</v>
      </c>
      <c r="F1162">
        <v>781164945</v>
      </c>
      <c r="G1162" t="s">
        <v>18</v>
      </c>
      <c r="I1162" t="s">
        <v>19</v>
      </c>
      <c r="J1162" t="s">
        <v>20</v>
      </c>
      <c r="L1162" s="4" t="s">
        <v>804</v>
      </c>
      <c r="Q1162" s="18" t="str">
        <f>"S"&amp;_xlfn.ISOWEEKNUM(Semaine_1[[#This Row],[Date]])</f>
        <v>S27</v>
      </c>
      <c r="R1162" s="18" t="str">
        <f>TEXT(Semaine_1[[#This Row],[Date]],"MMMM")</f>
        <v>juillet</v>
      </c>
    </row>
    <row r="1163" spans="1:18" x14ac:dyDescent="0.45">
      <c r="A1163" s="1">
        <v>45842</v>
      </c>
      <c r="B1163" t="s">
        <v>30</v>
      </c>
      <c r="C1163" t="s">
        <v>31</v>
      </c>
      <c r="D1163" t="s">
        <v>179</v>
      </c>
      <c r="E1163" t="s">
        <v>805</v>
      </c>
      <c r="F1163">
        <v>776156393</v>
      </c>
      <c r="G1163" t="s">
        <v>18</v>
      </c>
      <c r="I1163" t="s">
        <v>19</v>
      </c>
      <c r="J1163" t="s">
        <v>20</v>
      </c>
      <c r="L1163" s="4" t="s">
        <v>806</v>
      </c>
      <c r="Q1163" s="18" t="str">
        <f>"S"&amp;_xlfn.ISOWEEKNUM(Semaine_1[[#This Row],[Date]])</f>
        <v>S27</v>
      </c>
      <c r="R1163" s="18" t="str">
        <f>TEXT(Semaine_1[[#This Row],[Date]],"MMMM")</f>
        <v>juillet</v>
      </c>
    </row>
    <row r="1164" spans="1:18" x14ac:dyDescent="0.45">
      <c r="A1164" s="1">
        <v>45842</v>
      </c>
      <c r="B1164" t="s">
        <v>30</v>
      </c>
      <c r="C1164" t="s">
        <v>31</v>
      </c>
      <c r="D1164" t="s">
        <v>179</v>
      </c>
      <c r="E1164" t="s">
        <v>184</v>
      </c>
      <c r="F1164">
        <v>776108351</v>
      </c>
      <c r="G1164" t="s">
        <v>18</v>
      </c>
      <c r="I1164" t="s">
        <v>24</v>
      </c>
      <c r="J1164" t="s">
        <v>20</v>
      </c>
      <c r="L1164" s="4" t="s">
        <v>807</v>
      </c>
      <c r="Q1164" s="18" t="str">
        <f>"S"&amp;_xlfn.ISOWEEKNUM(Semaine_1[[#This Row],[Date]])</f>
        <v>S27</v>
      </c>
      <c r="R1164" s="18" t="str">
        <f>TEXT(Semaine_1[[#This Row],[Date]],"MMMM")</f>
        <v>juillet</v>
      </c>
    </row>
    <row r="1165" spans="1:18" ht="42.75" x14ac:dyDescent="0.45">
      <c r="A1165" s="1">
        <v>45842</v>
      </c>
      <c r="B1165" t="s">
        <v>25</v>
      </c>
      <c r="C1165" t="s">
        <v>26</v>
      </c>
      <c r="D1165" t="s">
        <v>185</v>
      </c>
      <c r="E1165" t="s">
        <v>808</v>
      </c>
      <c r="F1165">
        <v>773199049</v>
      </c>
      <c r="G1165" t="s">
        <v>27</v>
      </c>
      <c r="I1165" t="s">
        <v>24</v>
      </c>
      <c r="J1165" t="s">
        <v>20</v>
      </c>
      <c r="L1165" s="4" t="s">
        <v>809</v>
      </c>
      <c r="Q1165" s="18" t="str">
        <f>"S"&amp;_xlfn.ISOWEEKNUM(Semaine_1[[#This Row],[Date]])</f>
        <v>S27</v>
      </c>
      <c r="R1165" s="18" t="str">
        <f>TEXT(Semaine_1[[#This Row],[Date]],"MMMM")</f>
        <v>juillet</v>
      </c>
    </row>
    <row r="1166" spans="1:18" ht="28.5" x14ac:dyDescent="0.45">
      <c r="A1166" s="1">
        <v>45842</v>
      </c>
      <c r="B1166" t="s">
        <v>25</v>
      </c>
      <c r="C1166" t="s">
        <v>26</v>
      </c>
      <c r="D1166" t="s">
        <v>185</v>
      </c>
      <c r="E1166" t="s">
        <v>186</v>
      </c>
      <c r="F1166">
        <v>773661109</v>
      </c>
      <c r="G1166" t="s">
        <v>27</v>
      </c>
      <c r="I1166" t="s">
        <v>24</v>
      </c>
      <c r="J1166" t="s">
        <v>28</v>
      </c>
      <c r="K1166" t="s">
        <v>126</v>
      </c>
      <c r="L1166" s="4" t="s">
        <v>810</v>
      </c>
      <c r="M1166" t="s">
        <v>187</v>
      </c>
      <c r="N1166">
        <v>1</v>
      </c>
      <c r="O1166" s="5">
        <v>35500</v>
      </c>
      <c r="P1166" s="5">
        <v>35500</v>
      </c>
      <c r="Q1166" s="18" t="str">
        <f>"S"&amp;_xlfn.ISOWEEKNUM(Semaine_1[[#This Row],[Date]])</f>
        <v>S27</v>
      </c>
      <c r="R1166" s="18" t="str">
        <f>TEXT(Semaine_1[[#This Row],[Date]],"MMMM")</f>
        <v>juillet</v>
      </c>
    </row>
    <row r="1167" spans="1:18" x14ac:dyDescent="0.45">
      <c r="A1167" s="1">
        <v>45842</v>
      </c>
      <c r="B1167" t="s">
        <v>25</v>
      </c>
      <c r="C1167" t="s">
        <v>26</v>
      </c>
      <c r="D1167" t="s">
        <v>185</v>
      </c>
      <c r="E1167" t="s">
        <v>188</v>
      </c>
      <c r="F1167">
        <v>778096419</v>
      </c>
      <c r="G1167" t="s">
        <v>18</v>
      </c>
      <c r="I1167" t="s">
        <v>24</v>
      </c>
      <c r="J1167" t="s">
        <v>20</v>
      </c>
      <c r="L1167" s="4" t="s">
        <v>811</v>
      </c>
      <c r="Q1167" s="18" t="str">
        <f>"S"&amp;_xlfn.ISOWEEKNUM(Semaine_1[[#This Row],[Date]])</f>
        <v>S27</v>
      </c>
      <c r="R1167" s="18" t="str">
        <f>TEXT(Semaine_1[[#This Row],[Date]],"MMMM")</f>
        <v>juillet</v>
      </c>
    </row>
    <row r="1168" spans="1:18" ht="42.75" x14ac:dyDescent="0.45">
      <c r="A1168" s="1">
        <v>45842</v>
      </c>
      <c r="B1168" t="s">
        <v>25</v>
      </c>
      <c r="C1168" t="s">
        <v>26</v>
      </c>
      <c r="D1168" t="s">
        <v>185</v>
      </c>
      <c r="E1168" t="s">
        <v>189</v>
      </c>
      <c r="F1168">
        <v>773125434</v>
      </c>
      <c r="G1168" t="s">
        <v>27</v>
      </c>
      <c r="I1168" t="s">
        <v>24</v>
      </c>
      <c r="J1168" t="s">
        <v>20</v>
      </c>
      <c r="L1168" s="4" t="s">
        <v>812</v>
      </c>
      <c r="Q1168" s="18" t="str">
        <f>"S"&amp;_xlfn.ISOWEEKNUM(Semaine_1[[#This Row],[Date]])</f>
        <v>S27</v>
      </c>
      <c r="R1168" s="18" t="str">
        <f>TEXT(Semaine_1[[#This Row],[Date]],"MMMM")</f>
        <v>juillet</v>
      </c>
    </row>
    <row r="1169" spans="1:18" ht="99.75" x14ac:dyDescent="0.45">
      <c r="A1169" s="1">
        <v>45842</v>
      </c>
      <c r="B1169" t="s">
        <v>25</v>
      </c>
      <c r="C1169" t="s">
        <v>26</v>
      </c>
      <c r="D1169" t="s">
        <v>813</v>
      </c>
      <c r="E1169" t="s">
        <v>140</v>
      </c>
      <c r="F1169">
        <v>776414102</v>
      </c>
      <c r="G1169" t="s">
        <v>27</v>
      </c>
      <c r="I1169" t="s">
        <v>24</v>
      </c>
      <c r="J1169" t="s">
        <v>28</v>
      </c>
      <c r="K1169" t="s">
        <v>126</v>
      </c>
      <c r="L1169" s="4" t="s">
        <v>814</v>
      </c>
      <c r="M1169" t="s">
        <v>190</v>
      </c>
      <c r="N1169">
        <v>100</v>
      </c>
      <c r="O1169" s="5">
        <v>6000</v>
      </c>
      <c r="P1169" s="5">
        <v>600000</v>
      </c>
      <c r="Q1169" s="18" t="str">
        <f>"S"&amp;_xlfn.ISOWEEKNUM(Semaine_1[[#This Row],[Date]])</f>
        <v>S27</v>
      </c>
      <c r="R1169" s="18" t="str">
        <f>TEXT(Semaine_1[[#This Row],[Date]],"MMMM")</f>
        <v>juillet</v>
      </c>
    </row>
    <row r="1170" spans="1:18" x14ac:dyDescent="0.45">
      <c r="A1170" s="1">
        <v>45842</v>
      </c>
      <c r="B1170" t="s">
        <v>42</v>
      </c>
      <c r="C1170" t="s">
        <v>815</v>
      </c>
      <c r="D1170" t="s">
        <v>816</v>
      </c>
      <c r="E1170" t="s">
        <v>817</v>
      </c>
      <c r="F1170">
        <v>771040904</v>
      </c>
      <c r="G1170" t="s">
        <v>27</v>
      </c>
      <c r="I1170" t="s">
        <v>24</v>
      </c>
      <c r="J1170" t="s">
        <v>37</v>
      </c>
      <c r="K1170" t="s">
        <v>126</v>
      </c>
      <c r="L1170" s="4" t="s">
        <v>818</v>
      </c>
      <c r="M1170" t="s">
        <v>34</v>
      </c>
      <c r="N1170">
        <v>25</v>
      </c>
      <c r="O1170" s="5">
        <v>26000</v>
      </c>
      <c r="P1170" s="5">
        <v>650000</v>
      </c>
      <c r="Q1170" s="18" t="str">
        <f>"S"&amp;_xlfn.ISOWEEKNUM(Semaine_1[[#This Row],[Date]])</f>
        <v>S27</v>
      </c>
      <c r="R1170" s="18" t="str">
        <f>TEXT(Semaine_1[[#This Row],[Date]],"MMMM")</f>
        <v>juillet</v>
      </c>
    </row>
    <row r="1171" spans="1:18" ht="28.5" x14ac:dyDescent="0.45">
      <c r="A1171" s="1">
        <v>45842</v>
      </c>
      <c r="B1171" t="s">
        <v>42</v>
      </c>
      <c r="C1171" t="s">
        <v>815</v>
      </c>
      <c r="D1171" t="s">
        <v>816</v>
      </c>
      <c r="E1171" t="s">
        <v>819</v>
      </c>
      <c r="F1171">
        <v>776818022</v>
      </c>
      <c r="G1171" t="s">
        <v>18</v>
      </c>
      <c r="I1171" t="s">
        <v>19</v>
      </c>
      <c r="J1171" t="s">
        <v>20</v>
      </c>
      <c r="L1171" s="4" t="s">
        <v>820</v>
      </c>
      <c r="Q1171" s="18" t="str">
        <f>"S"&amp;_xlfn.ISOWEEKNUM(Semaine_1[[#This Row],[Date]])</f>
        <v>S27</v>
      </c>
      <c r="R1171" s="18" t="str">
        <f>TEXT(Semaine_1[[#This Row],[Date]],"MMMM")</f>
        <v>juillet</v>
      </c>
    </row>
    <row r="1172" spans="1:18" ht="28.5" x14ac:dyDescent="0.45">
      <c r="A1172" s="1">
        <v>45842</v>
      </c>
      <c r="B1172" t="s">
        <v>42</v>
      </c>
      <c r="C1172" t="s">
        <v>815</v>
      </c>
      <c r="D1172" t="s">
        <v>816</v>
      </c>
      <c r="E1172" t="s">
        <v>821</v>
      </c>
      <c r="F1172">
        <v>784494590</v>
      </c>
      <c r="G1172" t="s">
        <v>27</v>
      </c>
      <c r="I1172" t="s">
        <v>24</v>
      </c>
      <c r="J1172" t="s">
        <v>20</v>
      </c>
      <c r="L1172" s="4" t="s">
        <v>822</v>
      </c>
      <c r="Q1172" s="18" t="str">
        <f>"S"&amp;_xlfn.ISOWEEKNUM(Semaine_1[[#This Row],[Date]])</f>
        <v>S27</v>
      </c>
      <c r="R1172" s="18" t="str">
        <f>TEXT(Semaine_1[[#This Row],[Date]],"MMMM")</f>
        <v>juillet</v>
      </c>
    </row>
    <row r="1173" spans="1:18" ht="28.5" x14ac:dyDescent="0.45">
      <c r="A1173" s="1">
        <v>45842</v>
      </c>
      <c r="B1173" t="s">
        <v>42</v>
      </c>
      <c r="C1173" t="s">
        <v>815</v>
      </c>
      <c r="D1173" t="s">
        <v>816</v>
      </c>
      <c r="E1173" t="s">
        <v>823</v>
      </c>
      <c r="F1173">
        <v>774723559</v>
      </c>
      <c r="G1173" t="s">
        <v>18</v>
      </c>
      <c r="I1173" t="s">
        <v>24</v>
      </c>
      <c r="J1173" t="s">
        <v>20</v>
      </c>
      <c r="L1173" s="4" t="s">
        <v>824</v>
      </c>
      <c r="Q1173" s="18" t="str">
        <f>"S"&amp;_xlfn.ISOWEEKNUM(Semaine_1[[#This Row],[Date]])</f>
        <v>S27</v>
      </c>
      <c r="R1173" s="18" t="str">
        <f>TEXT(Semaine_1[[#This Row],[Date]],"MMMM")</f>
        <v>juillet</v>
      </c>
    </row>
    <row r="1174" spans="1:18" x14ac:dyDescent="0.45">
      <c r="A1174" s="1">
        <v>45842</v>
      </c>
      <c r="B1174" t="s">
        <v>42</v>
      </c>
      <c r="C1174" t="s">
        <v>815</v>
      </c>
      <c r="D1174" t="s">
        <v>816</v>
      </c>
      <c r="E1174" t="s">
        <v>825</v>
      </c>
      <c r="F1174">
        <v>777643068</v>
      </c>
      <c r="G1174" t="s">
        <v>27</v>
      </c>
      <c r="I1174" t="s">
        <v>19</v>
      </c>
      <c r="J1174" t="s">
        <v>20</v>
      </c>
      <c r="L1174" s="4" t="s">
        <v>826</v>
      </c>
      <c r="Q1174" s="18" t="str">
        <f>"S"&amp;_xlfn.ISOWEEKNUM(Semaine_1[[#This Row],[Date]])</f>
        <v>S27</v>
      </c>
      <c r="R1174" s="18" t="str">
        <f>TEXT(Semaine_1[[#This Row],[Date]],"MMMM")</f>
        <v>juillet</v>
      </c>
    </row>
    <row r="1175" spans="1:18" ht="28.5" x14ac:dyDescent="0.45">
      <c r="A1175" s="1">
        <v>45842</v>
      </c>
      <c r="B1175" t="s">
        <v>42</v>
      </c>
      <c r="C1175" t="s">
        <v>815</v>
      </c>
      <c r="D1175" t="s">
        <v>816</v>
      </c>
      <c r="E1175" t="s">
        <v>827</v>
      </c>
      <c r="F1175">
        <v>774024173</v>
      </c>
      <c r="G1175" t="s">
        <v>27</v>
      </c>
      <c r="I1175" t="s">
        <v>24</v>
      </c>
      <c r="J1175" t="s">
        <v>20</v>
      </c>
      <c r="L1175" s="4" t="s">
        <v>828</v>
      </c>
      <c r="Q1175" s="18" t="str">
        <f>"S"&amp;_xlfn.ISOWEEKNUM(Semaine_1[[#This Row],[Date]])</f>
        <v>S27</v>
      </c>
      <c r="R1175" s="18" t="str">
        <f>TEXT(Semaine_1[[#This Row],[Date]],"MMMM")</f>
        <v>juillet</v>
      </c>
    </row>
    <row r="1176" spans="1:18" ht="28.5" x14ac:dyDescent="0.45">
      <c r="A1176" s="1">
        <v>45842</v>
      </c>
      <c r="B1176" t="s">
        <v>42</v>
      </c>
      <c r="C1176" t="s">
        <v>815</v>
      </c>
      <c r="D1176" t="s">
        <v>829</v>
      </c>
      <c r="E1176" t="s">
        <v>830</v>
      </c>
      <c r="F1176">
        <v>773758073</v>
      </c>
      <c r="G1176" t="s">
        <v>27</v>
      </c>
      <c r="I1176" t="s">
        <v>24</v>
      </c>
      <c r="J1176" t="s">
        <v>28</v>
      </c>
      <c r="K1176" t="s">
        <v>831</v>
      </c>
      <c r="L1176" s="4" t="s">
        <v>832</v>
      </c>
      <c r="M1176" t="s">
        <v>34</v>
      </c>
      <c r="N1176">
        <v>25</v>
      </c>
      <c r="O1176" s="5">
        <v>26000</v>
      </c>
      <c r="P1176" s="5">
        <v>650000</v>
      </c>
      <c r="Q1176" s="18" t="str">
        <f>"S"&amp;_xlfn.ISOWEEKNUM(Semaine_1[[#This Row],[Date]])</f>
        <v>S27</v>
      </c>
      <c r="R1176" s="18" t="str">
        <f>TEXT(Semaine_1[[#This Row],[Date]],"MMMM")</f>
        <v>juillet</v>
      </c>
    </row>
    <row r="1177" spans="1:18" ht="28.5" x14ac:dyDescent="0.45">
      <c r="A1177" s="1">
        <v>45842</v>
      </c>
      <c r="B1177" t="s">
        <v>42</v>
      </c>
      <c r="C1177" t="s">
        <v>815</v>
      </c>
      <c r="D1177" t="s">
        <v>829</v>
      </c>
      <c r="E1177" t="s">
        <v>833</v>
      </c>
      <c r="F1177">
        <v>774415358</v>
      </c>
      <c r="G1177" t="s">
        <v>27</v>
      </c>
      <c r="I1177" t="s">
        <v>24</v>
      </c>
      <c r="J1177" t="s">
        <v>28</v>
      </c>
      <c r="K1177" t="s">
        <v>831</v>
      </c>
      <c r="L1177" s="4" t="s">
        <v>834</v>
      </c>
      <c r="M1177" t="s">
        <v>34</v>
      </c>
      <c r="N1177">
        <v>25</v>
      </c>
      <c r="O1177" s="5">
        <v>26000</v>
      </c>
      <c r="P1177" s="5">
        <v>650000</v>
      </c>
      <c r="Q1177" s="18" t="str">
        <f>"S"&amp;_xlfn.ISOWEEKNUM(Semaine_1[[#This Row],[Date]])</f>
        <v>S27</v>
      </c>
      <c r="R1177" s="18" t="str">
        <f>TEXT(Semaine_1[[#This Row],[Date]],"MMMM")</f>
        <v>juillet</v>
      </c>
    </row>
    <row r="1178" spans="1:18" ht="28.5" x14ac:dyDescent="0.45">
      <c r="A1178" s="1">
        <v>45841</v>
      </c>
      <c r="B1178" t="s">
        <v>40</v>
      </c>
      <c r="C1178" t="s">
        <v>41</v>
      </c>
      <c r="D1178" t="s">
        <v>835</v>
      </c>
      <c r="E1178" t="s">
        <v>836</v>
      </c>
      <c r="F1178">
        <v>775630094</v>
      </c>
      <c r="G1178" t="s">
        <v>27</v>
      </c>
      <c r="I1178" t="s">
        <v>24</v>
      </c>
      <c r="J1178" t="s">
        <v>20</v>
      </c>
      <c r="L1178" s="4" t="s">
        <v>837</v>
      </c>
      <c r="Q1178" s="18" t="str">
        <f>"S"&amp;_xlfn.ISOWEEKNUM(Semaine_1[[#This Row],[Date]])</f>
        <v>S27</v>
      </c>
      <c r="R1178" s="18" t="str">
        <f>TEXT(Semaine_1[[#This Row],[Date]],"MMMM")</f>
        <v>juillet</v>
      </c>
    </row>
    <row r="1179" spans="1:18" x14ac:dyDescent="0.45">
      <c r="A1179" s="1">
        <v>45841</v>
      </c>
      <c r="B1179" t="s">
        <v>40</v>
      </c>
      <c r="C1179" t="s">
        <v>41</v>
      </c>
      <c r="D1179" t="s">
        <v>227</v>
      </c>
      <c r="E1179" t="s">
        <v>105</v>
      </c>
      <c r="F1179">
        <v>781985160</v>
      </c>
      <c r="G1179" t="s">
        <v>27</v>
      </c>
      <c r="I1179" t="s">
        <v>24</v>
      </c>
      <c r="J1179" t="s">
        <v>20</v>
      </c>
      <c r="L1179" s="4" t="s">
        <v>106</v>
      </c>
      <c r="Q1179" s="18" t="str">
        <f>"S"&amp;_xlfn.ISOWEEKNUM(Semaine_1[[#This Row],[Date]])</f>
        <v>S27</v>
      </c>
      <c r="R1179" s="18" t="str">
        <f>TEXT(Semaine_1[[#This Row],[Date]],"MMMM")</f>
        <v>juillet</v>
      </c>
    </row>
    <row r="1180" spans="1:18" ht="57" x14ac:dyDescent="0.45">
      <c r="A1180" s="1">
        <v>45841</v>
      </c>
      <c r="B1180" t="s">
        <v>40</v>
      </c>
      <c r="C1180" t="s">
        <v>41</v>
      </c>
      <c r="D1180" t="s">
        <v>835</v>
      </c>
      <c r="E1180" t="s">
        <v>838</v>
      </c>
      <c r="F1180">
        <v>774483771</v>
      </c>
      <c r="G1180" t="s">
        <v>27</v>
      </c>
      <c r="I1180" t="s">
        <v>24</v>
      </c>
      <c r="J1180" t="s">
        <v>20</v>
      </c>
      <c r="L1180" s="4" t="s">
        <v>839</v>
      </c>
      <c r="Q1180" s="18" t="str">
        <f>"S"&amp;_xlfn.ISOWEEKNUM(Semaine_1[[#This Row],[Date]])</f>
        <v>S27</v>
      </c>
      <c r="R1180" s="18" t="str">
        <f>TEXT(Semaine_1[[#This Row],[Date]],"MMMM")</f>
        <v>juillet</v>
      </c>
    </row>
    <row r="1181" spans="1:18" x14ac:dyDescent="0.45">
      <c r="A1181" s="1">
        <v>45841</v>
      </c>
      <c r="B1181" t="s">
        <v>40</v>
      </c>
      <c r="C1181" t="s">
        <v>41</v>
      </c>
      <c r="D1181" t="s">
        <v>835</v>
      </c>
      <c r="E1181" t="s">
        <v>840</v>
      </c>
      <c r="F1181">
        <v>781004518</v>
      </c>
      <c r="G1181" t="s">
        <v>18</v>
      </c>
      <c r="I1181" t="s">
        <v>24</v>
      </c>
      <c r="J1181" t="s">
        <v>37</v>
      </c>
      <c r="L1181" s="4" t="s">
        <v>841</v>
      </c>
      <c r="M1181" t="s">
        <v>32</v>
      </c>
      <c r="N1181">
        <v>1</v>
      </c>
      <c r="O1181" s="5">
        <v>31000</v>
      </c>
      <c r="P1181" s="5">
        <v>31000</v>
      </c>
      <c r="Q1181" s="18" t="str">
        <f>"S"&amp;_xlfn.ISOWEEKNUM(Semaine_1[[#This Row],[Date]])</f>
        <v>S27</v>
      </c>
      <c r="R1181" s="18" t="str">
        <f>TEXT(Semaine_1[[#This Row],[Date]],"MMMM")</f>
        <v>juillet</v>
      </c>
    </row>
    <row r="1182" spans="1:18" ht="42.75" x14ac:dyDescent="0.45">
      <c r="A1182" s="1">
        <v>45841</v>
      </c>
      <c r="B1182" t="s">
        <v>40</v>
      </c>
      <c r="C1182" t="s">
        <v>41</v>
      </c>
      <c r="D1182" t="s">
        <v>227</v>
      </c>
      <c r="E1182" t="s">
        <v>842</v>
      </c>
      <c r="F1182">
        <v>771165277</v>
      </c>
      <c r="G1182" t="s">
        <v>27</v>
      </c>
      <c r="I1182" t="s">
        <v>24</v>
      </c>
      <c r="J1182" t="s">
        <v>20</v>
      </c>
      <c r="L1182" s="4" t="s">
        <v>843</v>
      </c>
      <c r="Q1182" s="18" t="str">
        <f>"S"&amp;_xlfn.ISOWEEKNUM(Semaine_1[[#This Row],[Date]])</f>
        <v>S27</v>
      </c>
      <c r="R1182" s="18" t="str">
        <f>TEXT(Semaine_1[[#This Row],[Date]],"MMMM")</f>
        <v>juillet</v>
      </c>
    </row>
    <row r="1183" spans="1:18" x14ac:dyDescent="0.45">
      <c r="A1183" s="1">
        <v>45841</v>
      </c>
      <c r="B1183" t="s">
        <v>40</v>
      </c>
      <c r="C1183" t="s">
        <v>41</v>
      </c>
      <c r="D1183" t="s">
        <v>835</v>
      </c>
      <c r="E1183" t="s">
        <v>844</v>
      </c>
      <c r="F1183">
        <v>779361133</v>
      </c>
      <c r="G1183" t="s">
        <v>27</v>
      </c>
      <c r="I1183" t="s">
        <v>19</v>
      </c>
      <c r="J1183" t="s">
        <v>20</v>
      </c>
      <c r="L1183" s="4" t="s">
        <v>845</v>
      </c>
      <c r="Q1183" s="18" t="str">
        <f>"S"&amp;_xlfn.ISOWEEKNUM(Semaine_1[[#This Row],[Date]])</f>
        <v>S27</v>
      </c>
      <c r="R1183" s="18" t="str">
        <f>TEXT(Semaine_1[[#This Row],[Date]],"MMMM")</f>
        <v>juillet</v>
      </c>
    </row>
    <row r="1184" spans="1:18" x14ac:dyDescent="0.45">
      <c r="A1184" s="1">
        <v>45841</v>
      </c>
      <c r="B1184" t="s">
        <v>40</v>
      </c>
      <c r="C1184" t="s">
        <v>41</v>
      </c>
      <c r="D1184" t="s">
        <v>835</v>
      </c>
      <c r="E1184" t="s">
        <v>846</v>
      </c>
      <c r="F1184">
        <v>774450094</v>
      </c>
      <c r="G1184" t="s">
        <v>27</v>
      </c>
      <c r="I1184" t="s">
        <v>19</v>
      </c>
      <c r="J1184" t="s">
        <v>20</v>
      </c>
      <c r="L1184" s="4" t="s">
        <v>128</v>
      </c>
      <c r="Q1184" s="18" t="str">
        <f>"S"&amp;_xlfn.ISOWEEKNUM(Semaine_1[[#This Row],[Date]])</f>
        <v>S27</v>
      </c>
      <c r="R1184" s="18" t="str">
        <f>TEXT(Semaine_1[[#This Row],[Date]],"MMMM")</f>
        <v>juillet</v>
      </c>
    </row>
    <row r="1185" spans="1:18" x14ac:dyDescent="0.45">
      <c r="A1185" s="1">
        <v>45841</v>
      </c>
      <c r="B1185" t="s">
        <v>40</v>
      </c>
      <c r="C1185" t="s">
        <v>41</v>
      </c>
      <c r="D1185" t="s">
        <v>227</v>
      </c>
      <c r="E1185" t="s">
        <v>104</v>
      </c>
      <c r="F1185">
        <v>772131614</v>
      </c>
      <c r="G1185" t="s">
        <v>27</v>
      </c>
      <c r="I1185" t="s">
        <v>24</v>
      </c>
      <c r="J1185" t="s">
        <v>20</v>
      </c>
      <c r="L1185" s="4" t="s">
        <v>847</v>
      </c>
      <c r="Q1185" s="18" t="str">
        <f>"S"&amp;_xlfn.ISOWEEKNUM(Semaine_1[[#This Row],[Date]])</f>
        <v>S27</v>
      </c>
      <c r="R1185" s="18" t="str">
        <f>TEXT(Semaine_1[[#This Row],[Date]],"MMMM")</f>
        <v>juillet</v>
      </c>
    </row>
    <row r="1186" spans="1:18" x14ac:dyDescent="0.45">
      <c r="A1186" s="1">
        <v>45841</v>
      </c>
      <c r="B1186" t="s">
        <v>40</v>
      </c>
      <c r="C1186" t="s">
        <v>41</v>
      </c>
      <c r="D1186" t="s">
        <v>835</v>
      </c>
      <c r="E1186" t="s">
        <v>848</v>
      </c>
      <c r="F1186">
        <v>775586253</v>
      </c>
      <c r="G1186" t="s">
        <v>27</v>
      </c>
      <c r="I1186" t="s">
        <v>19</v>
      </c>
      <c r="J1186" t="s">
        <v>37</v>
      </c>
      <c r="L1186" s="4" t="s">
        <v>128</v>
      </c>
      <c r="M1186" t="s">
        <v>34</v>
      </c>
      <c r="N1186">
        <v>1</v>
      </c>
      <c r="O1186" s="5">
        <v>26000</v>
      </c>
      <c r="P1186" s="5">
        <v>26000</v>
      </c>
      <c r="Q1186" s="18" t="str">
        <f>"S"&amp;_xlfn.ISOWEEKNUM(Semaine_1[[#This Row],[Date]])</f>
        <v>S27</v>
      </c>
      <c r="R1186" s="18" t="str">
        <f>TEXT(Semaine_1[[#This Row],[Date]],"MMMM")</f>
        <v>juillet</v>
      </c>
    </row>
    <row r="1187" spans="1:18" x14ac:dyDescent="0.45">
      <c r="A1187" s="1">
        <v>45841</v>
      </c>
      <c r="B1187" t="s">
        <v>40</v>
      </c>
      <c r="C1187" t="s">
        <v>41</v>
      </c>
      <c r="D1187" t="s">
        <v>835</v>
      </c>
      <c r="E1187" t="s">
        <v>849</v>
      </c>
      <c r="F1187">
        <v>779111572</v>
      </c>
      <c r="G1187" t="s">
        <v>18</v>
      </c>
      <c r="I1187" t="s">
        <v>24</v>
      </c>
      <c r="J1187" t="s">
        <v>20</v>
      </c>
      <c r="L1187" s="4" t="s">
        <v>106</v>
      </c>
      <c r="Q1187" s="18" t="str">
        <f>"S"&amp;_xlfn.ISOWEEKNUM(Semaine_1[[#This Row],[Date]])</f>
        <v>S27</v>
      </c>
      <c r="R1187" s="18" t="str">
        <f>TEXT(Semaine_1[[#This Row],[Date]],"MMMM")</f>
        <v>juillet</v>
      </c>
    </row>
    <row r="1188" spans="1:18" ht="42.75" x14ac:dyDescent="0.45">
      <c r="A1188" s="1">
        <v>45841</v>
      </c>
      <c r="B1188" t="s">
        <v>40</v>
      </c>
      <c r="C1188" t="s">
        <v>41</v>
      </c>
      <c r="D1188" t="s">
        <v>835</v>
      </c>
      <c r="E1188" t="s">
        <v>129</v>
      </c>
      <c r="F1188">
        <v>773308303</v>
      </c>
      <c r="G1188" t="s">
        <v>27</v>
      </c>
      <c r="I1188" t="s">
        <v>24</v>
      </c>
      <c r="J1188" t="s">
        <v>20</v>
      </c>
      <c r="L1188" s="4" t="s">
        <v>850</v>
      </c>
      <c r="Q1188" s="18" t="str">
        <f>"S"&amp;_xlfn.ISOWEEKNUM(Semaine_1[[#This Row],[Date]])</f>
        <v>S27</v>
      </c>
      <c r="R1188" s="18" t="str">
        <f>TEXT(Semaine_1[[#This Row],[Date]],"MMMM")</f>
        <v>juillet</v>
      </c>
    </row>
    <row r="1189" spans="1:18" ht="28.5" x14ac:dyDescent="0.45">
      <c r="A1189" s="1">
        <v>45841</v>
      </c>
      <c r="B1189" t="s">
        <v>40</v>
      </c>
      <c r="C1189" t="s">
        <v>41</v>
      </c>
      <c r="D1189" t="s">
        <v>835</v>
      </c>
      <c r="E1189" t="s">
        <v>129</v>
      </c>
      <c r="F1189">
        <v>773308303</v>
      </c>
      <c r="G1189" t="s">
        <v>27</v>
      </c>
      <c r="I1189" t="s">
        <v>24</v>
      </c>
      <c r="J1189" t="s">
        <v>20</v>
      </c>
      <c r="L1189" s="4" t="s">
        <v>851</v>
      </c>
      <c r="Q1189" s="18" t="str">
        <f>"S"&amp;_xlfn.ISOWEEKNUM(Semaine_1[[#This Row],[Date]])</f>
        <v>S27</v>
      </c>
      <c r="R1189" s="18" t="str">
        <f>TEXT(Semaine_1[[#This Row],[Date]],"MMMM")</f>
        <v>juillet</v>
      </c>
    </row>
    <row r="1190" spans="1:18" ht="28.5" x14ac:dyDescent="0.45">
      <c r="A1190" s="1">
        <v>45841</v>
      </c>
      <c r="B1190" t="s">
        <v>40</v>
      </c>
      <c r="C1190" t="s">
        <v>41</v>
      </c>
      <c r="D1190" t="s">
        <v>835</v>
      </c>
      <c r="E1190" t="s">
        <v>129</v>
      </c>
      <c r="F1190">
        <v>773308303</v>
      </c>
      <c r="G1190" t="s">
        <v>27</v>
      </c>
      <c r="I1190" t="s">
        <v>24</v>
      </c>
      <c r="J1190" t="s">
        <v>20</v>
      </c>
      <c r="L1190" s="4" t="s">
        <v>852</v>
      </c>
      <c r="Q1190" s="18" t="str">
        <f>"S"&amp;_xlfn.ISOWEEKNUM(Semaine_1[[#This Row],[Date]])</f>
        <v>S27</v>
      </c>
      <c r="R1190" s="18" t="str">
        <f>TEXT(Semaine_1[[#This Row],[Date]],"MMMM")</f>
        <v>juillet</v>
      </c>
    </row>
    <row r="1191" spans="1:18" x14ac:dyDescent="0.45">
      <c r="A1191" s="1">
        <v>45841</v>
      </c>
      <c r="B1191" t="s">
        <v>45</v>
      </c>
      <c r="C1191" t="s">
        <v>46</v>
      </c>
      <c r="D1191" t="s">
        <v>64</v>
      </c>
      <c r="E1191" t="s">
        <v>130</v>
      </c>
      <c r="F1191">
        <v>775485771</v>
      </c>
      <c r="G1191" t="s">
        <v>27</v>
      </c>
      <c r="I1191" t="s">
        <v>19</v>
      </c>
      <c r="J1191" t="s">
        <v>20</v>
      </c>
      <c r="L1191" s="4" t="s">
        <v>39</v>
      </c>
      <c r="Q1191" s="18" t="str">
        <f>"S"&amp;_xlfn.ISOWEEKNUM(Semaine_1[[#This Row],[Date]])</f>
        <v>S27</v>
      </c>
      <c r="R1191" s="18" t="str">
        <f>TEXT(Semaine_1[[#This Row],[Date]],"MMMM")</f>
        <v>juillet</v>
      </c>
    </row>
    <row r="1192" spans="1:18" x14ac:dyDescent="0.45">
      <c r="A1192" s="1">
        <v>45841</v>
      </c>
      <c r="B1192" t="s">
        <v>45</v>
      </c>
      <c r="C1192" t="s">
        <v>46</v>
      </c>
      <c r="D1192" t="s">
        <v>64</v>
      </c>
      <c r="E1192" t="s">
        <v>131</v>
      </c>
      <c r="F1192">
        <v>775273147</v>
      </c>
      <c r="G1192" t="s">
        <v>27</v>
      </c>
      <c r="I1192" t="s">
        <v>24</v>
      </c>
      <c r="J1192" t="s">
        <v>20</v>
      </c>
      <c r="L1192" s="4" t="s">
        <v>132</v>
      </c>
      <c r="Q1192" s="18" t="str">
        <f>"S"&amp;_xlfn.ISOWEEKNUM(Semaine_1[[#This Row],[Date]])</f>
        <v>S27</v>
      </c>
      <c r="R1192" s="18" t="str">
        <f>TEXT(Semaine_1[[#This Row],[Date]],"MMMM")</f>
        <v>juillet</v>
      </c>
    </row>
    <row r="1193" spans="1:18" ht="28.5" x14ac:dyDescent="0.45">
      <c r="A1193" s="1">
        <v>45841</v>
      </c>
      <c r="B1193" t="s">
        <v>45</v>
      </c>
      <c r="C1193" t="s">
        <v>46</v>
      </c>
      <c r="D1193" t="s">
        <v>64</v>
      </c>
      <c r="E1193" t="s">
        <v>853</v>
      </c>
      <c r="F1193">
        <v>771175522</v>
      </c>
      <c r="G1193" t="s">
        <v>27</v>
      </c>
      <c r="I1193" t="s">
        <v>19</v>
      </c>
      <c r="J1193" t="s">
        <v>20</v>
      </c>
      <c r="L1193" s="4" t="s">
        <v>854</v>
      </c>
      <c r="Q1193" s="18" t="str">
        <f>"S"&amp;_xlfn.ISOWEEKNUM(Semaine_1[[#This Row],[Date]])</f>
        <v>S27</v>
      </c>
      <c r="R1193" s="18" t="str">
        <f>TEXT(Semaine_1[[#This Row],[Date]],"MMMM")</f>
        <v>juillet</v>
      </c>
    </row>
    <row r="1194" spans="1:18" x14ac:dyDescent="0.45">
      <c r="A1194" s="1">
        <v>45841</v>
      </c>
      <c r="B1194" t="s">
        <v>45</v>
      </c>
      <c r="C1194" t="s">
        <v>46</v>
      </c>
      <c r="D1194" t="s">
        <v>64</v>
      </c>
      <c r="E1194" t="s">
        <v>70</v>
      </c>
      <c r="F1194">
        <v>775495462</v>
      </c>
      <c r="G1194" t="s">
        <v>27</v>
      </c>
      <c r="I1194" t="s">
        <v>19</v>
      </c>
      <c r="J1194" t="s">
        <v>20</v>
      </c>
      <c r="L1194" s="4" t="s">
        <v>39</v>
      </c>
      <c r="Q1194" s="18" t="str">
        <f>"S"&amp;_xlfn.ISOWEEKNUM(Semaine_1[[#This Row],[Date]])</f>
        <v>S27</v>
      </c>
      <c r="R1194" s="18" t="str">
        <f>TEXT(Semaine_1[[#This Row],[Date]],"MMMM")</f>
        <v>juillet</v>
      </c>
    </row>
    <row r="1195" spans="1:18" x14ac:dyDescent="0.45">
      <c r="A1195" s="1">
        <v>45841</v>
      </c>
      <c r="B1195" t="s">
        <v>45</v>
      </c>
      <c r="C1195" t="s">
        <v>46</v>
      </c>
      <c r="D1195" t="s">
        <v>64</v>
      </c>
      <c r="E1195" t="s">
        <v>855</v>
      </c>
      <c r="F1195">
        <v>779417886</v>
      </c>
      <c r="G1195" t="s">
        <v>27</v>
      </c>
      <c r="I1195" t="s">
        <v>19</v>
      </c>
      <c r="J1195" t="s">
        <v>20</v>
      </c>
      <c r="L1195" s="4" t="s">
        <v>132</v>
      </c>
      <c r="Q1195" s="18" t="str">
        <f>"S"&amp;_xlfn.ISOWEEKNUM(Semaine_1[[#This Row],[Date]])</f>
        <v>S27</v>
      </c>
      <c r="R1195" s="18" t="str">
        <f>TEXT(Semaine_1[[#This Row],[Date]],"MMMM")</f>
        <v>juillet</v>
      </c>
    </row>
    <row r="1196" spans="1:18" ht="28.5" x14ac:dyDescent="0.45">
      <c r="A1196" s="1">
        <v>45841</v>
      </c>
      <c r="B1196" t="s">
        <v>45</v>
      </c>
      <c r="C1196" t="s">
        <v>46</v>
      </c>
      <c r="D1196" t="s">
        <v>64</v>
      </c>
      <c r="E1196" t="s">
        <v>133</v>
      </c>
      <c r="F1196">
        <v>776498707</v>
      </c>
      <c r="G1196" t="s">
        <v>27</v>
      </c>
      <c r="I1196" t="s">
        <v>19</v>
      </c>
      <c r="J1196" t="s">
        <v>20</v>
      </c>
      <c r="L1196" s="4" t="s">
        <v>856</v>
      </c>
      <c r="Q1196" s="18" t="str">
        <f>"S"&amp;_xlfn.ISOWEEKNUM(Semaine_1[[#This Row],[Date]])</f>
        <v>S27</v>
      </c>
      <c r="R1196" s="18" t="str">
        <f>TEXT(Semaine_1[[#This Row],[Date]],"MMMM")</f>
        <v>juillet</v>
      </c>
    </row>
    <row r="1197" spans="1:18" x14ac:dyDescent="0.45">
      <c r="A1197" s="1">
        <v>45841</v>
      </c>
      <c r="B1197" t="s">
        <v>45</v>
      </c>
      <c r="C1197" t="s">
        <v>46</v>
      </c>
      <c r="D1197" t="s">
        <v>64</v>
      </c>
      <c r="E1197" t="s">
        <v>134</v>
      </c>
      <c r="F1197">
        <v>772892924</v>
      </c>
      <c r="G1197" t="s">
        <v>27</v>
      </c>
      <c r="I1197" t="s">
        <v>19</v>
      </c>
      <c r="J1197" t="s">
        <v>20</v>
      </c>
      <c r="L1197" s="4" t="s">
        <v>39</v>
      </c>
      <c r="Q1197" s="18" t="str">
        <f>"S"&amp;_xlfn.ISOWEEKNUM(Semaine_1[[#This Row],[Date]])</f>
        <v>S27</v>
      </c>
      <c r="R1197" s="18" t="str">
        <f>TEXT(Semaine_1[[#This Row],[Date]],"MMMM")</f>
        <v>juillet</v>
      </c>
    </row>
    <row r="1198" spans="1:18" x14ac:dyDescent="0.45">
      <c r="A1198" s="1">
        <v>45841</v>
      </c>
      <c r="B1198" t="s">
        <v>45</v>
      </c>
      <c r="C1198" t="s">
        <v>46</v>
      </c>
      <c r="D1198" t="s">
        <v>64</v>
      </c>
      <c r="E1198" t="s">
        <v>857</v>
      </c>
      <c r="F1198">
        <v>771619220</v>
      </c>
      <c r="G1198" t="s">
        <v>27</v>
      </c>
      <c r="I1198" t="s">
        <v>24</v>
      </c>
      <c r="J1198" t="s">
        <v>20</v>
      </c>
      <c r="L1198" s="4" t="s">
        <v>51</v>
      </c>
      <c r="Q1198" s="18" t="str">
        <f>"S"&amp;_xlfn.ISOWEEKNUM(Semaine_1[[#This Row],[Date]])</f>
        <v>S27</v>
      </c>
      <c r="R1198" s="18" t="str">
        <f>TEXT(Semaine_1[[#This Row],[Date]],"MMMM")</f>
        <v>juillet</v>
      </c>
    </row>
    <row r="1199" spans="1:18" x14ac:dyDescent="0.45">
      <c r="A1199" s="1">
        <v>45841</v>
      </c>
      <c r="B1199" t="s">
        <v>45</v>
      </c>
      <c r="C1199" t="s">
        <v>46</v>
      </c>
      <c r="D1199" t="s">
        <v>64</v>
      </c>
      <c r="E1199" t="s">
        <v>135</v>
      </c>
      <c r="F1199">
        <v>775218959</v>
      </c>
      <c r="G1199" t="s">
        <v>27</v>
      </c>
      <c r="I1199" t="s">
        <v>24</v>
      </c>
      <c r="J1199" t="s">
        <v>20</v>
      </c>
      <c r="L1199" s="4" t="s">
        <v>132</v>
      </c>
      <c r="Q1199" s="18" t="str">
        <f>"S"&amp;_xlfn.ISOWEEKNUM(Semaine_1[[#This Row],[Date]])</f>
        <v>S27</v>
      </c>
      <c r="R1199" s="18" t="str">
        <f>TEXT(Semaine_1[[#This Row],[Date]],"MMMM")</f>
        <v>juillet</v>
      </c>
    </row>
    <row r="1200" spans="1:18" x14ac:dyDescent="0.45">
      <c r="A1200" s="1">
        <v>45841</v>
      </c>
      <c r="B1200" t="s">
        <v>45</v>
      </c>
      <c r="C1200" t="s">
        <v>46</v>
      </c>
      <c r="D1200" t="s">
        <v>64</v>
      </c>
      <c r="E1200" t="s">
        <v>58</v>
      </c>
      <c r="F1200">
        <v>774333344</v>
      </c>
      <c r="G1200" t="s">
        <v>27</v>
      </c>
      <c r="I1200" t="s">
        <v>24</v>
      </c>
      <c r="J1200" t="s">
        <v>20</v>
      </c>
      <c r="K1200" t="s">
        <v>167</v>
      </c>
      <c r="L1200" s="4" t="s">
        <v>49</v>
      </c>
      <c r="Q1200" s="18" t="str">
        <f>"S"&amp;_xlfn.ISOWEEKNUM(Semaine_1[[#This Row],[Date]])</f>
        <v>S27</v>
      </c>
      <c r="R1200" s="18" t="str">
        <f>TEXT(Semaine_1[[#This Row],[Date]],"MMMM")</f>
        <v>juillet</v>
      </c>
    </row>
    <row r="1201" spans="1:18" x14ac:dyDescent="0.45">
      <c r="A1201" s="1">
        <v>45841</v>
      </c>
      <c r="B1201" t="s">
        <v>45</v>
      </c>
      <c r="C1201" t="s">
        <v>46</v>
      </c>
      <c r="D1201" t="s">
        <v>64</v>
      </c>
      <c r="E1201" t="s">
        <v>136</v>
      </c>
      <c r="F1201">
        <v>776303477</v>
      </c>
      <c r="G1201" t="s">
        <v>27</v>
      </c>
      <c r="I1201" t="s">
        <v>19</v>
      </c>
      <c r="J1201" t="s">
        <v>20</v>
      </c>
      <c r="K1201" t="s">
        <v>167</v>
      </c>
      <c r="L1201" s="4" t="s">
        <v>858</v>
      </c>
      <c r="Q1201" s="18" t="str">
        <f>"S"&amp;_xlfn.ISOWEEKNUM(Semaine_1[[#This Row],[Date]])</f>
        <v>S27</v>
      </c>
      <c r="R1201" s="18" t="str">
        <f>TEXT(Semaine_1[[#This Row],[Date]],"MMMM")</f>
        <v>juillet</v>
      </c>
    </row>
    <row r="1202" spans="1:18" x14ac:dyDescent="0.45">
      <c r="A1202" s="1">
        <v>45841</v>
      </c>
      <c r="B1202" t="s">
        <v>14</v>
      </c>
      <c r="C1202" t="s">
        <v>15</v>
      </c>
      <c r="D1202" t="s">
        <v>137</v>
      </c>
      <c r="E1202" t="s">
        <v>22</v>
      </c>
      <c r="F1202">
        <v>783844775</v>
      </c>
      <c r="G1202" t="s">
        <v>23</v>
      </c>
      <c r="I1202" t="s">
        <v>19</v>
      </c>
      <c r="J1202" t="s">
        <v>20</v>
      </c>
      <c r="L1202" s="4" t="s">
        <v>21</v>
      </c>
      <c r="Q1202" s="18" t="str">
        <f>"S"&amp;_xlfn.ISOWEEKNUM(Semaine_1[[#This Row],[Date]])</f>
        <v>S27</v>
      </c>
      <c r="R1202" s="18" t="str">
        <f>TEXT(Semaine_1[[#This Row],[Date]],"MMMM")</f>
        <v>juillet</v>
      </c>
    </row>
    <row r="1203" spans="1:18" ht="42.75" x14ac:dyDescent="0.45">
      <c r="A1203" s="1">
        <v>45841</v>
      </c>
      <c r="B1203" t="s">
        <v>14</v>
      </c>
      <c r="C1203" t="s">
        <v>15</v>
      </c>
      <c r="D1203" t="s">
        <v>137</v>
      </c>
      <c r="E1203" t="s">
        <v>65</v>
      </c>
      <c r="F1203">
        <v>770571683</v>
      </c>
      <c r="G1203" t="s">
        <v>27</v>
      </c>
      <c r="I1203" t="s">
        <v>19</v>
      </c>
      <c r="J1203" t="s">
        <v>20</v>
      </c>
      <c r="L1203" s="4" t="s">
        <v>859</v>
      </c>
      <c r="Q1203" s="18" t="str">
        <f>"S"&amp;_xlfn.ISOWEEKNUM(Semaine_1[[#This Row],[Date]])</f>
        <v>S27</v>
      </c>
      <c r="R1203" s="18" t="str">
        <f>TEXT(Semaine_1[[#This Row],[Date]],"MMMM")</f>
        <v>juillet</v>
      </c>
    </row>
    <row r="1204" spans="1:18" x14ac:dyDescent="0.45">
      <c r="A1204" s="1">
        <v>45841</v>
      </c>
      <c r="B1204" t="s">
        <v>14</v>
      </c>
      <c r="C1204" t="s">
        <v>15</v>
      </c>
      <c r="D1204" t="s">
        <v>137</v>
      </c>
      <c r="E1204" t="s">
        <v>860</v>
      </c>
      <c r="F1204">
        <v>778420348</v>
      </c>
      <c r="G1204" t="s">
        <v>1142</v>
      </c>
      <c r="I1204" t="s">
        <v>19</v>
      </c>
      <c r="J1204" t="s">
        <v>20</v>
      </c>
      <c r="L1204" s="4" t="s">
        <v>862</v>
      </c>
      <c r="Q1204" s="18" t="str">
        <f>"S"&amp;_xlfn.ISOWEEKNUM(Semaine_1[[#This Row],[Date]])</f>
        <v>S27</v>
      </c>
      <c r="R1204" s="18" t="str">
        <f>TEXT(Semaine_1[[#This Row],[Date]],"MMMM")</f>
        <v>juillet</v>
      </c>
    </row>
    <row r="1205" spans="1:18" ht="28.5" x14ac:dyDescent="0.45">
      <c r="A1205" s="1">
        <v>45841</v>
      </c>
      <c r="B1205" t="s">
        <v>14</v>
      </c>
      <c r="C1205" t="s">
        <v>15</v>
      </c>
      <c r="D1205" t="s">
        <v>137</v>
      </c>
      <c r="E1205" t="s">
        <v>17</v>
      </c>
      <c r="F1205">
        <v>773739328</v>
      </c>
      <c r="G1205" t="s">
        <v>18</v>
      </c>
      <c r="I1205" t="s">
        <v>19</v>
      </c>
      <c r="J1205" t="s">
        <v>20</v>
      </c>
      <c r="L1205" s="4" t="s">
        <v>863</v>
      </c>
      <c r="Q1205" s="18" t="str">
        <f>"S"&amp;_xlfn.ISOWEEKNUM(Semaine_1[[#This Row],[Date]])</f>
        <v>S27</v>
      </c>
      <c r="R1205" s="18" t="str">
        <f>TEXT(Semaine_1[[#This Row],[Date]],"MMMM")</f>
        <v>juillet</v>
      </c>
    </row>
    <row r="1206" spans="1:18" ht="28.5" x14ac:dyDescent="0.45">
      <c r="A1206" s="1">
        <v>45841</v>
      </c>
      <c r="B1206" t="s">
        <v>25</v>
      </c>
      <c r="C1206" t="s">
        <v>26</v>
      </c>
      <c r="D1206" t="s">
        <v>864</v>
      </c>
      <c r="E1206" t="s">
        <v>865</v>
      </c>
      <c r="F1206">
        <v>776480328</v>
      </c>
      <c r="G1206" t="s">
        <v>18</v>
      </c>
      <c r="I1206" t="s">
        <v>19</v>
      </c>
      <c r="J1206" t="s">
        <v>20</v>
      </c>
      <c r="K1206" t="s">
        <v>167</v>
      </c>
      <c r="L1206" s="4" t="s">
        <v>866</v>
      </c>
      <c r="Q1206" s="18" t="str">
        <f>"S"&amp;_xlfn.ISOWEEKNUM(Semaine_1[[#This Row],[Date]])</f>
        <v>S27</v>
      </c>
      <c r="R1206" s="18" t="str">
        <f>TEXT(Semaine_1[[#This Row],[Date]],"MMMM")</f>
        <v>juillet</v>
      </c>
    </row>
    <row r="1207" spans="1:18" ht="42.75" x14ac:dyDescent="0.45">
      <c r="A1207" s="1">
        <v>45841</v>
      </c>
      <c r="B1207" t="s">
        <v>25</v>
      </c>
      <c r="C1207" t="s">
        <v>26</v>
      </c>
      <c r="D1207" t="s">
        <v>864</v>
      </c>
      <c r="E1207" t="s">
        <v>867</v>
      </c>
      <c r="F1207">
        <v>777484616</v>
      </c>
      <c r="G1207" t="s">
        <v>18</v>
      </c>
      <c r="I1207" t="s">
        <v>19</v>
      </c>
      <c r="J1207" t="s">
        <v>20</v>
      </c>
      <c r="K1207" t="s">
        <v>167</v>
      </c>
      <c r="L1207" s="4" t="s">
        <v>868</v>
      </c>
      <c r="Q1207" s="18" t="str">
        <f>"S"&amp;_xlfn.ISOWEEKNUM(Semaine_1[[#This Row],[Date]])</f>
        <v>S27</v>
      </c>
      <c r="R1207" s="18" t="str">
        <f>TEXT(Semaine_1[[#This Row],[Date]],"MMMM")</f>
        <v>juillet</v>
      </c>
    </row>
    <row r="1208" spans="1:18" x14ac:dyDescent="0.45">
      <c r="A1208" s="1">
        <v>45841</v>
      </c>
      <c r="B1208" t="s">
        <v>25</v>
      </c>
      <c r="C1208" t="s">
        <v>26</v>
      </c>
      <c r="D1208" t="s">
        <v>864</v>
      </c>
      <c r="E1208" t="s">
        <v>869</v>
      </c>
      <c r="F1208">
        <v>774898830</v>
      </c>
      <c r="G1208" t="s">
        <v>18</v>
      </c>
      <c r="I1208" t="s">
        <v>19</v>
      </c>
      <c r="J1208" t="s">
        <v>20</v>
      </c>
      <c r="K1208" t="s">
        <v>167</v>
      </c>
      <c r="L1208" s="4" t="s">
        <v>77</v>
      </c>
      <c r="Q1208" s="18" t="str">
        <f>"S"&amp;_xlfn.ISOWEEKNUM(Semaine_1[[#This Row],[Date]])</f>
        <v>S27</v>
      </c>
      <c r="R1208" s="18" t="str">
        <f>TEXT(Semaine_1[[#This Row],[Date]],"MMMM")</f>
        <v>juillet</v>
      </c>
    </row>
    <row r="1209" spans="1:18" ht="28.5" x14ac:dyDescent="0.45">
      <c r="A1209" s="1">
        <v>45841</v>
      </c>
      <c r="B1209" t="s">
        <v>25</v>
      </c>
      <c r="C1209" t="s">
        <v>26</v>
      </c>
      <c r="D1209" t="s">
        <v>61</v>
      </c>
      <c r="E1209" t="s">
        <v>139</v>
      </c>
      <c r="F1209">
        <v>766916189</v>
      </c>
      <c r="G1209" t="s">
        <v>27</v>
      </c>
      <c r="I1209" t="s">
        <v>24</v>
      </c>
      <c r="J1209" t="s">
        <v>28</v>
      </c>
      <c r="K1209" t="s">
        <v>167</v>
      </c>
      <c r="L1209" s="4" t="s">
        <v>870</v>
      </c>
      <c r="M1209" t="s">
        <v>43</v>
      </c>
      <c r="N1209">
        <v>25</v>
      </c>
      <c r="O1209" s="5">
        <v>19500</v>
      </c>
      <c r="P1209" s="5">
        <v>487500</v>
      </c>
      <c r="Q1209" s="18" t="str">
        <f>"S"&amp;_xlfn.ISOWEEKNUM(Semaine_1[[#This Row],[Date]])</f>
        <v>S27</v>
      </c>
      <c r="R1209" s="18" t="str">
        <f>TEXT(Semaine_1[[#This Row],[Date]],"MMMM")</f>
        <v>juillet</v>
      </c>
    </row>
    <row r="1210" spans="1:18" ht="42.75" x14ac:dyDescent="0.45">
      <c r="A1210" s="1">
        <v>45841</v>
      </c>
      <c r="B1210" t="s">
        <v>25</v>
      </c>
      <c r="C1210" t="s">
        <v>26</v>
      </c>
      <c r="D1210" t="s">
        <v>813</v>
      </c>
      <c r="E1210" t="s">
        <v>140</v>
      </c>
      <c r="F1210">
        <v>776414102</v>
      </c>
      <c r="G1210" t="s">
        <v>27</v>
      </c>
      <c r="I1210" t="s">
        <v>24</v>
      </c>
      <c r="J1210" t="s">
        <v>37</v>
      </c>
      <c r="K1210" t="s">
        <v>167</v>
      </c>
      <c r="L1210" s="4" t="s">
        <v>871</v>
      </c>
      <c r="M1210" t="s">
        <v>141</v>
      </c>
      <c r="N1210">
        <v>100</v>
      </c>
      <c r="O1210" s="5">
        <v>6000</v>
      </c>
      <c r="P1210" s="5">
        <v>600000</v>
      </c>
      <c r="Q1210" s="18" t="str">
        <f>"S"&amp;_xlfn.ISOWEEKNUM(Semaine_1[[#This Row],[Date]])</f>
        <v>S27</v>
      </c>
      <c r="R1210" s="18" t="str">
        <f>TEXT(Semaine_1[[#This Row],[Date]],"MMMM")</f>
        <v>juillet</v>
      </c>
    </row>
    <row r="1211" spans="1:18" ht="28.5" x14ac:dyDescent="0.45">
      <c r="A1211" s="1">
        <v>45841</v>
      </c>
      <c r="B1211" t="s">
        <v>35</v>
      </c>
      <c r="C1211" t="s">
        <v>36</v>
      </c>
      <c r="D1211" t="s">
        <v>872</v>
      </c>
      <c r="E1211" t="s">
        <v>873</v>
      </c>
      <c r="F1211">
        <v>773682131</v>
      </c>
      <c r="G1211" t="s">
        <v>27</v>
      </c>
      <c r="I1211" t="s">
        <v>19</v>
      </c>
      <c r="J1211" t="s">
        <v>20</v>
      </c>
      <c r="K1211" t="s">
        <v>167</v>
      </c>
      <c r="L1211" s="4" t="s">
        <v>874</v>
      </c>
      <c r="Q1211" s="18" t="str">
        <f>"S"&amp;_xlfn.ISOWEEKNUM(Semaine_1[[#This Row],[Date]])</f>
        <v>S27</v>
      </c>
      <c r="R1211" s="18" t="str">
        <f>TEXT(Semaine_1[[#This Row],[Date]],"MMMM")</f>
        <v>juillet</v>
      </c>
    </row>
    <row r="1212" spans="1:18" ht="42.75" x14ac:dyDescent="0.45">
      <c r="A1212" s="1">
        <v>45841</v>
      </c>
      <c r="B1212" t="s">
        <v>35</v>
      </c>
      <c r="C1212" t="s">
        <v>36</v>
      </c>
      <c r="D1212" t="s">
        <v>872</v>
      </c>
      <c r="E1212" t="s">
        <v>875</v>
      </c>
      <c r="F1212">
        <v>705125807</v>
      </c>
      <c r="G1212" t="s">
        <v>27</v>
      </c>
      <c r="I1212" t="s">
        <v>24</v>
      </c>
      <c r="J1212" t="s">
        <v>20</v>
      </c>
      <c r="K1212" t="s">
        <v>167</v>
      </c>
      <c r="L1212" s="4" t="s">
        <v>876</v>
      </c>
      <c r="Q1212" s="18" t="str">
        <f>"S"&amp;_xlfn.ISOWEEKNUM(Semaine_1[[#This Row],[Date]])</f>
        <v>S27</v>
      </c>
      <c r="R1212" s="18" t="str">
        <f>TEXT(Semaine_1[[#This Row],[Date]],"MMMM")</f>
        <v>juillet</v>
      </c>
    </row>
    <row r="1213" spans="1:18" ht="57" x14ac:dyDescent="0.45">
      <c r="A1213" s="1">
        <v>45841</v>
      </c>
      <c r="B1213" t="s">
        <v>35</v>
      </c>
      <c r="C1213" t="s">
        <v>36</v>
      </c>
      <c r="D1213" t="s">
        <v>872</v>
      </c>
      <c r="E1213" t="s">
        <v>877</v>
      </c>
      <c r="F1213">
        <v>776528748</v>
      </c>
      <c r="G1213" t="s">
        <v>27</v>
      </c>
      <c r="I1213" t="s">
        <v>24</v>
      </c>
      <c r="J1213" t="s">
        <v>20</v>
      </c>
      <c r="K1213" t="s">
        <v>167</v>
      </c>
      <c r="L1213" s="4" t="s">
        <v>878</v>
      </c>
      <c r="Q1213" s="18" t="str">
        <f>"S"&amp;_xlfn.ISOWEEKNUM(Semaine_1[[#This Row],[Date]])</f>
        <v>S27</v>
      </c>
      <c r="R1213" s="18" t="str">
        <f>TEXT(Semaine_1[[#This Row],[Date]],"MMMM")</f>
        <v>juillet</v>
      </c>
    </row>
    <row r="1214" spans="1:18" ht="42.75" x14ac:dyDescent="0.45">
      <c r="A1214" s="1">
        <v>45841</v>
      </c>
      <c r="B1214" t="s">
        <v>35</v>
      </c>
      <c r="C1214" t="s">
        <v>36</v>
      </c>
      <c r="D1214" t="s">
        <v>872</v>
      </c>
      <c r="E1214" t="s">
        <v>877</v>
      </c>
      <c r="F1214">
        <v>776528748</v>
      </c>
      <c r="G1214" t="s">
        <v>27</v>
      </c>
      <c r="I1214" t="s">
        <v>24</v>
      </c>
      <c r="J1214" t="s">
        <v>20</v>
      </c>
      <c r="K1214" t="s">
        <v>167</v>
      </c>
      <c r="L1214" s="4" t="s">
        <v>879</v>
      </c>
      <c r="Q1214" s="18" t="str">
        <f>"S"&amp;_xlfn.ISOWEEKNUM(Semaine_1[[#This Row],[Date]])</f>
        <v>S27</v>
      </c>
      <c r="R1214" s="18" t="str">
        <f>TEXT(Semaine_1[[#This Row],[Date]],"MMMM")</f>
        <v>juillet</v>
      </c>
    </row>
    <row r="1215" spans="1:18" ht="42.75" x14ac:dyDescent="0.45">
      <c r="A1215" s="1">
        <v>45841</v>
      </c>
      <c r="B1215" t="s">
        <v>35</v>
      </c>
      <c r="C1215" t="s">
        <v>36</v>
      </c>
      <c r="D1215" t="s">
        <v>872</v>
      </c>
      <c r="E1215" t="s">
        <v>877</v>
      </c>
      <c r="F1215">
        <v>776528748</v>
      </c>
      <c r="G1215" t="s">
        <v>27</v>
      </c>
      <c r="I1215" t="s">
        <v>24</v>
      </c>
      <c r="J1215" t="s">
        <v>20</v>
      </c>
      <c r="K1215" t="s">
        <v>167</v>
      </c>
      <c r="L1215" s="4" t="s">
        <v>880</v>
      </c>
      <c r="Q1215" s="18" t="str">
        <f>"S"&amp;_xlfn.ISOWEEKNUM(Semaine_1[[#This Row],[Date]])</f>
        <v>S27</v>
      </c>
      <c r="R1215" s="18" t="str">
        <f>TEXT(Semaine_1[[#This Row],[Date]],"MMMM")</f>
        <v>juillet</v>
      </c>
    </row>
    <row r="1216" spans="1:18" x14ac:dyDescent="0.45">
      <c r="A1216" s="1">
        <v>45841</v>
      </c>
      <c r="B1216" t="s">
        <v>35</v>
      </c>
      <c r="C1216" t="s">
        <v>36</v>
      </c>
      <c r="D1216" t="s">
        <v>872</v>
      </c>
      <c r="E1216" t="s">
        <v>881</v>
      </c>
      <c r="F1216">
        <v>771907833</v>
      </c>
      <c r="G1216" t="s">
        <v>18</v>
      </c>
      <c r="I1216" t="s">
        <v>24</v>
      </c>
      <c r="J1216" t="s">
        <v>37</v>
      </c>
      <c r="K1216" t="s">
        <v>167</v>
      </c>
      <c r="L1216" s="4" t="s">
        <v>882</v>
      </c>
      <c r="M1216" t="s">
        <v>34</v>
      </c>
      <c r="N1216">
        <v>5</v>
      </c>
      <c r="O1216" s="5">
        <v>26000</v>
      </c>
      <c r="P1216" s="5">
        <v>130000</v>
      </c>
      <c r="Q1216" s="18" t="str">
        <f>"S"&amp;_xlfn.ISOWEEKNUM(Semaine_1[[#This Row],[Date]])</f>
        <v>S27</v>
      </c>
      <c r="R1216" s="18" t="str">
        <f>TEXT(Semaine_1[[#This Row],[Date]],"MMMM")</f>
        <v>juillet</v>
      </c>
    </row>
    <row r="1217" spans="1:18" ht="42.75" x14ac:dyDescent="0.45">
      <c r="A1217" s="1">
        <v>45841</v>
      </c>
      <c r="B1217" t="s">
        <v>35</v>
      </c>
      <c r="C1217" t="s">
        <v>36</v>
      </c>
      <c r="D1217" t="s">
        <v>872</v>
      </c>
      <c r="E1217" t="s">
        <v>883</v>
      </c>
      <c r="F1217">
        <v>762383057</v>
      </c>
      <c r="G1217" t="s">
        <v>27</v>
      </c>
      <c r="I1217" t="s">
        <v>24</v>
      </c>
      <c r="J1217" t="s">
        <v>20</v>
      </c>
      <c r="K1217" t="s">
        <v>167</v>
      </c>
      <c r="L1217" s="4" t="s">
        <v>884</v>
      </c>
      <c r="Q1217" s="18" t="str">
        <f>"S"&amp;_xlfn.ISOWEEKNUM(Semaine_1[[#This Row],[Date]])</f>
        <v>S27</v>
      </c>
      <c r="R1217" s="18" t="str">
        <f>TEXT(Semaine_1[[#This Row],[Date]],"MMMM")</f>
        <v>juillet</v>
      </c>
    </row>
    <row r="1218" spans="1:18" ht="28.5" x14ac:dyDescent="0.45">
      <c r="A1218" s="1">
        <v>45841</v>
      </c>
      <c r="B1218" t="s">
        <v>35</v>
      </c>
      <c r="C1218" t="s">
        <v>36</v>
      </c>
      <c r="D1218" t="s">
        <v>872</v>
      </c>
      <c r="E1218" t="s">
        <v>56</v>
      </c>
      <c r="F1218">
        <v>771907833</v>
      </c>
      <c r="G1218" t="s">
        <v>18</v>
      </c>
      <c r="I1218" t="s">
        <v>24</v>
      </c>
      <c r="J1218" t="s">
        <v>20</v>
      </c>
      <c r="K1218" t="s">
        <v>167</v>
      </c>
      <c r="L1218" s="4" t="s">
        <v>885</v>
      </c>
      <c r="Q1218" s="18" t="str">
        <f>"S"&amp;_xlfn.ISOWEEKNUM(Semaine_1[[#This Row],[Date]])</f>
        <v>S27</v>
      </c>
      <c r="R1218" s="18" t="str">
        <f>TEXT(Semaine_1[[#This Row],[Date]],"MMMM")</f>
        <v>juillet</v>
      </c>
    </row>
    <row r="1219" spans="1:18" x14ac:dyDescent="0.45">
      <c r="A1219" s="1">
        <v>45841</v>
      </c>
      <c r="B1219" t="s">
        <v>35</v>
      </c>
      <c r="C1219" t="s">
        <v>36</v>
      </c>
      <c r="D1219" t="s">
        <v>872</v>
      </c>
      <c r="E1219" t="s">
        <v>877</v>
      </c>
      <c r="F1219">
        <v>776528748</v>
      </c>
      <c r="G1219" t="s">
        <v>27</v>
      </c>
      <c r="I1219" t="s">
        <v>24</v>
      </c>
      <c r="J1219" t="s">
        <v>20</v>
      </c>
      <c r="K1219" t="s">
        <v>167</v>
      </c>
      <c r="L1219" s="4" t="s">
        <v>118</v>
      </c>
      <c r="Q1219" s="18" t="str">
        <f>"S"&amp;_xlfn.ISOWEEKNUM(Semaine_1[[#This Row],[Date]])</f>
        <v>S27</v>
      </c>
      <c r="R1219" s="18" t="str">
        <f>TEXT(Semaine_1[[#This Row],[Date]],"MMMM")</f>
        <v>juillet</v>
      </c>
    </row>
    <row r="1220" spans="1:18" x14ac:dyDescent="0.45">
      <c r="A1220" s="1">
        <v>45841</v>
      </c>
      <c r="B1220" t="s">
        <v>35</v>
      </c>
      <c r="C1220" t="s">
        <v>36</v>
      </c>
      <c r="D1220" t="s">
        <v>872</v>
      </c>
      <c r="E1220" t="s">
        <v>120</v>
      </c>
      <c r="F1220">
        <v>777531857</v>
      </c>
      <c r="G1220" t="s">
        <v>27</v>
      </c>
      <c r="I1220" t="s">
        <v>19</v>
      </c>
      <c r="J1220" t="s">
        <v>20</v>
      </c>
      <c r="K1220" t="s">
        <v>167</v>
      </c>
      <c r="L1220" s="4" t="s">
        <v>106</v>
      </c>
      <c r="Q1220" s="18" t="str">
        <f>"S"&amp;_xlfn.ISOWEEKNUM(Semaine_1[[#This Row],[Date]])</f>
        <v>S27</v>
      </c>
      <c r="R1220" s="18" t="str">
        <f>TEXT(Semaine_1[[#This Row],[Date]],"MMMM")</f>
        <v>juillet</v>
      </c>
    </row>
    <row r="1221" spans="1:18" x14ac:dyDescent="0.45">
      <c r="A1221" s="1">
        <v>45841</v>
      </c>
      <c r="B1221" t="s">
        <v>35</v>
      </c>
      <c r="C1221" t="s">
        <v>36</v>
      </c>
      <c r="D1221" t="s">
        <v>872</v>
      </c>
      <c r="E1221" t="s">
        <v>142</v>
      </c>
      <c r="F1221">
        <v>778813636</v>
      </c>
      <c r="G1221" t="s">
        <v>27</v>
      </c>
      <c r="I1221" t="s">
        <v>19</v>
      </c>
      <c r="J1221" t="s">
        <v>20</v>
      </c>
      <c r="K1221" t="s">
        <v>167</v>
      </c>
      <c r="L1221" s="4" t="s">
        <v>886</v>
      </c>
      <c r="Q1221" s="18" t="str">
        <f>"S"&amp;_xlfn.ISOWEEKNUM(Semaine_1[[#This Row],[Date]])</f>
        <v>S27</v>
      </c>
      <c r="R1221" s="18" t="str">
        <f>TEXT(Semaine_1[[#This Row],[Date]],"MMMM")</f>
        <v>juillet</v>
      </c>
    </row>
    <row r="1222" spans="1:18" ht="28.5" x14ac:dyDescent="0.45">
      <c r="A1222" s="1">
        <v>45841</v>
      </c>
      <c r="B1222" t="s">
        <v>35</v>
      </c>
      <c r="C1222" t="s">
        <v>36</v>
      </c>
      <c r="D1222" t="s">
        <v>872</v>
      </c>
      <c r="E1222" t="s">
        <v>887</v>
      </c>
      <c r="F1222">
        <v>779235028</v>
      </c>
      <c r="G1222" t="s">
        <v>27</v>
      </c>
      <c r="I1222" t="s">
        <v>24</v>
      </c>
      <c r="J1222" t="s">
        <v>37</v>
      </c>
      <c r="K1222" t="s">
        <v>167</v>
      </c>
      <c r="L1222" s="4" t="s">
        <v>888</v>
      </c>
      <c r="M1222" t="s">
        <v>34</v>
      </c>
      <c r="N1222">
        <v>25</v>
      </c>
      <c r="O1222" s="5">
        <v>26000</v>
      </c>
      <c r="P1222" s="5">
        <v>650000</v>
      </c>
      <c r="Q1222" s="18" t="str">
        <f>"S"&amp;_xlfn.ISOWEEKNUM(Semaine_1[[#This Row],[Date]])</f>
        <v>S27</v>
      </c>
      <c r="R1222" s="18" t="str">
        <f>TEXT(Semaine_1[[#This Row],[Date]],"MMMM")</f>
        <v>juillet</v>
      </c>
    </row>
    <row r="1223" spans="1:18" x14ac:dyDescent="0.45">
      <c r="A1223" s="1">
        <v>45841</v>
      </c>
      <c r="B1223" t="s">
        <v>42</v>
      </c>
      <c r="C1223" t="s">
        <v>815</v>
      </c>
      <c r="D1223" t="s">
        <v>889</v>
      </c>
      <c r="E1223" t="s">
        <v>890</v>
      </c>
      <c r="F1223">
        <v>775839852</v>
      </c>
      <c r="G1223" t="s">
        <v>27</v>
      </c>
      <c r="I1223" t="s">
        <v>24</v>
      </c>
      <c r="J1223" t="s">
        <v>20</v>
      </c>
      <c r="K1223" t="s">
        <v>167</v>
      </c>
      <c r="L1223" s="4" t="s">
        <v>891</v>
      </c>
      <c r="Q1223" s="18" t="str">
        <f>"S"&amp;_xlfn.ISOWEEKNUM(Semaine_1[[#This Row],[Date]])</f>
        <v>S27</v>
      </c>
      <c r="R1223" s="18" t="str">
        <f>TEXT(Semaine_1[[#This Row],[Date]],"MMMM")</f>
        <v>juillet</v>
      </c>
    </row>
    <row r="1224" spans="1:18" x14ac:dyDescent="0.45">
      <c r="A1224" s="1">
        <v>45841</v>
      </c>
      <c r="B1224" t="s">
        <v>42</v>
      </c>
      <c r="C1224" t="s">
        <v>815</v>
      </c>
      <c r="D1224" t="s">
        <v>889</v>
      </c>
      <c r="E1224" t="s">
        <v>143</v>
      </c>
      <c r="F1224">
        <v>761242307</v>
      </c>
      <c r="G1224" t="s">
        <v>27</v>
      </c>
      <c r="I1224" t="s">
        <v>19</v>
      </c>
      <c r="J1224" t="s">
        <v>20</v>
      </c>
      <c r="K1224" t="s">
        <v>167</v>
      </c>
      <c r="L1224" s="4" t="s">
        <v>892</v>
      </c>
      <c r="Q1224" s="18" t="str">
        <f>"S"&amp;_xlfn.ISOWEEKNUM(Semaine_1[[#This Row],[Date]])</f>
        <v>S27</v>
      </c>
      <c r="R1224" s="18" t="str">
        <f>TEXT(Semaine_1[[#This Row],[Date]],"MMMM")</f>
        <v>juillet</v>
      </c>
    </row>
    <row r="1225" spans="1:18" ht="28.5" x14ac:dyDescent="0.45">
      <c r="A1225" s="1">
        <v>45841</v>
      </c>
      <c r="B1225" t="s">
        <v>42</v>
      </c>
      <c r="C1225" t="s">
        <v>815</v>
      </c>
      <c r="D1225" t="s">
        <v>889</v>
      </c>
      <c r="E1225" t="s">
        <v>893</v>
      </c>
      <c r="F1225">
        <v>772768061</v>
      </c>
      <c r="G1225" t="s">
        <v>27</v>
      </c>
      <c r="I1225" t="s">
        <v>19</v>
      </c>
      <c r="J1225" t="s">
        <v>20</v>
      </c>
      <c r="K1225" t="s">
        <v>167</v>
      </c>
      <c r="L1225" s="4" t="s">
        <v>894</v>
      </c>
      <c r="Q1225" s="18" t="str">
        <f>"S"&amp;_xlfn.ISOWEEKNUM(Semaine_1[[#This Row],[Date]])</f>
        <v>S27</v>
      </c>
      <c r="R1225" s="18" t="str">
        <f>TEXT(Semaine_1[[#This Row],[Date]],"MMMM")</f>
        <v>juillet</v>
      </c>
    </row>
    <row r="1226" spans="1:18" ht="28.5" x14ac:dyDescent="0.45">
      <c r="A1226" s="1">
        <v>45841</v>
      </c>
      <c r="B1226" t="s">
        <v>42</v>
      </c>
      <c r="C1226" t="s">
        <v>815</v>
      </c>
      <c r="D1226" t="s">
        <v>889</v>
      </c>
      <c r="E1226" t="s">
        <v>895</v>
      </c>
      <c r="F1226">
        <v>779661523</v>
      </c>
      <c r="G1226" t="s">
        <v>27</v>
      </c>
      <c r="I1226" t="s">
        <v>19</v>
      </c>
      <c r="J1226" t="s">
        <v>20</v>
      </c>
      <c r="K1226" t="s">
        <v>167</v>
      </c>
      <c r="L1226" s="4" t="s">
        <v>896</v>
      </c>
      <c r="Q1226" s="18" t="str">
        <f>"S"&amp;_xlfn.ISOWEEKNUM(Semaine_1[[#This Row],[Date]])</f>
        <v>S27</v>
      </c>
      <c r="R1226" s="18" t="str">
        <f>TEXT(Semaine_1[[#This Row],[Date]],"MMMM")</f>
        <v>juillet</v>
      </c>
    </row>
    <row r="1227" spans="1:18" ht="28.5" x14ac:dyDescent="0.45">
      <c r="A1227" s="1">
        <v>45841</v>
      </c>
      <c r="B1227" t="s">
        <v>42</v>
      </c>
      <c r="C1227" t="s">
        <v>815</v>
      </c>
      <c r="D1227" t="s">
        <v>889</v>
      </c>
      <c r="E1227" t="s">
        <v>897</v>
      </c>
      <c r="F1227">
        <v>781310969</v>
      </c>
      <c r="G1227" t="s">
        <v>27</v>
      </c>
      <c r="I1227" t="s">
        <v>24</v>
      </c>
      <c r="J1227" t="s">
        <v>20</v>
      </c>
      <c r="K1227" t="s">
        <v>167</v>
      </c>
      <c r="L1227" s="4" t="s">
        <v>898</v>
      </c>
      <c r="Q1227" s="18" t="str">
        <f>"S"&amp;_xlfn.ISOWEEKNUM(Semaine_1[[#This Row],[Date]])</f>
        <v>S27</v>
      </c>
      <c r="R1227" s="18" t="str">
        <f>TEXT(Semaine_1[[#This Row],[Date]],"MMMM")</f>
        <v>juillet</v>
      </c>
    </row>
    <row r="1228" spans="1:18" ht="57" x14ac:dyDescent="0.45">
      <c r="A1228" s="1">
        <v>45841</v>
      </c>
      <c r="B1228" t="s">
        <v>42</v>
      </c>
      <c r="C1228" t="s">
        <v>815</v>
      </c>
      <c r="D1228" t="s">
        <v>889</v>
      </c>
      <c r="E1228" t="s">
        <v>899</v>
      </c>
      <c r="F1228">
        <v>770532919</v>
      </c>
      <c r="G1228" t="s">
        <v>27</v>
      </c>
      <c r="I1228" t="s">
        <v>24</v>
      </c>
      <c r="J1228" t="s">
        <v>20</v>
      </c>
      <c r="K1228" t="s">
        <v>167</v>
      </c>
      <c r="L1228" s="4" t="s">
        <v>900</v>
      </c>
      <c r="Q1228" s="18" t="str">
        <f>"S"&amp;_xlfn.ISOWEEKNUM(Semaine_1[[#This Row],[Date]])</f>
        <v>S27</v>
      </c>
      <c r="R1228" s="18" t="str">
        <f>TEXT(Semaine_1[[#This Row],[Date]],"MMMM")</f>
        <v>juillet</v>
      </c>
    </row>
    <row r="1229" spans="1:18" ht="28.5" x14ac:dyDescent="0.45">
      <c r="A1229" s="1">
        <v>45841</v>
      </c>
      <c r="B1229" t="s">
        <v>42</v>
      </c>
      <c r="C1229" t="s">
        <v>815</v>
      </c>
      <c r="D1229" t="s">
        <v>889</v>
      </c>
      <c r="E1229" t="s">
        <v>901</v>
      </c>
      <c r="F1229">
        <v>765118157</v>
      </c>
      <c r="G1229" t="s">
        <v>18</v>
      </c>
      <c r="I1229" t="s">
        <v>24</v>
      </c>
      <c r="J1229" t="s">
        <v>20</v>
      </c>
      <c r="K1229" t="s">
        <v>167</v>
      </c>
      <c r="L1229" s="4" t="s">
        <v>902</v>
      </c>
      <c r="Q1229" s="18" t="str">
        <f>"S"&amp;_xlfn.ISOWEEKNUM(Semaine_1[[#This Row],[Date]])</f>
        <v>S27</v>
      </c>
      <c r="R1229" s="18" t="str">
        <f>TEXT(Semaine_1[[#This Row],[Date]],"MMMM")</f>
        <v>juillet</v>
      </c>
    </row>
    <row r="1230" spans="1:18" ht="28.5" x14ac:dyDescent="0.45">
      <c r="A1230" s="1">
        <v>45841</v>
      </c>
      <c r="B1230" t="s">
        <v>42</v>
      </c>
      <c r="C1230" t="s">
        <v>815</v>
      </c>
      <c r="D1230" t="s">
        <v>889</v>
      </c>
      <c r="E1230" t="s">
        <v>903</v>
      </c>
      <c r="F1230">
        <v>776328716</v>
      </c>
      <c r="G1230" t="s">
        <v>27</v>
      </c>
      <c r="I1230" t="s">
        <v>24</v>
      </c>
      <c r="J1230" t="s">
        <v>20</v>
      </c>
      <c r="K1230" t="s">
        <v>167</v>
      </c>
      <c r="L1230" s="4" t="s">
        <v>904</v>
      </c>
      <c r="Q1230" s="18" t="str">
        <f>"S"&amp;_xlfn.ISOWEEKNUM(Semaine_1[[#This Row],[Date]])</f>
        <v>S27</v>
      </c>
      <c r="R1230" s="18" t="str">
        <f>TEXT(Semaine_1[[#This Row],[Date]],"MMMM")</f>
        <v>juillet</v>
      </c>
    </row>
    <row r="1231" spans="1:18" x14ac:dyDescent="0.45">
      <c r="A1231" s="1">
        <v>45841</v>
      </c>
      <c r="B1231" t="s">
        <v>42</v>
      </c>
      <c r="C1231" t="s">
        <v>815</v>
      </c>
      <c r="D1231" t="s">
        <v>889</v>
      </c>
      <c r="E1231" t="s">
        <v>905</v>
      </c>
      <c r="F1231">
        <v>776110732</v>
      </c>
      <c r="G1231" t="s">
        <v>27</v>
      </c>
      <c r="I1231" t="s">
        <v>24</v>
      </c>
      <c r="J1231" t="s">
        <v>20</v>
      </c>
      <c r="K1231" t="s">
        <v>167</v>
      </c>
      <c r="L1231" s="4" t="s">
        <v>906</v>
      </c>
      <c r="Q1231" s="18" t="str">
        <f>"S"&amp;_xlfn.ISOWEEKNUM(Semaine_1[[#This Row],[Date]])</f>
        <v>S27</v>
      </c>
      <c r="R1231" s="18" t="str">
        <f>TEXT(Semaine_1[[#This Row],[Date]],"MMMM")</f>
        <v>juillet</v>
      </c>
    </row>
    <row r="1232" spans="1:18" x14ac:dyDescent="0.45">
      <c r="A1232" s="1">
        <v>45841</v>
      </c>
      <c r="B1232" t="s">
        <v>42</v>
      </c>
      <c r="C1232" t="s">
        <v>815</v>
      </c>
      <c r="D1232" t="s">
        <v>889</v>
      </c>
      <c r="E1232" t="s">
        <v>907</v>
      </c>
      <c r="F1232">
        <v>771589091</v>
      </c>
      <c r="G1232" t="s">
        <v>27</v>
      </c>
      <c r="I1232" t="s">
        <v>19</v>
      </c>
      <c r="J1232" t="s">
        <v>20</v>
      </c>
      <c r="K1232" t="s">
        <v>167</v>
      </c>
      <c r="L1232" s="4" t="s">
        <v>908</v>
      </c>
      <c r="Q1232" s="18" t="str">
        <f>"S"&amp;_xlfn.ISOWEEKNUM(Semaine_1[[#This Row],[Date]])</f>
        <v>S27</v>
      </c>
      <c r="R1232" s="18" t="str">
        <f>TEXT(Semaine_1[[#This Row],[Date]],"MMMM")</f>
        <v>juillet</v>
      </c>
    </row>
    <row r="1233" spans="1:18" x14ac:dyDescent="0.45">
      <c r="A1233" s="1">
        <v>45841</v>
      </c>
      <c r="B1233" t="s">
        <v>42</v>
      </c>
      <c r="C1233" t="s">
        <v>815</v>
      </c>
      <c r="D1233" t="s">
        <v>889</v>
      </c>
      <c r="E1233" t="s">
        <v>909</v>
      </c>
      <c r="F1233">
        <v>775456083</v>
      </c>
      <c r="G1233" t="s">
        <v>27</v>
      </c>
      <c r="I1233" t="s">
        <v>19</v>
      </c>
      <c r="J1233" t="s">
        <v>20</v>
      </c>
      <c r="K1233" t="s">
        <v>167</v>
      </c>
      <c r="L1233" s="4" t="s">
        <v>910</v>
      </c>
      <c r="Q1233" s="18" t="str">
        <f>"S"&amp;_xlfn.ISOWEEKNUM(Semaine_1[[#This Row],[Date]])</f>
        <v>S27</v>
      </c>
      <c r="R1233" s="18" t="str">
        <f>TEXT(Semaine_1[[#This Row],[Date]],"MMMM")</f>
        <v>juillet</v>
      </c>
    </row>
    <row r="1234" spans="1:18" x14ac:dyDescent="0.45">
      <c r="A1234" s="1">
        <v>45841</v>
      </c>
      <c r="B1234" t="s">
        <v>42</v>
      </c>
      <c r="C1234" t="s">
        <v>815</v>
      </c>
      <c r="D1234" t="s">
        <v>889</v>
      </c>
      <c r="E1234" t="s">
        <v>911</v>
      </c>
      <c r="F1234">
        <v>765434141</v>
      </c>
      <c r="G1234" t="s">
        <v>27</v>
      </c>
      <c r="I1234" t="s">
        <v>19</v>
      </c>
      <c r="J1234" t="s">
        <v>20</v>
      </c>
      <c r="K1234" t="s">
        <v>167</v>
      </c>
      <c r="L1234" s="4" t="s">
        <v>912</v>
      </c>
      <c r="Q1234" s="18" t="str">
        <f>"S"&amp;_xlfn.ISOWEEKNUM(Semaine_1[[#This Row],[Date]])</f>
        <v>S27</v>
      </c>
      <c r="R1234" s="18" t="str">
        <f>TEXT(Semaine_1[[#This Row],[Date]],"MMMM")</f>
        <v>juillet</v>
      </c>
    </row>
    <row r="1235" spans="1:18" x14ac:dyDescent="0.45">
      <c r="A1235" s="1">
        <v>45841</v>
      </c>
      <c r="B1235" t="s">
        <v>42</v>
      </c>
      <c r="C1235" t="s">
        <v>815</v>
      </c>
      <c r="D1235" t="s">
        <v>889</v>
      </c>
      <c r="E1235" t="s">
        <v>144</v>
      </c>
      <c r="F1235">
        <v>774624747</v>
      </c>
      <c r="G1235" t="s">
        <v>27</v>
      </c>
      <c r="I1235" t="s">
        <v>24</v>
      </c>
      <c r="J1235" t="s">
        <v>20</v>
      </c>
      <c r="K1235" t="s">
        <v>167</v>
      </c>
      <c r="L1235" s="4" t="s">
        <v>913</v>
      </c>
      <c r="Q1235" s="18" t="str">
        <f>"S"&amp;_xlfn.ISOWEEKNUM(Semaine_1[[#This Row],[Date]])</f>
        <v>S27</v>
      </c>
      <c r="R1235" s="18" t="str">
        <f>TEXT(Semaine_1[[#This Row],[Date]],"MMMM")</f>
        <v>juillet</v>
      </c>
    </row>
    <row r="1236" spans="1:18" ht="42.75" x14ac:dyDescent="0.45">
      <c r="A1236" s="1">
        <v>45841</v>
      </c>
      <c r="B1236" t="s">
        <v>42</v>
      </c>
      <c r="C1236" t="s">
        <v>815</v>
      </c>
      <c r="D1236" t="s">
        <v>889</v>
      </c>
      <c r="E1236" t="s">
        <v>914</v>
      </c>
      <c r="F1236">
        <v>776227120</v>
      </c>
      <c r="G1236" t="s">
        <v>27</v>
      </c>
      <c r="I1236" t="s">
        <v>24</v>
      </c>
      <c r="J1236" t="s">
        <v>37</v>
      </c>
      <c r="K1236" t="s">
        <v>167</v>
      </c>
      <c r="L1236" s="4" t="s">
        <v>915</v>
      </c>
      <c r="M1236" t="s">
        <v>34</v>
      </c>
      <c r="N1236">
        <v>25</v>
      </c>
      <c r="O1236" s="5">
        <v>26000</v>
      </c>
      <c r="P1236" s="5">
        <v>650000</v>
      </c>
      <c r="Q1236" s="18" t="str">
        <f>"S"&amp;_xlfn.ISOWEEKNUM(Semaine_1[[#This Row],[Date]])</f>
        <v>S27</v>
      </c>
      <c r="R1236" s="18" t="str">
        <f>TEXT(Semaine_1[[#This Row],[Date]],"MMMM")</f>
        <v>juillet</v>
      </c>
    </row>
    <row r="1237" spans="1:18" ht="42.75" x14ac:dyDescent="0.45">
      <c r="A1237" s="1">
        <v>45841</v>
      </c>
      <c r="B1237" t="s">
        <v>42</v>
      </c>
      <c r="C1237" t="s">
        <v>815</v>
      </c>
      <c r="D1237" t="s">
        <v>889</v>
      </c>
      <c r="E1237" t="s">
        <v>916</v>
      </c>
      <c r="F1237">
        <v>766454835</v>
      </c>
      <c r="G1237" t="s">
        <v>27</v>
      </c>
      <c r="I1237" t="s">
        <v>19</v>
      </c>
      <c r="J1237" t="s">
        <v>20</v>
      </c>
      <c r="K1237" t="s">
        <v>167</v>
      </c>
      <c r="L1237" s="4" t="s">
        <v>917</v>
      </c>
      <c r="Q1237" s="18" t="str">
        <f>"S"&amp;_xlfn.ISOWEEKNUM(Semaine_1[[#This Row],[Date]])</f>
        <v>S27</v>
      </c>
      <c r="R1237" s="18" t="str">
        <f>TEXT(Semaine_1[[#This Row],[Date]],"MMMM")</f>
        <v>juillet</v>
      </c>
    </row>
    <row r="1238" spans="1:18" ht="42.75" x14ac:dyDescent="0.45">
      <c r="A1238" s="1">
        <v>45841</v>
      </c>
      <c r="B1238" t="s">
        <v>42</v>
      </c>
      <c r="C1238" t="s">
        <v>815</v>
      </c>
      <c r="D1238" t="s">
        <v>889</v>
      </c>
      <c r="E1238" t="s">
        <v>760</v>
      </c>
      <c r="F1238">
        <v>775683281</v>
      </c>
      <c r="G1238" t="s">
        <v>27</v>
      </c>
      <c r="I1238" t="s">
        <v>19</v>
      </c>
      <c r="J1238" t="s">
        <v>20</v>
      </c>
      <c r="K1238" t="s">
        <v>167</v>
      </c>
      <c r="L1238" s="4" t="s">
        <v>918</v>
      </c>
      <c r="Q1238" s="18" t="str">
        <f>"S"&amp;_xlfn.ISOWEEKNUM(Semaine_1[[#This Row],[Date]])</f>
        <v>S27</v>
      </c>
      <c r="R1238" s="18" t="str">
        <f>TEXT(Semaine_1[[#This Row],[Date]],"MMMM")</f>
        <v>juillet</v>
      </c>
    </row>
    <row r="1239" spans="1:18" ht="42.75" x14ac:dyDescent="0.45">
      <c r="A1239" s="1">
        <v>45841</v>
      </c>
      <c r="B1239" t="s">
        <v>42</v>
      </c>
      <c r="C1239" t="s">
        <v>815</v>
      </c>
      <c r="D1239" t="s">
        <v>889</v>
      </c>
      <c r="E1239" t="s">
        <v>919</v>
      </c>
      <c r="F1239">
        <v>778140261</v>
      </c>
      <c r="G1239" t="s">
        <v>27</v>
      </c>
      <c r="I1239" t="s">
        <v>19</v>
      </c>
      <c r="J1239" t="s">
        <v>37</v>
      </c>
      <c r="K1239" t="s">
        <v>167</v>
      </c>
      <c r="L1239" s="4" t="s">
        <v>920</v>
      </c>
      <c r="M1239" t="s">
        <v>34</v>
      </c>
      <c r="N1239">
        <v>50</v>
      </c>
      <c r="O1239" s="5">
        <v>26000</v>
      </c>
      <c r="P1239" s="5">
        <v>1300000</v>
      </c>
      <c r="Q1239" s="18" t="str">
        <f>"S"&amp;_xlfn.ISOWEEKNUM(Semaine_1[[#This Row],[Date]])</f>
        <v>S27</v>
      </c>
      <c r="R1239" s="18" t="str">
        <f>TEXT(Semaine_1[[#This Row],[Date]],"MMMM")</f>
        <v>juillet</v>
      </c>
    </row>
    <row r="1240" spans="1:18" ht="71.25" x14ac:dyDescent="0.45">
      <c r="A1240" s="1">
        <v>45841</v>
      </c>
      <c r="B1240" t="s">
        <v>30</v>
      </c>
      <c r="C1240" t="s">
        <v>31</v>
      </c>
      <c r="D1240" t="s">
        <v>115</v>
      </c>
      <c r="E1240" t="s">
        <v>116</v>
      </c>
      <c r="F1240">
        <v>755253232</v>
      </c>
      <c r="G1240" t="s">
        <v>27</v>
      </c>
      <c r="I1240" t="s">
        <v>19</v>
      </c>
      <c r="J1240" t="s">
        <v>20</v>
      </c>
      <c r="K1240" t="s">
        <v>167</v>
      </c>
      <c r="L1240" s="4" t="s">
        <v>921</v>
      </c>
      <c r="Q1240" s="18" t="str">
        <f>"S"&amp;_xlfn.ISOWEEKNUM(Semaine_1[[#This Row],[Date]])</f>
        <v>S27</v>
      </c>
      <c r="R1240" s="18" t="str">
        <f>TEXT(Semaine_1[[#This Row],[Date]],"MMMM")</f>
        <v>juillet</v>
      </c>
    </row>
    <row r="1241" spans="1:18" x14ac:dyDescent="0.45">
      <c r="A1241" s="1">
        <v>45841</v>
      </c>
      <c r="B1241" t="s">
        <v>30</v>
      </c>
      <c r="C1241" t="s">
        <v>31</v>
      </c>
      <c r="D1241" t="s">
        <v>115</v>
      </c>
      <c r="E1241" t="s">
        <v>922</v>
      </c>
      <c r="F1241">
        <v>772714747</v>
      </c>
      <c r="G1241" t="s">
        <v>27</v>
      </c>
      <c r="I1241" t="s">
        <v>19</v>
      </c>
      <c r="J1241" t="s">
        <v>20</v>
      </c>
      <c r="K1241" t="s">
        <v>167</v>
      </c>
      <c r="L1241" s="4" t="s">
        <v>923</v>
      </c>
      <c r="Q1241" s="18" t="str">
        <f>"S"&amp;_xlfn.ISOWEEKNUM(Semaine_1[[#This Row],[Date]])</f>
        <v>S27</v>
      </c>
      <c r="R1241" s="18" t="str">
        <f>TEXT(Semaine_1[[#This Row],[Date]],"MMMM")</f>
        <v>juillet</v>
      </c>
    </row>
    <row r="1242" spans="1:18" ht="28.5" x14ac:dyDescent="0.45">
      <c r="A1242" s="1">
        <v>45841</v>
      </c>
      <c r="B1242" t="s">
        <v>30</v>
      </c>
      <c r="C1242" t="s">
        <v>31</v>
      </c>
      <c r="D1242" t="s">
        <v>115</v>
      </c>
      <c r="E1242" t="s">
        <v>114</v>
      </c>
      <c r="F1242">
        <v>762725097</v>
      </c>
      <c r="G1242" t="s">
        <v>18</v>
      </c>
      <c r="I1242" t="s">
        <v>19</v>
      </c>
      <c r="J1242" t="s">
        <v>20</v>
      </c>
      <c r="K1242" t="s">
        <v>167</v>
      </c>
      <c r="L1242" s="4" t="s">
        <v>924</v>
      </c>
      <c r="Q1242" s="18" t="str">
        <f>"S"&amp;_xlfn.ISOWEEKNUM(Semaine_1[[#This Row],[Date]])</f>
        <v>S27</v>
      </c>
      <c r="R1242" s="18" t="str">
        <f>TEXT(Semaine_1[[#This Row],[Date]],"MMMM")</f>
        <v>juillet</v>
      </c>
    </row>
    <row r="1243" spans="1:18" ht="28.5" x14ac:dyDescent="0.45">
      <c r="A1243" s="1">
        <v>45841</v>
      </c>
      <c r="B1243" t="s">
        <v>30</v>
      </c>
      <c r="C1243" t="s">
        <v>31</v>
      </c>
      <c r="D1243" t="s">
        <v>115</v>
      </c>
      <c r="E1243" t="s">
        <v>113</v>
      </c>
      <c r="F1243">
        <v>778747772</v>
      </c>
      <c r="G1243" t="s">
        <v>18</v>
      </c>
      <c r="I1243" t="s">
        <v>24</v>
      </c>
      <c r="J1243" t="s">
        <v>37</v>
      </c>
      <c r="K1243" t="s">
        <v>167</v>
      </c>
      <c r="L1243" s="4" t="s">
        <v>925</v>
      </c>
      <c r="M1243" t="s">
        <v>29</v>
      </c>
      <c r="N1243">
        <v>2</v>
      </c>
      <c r="O1243" s="5">
        <v>10250</v>
      </c>
      <c r="P1243" s="5">
        <v>20500</v>
      </c>
      <c r="Q1243" s="18" t="str">
        <f>"S"&amp;_xlfn.ISOWEEKNUM(Semaine_1[[#This Row],[Date]])</f>
        <v>S27</v>
      </c>
      <c r="R1243" s="18" t="str">
        <f>TEXT(Semaine_1[[#This Row],[Date]],"MMMM")</f>
        <v>juillet</v>
      </c>
    </row>
    <row r="1244" spans="1:18" ht="42.75" x14ac:dyDescent="0.45">
      <c r="A1244" s="1">
        <v>45841</v>
      </c>
      <c r="B1244" t="s">
        <v>30</v>
      </c>
      <c r="C1244" t="s">
        <v>31</v>
      </c>
      <c r="D1244" t="s">
        <v>107</v>
      </c>
      <c r="E1244" t="s">
        <v>112</v>
      </c>
      <c r="F1244">
        <v>781532059</v>
      </c>
      <c r="G1244" t="s">
        <v>18</v>
      </c>
      <c r="I1244" t="s">
        <v>24</v>
      </c>
      <c r="J1244" t="s">
        <v>20</v>
      </c>
      <c r="K1244" t="s">
        <v>167</v>
      </c>
      <c r="L1244" s="4" t="s">
        <v>926</v>
      </c>
      <c r="Q1244" s="18" t="str">
        <f>"S"&amp;_xlfn.ISOWEEKNUM(Semaine_1[[#This Row],[Date]])</f>
        <v>S27</v>
      </c>
      <c r="R1244" s="18" t="str">
        <f>TEXT(Semaine_1[[#This Row],[Date]],"MMMM")</f>
        <v>juillet</v>
      </c>
    </row>
    <row r="1245" spans="1:18" x14ac:dyDescent="0.45">
      <c r="A1245" s="1">
        <v>45841</v>
      </c>
      <c r="B1245" t="s">
        <v>30</v>
      </c>
      <c r="C1245" t="s">
        <v>31</v>
      </c>
      <c r="D1245" t="s">
        <v>107</v>
      </c>
      <c r="E1245" t="s">
        <v>927</v>
      </c>
      <c r="F1245">
        <v>769223802</v>
      </c>
      <c r="G1245" t="s">
        <v>18</v>
      </c>
      <c r="I1245" t="s">
        <v>24</v>
      </c>
      <c r="J1245" t="s">
        <v>37</v>
      </c>
      <c r="K1245" t="s">
        <v>167</v>
      </c>
      <c r="L1245" s="4" t="s">
        <v>33</v>
      </c>
      <c r="M1245" t="s">
        <v>29</v>
      </c>
      <c r="N1245">
        <v>2</v>
      </c>
      <c r="O1245" s="5">
        <v>10250</v>
      </c>
      <c r="P1245" s="5">
        <v>20500</v>
      </c>
      <c r="Q1245" s="18" t="str">
        <f>"S"&amp;_xlfn.ISOWEEKNUM(Semaine_1[[#This Row],[Date]])</f>
        <v>S27</v>
      </c>
      <c r="R1245" s="18" t="str">
        <f>TEXT(Semaine_1[[#This Row],[Date]],"MMMM")</f>
        <v>juillet</v>
      </c>
    </row>
    <row r="1246" spans="1:18" ht="42.75" x14ac:dyDescent="0.45">
      <c r="A1246" s="1">
        <v>45841</v>
      </c>
      <c r="B1246" t="s">
        <v>30</v>
      </c>
      <c r="C1246" t="s">
        <v>31</v>
      </c>
      <c r="D1246" t="s">
        <v>107</v>
      </c>
      <c r="E1246" t="s">
        <v>111</v>
      </c>
      <c r="F1246">
        <v>775792864</v>
      </c>
      <c r="G1246" t="s">
        <v>18</v>
      </c>
      <c r="I1246" t="s">
        <v>24</v>
      </c>
      <c r="J1246" t="s">
        <v>20</v>
      </c>
      <c r="K1246" t="s">
        <v>167</v>
      </c>
      <c r="L1246" s="4" t="s">
        <v>928</v>
      </c>
      <c r="Q1246" s="18" t="str">
        <f>"S"&amp;_xlfn.ISOWEEKNUM(Semaine_1[[#This Row],[Date]])</f>
        <v>S27</v>
      </c>
      <c r="R1246" s="18" t="str">
        <f>TEXT(Semaine_1[[#This Row],[Date]],"MMMM")</f>
        <v>juillet</v>
      </c>
    </row>
    <row r="1247" spans="1:18" x14ac:dyDescent="0.45">
      <c r="A1247" s="1">
        <v>45841</v>
      </c>
      <c r="B1247" t="s">
        <v>30</v>
      </c>
      <c r="C1247" t="s">
        <v>31</v>
      </c>
      <c r="D1247" t="s">
        <v>107</v>
      </c>
      <c r="E1247" t="s">
        <v>109</v>
      </c>
      <c r="F1247">
        <v>775406016</v>
      </c>
      <c r="G1247" t="s">
        <v>18</v>
      </c>
      <c r="I1247" t="s">
        <v>24</v>
      </c>
      <c r="J1247" t="s">
        <v>20</v>
      </c>
      <c r="K1247" t="s">
        <v>167</v>
      </c>
      <c r="L1247" s="4" t="s">
        <v>929</v>
      </c>
      <c r="Q1247" s="18" t="str">
        <f>"S"&amp;_xlfn.ISOWEEKNUM(Semaine_1[[#This Row],[Date]])</f>
        <v>S27</v>
      </c>
      <c r="R1247" s="18" t="str">
        <f>TEXT(Semaine_1[[#This Row],[Date]],"MMMM")</f>
        <v>juillet</v>
      </c>
    </row>
    <row r="1248" spans="1:18" ht="57" x14ac:dyDescent="0.45">
      <c r="A1248" s="1">
        <v>45841</v>
      </c>
      <c r="B1248" t="s">
        <v>30</v>
      </c>
      <c r="C1248" t="s">
        <v>31</v>
      </c>
      <c r="D1248" t="s">
        <v>107</v>
      </c>
      <c r="E1248" t="s">
        <v>930</v>
      </c>
      <c r="F1248">
        <v>771266314</v>
      </c>
      <c r="G1248" t="s">
        <v>27</v>
      </c>
      <c r="I1248" t="s">
        <v>24</v>
      </c>
      <c r="J1248" t="s">
        <v>20</v>
      </c>
      <c r="K1248" t="s">
        <v>167</v>
      </c>
      <c r="L1248" s="4" t="s">
        <v>931</v>
      </c>
      <c r="Q1248" s="18" t="str">
        <f>"S"&amp;_xlfn.ISOWEEKNUM(Semaine_1[[#This Row],[Date]])</f>
        <v>S27</v>
      </c>
      <c r="R1248" s="18" t="str">
        <f>TEXT(Semaine_1[[#This Row],[Date]],"MMMM")</f>
        <v>juillet</v>
      </c>
    </row>
    <row r="1249" spans="1:18" x14ac:dyDescent="0.45">
      <c r="A1249" s="1">
        <v>45841</v>
      </c>
      <c r="B1249" t="s">
        <v>30</v>
      </c>
      <c r="C1249" t="s">
        <v>31</v>
      </c>
      <c r="D1249" t="s">
        <v>107</v>
      </c>
      <c r="E1249" t="s">
        <v>145</v>
      </c>
      <c r="F1249">
        <v>762974040</v>
      </c>
      <c r="G1249" t="s">
        <v>27</v>
      </c>
      <c r="I1249" t="s">
        <v>24</v>
      </c>
      <c r="J1249" t="s">
        <v>37</v>
      </c>
      <c r="K1249" t="s">
        <v>167</v>
      </c>
      <c r="L1249" s="4" t="s">
        <v>932</v>
      </c>
      <c r="M1249" t="s">
        <v>34</v>
      </c>
      <c r="N1249">
        <v>25</v>
      </c>
      <c r="O1249" s="5">
        <v>26000</v>
      </c>
      <c r="P1249" s="5">
        <v>650000</v>
      </c>
      <c r="Q1249" s="18" t="str">
        <f>"S"&amp;_xlfn.ISOWEEKNUM(Semaine_1[[#This Row],[Date]])</f>
        <v>S27</v>
      </c>
      <c r="R1249" s="18" t="str">
        <f>TEXT(Semaine_1[[#This Row],[Date]],"MMMM")</f>
        <v>juillet</v>
      </c>
    </row>
    <row r="1250" spans="1:18" ht="28.5" x14ac:dyDescent="0.45">
      <c r="A1250" s="1">
        <v>45841</v>
      </c>
      <c r="B1250" t="s">
        <v>30</v>
      </c>
      <c r="C1250" t="s">
        <v>31</v>
      </c>
      <c r="D1250" t="s">
        <v>107</v>
      </c>
      <c r="E1250" t="s">
        <v>108</v>
      </c>
      <c r="F1250">
        <v>775213948</v>
      </c>
      <c r="G1250" t="s">
        <v>18</v>
      </c>
      <c r="I1250" t="s">
        <v>24</v>
      </c>
      <c r="J1250" t="s">
        <v>20</v>
      </c>
      <c r="K1250" t="s">
        <v>167</v>
      </c>
      <c r="L1250" s="4" t="s">
        <v>933</v>
      </c>
      <c r="Q1250" s="18" t="str">
        <f>"S"&amp;_xlfn.ISOWEEKNUM(Semaine_1[[#This Row],[Date]])</f>
        <v>S27</v>
      </c>
      <c r="R1250" s="18" t="str">
        <f>TEXT(Semaine_1[[#This Row],[Date]],"MMMM")</f>
        <v>juillet</v>
      </c>
    </row>
    <row r="1251" spans="1:18" ht="42.75" x14ac:dyDescent="0.45">
      <c r="A1251" s="1">
        <v>45841</v>
      </c>
      <c r="B1251" t="s">
        <v>30</v>
      </c>
      <c r="C1251" t="s">
        <v>31</v>
      </c>
      <c r="D1251" t="s">
        <v>107</v>
      </c>
      <c r="E1251" t="s">
        <v>110</v>
      </c>
      <c r="F1251">
        <v>768059355</v>
      </c>
      <c r="G1251" t="s">
        <v>27</v>
      </c>
      <c r="I1251" t="s">
        <v>24</v>
      </c>
      <c r="J1251" t="s">
        <v>20</v>
      </c>
      <c r="K1251" t="s">
        <v>167</v>
      </c>
      <c r="L1251" s="4" t="s">
        <v>934</v>
      </c>
      <c r="Q1251" s="18" t="str">
        <f>"S"&amp;_xlfn.ISOWEEKNUM(Semaine_1[[#This Row],[Date]])</f>
        <v>S27</v>
      </c>
      <c r="R1251" s="18" t="str">
        <f>TEXT(Semaine_1[[#This Row],[Date]],"MMMM")</f>
        <v>juillet</v>
      </c>
    </row>
    <row r="1252" spans="1:18" ht="28.5" x14ac:dyDescent="0.45">
      <c r="A1252" s="1">
        <v>45840</v>
      </c>
      <c r="B1252" t="s">
        <v>42</v>
      </c>
      <c r="C1252" t="s">
        <v>815</v>
      </c>
      <c r="D1252" t="s">
        <v>815</v>
      </c>
      <c r="E1252" t="s">
        <v>935</v>
      </c>
      <c r="F1252">
        <v>770712599</v>
      </c>
      <c r="G1252" t="s">
        <v>27</v>
      </c>
      <c r="I1252" t="s">
        <v>24</v>
      </c>
      <c r="J1252" t="s">
        <v>20</v>
      </c>
      <c r="K1252" t="s">
        <v>167</v>
      </c>
      <c r="L1252" s="4" t="s">
        <v>936</v>
      </c>
      <c r="Q1252" s="18" t="str">
        <f>"S"&amp;_xlfn.ISOWEEKNUM(Semaine_1[[#This Row],[Date]])</f>
        <v>S27</v>
      </c>
      <c r="R1252" s="18" t="str">
        <f>TEXT(Semaine_1[[#This Row],[Date]],"MMMM")</f>
        <v>juillet</v>
      </c>
    </row>
    <row r="1253" spans="1:18" ht="28.5" x14ac:dyDescent="0.45">
      <c r="A1253" s="1">
        <v>45840</v>
      </c>
      <c r="B1253" t="s">
        <v>42</v>
      </c>
      <c r="C1253" t="s">
        <v>815</v>
      </c>
      <c r="D1253" t="s">
        <v>815</v>
      </c>
      <c r="E1253" t="s">
        <v>937</v>
      </c>
      <c r="F1253">
        <v>773482683</v>
      </c>
      <c r="G1253" t="s">
        <v>18</v>
      </c>
      <c r="I1253" t="s">
        <v>19</v>
      </c>
      <c r="J1253" t="s">
        <v>20</v>
      </c>
      <c r="K1253" t="s">
        <v>167</v>
      </c>
      <c r="L1253" s="4" t="s">
        <v>938</v>
      </c>
      <c r="Q1253" s="18" t="str">
        <f>"S"&amp;_xlfn.ISOWEEKNUM(Semaine_1[[#This Row],[Date]])</f>
        <v>S27</v>
      </c>
      <c r="R1253" s="18" t="str">
        <f>TEXT(Semaine_1[[#This Row],[Date]],"MMMM")</f>
        <v>juillet</v>
      </c>
    </row>
    <row r="1254" spans="1:18" ht="28.5" x14ac:dyDescent="0.45">
      <c r="A1254" s="1">
        <v>45840</v>
      </c>
      <c r="B1254" t="s">
        <v>42</v>
      </c>
      <c r="C1254" t="s">
        <v>815</v>
      </c>
      <c r="D1254" t="s">
        <v>815</v>
      </c>
      <c r="E1254" t="s">
        <v>939</v>
      </c>
      <c r="F1254">
        <v>774405166</v>
      </c>
      <c r="G1254" t="s">
        <v>27</v>
      </c>
      <c r="I1254" t="s">
        <v>19</v>
      </c>
      <c r="J1254" t="s">
        <v>20</v>
      </c>
      <c r="K1254" t="s">
        <v>167</v>
      </c>
      <c r="L1254" s="4" t="s">
        <v>940</v>
      </c>
      <c r="Q1254" s="18" t="str">
        <f>"S"&amp;_xlfn.ISOWEEKNUM(Semaine_1[[#This Row],[Date]])</f>
        <v>S27</v>
      </c>
      <c r="R1254" s="18" t="str">
        <f>TEXT(Semaine_1[[#This Row],[Date]],"MMMM")</f>
        <v>juillet</v>
      </c>
    </row>
    <row r="1255" spans="1:18" x14ac:dyDescent="0.45">
      <c r="A1255" s="1">
        <v>45840</v>
      </c>
      <c r="B1255" t="s">
        <v>42</v>
      </c>
      <c r="C1255" t="s">
        <v>815</v>
      </c>
      <c r="D1255" t="s">
        <v>815</v>
      </c>
      <c r="E1255" t="s">
        <v>941</v>
      </c>
      <c r="F1255">
        <v>775039973</v>
      </c>
      <c r="G1255" t="s">
        <v>27</v>
      </c>
      <c r="I1255" t="s">
        <v>19</v>
      </c>
      <c r="J1255" t="s">
        <v>20</v>
      </c>
      <c r="K1255" t="s">
        <v>167</v>
      </c>
      <c r="L1255" s="4" t="s">
        <v>942</v>
      </c>
      <c r="Q1255" s="18" t="str">
        <f>"S"&amp;_xlfn.ISOWEEKNUM(Semaine_1[[#This Row],[Date]])</f>
        <v>S27</v>
      </c>
      <c r="R1255" s="18" t="str">
        <f>TEXT(Semaine_1[[#This Row],[Date]],"MMMM")</f>
        <v>juillet</v>
      </c>
    </row>
    <row r="1256" spans="1:18" ht="57" x14ac:dyDescent="0.45">
      <c r="A1256" s="1">
        <v>45840</v>
      </c>
      <c r="B1256" t="s">
        <v>42</v>
      </c>
      <c r="C1256" t="s">
        <v>815</v>
      </c>
      <c r="D1256" t="s">
        <v>815</v>
      </c>
      <c r="E1256" t="s">
        <v>943</v>
      </c>
      <c r="F1256">
        <v>772136299</v>
      </c>
      <c r="G1256" t="s">
        <v>27</v>
      </c>
      <c r="I1256" t="s">
        <v>19</v>
      </c>
      <c r="J1256" t="s">
        <v>20</v>
      </c>
      <c r="K1256" t="s">
        <v>167</v>
      </c>
      <c r="L1256" s="4" t="s">
        <v>944</v>
      </c>
      <c r="Q1256" s="18" t="str">
        <f>"S"&amp;_xlfn.ISOWEEKNUM(Semaine_1[[#This Row],[Date]])</f>
        <v>S27</v>
      </c>
      <c r="R1256" s="18" t="str">
        <f>TEXT(Semaine_1[[#This Row],[Date]],"MMMM")</f>
        <v>juillet</v>
      </c>
    </row>
    <row r="1257" spans="1:18" ht="28.5" x14ac:dyDescent="0.45">
      <c r="A1257" s="1">
        <v>45840</v>
      </c>
      <c r="B1257" t="s">
        <v>42</v>
      </c>
      <c r="C1257" t="s">
        <v>815</v>
      </c>
      <c r="D1257" t="s">
        <v>815</v>
      </c>
      <c r="E1257" t="s">
        <v>945</v>
      </c>
      <c r="F1257">
        <v>773122246</v>
      </c>
      <c r="G1257" t="s">
        <v>27</v>
      </c>
      <c r="I1257" t="s">
        <v>24</v>
      </c>
      <c r="J1257" t="s">
        <v>20</v>
      </c>
      <c r="K1257" t="s">
        <v>167</v>
      </c>
      <c r="L1257" s="4" t="s">
        <v>946</v>
      </c>
      <c r="Q1257" s="18" t="str">
        <f>"S"&amp;_xlfn.ISOWEEKNUM(Semaine_1[[#This Row],[Date]])</f>
        <v>S27</v>
      </c>
      <c r="R1257" s="18" t="str">
        <f>TEXT(Semaine_1[[#This Row],[Date]],"MMMM")</f>
        <v>juillet</v>
      </c>
    </row>
    <row r="1258" spans="1:18" ht="28.5" x14ac:dyDescent="0.45">
      <c r="A1258" s="1">
        <v>45840</v>
      </c>
      <c r="B1258" t="s">
        <v>14</v>
      </c>
      <c r="C1258" t="s">
        <v>15</v>
      </c>
      <c r="D1258" t="s">
        <v>71</v>
      </c>
      <c r="E1258" t="s">
        <v>146</v>
      </c>
      <c r="F1258">
        <v>777262311</v>
      </c>
      <c r="G1258" t="s">
        <v>18</v>
      </c>
      <c r="I1258" t="s">
        <v>19</v>
      </c>
      <c r="J1258" t="s">
        <v>20</v>
      </c>
      <c r="L1258" s="4" t="s">
        <v>947</v>
      </c>
      <c r="Q1258" s="18" t="str">
        <f>"S"&amp;_xlfn.ISOWEEKNUM(Semaine_1[[#This Row],[Date]])</f>
        <v>S27</v>
      </c>
      <c r="R1258" s="18" t="str">
        <f>TEXT(Semaine_1[[#This Row],[Date]],"MMMM")</f>
        <v>juillet</v>
      </c>
    </row>
    <row r="1259" spans="1:18" ht="28.5" x14ac:dyDescent="0.45">
      <c r="A1259" s="1">
        <v>45840</v>
      </c>
      <c r="B1259" t="s">
        <v>14</v>
      </c>
      <c r="C1259" t="s">
        <v>15</v>
      </c>
      <c r="D1259" t="s">
        <v>71</v>
      </c>
      <c r="E1259" t="s">
        <v>948</v>
      </c>
      <c r="F1259">
        <v>776634479</v>
      </c>
      <c r="G1259" t="s">
        <v>27</v>
      </c>
      <c r="I1259" t="s">
        <v>24</v>
      </c>
      <c r="J1259" t="s">
        <v>20</v>
      </c>
      <c r="L1259" s="4" t="s">
        <v>949</v>
      </c>
      <c r="Q1259" s="18" t="str">
        <f>"S"&amp;_xlfn.ISOWEEKNUM(Semaine_1[[#This Row],[Date]])</f>
        <v>S27</v>
      </c>
      <c r="R1259" s="18" t="str">
        <f>TEXT(Semaine_1[[#This Row],[Date]],"MMMM")</f>
        <v>juillet</v>
      </c>
    </row>
    <row r="1260" spans="1:18" ht="28.5" x14ac:dyDescent="0.45">
      <c r="A1260" s="1">
        <v>45840</v>
      </c>
      <c r="B1260" t="s">
        <v>14</v>
      </c>
      <c r="C1260" t="s">
        <v>15</v>
      </c>
      <c r="D1260" t="s">
        <v>71</v>
      </c>
      <c r="E1260" t="s">
        <v>73</v>
      </c>
      <c r="F1260">
        <v>776367168</v>
      </c>
      <c r="G1260" t="s">
        <v>27</v>
      </c>
      <c r="I1260" t="s">
        <v>24</v>
      </c>
      <c r="J1260" t="s">
        <v>20</v>
      </c>
      <c r="L1260" s="4" t="s">
        <v>950</v>
      </c>
      <c r="Q1260" s="18" t="str">
        <f>"S"&amp;_xlfn.ISOWEEKNUM(Semaine_1[[#This Row],[Date]])</f>
        <v>S27</v>
      </c>
      <c r="R1260" s="18" t="str">
        <f>TEXT(Semaine_1[[#This Row],[Date]],"MMMM")</f>
        <v>juillet</v>
      </c>
    </row>
    <row r="1261" spans="1:18" x14ac:dyDescent="0.45">
      <c r="A1261" s="1">
        <v>45840</v>
      </c>
      <c r="B1261" t="s">
        <v>14</v>
      </c>
      <c r="C1261" t="s">
        <v>15</v>
      </c>
      <c r="D1261" t="s">
        <v>71</v>
      </c>
      <c r="E1261" t="s">
        <v>74</v>
      </c>
      <c r="F1261">
        <v>772900705</v>
      </c>
      <c r="G1261" t="s">
        <v>27</v>
      </c>
      <c r="I1261" t="s">
        <v>19</v>
      </c>
      <c r="J1261" t="s">
        <v>20</v>
      </c>
      <c r="L1261" s="4" t="s">
        <v>21</v>
      </c>
      <c r="Q1261" s="18" t="str">
        <f>"S"&amp;_xlfn.ISOWEEKNUM(Semaine_1[[#This Row],[Date]])</f>
        <v>S27</v>
      </c>
      <c r="R1261" s="18" t="str">
        <f>TEXT(Semaine_1[[#This Row],[Date]],"MMMM")</f>
        <v>juillet</v>
      </c>
    </row>
    <row r="1262" spans="1:18" x14ac:dyDescent="0.45">
      <c r="A1262" s="1">
        <v>45840</v>
      </c>
      <c r="B1262" t="s">
        <v>14</v>
      </c>
      <c r="C1262" t="s">
        <v>15</v>
      </c>
      <c r="D1262" t="s">
        <v>71</v>
      </c>
      <c r="E1262" t="s">
        <v>75</v>
      </c>
      <c r="F1262">
        <v>773248259</v>
      </c>
      <c r="G1262" t="s">
        <v>23</v>
      </c>
      <c r="I1262" t="s">
        <v>24</v>
      </c>
      <c r="J1262" t="s">
        <v>20</v>
      </c>
      <c r="L1262" s="4" t="s">
        <v>951</v>
      </c>
      <c r="Q1262" s="18" t="str">
        <f>"S"&amp;_xlfn.ISOWEEKNUM(Semaine_1[[#This Row],[Date]])</f>
        <v>S27</v>
      </c>
      <c r="R1262" s="18" t="str">
        <f>TEXT(Semaine_1[[#This Row],[Date]],"MMMM")</f>
        <v>juillet</v>
      </c>
    </row>
    <row r="1263" spans="1:18" x14ac:dyDescent="0.45">
      <c r="A1263" s="1">
        <v>45840</v>
      </c>
      <c r="B1263" t="s">
        <v>14</v>
      </c>
      <c r="C1263" t="s">
        <v>15</v>
      </c>
      <c r="D1263" t="s">
        <v>71</v>
      </c>
      <c r="E1263" t="s">
        <v>72</v>
      </c>
      <c r="F1263">
        <v>775538380</v>
      </c>
      <c r="G1263" t="s">
        <v>18</v>
      </c>
      <c r="I1263" t="s">
        <v>19</v>
      </c>
      <c r="J1263" t="s">
        <v>20</v>
      </c>
      <c r="L1263" s="4" t="s">
        <v>21</v>
      </c>
      <c r="Q1263" s="18" t="str">
        <f>"S"&amp;_xlfn.ISOWEEKNUM(Semaine_1[[#This Row],[Date]])</f>
        <v>S27</v>
      </c>
      <c r="R1263" s="18" t="str">
        <f>TEXT(Semaine_1[[#This Row],[Date]],"MMMM")</f>
        <v>juillet</v>
      </c>
    </row>
    <row r="1264" spans="1:18" x14ac:dyDescent="0.45">
      <c r="A1264" s="1">
        <v>45840</v>
      </c>
      <c r="B1264" t="s">
        <v>14</v>
      </c>
      <c r="C1264" t="s">
        <v>15</v>
      </c>
      <c r="D1264" t="s">
        <v>71</v>
      </c>
      <c r="E1264" t="s">
        <v>787</v>
      </c>
      <c r="F1264">
        <v>777972938</v>
      </c>
      <c r="G1264" t="s">
        <v>18</v>
      </c>
      <c r="I1264" t="s">
        <v>19</v>
      </c>
      <c r="J1264" t="s">
        <v>20</v>
      </c>
      <c r="L1264" s="4" t="s">
        <v>952</v>
      </c>
      <c r="Q1264" s="18" t="str">
        <f>"S"&amp;_xlfn.ISOWEEKNUM(Semaine_1[[#This Row],[Date]])</f>
        <v>S27</v>
      </c>
      <c r="R1264" s="18" t="str">
        <f>TEXT(Semaine_1[[#This Row],[Date]],"MMMM")</f>
        <v>juillet</v>
      </c>
    </row>
    <row r="1265" spans="1:18" x14ac:dyDescent="0.45">
      <c r="A1265" s="1">
        <v>45840</v>
      </c>
      <c r="B1265" t="s">
        <v>40</v>
      </c>
      <c r="C1265" t="s">
        <v>41</v>
      </c>
      <c r="D1265" t="s">
        <v>147</v>
      </c>
      <c r="E1265" t="s">
        <v>953</v>
      </c>
      <c r="F1265">
        <v>775724732</v>
      </c>
      <c r="G1265" t="s">
        <v>27</v>
      </c>
      <c r="I1265" t="s">
        <v>24</v>
      </c>
      <c r="J1265" t="s">
        <v>20</v>
      </c>
      <c r="K1265" t="s">
        <v>167</v>
      </c>
      <c r="L1265" s="4" t="s">
        <v>954</v>
      </c>
      <c r="Q1265" s="18" t="str">
        <f>"S"&amp;_xlfn.ISOWEEKNUM(Semaine_1[[#This Row],[Date]])</f>
        <v>S27</v>
      </c>
      <c r="R1265" s="18" t="str">
        <f>TEXT(Semaine_1[[#This Row],[Date]],"MMMM")</f>
        <v>juillet</v>
      </c>
    </row>
    <row r="1266" spans="1:18" x14ac:dyDescent="0.45">
      <c r="A1266" s="1">
        <v>45840</v>
      </c>
      <c r="B1266" t="s">
        <v>40</v>
      </c>
      <c r="C1266" t="s">
        <v>41</v>
      </c>
      <c r="D1266" t="s">
        <v>147</v>
      </c>
      <c r="E1266" t="s">
        <v>148</v>
      </c>
      <c r="F1266">
        <v>774580822</v>
      </c>
      <c r="G1266" t="s">
        <v>27</v>
      </c>
      <c r="I1266" t="s">
        <v>24</v>
      </c>
      <c r="J1266" t="s">
        <v>20</v>
      </c>
      <c r="K1266" t="s">
        <v>167</v>
      </c>
      <c r="L1266" s="4" t="s">
        <v>149</v>
      </c>
      <c r="Q1266" s="18" t="str">
        <f>"S"&amp;_xlfn.ISOWEEKNUM(Semaine_1[[#This Row],[Date]])</f>
        <v>S27</v>
      </c>
      <c r="R1266" s="18" t="str">
        <f>TEXT(Semaine_1[[#This Row],[Date]],"MMMM")</f>
        <v>juillet</v>
      </c>
    </row>
    <row r="1267" spans="1:18" x14ac:dyDescent="0.45">
      <c r="A1267" s="1">
        <v>45840</v>
      </c>
      <c r="B1267" t="s">
        <v>40</v>
      </c>
      <c r="C1267" t="s">
        <v>41</v>
      </c>
      <c r="D1267" t="s">
        <v>147</v>
      </c>
      <c r="E1267" t="s">
        <v>955</v>
      </c>
      <c r="F1267">
        <v>707523461</v>
      </c>
      <c r="G1267" t="s">
        <v>18</v>
      </c>
      <c r="I1267" t="s">
        <v>24</v>
      </c>
      <c r="J1267" t="s">
        <v>20</v>
      </c>
      <c r="K1267" t="s">
        <v>167</v>
      </c>
      <c r="L1267" s="4" t="s">
        <v>956</v>
      </c>
      <c r="Q1267" s="18" t="str">
        <f>"S"&amp;_xlfn.ISOWEEKNUM(Semaine_1[[#This Row],[Date]])</f>
        <v>S27</v>
      </c>
      <c r="R1267" s="18" t="str">
        <f>TEXT(Semaine_1[[#This Row],[Date]],"MMMM")</f>
        <v>juillet</v>
      </c>
    </row>
    <row r="1268" spans="1:18" ht="28.5" x14ac:dyDescent="0.45">
      <c r="A1268" s="1">
        <v>45840</v>
      </c>
      <c r="B1268" t="s">
        <v>40</v>
      </c>
      <c r="C1268" t="s">
        <v>41</v>
      </c>
      <c r="D1268" t="s">
        <v>147</v>
      </c>
      <c r="E1268" t="s">
        <v>957</v>
      </c>
      <c r="F1268">
        <v>338347554</v>
      </c>
      <c r="G1268" t="s">
        <v>27</v>
      </c>
      <c r="I1268" t="s">
        <v>24</v>
      </c>
      <c r="J1268" t="s">
        <v>20</v>
      </c>
      <c r="K1268" t="s">
        <v>167</v>
      </c>
      <c r="L1268" s="4" t="s">
        <v>958</v>
      </c>
      <c r="Q1268" s="18" t="str">
        <f>"S"&amp;_xlfn.ISOWEEKNUM(Semaine_1[[#This Row],[Date]])</f>
        <v>S27</v>
      </c>
      <c r="R1268" s="18" t="str">
        <f>TEXT(Semaine_1[[#This Row],[Date]],"MMMM")</f>
        <v>juillet</v>
      </c>
    </row>
    <row r="1269" spans="1:18" x14ac:dyDescent="0.45">
      <c r="A1269" s="1">
        <v>45840</v>
      </c>
      <c r="B1269" t="s">
        <v>40</v>
      </c>
      <c r="C1269" t="s">
        <v>41</v>
      </c>
      <c r="D1269" t="s">
        <v>147</v>
      </c>
      <c r="E1269" t="s">
        <v>959</v>
      </c>
      <c r="F1269">
        <v>775407226</v>
      </c>
      <c r="G1269" t="s">
        <v>27</v>
      </c>
      <c r="I1269" t="s">
        <v>24</v>
      </c>
      <c r="J1269" t="s">
        <v>20</v>
      </c>
      <c r="K1269" t="s">
        <v>167</v>
      </c>
      <c r="L1269" s="4" t="s">
        <v>960</v>
      </c>
      <c r="Q1269" s="18" t="str">
        <f>"S"&amp;_xlfn.ISOWEEKNUM(Semaine_1[[#This Row],[Date]])</f>
        <v>S27</v>
      </c>
      <c r="R1269" s="18" t="str">
        <f>TEXT(Semaine_1[[#This Row],[Date]],"MMMM")</f>
        <v>juillet</v>
      </c>
    </row>
    <row r="1270" spans="1:18" x14ac:dyDescent="0.45">
      <c r="A1270" s="1">
        <v>45840</v>
      </c>
      <c r="B1270" t="s">
        <v>45</v>
      </c>
      <c r="C1270" t="s">
        <v>46</v>
      </c>
      <c r="D1270" t="s">
        <v>47</v>
      </c>
      <c r="E1270" t="s">
        <v>131</v>
      </c>
      <c r="F1270">
        <v>785180746</v>
      </c>
      <c r="G1270" t="s">
        <v>18</v>
      </c>
      <c r="I1270" t="s">
        <v>24</v>
      </c>
      <c r="J1270" t="s">
        <v>20</v>
      </c>
      <c r="K1270" t="s">
        <v>167</v>
      </c>
      <c r="L1270" s="4" t="s">
        <v>132</v>
      </c>
      <c r="Q1270" s="18" t="str">
        <f>"S"&amp;_xlfn.ISOWEEKNUM(Semaine_1[[#This Row],[Date]])</f>
        <v>S27</v>
      </c>
      <c r="R1270" s="18" t="str">
        <f>TEXT(Semaine_1[[#This Row],[Date]],"MMMM")</f>
        <v>juillet</v>
      </c>
    </row>
    <row r="1271" spans="1:18" ht="28.5" x14ac:dyDescent="0.45">
      <c r="A1271" s="1">
        <v>45840</v>
      </c>
      <c r="B1271" t="s">
        <v>45</v>
      </c>
      <c r="C1271" t="s">
        <v>46</v>
      </c>
      <c r="D1271" t="s">
        <v>47</v>
      </c>
      <c r="E1271" t="s">
        <v>52</v>
      </c>
      <c r="F1271">
        <v>781297575</v>
      </c>
      <c r="G1271" t="s">
        <v>27</v>
      </c>
      <c r="I1271" t="s">
        <v>24</v>
      </c>
      <c r="J1271" t="s">
        <v>20</v>
      </c>
      <c r="K1271" t="s">
        <v>167</v>
      </c>
      <c r="L1271" s="4" t="s">
        <v>961</v>
      </c>
      <c r="Q1271" s="18" t="str">
        <f>"S"&amp;_xlfn.ISOWEEKNUM(Semaine_1[[#This Row],[Date]])</f>
        <v>S27</v>
      </c>
      <c r="R1271" s="18" t="str">
        <f>TEXT(Semaine_1[[#This Row],[Date]],"MMMM")</f>
        <v>juillet</v>
      </c>
    </row>
    <row r="1272" spans="1:18" ht="28.5" x14ac:dyDescent="0.45">
      <c r="A1272" s="1">
        <v>45840</v>
      </c>
      <c r="B1272" t="s">
        <v>45</v>
      </c>
      <c r="C1272" t="s">
        <v>46</v>
      </c>
      <c r="D1272" t="s">
        <v>47</v>
      </c>
      <c r="E1272" t="s">
        <v>48</v>
      </c>
      <c r="F1272">
        <v>774216339</v>
      </c>
      <c r="G1272" t="s">
        <v>27</v>
      </c>
      <c r="I1272" t="s">
        <v>24</v>
      </c>
      <c r="J1272" t="s">
        <v>20</v>
      </c>
      <c r="K1272" t="s">
        <v>167</v>
      </c>
      <c r="L1272" s="4" t="s">
        <v>962</v>
      </c>
      <c r="Q1272" s="18" t="str">
        <f>"S"&amp;_xlfn.ISOWEEKNUM(Semaine_1[[#This Row],[Date]])</f>
        <v>S27</v>
      </c>
      <c r="R1272" s="18" t="str">
        <f>TEXT(Semaine_1[[#This Row],[Date]],"MMMM")</f>
        <v>juillet</v>
      </c>
    </row>
    <row r="1273" spans="1:18" x14ac:dyDescent="0.45">
      <c r="A1273" s="1">
        <v>45840</v>
      </c>
      <c r="B1273" t="s">
        <v>45</v>
      </c>
      <c r="C1273" t="s">
        <v>46</v>
      </c>
      <c r="D1273" t="s">
        <v>47</v>
      </c>
      <c r="E1273" t="s">
        <v>963</v>
      </c>
      <c r="F1273">
        <v>785180746</v>
      </c>
      <c r="G1273" t="s">
        <v>18</v>
      </c>
      <c r="I1273" t="s">
        <v>24</v>
      </c>
      <c r="J1273" t="s">
        <v>20</v>
      </c>
      <c r="K1273" t="s">
        <v>167</v>
      </c>
      <c r="L1273" s="4" t="s">
        <v>964</v>
      </c>
      <c r="Q1273" s="18" t="str">
        <f>"S"&amp;_xlfn.ISOWEEKNUM(Semaine_1[[#This Row],[Date]])</f>
        <v>S27</v>
      </c>
      <c r="R1273" s="18" t="str">
        <f>TEXT(Semaine_1[[#This Row],[Date]],"MMMM")</f>
        <v>juillet</v>
      </c>
    </row>
    <row r="1274" spans="1:18" x14ac:dyDescent="0.45">
      <c r="A1274" s="1">
        <v>45840</v>
      </c>
      <c r="B1274" t="s">
        <v>45</v>
      </c>
      <c r="C1274" t="s">
        <v>46</v>
      </c>
      <c r="D1274" t="s">
        <v>47</v>
      </c>
      <c r="E1274" t="s">
        <v>150</v>
      </c>
      <c r="F1274">
        <v>775784714</v>
      </c>
      <c r="G1274" t="s">
        <v>27</v>
      </c>
      <c r="I1274" t="s">
        <v>24</v>
      </c>
      <c r="J1274" t="s">
        <v>20</v>
      </c>
      <c r="K1274" t="s">
        <v>167</v>
      </c>
      <c r="L1274" s="4" t="s">
        <v>49</v>
      </c>
      <c r="Q1274" s="18" t="str">
        <f>"S"&amp;_xlfn.ISOWEEKNUM(Semaine_1[[#This Row],[Date]])</f>
        <v>S27</v>
      </c>
      <c r="R1274" s="18" t="str">
        <f>TEXT(Semaine_1[[#This Row],[Date]],"MMMM")</f>
        <v>juillet</v>
      </c>
    </row>
    <row r="1275" spans="1:18" ht="28.5" x14ac:dyDescent="0.45">
      <c r="A1275" s="1">
        <v>45840</v>
      </c>
      <c r="B1275" t="s">
        <v>45</v>
      </c>
      <c r="C1275" t="s">
        <v>46</v>
      </c>
      <c r="D1275" t="s">
        <v>47</v>
      </c>
      <c r="E1275" t="s">
        <v>965</v>
      </c>
      <c r="F1275">
        <v>775250570</v>
      </c>
      <c r="G1275" t="s">
        <v>27</v>
      </c>
      <c r="I1275" t="s">
        <v>24</v>
      </c>
      <c r="J1275" t="s">
        <v>20</v>
      </c>
      <c r="K1275" t="s">
        <v>167</v>
      </c>
      <c r="L1275" s="4" t="s">
        <v>961</v>
      </c>
      <c r="Q1275" s="18" t="str">
        <f>"S"&amp;_xlfn.ISOWEEKNUM(Semaine_1[[#This Row],[Date]])</f>
        <v>S27</v>
      </c>
      <c r="R1275" s="18" t="str">
        <f>TEXT(Semaine_1[[#This Row],[Date]],"MMMM")</f>
        <v>juillet</v>
      </c>
    </row>
    <row r="1276" spans="1:18" x14ac:dyDescent="0.45">
      <c r="A1276" s="1">
        <v>45840</v>
      </c>
      <c r="B1276" t="s">
        <v>45</v>
      </c>
      <c r="C1276" t="s">
        <v>46</v>
      </c>
      <c r="D1276" t="s">
        <v>47</v>
      </c>
      <c r="E1276" t="s">
        <v>966</v>
      </c>
      <c r="F1276">
        <v>770338306</v>
      </c>
      <c r="G1276" t="s">
        <v>27</v>
      </c>
      <c r="I1276" t="s">
        <v>24</v>
      </c>
      <c r="J1276" t="s">
        <v>20</v>
      </c>
      <c r="K1276" t="s">
        <v>167</v>
      </c>
      <c r="L1276" s="4" t="s">
        <v>967</v>
      </c>
      <c r="Q1276" s="18" t="str">
        <f>"S"&amp;_xlfn.ISOWEEKNUM(Semaine_1[[#This Row],[Date]])</f>
        <v>S27</v>
      </c>
      <c r="R1276" s="18" t="str">
        <f>TEXT(Semaine_1[[#This Row],[Date]],"MMMM")</f>
        <v>juillet</v>
      </c>
    </row>
    <row r="1277" spans="1:18" x14ac:dyDescent="0.45">
      <c r="A1277" s="1">
        <v>45840</v>
      </c>
      <c r="B1277" t="s">
        <v>45</v>
      </c>
      <c r="C1277" t="s">
        <v>46</v>
      </c>
      <c r="D1277" t="s">
        <v>47</v>
      </c>
      <c r="E1277" t="s">
        <v>968</v>
      </c>
      <c r="F1277">
        <v>773233617</v>
      </c>
      <c r="G1277" t="s">
        <v>27</v>
      </c>
      <c r="I1277" t="s">
        <v>24</v>
      </c>
      <c r="J1277" t="s">
        <v>20</v>
      </c>
      <c r="K1277" t="s">
        <v>167</v>
      </c>
      <c r="L1277" s="4" t="s">
        <v>51</v>
      </c>
      <c r="Q1277" s="18" t="str">
        <f>"S"&amp;_xlfn.ISOWEEKNUM(Semaine_1[[#This Row],[Date]])</f>
        <v>S27</v>
      </c>
      <c r="R1277" s="18" t="str">
        <f>TEXT(Semaine_1[[#This Row],[Date]],"MMMM")</f>
        <v>juillet</v>
      </c>
    </row>
    <row r="1278" spans="1:18" x14ac:dyDescent="0.45">
      <c r="A1278" s="1">
        <v>45840</v>
      </c>
      <c r="B1278" t="s">
        <v>45</v>
      </c>
      <c r="C1278" t="s">
        <v>46</v>
      </c>
      <c r="D1278" t="s">
        <v>47</v>
      </c>
      <c r="E1278" t="s">
        <v>969</v>
      </c>
      <c r="F1278">
        <v>705121758</v>
      </c>
      <c r="G1278" t="s">
        <v>27</v>
      </c>
      <c r="I1278" t="s">
        <v>24</v>
      </c>
      <c r="J1278" t="s">
        <v>20</v>
      </c>
      <c r="K1278" t="s">
        <v>167</v>
      </c>
      <c r="L1278" s="4" t="s">
        <v>49</v>
      </c>
      <c r="Q1278" s="18" t="str">
        <f>"S"&amp;_xlfn.ISOWEEKNUM(Semaine_1[[#This Row],[Date]])</f>
        <v>S27</v>
      </c>
      <c r="R1278" s="18" t="str">
        <f>TEXT(Semaine_1[[#This Row],[Date]],"MMMM")</f>
        <v>juillet</v>
      </c>
    </row>
    <row r="1279" spans="1:18" x14ac:dyDescent="0.45">
      <c r="A1279" s="1">
        <v>45840</v>
      </c>
      <c r="B1279" t="s">
        <v>45</v>
      </c>
      <c r="C1279" t="s">
        <v>46</v>
      </c>
      <c r="D1279" t="s">
        <v>47</v>
      </c>
      <c r="E1279" t="s">
        <v>970</v>
      </c>
      <c r="F1279">
        <v>781280978</v>
      </c>
      <c r="G1279" t="s">
        <v>27</v>
      </c>
      <c r="I1279" t="s">
        <v>24</v>
      </c>
      <c r="J1279" t="s">
        <v>20</v>
      </c>
      <c r="K1279" t="s">
        <v>167</v>
      </c>
      <c r="L1279" s="4" t="s">
        <v>964</v>
      </c>
      <c r="Q1279" s="18" t="str">
        <f>"S"&amp;_xlfn.ISOWEEKNUM(Semaine_1[[#This Row],[Date]])</f>
        <v>S27</v>
      </c>
      <c r="R1279" s="18" t="str">
        <f>TEXT(Semaine_1[[#This Row],[Date]],"MMMM")</f>
        <v>juillet</v>
      </c>
    </row>
    <row r="1280" spans="1:18" x14ac:dyDescent="0.45">
      <c r="A1280" s="1">
        <v>45840</v>
      </c>
      <c r="B1280" t="s">
        <v>45</v>
      </c>
      <c r="C1280" t="s">
        <v>46</v>
      </c>
      <c r="D1280" t="s">
        <v>47</v>
      </c>
      <c r="E1280" t="s">
        <v>971</v>
      </c>
      <c r="F1280">
        <v>774216339</v>
      </c>
      <c r="G1280" t="s">
        <v>27</v>
      </c>
      <c r="I1280" t="s">
        <v>24</v>
      </c>
      <c r="J1280" t="s">
        <v>20</v>
      </c>
      <c r="K1280" t="s">
        <v>167</v>
      </c>
      <c r="L1280" s="4" t="s">
        <v>49</v>
      </c>
      <c r="Q1280" s="18" t="str">
        <f>"S"&amp;_xlfn.ISOWEEKNUM(Semaine_1[[#This Row],[Date]])</f>
        <v>S27</v>
      </c>
      <c r="R1280" s="18" t="str">
        <f>TEXT(Semaine_1[[#This Row],[Date]],"MMMM")</f>
        <v>juillet</v>
      </c>
    </row>
    <row r="1281" spans="1:18" x14ac:dyDescent="0.45">
      <c r="A1281" s="1">
        <v>45840</v>
      </c>
      <c r="B1281" t="s">
        <v>45</v>
      </c>
      <c r="C1281" t="s">
        <v>46</v>
      </c>
      <c r="D1281" t="s">
        <v>47</v>
      </c>
      <c r="E1281" t="s">
        <v>972</v>
      </c>
      <c r="F1281">
        <v>774886110</v>
      </c>
      <c r="G1281" t="s">
        <v>27</v>
      </c>
      <c r="I1281" t="s">
        <v>24</v>
      </c>
      <c r="J1281" t="s">
        <v>20</v>
      </c>
      <c r="K1281" t="s">
        <v>167</v>
      </c>
      <c r="L1281" s="4" t="s">
        <v>49</v>
      </c>
      <c r="Q1281" s="18" t="str">
        <f>"S"&amp;_xlfn.ISOWEEKNUM(Semaine_1[[#This Row],[Date]])</f>
        <v>S27</v>
      </c>
      <c r="R1281" s="18" t="str">
        <f>TEXT(Semaine_1[[#This Row],[Date]],"MMMM")</f>
        <v>juillet</v>
      </c>
    </row>
    <row r="1282" spans="1:18" x14ac:dyDescent="0.45">
      <c r="A1282" s="1">
        <v>45840</v>
      </c>
      <c r="B1282" t="s">
        <v>45</v>
      </c>
      <c r="C1282" t="s">
        <v>46</v>
      </c>
      <c r="D1282" t="s">
        <v>47</v>
      </c>
      <c r="E1282" t="s">
        <v>973</v>
      </c>
      <c r="F1282">
        <v>777748618</v>
      </c>
      <c r="G1282" t="s">
        <v>27</v>
      </c>
      <c r="I1282" t="s">
        <v>24</v>
      </c>
      <c r="J1282" t="s">
        <v>20</v>
      </c>
      <c r="K1282" t="s">
        <v>167</v>
      </c>
      <c r="L1282" s="4" t="s">
        <v>974</v>
      </c>
      <c r="Q1282" s="18" t="str">
        <f>"S"&amp;_xlfn.ISOWEEKNUM(Semaine_1[[#This Row],[Date]])</f>
        <v>S27</v>
      </c>
      <c r="R1282" s="18" t="str">
        <f>TEXT(Semaine_1[[#This Row],[Date]],"MMMM")</f>
        <v>juillet</v>
      </c>
    </row>
    <row r="1283" spans="1:18" x14ac:dyDescent="0.45">
      <c r="A1283" s="1">
        <v>45840</v>
      </c>
      <c r="B1283" t="s">
        <v>45</v>
      </c>
      <c r="C1283" t="s">
        <v>46</v>
      </c>
      <c r="D1283" t="s">
        <v>47</v>
      </c>
      <c r="E1283" t="s">
        <v>50</v>
      </c>
      <c r="F1283">
        <v>764071546</v>
      </c>
      <c r="G1283" t="s">
        <v>27</v>
      </c>
      <c r="I1283" t="s">
        <v>24</v>
      </c>
      <c r="J1283" t="s">
        <v>20</v>
      </c>
      <c r="K1283" t="s">
        <v>167</v>
      </c>
      <c r="L1283" s="4" t="s">
        <v>39</v>
      </c>
      <c r="Q1283" s="18" t="str">
        <f>"S"&amp;_xlfn.ISOWEEKNUM(Semaine_1[[#This Row],[Date]])</f>
        <v>S27</v>
      </c>
      <c r="R1283" s="18" t="str">
        <f>TEXT(Semaine_1[[#This Row],[Date]],"MMMM")</f>
        <v>juillet</v>
      </c>
    </row>
    <row r="1284" spans="1:18" ht="28.5" x14ac:dyDescent="0.45">
      <c r="A1284" s="1">
        <v>45840</v>
      </c>
      <c r="B1284" t="s">
        <v>45</v>
      </c>
      <c r="C1284" t="s">
        <v>46</v>
      </c>
      <c r="D1284" t="s">
        <v>47</v>
      </c>
      <c r="E1284" t="s">
        <v>975</v>
      </c>
      <c r="F1284">
        <v>770242093</v>
      </c>
      <c r="G1284" t="s">
        <v>27</v>
      </c>
      <c r="I1284" t="s">
        <v>24</v>
      </c>
      <c r="J1284" t="s">
        <v>20</v>
      </c>
      <c r="K1284" t="s">
        <v>167</v>
      </c>
      <c r="L1284" s="4" t="s">
        <v>976</v>
      </c>
      <c r="Q1284" s="18" t="str">
        <f>"S"&amp;_xlfn.ISOWEEKNUM(Semaine_1[[#This Row],[Date]])</f>
        <v>S27</v>
      </c>
      <c r="R1284" s="18" t="str">
        <f>TEXT(Semaine_1[[#This Row],[Date]],"MMMM")</f>
        <v>juillet</v>
      </c>
    </row>
    <row r="1285" spans="1:18" x14ac:dyDescent="0.45">
      <c r="A1285" s="1">
        <v>45840</v>
      </c>
      <c r="B1285" t="s">
        <v>25</v>
      </c>
      <c r="C1285" t="s">
        <v>26</v>
      </c>
      <c r="D1285" t="s">
        <v>61</v>
      </c>
      <c r="E1285" t="s">
        <v>151</v>
      </c>
      <c r="F1285">
        <v>777313120</v>
      </c>
      <c r="G1285" t="s">
        <v>27</v>
      </c>
      <c r="I1285" t="s">
        <v>24</v>
      </c>
      <c r="J1285" t="s">
        <v>20</v>
      </c>
      <c r="K1285" t="s">
        <v>167</v>
      </c>
      <c r="L1285" s="4" t="s">
        <v>977</v>
      </c>
      <c r="Q1285" s="18" t="str">
        <f>"S"&amp;_xlfn.ISOWEEKNUM(Semaine_1[[#This Row],[Date]])</f>
        <v>S27</v>
      </c>
      <c r="R1285" s="18" t="str">
        <f>TEXT(Semaine_1[[#This Row],[Date]],"MMMM")</f>
        <v>juillet</v>
      </c>
    </row>
    <row r="1286" spans="1:18" ht="99.75" x14ac:dyDescent="0.45">
      <c r="A1286" s="1">
        <v>45840</v>
      </c>
      <c r="B1286" t="s">
        <v>25</v>
      </c>
      <c r="C1286" t="s">
        <v>26</v>
      </c>
      <c r="D1286" t="s">
        <v>61</v>
      </c>
      <c r="E1286" t="s">
        <v>978</v>
      </c>
      <c r="F1286">
        <v>781728925</v>
      </c>
      <c r="G1286" t="s">
        <v>27</v>
      </c>
      <c r="I1286" t="s">
        <v>19</v>
      </c>
      <c r="J1286" t="s">
        <v>20</v>
      </c>
      <c r="K1286" t="s">
        <v>167</v>
      </c>
      <c r="L1286" s="4" t="s">
        <v>979</v>
      </c>
      <c r="Q1286" s="18" t="str">
        <f>"S"&amp;_xlfn.ISOWEEKNUM(Semaine_1[[#This Row],[Date]])</f>
        <v>S27</v>
      </c>
      <c r="R1286" s="18" t="str">
        <f>TEXT(Semaine_1[[#This Row],[Date]],"MMMM")</f>
        <v>juillet</v>
      </c>
    </row>
    <row r="1287" spans="1:18" ht="85.5" x14ac:dyDescent="0.45">
      <c r="A1287" s="1">
        <v>45840</v>
      </c>
      <c r="B1287" t="s">
        <v>25</v>
      </c>
      <c r="C1287" t="s">
        <v>26</v>
      </c>
      <c r="D1287" t="s">
        <v>61</v>
      </c>
      <c r="E1287" t="s">
        <v>76</v>
      </c>
      <c r="F1287">
        <v>776622000</v>
      </c>
      <c r="G1287" t="s">
        <v>27</v>
      </c>
      <c r="I1287" t="s">
        <v>24</v>
      </c>
      <c r="J1287" t="s">
        <v>20</v>
      </c>
      <c r="K1287" t="s">
        <v>167</v>
      </c>
      <c r="L1287" s="4" t="s">
        <v>980</v>
      </c>
      <c r="Q1287" s="18" t="str">
        <f>"S"&amp;_xlfn.ISOWEEKNUM(Semaine_1[[#This Row],[Date]])</f>
        <v>S27</v>
      </c>
      <c r="R1287" s="18" t="str">
        <f>TEXT(Semaine_1[[#This Row],[Date]],"MMMM")</f>
        <v>juillet</v>
      </c>
    </row>
    <row r="1288" spans="1:18" x14ac:dyDescent="0.45">
      <c r="A1288" s="1">
        <v>45840</v>
      </c>
      <c r="B1288" t="s">
        <v>25</v>
      </c>
      <c r="C1288" t="s">
        <v>26</v>
      </c>
      <c r="D1288" t="s">
        <v>61</v>
      </c>
      <c r="E1288" t="s">
        <v>981</v>
      </c>
      <c r="F1288">
        <v>338237733</v>
      </c>
      <c r="G1288" t="s">
        <v>27</v>
      </c>
      <c r="I1288" t="s">
        <v>24</v>
      </c>
      <c r="J1288" t="s">
        <v>20</v>
      </c>
      <c r="K1288" t="s">
        <v>167</v>
      </c>
      <c r="L1288" s="4" t="s">
        <v>982</v>
      </c>
      <c r="Q1288" s="18" t="str">
        <f>"S"&amp;_xlfn.ISOWEEKNUM(Semaine_1[[#This Row],[Date]])</f>
        <v>S27</v>
      </c>
      <c r="R1288" s="18" t="str">
        <f>TEXT(Semaine_1[[#This Row],[Date]],"MMMM")</f>
        <v>juillet</v>
      </c>
    </row>
    <row r="1289" spans="1:18" ht="42.75" x14ac:dyDescent="0.45">
      <c r="A1289" s="1">
        <v>45840</v>
      </c>
      <c r="B1289" t="s">
        <v>25</v>
      </c>
      <c r="C1289" t="s">
        <v>26</v>
      </c>
      <c r="D1289" t="s">
        <v>61</v>
      </c>
      <c r="E1289" t="s">
        <v>983</v>
      </c>
      <c r="F1289">
        <v>776683199</v>
      </c>
      <c r="G1289" t="s">
        <v>18</v>
      </c>
      <c r="I1289" t="s">
        <v>24</v>
      </c>
      <c r="J1289" t="s">
        <v>20</v>
      </c>
      <c r="K1289" t="s">
        <v>167</v>
      </c>
      <c r="L1289" s="4" t="s">
        <v>984</v>
      </c>
      <c r="Q1289" s="18" t="str">
        <f>"S"&amp;_xlfn.ISOWEEKNUM(Semaine_1[[#This Row],[Date]])</f>
        <v>S27</v>
      </c>
      <c r="R1289" s="18" t="str">
        <f>TEXT(Semaine_1[[#This Row],[Date]],"MMMM")</f>
        <v>juillet</v>
      </c>
    </row>
    <row r="1290" spans="1:18" ht="57" x14ac:dyDescent="0.45">
      <c r="A1290" s="1">
        <v>45840</v>
      </c>
      <c r="B1290" t="s">
        <v>25</v>
      </c>
      <c r="C1290" t="s">
        <v>26</v>
      </c>
      <c r="D1290" t="s">
        <v>61</v>
      </c>
      <c r="E1290" t="s">
        <v>62</v>
      </c>
      <c r="F1290">
        <v>776169696</v>
      </c>
      <c r="G1290" t="s">
        <v>27</v>
      </c>
      <c r="I1290" t="s">
        <v>24</v>
      </c>
      <c r="J1290" t="s">
        <v>20</v>
      </c>
      <c r="K1290" t="s">
        <v>167</v>
      </c>
      <c r="L1290" s="4" t="s">
        <v>985</v>
      </c>
      <c r="Q1290" s="18" t="str">
        <f>"S"&amp;_xlfn.ISOWEEKNUM(Semaine_1[[#This Row],[Date]])</f>
        <v>S27</v>
      </c>
      <c r="R1290" s="18" t="str">
        <f>TEXT(Semaine_1[[#This Row],[Date]],"MMMM")</f>
        <v>juillet</v>
      </c>
    </row>
    <row r="1291" spans="1:18" ht="28.5" x14ac:dyDescent="0.45">
      <c r="A1291" s="1">
        <v>45840</v>
      </c>
      <c r="B1291" t="s">
        <v>25</v>
      </c>
      <c r="C1291" t="s">
        <v>26</v>
      </c>
      <c r="D1291" t="s">
        <v>61</v>
      </c>
      <c r="E1291" t="s">
        <v>152</v>
      </c>
      <c r="F1291">
        <v>775487801</v>
      </c>
      <c r="G1291" t="s">
        <v>27</v>
      </c>
      <c r="I1291" t="s">
        <v>24</v>
      </c>
      <c r="J1291" t="s">
        <v>20</v>
      </c>
      <c r="K1291" t="s">
        <v>167</v>
      </c>
      <c r="L1291" s="4" t="s">
        <v>986</v>
      </c>
      <c r="Q1291" s="18" t="str">
        <f>"S"&amp;_xlfn.ISOWEEKNUM(Semaine_1[[#This Row],[Date]])</f>
        <v>S27</v>
      </c>
      <c r="R1291" s="18" t="str">
        <f>TEXT(Semaine_1[[#This Row],[Date]],"MMMM")</f>
        <v>juillet</v>
      </c>
    </row>
    <row r="1292" spans="1:18" ht="28.5" x14ac:dyDescent="0.45">
      <c r="A1292" s="1">
        <v>45840</v>
      </c>
      <c r="B1292" t="s">
        <v>25</v>
      </c>
      <c r="C1292" t="s">
        <v>26</v>
      </c>
      <c r="D1292" t="s">
        <v>61</v>
      </c>
      <c r="E1292" t="s">
        <v>139</v>
      </c>
      <c r="F1292">
        <v>766916189</v>
      </c>
      <c r="G1292" t="s">
        <v>27</v>
      </c>
      <c r="I1292" t="s">
        <v>24</v>
      </c>
      <c r="J1292" t="s">
        <v>37</v>
      </c>
      <c r="K1292" t="s">
        <v>167</v>
      </c>
      <c r="L1292" s="4" t="s">
        <v>987</v>
      </c>
      <c r="M1292" t="s">
        <v>43</v>
      </c>
      <c r="N1292">
        <v>25</v>
      </c>
      <c r="O1292" s="5">
        <v>19500</v>
      </c>
      <c r="P1292" s="5">
        <v>487500</v>
      </c>
      <c r="Q1292" s="18" t="str">
        <f>"S"&amp;_xlfn.ISOWEEKNUM(Semaine_1[[#This Row],[Date]])</f>
        <v>S27</v>
      </c>
      <c r="R1292" s="18" t="str">
        <f>TEXT(Semaine_1[[#This Row],[Date]],"MMMM")</f>
        <v>juillet</v>
      </c>
    </row>
    <row r="1293" spans="1:18" ht="85.5" x14ac:dyDescent="0.45">
      <c r="A1293" s="1">
        <v>45840</v>
      </c>
      <c r="B1293" t="s">
        <v>25</v>
      </c>
      <c r="C1293" t="s">
        <v>26</v>
      </c>
      <c r="D1293" t="s">
        <v>61</v>
      </c>
      <c r="E1293" t="s">
        <v>153</v>
      </c>
      <c r="F1293">
        <v>775602981</v>
      </c>
      <c r="G1293" t="s">
        <v>27</v>
      </c>
      <c r="I1293" t="s">
        <v>24</v>
      </c>
      <c r="J1293" t="s">
        <v>20</v>
      </c>
      <c r="K1293" t="s">
        <v>167</v>
      </c>
      <c r="L1293" s="4" t="s">
        <v>988</v>
      </c>
      <c r="Q1293" s="18" t="str">
        <f>"S"&amp;_xlfn.ISOWEEKNUM(Semaine_1[[#This Row],[Date]])</f>
        <v>S27</v>
      </c>
      <c r="R1293" s="18" t="str">
        <f>TEXT(Semaine_1[[#This Row],[Date]],"MMMM")</f>
        <v>juillet</v>
      </c>
    </row>
    <row r="1294" spans="1:18" x14ac:dyDescent="0.45">
      <c r="A1294" s="1">
        <v>45840</v>
      </c>
      <c r="B1294" t="s">
        <v>25</v>
      </c>
      <c r="C1294" t="s">
        <v>26</v>
      </c>
      <c r="D1294" t="s">
        <v>61</v>
      </c>
      <c r="E1294" t="s">
        <v>989</v>
      </c>
      <c r="F1294">
        <v>779676016</v>
      </c>
      <c r="G1294" t="s">
        <v>27</v>
      </c>
      <c r="I1294" t="s">
        <v>24</v>
      </c>
      <c r="J1294" t="s">
        <v>20</v>
      </c>
      <c r="K1294" t="s">
        <v>167</v>
      </c>
      <c r="L1294" s="4" t="s">
        <v>990</v>
      </c>
      <c r="Q1294" s="18" t="str">
        <f>"S"&amp;_xlfn.ISOWEEKNUM(Semaine_1[[#This Row],[Date]])</f>
        <v>S27</v>
      </c>
      <c r="R1294" s="18" t="str">
        <f>TEXT(Semaine_1[[#This Row],[Date]],"MMMM")</f>
        <v>juillet</v>
      </c>
    </row>
    <row r="1295" spans="1:18" ht="42.75" x14ac:dyDescent="0.45">
      <c r="A1295" s="1">
        <v>45840</v>
      </c>
      <c r="B1295" t="s">
        <v>25</v>
      </c>
      <c r="C1295" t="s">
        <v>26</v>
      </c>
      <c r="D1295" t="s">
        <v>813</v>
      </c>
      <c r="E1295" t="s">
        <v>63</v>
      </c>
      <c r="F1295">
        <v>772377240</v>
      </c>
      <c r="G1295" t="s">
        <v>27</v>
      </c>
      <c r="I1295" t="s">
        <v>24</v>
      </c>
      <c r="J1295" t="s">
        <v>20</v>
      </c>
      <c r="K1295" t="s">
        <v>167</v>
      </c>
      <c r="L1295" s="4" t="s">
        <v>991</v>
      </c>
      <c r="Q1295" s="18" t="str">
        <f>"S"&amp;_xlfn.ISOWEEKNUM(Semaine_1[[#This Row],[Date]])</f>
        <v>S27</v>
      </c>
      <c r="R1295" s="18" t="str">
        <f>TEXT(Semaine_1[[#This Row],[Date]],"MMMM")</f>
        <v>juillet</v>
      </c>
    </row>
    <row r="1296" spans="1:18" ht="28.5" x14ac:dyDescent="0.45">
      <c r="A1296" s="1">
        <v>45840</v>
      </c>
      <c r="B1296" t="s">
        <v>35</v>
      </c>
      <c r="C1296" t="s">
        <v>36</v>
      </c>
      <c r="D1296" t="s">
        <v>38</v>
      </c>
      <c r="E1296" t="s">
        <v>154</v>
      </c>
      <c r="F1296">
        <v>775144318</v>
      </c>
      <c r="G1296" t="s">
        <v>27</v>
      </c>
      <c r="I1296" t="s">
        <v>24</v>
      </c>
      <c r="J1296" t="s">
        <v>20</v>
      </c>
      <c r="K1296" t="s">
        <v>167</v>
      </c>
      <c r="L1296" s="4" t="s">
        <v>992</v>
      </c>
      <c r="Q1296" s="18" t="str">
        <f>"S"&amp;_xlfn.ISOWEEKNUM(Semaine_1[[#This Row],[Date]])</f>
        <v>S27</v>
      </c>
      <c r="R1296" s="18" t="str">
        <f>TEXT(Semaine_1[[#This Row],[Date]],"MMMM")</f>
        <v>juillet</v>
      </c>
    </row>
    <row r="1297" spans="1:18" x14ac:dyDescent="0.45">
      <c r="A1297" s="1">
        <v>45840</v>
      </c>
      <c r="B1297" t="s">
        <v>35</v>
      </c>
      <c r="C1297" t="s">
        <v>36</v>
      </c>
      <c r="D1297" t="s">
        <v>38</v>
      </c>
      <c r="E1297" t="s">
        <v>155</v>
      </c>
      <c r="F1297">
        <v>775413453</v>
      </c>
      <c r="G1297" t="s">
        <v>18</v>
      </c>
      <c r="I1297" t="s">
        <v>19</v>
      </c>
      <c r="J1297" t="s">
        <v>20</v>
      </c>
      <c r="K1297" t="s">
        <v>167</v>
      </c>
      <c r="L1297" s="4" t="s">
        <v>993</v>
      </c>
      <c r="Q1297" s="18" t="str">
        <f>"S"&amp;_xlfn.ISOWEEKNUM(Semaine_1[[#This Row],[Date]])</f>
        <v>S27</v>
      </c>
      <c r="R1297" s="18" t="str">
        <f>TEXT(Semaine_1[[#This Row],[Date]],"MMMM")</f>
        <v>juillet</v>
      </c>
    </row>
    <row r="1298" spans="1:18" x14ac:dyDescent="0.45">
      <c r="A1298" s="1">
        <v>45840</v>
      </c>
      <c r="B1298" t="s">
        <v>35</v>
      </c>
      <c r="C1298" t="s">
        <v>36</v>
      </c>
      <c r="D1298" t="s">
        <v>38</v>
      </c>
      <c r="E1298" t="s">
        <v>156</v>
      </c>
      <c r="F1298">
        <v>779414699</v>
      </c>
      <c r="G1298" t="s">
        <v>18</v>
      </c>
      <c r="I1298" t="s">
        <v>19</v>
      </c>
      <c r="J1298" t="s">
        <v>20</v>
      </c>
      <c r="K1298" t="s">
        <v>167</v>
      </c>
      <c r="L1298" s="4" t="s">
        <v>157</v>
      </c>
      <c r="Q1298" s="18" t="str">
        <f>"S"&amp;_xlfn.ISOWEEKNUM(Semaine_1[[#This Row],[Date]])</f>
        <v>S27</v>
      </c>
      <c r="R1298" s="18" t="str">
        <f>TEXT(Semaine_1[[#This Row],[Date]],"MMMM")</f>
        <v>juillet</v>
      </c>
    </row>
    <row r="1299" spans="1:18" x14ac:dyDescent="0.45">
      <c r="A1299" s="1">
        <v>45840</v>
      </c>
      <c r="B1299" t="s">
        <v>35</v>
      </c>
      <c r="C1299" t="s">
        <v>36</v>
      </c>
      <c r="D1299" t="s">
        <v>38</v>
      </c>
      <c r="E1299" t="s">
        <v>158</v>
      </c>
      <c r="F1299">
        <v>774756754</v>
      </c>
      <c r="G1299" t="s">
        <v>18</v>
      </c>
      <c r="I1299" t="s">
        <v>24</v>
      </c>
      <c r="J1299" t="s">
        <v>20</v>
      </c>
      <c r="K1299" t="s">
        <v>167</v>
      </c>
      <c r="L1299" s="4" t="s">
        <v>994</v>
      </c>
      <c r="Q1299" s="18" t="str">
        <f>"S"&amp;_xlfn.ISOWEEKNUM(Semaine_1[[#This Row],[Date]])</f>
        <v>S27</v>
      </c>
      <c r="R1299" s="18" t="str">
        <f>TEXT(Semaine_1[[#This Row],[Date]],"MMMM")</f>
        <v>juillet</v>
      </c>
    </row>
    <row r="1300" spans="1:18" ht="42.75" x14ac:dyDescent="0.45">
      <c r="A1300" s="1">
        <v>45840</v>
      </c>
      <c r="B1300" t="s">
        <v>35</v>
      </c>
      <c r="C1300" t="s">
        <v>36</v>
      </c>
      <c r="D1300" t="s">
        <v>38</v>
      </c>
      <c r="E1300" t="s">
        <v>159</v>
      </c>
      <c r="F1300">
        <v>766445135</v>
      </c>
      <c r="G1300" t="s">
        <v>27</v>
      </c>
      <c r="I1300" t="s">
        <v>19</v>
      </c>
      <c r="J1300" t="s">
        <v>20</v>
      </c>
      <c r="K1300" t="s">
        <v>167</v>
      </c>
      <c r="L1300" s="4" t="s">
        <v>995</v>
      </c>
      <c r="Q1300" s="18" t="str">
        <f>"S"&amp;_xlfn.ISOWEEKNUM(Semaine_1[[#This Row],[Date]])</f>
        <v>S27</v>
      </c>
      <c r="R1300" s="18" t="str">
        <f>TEXT(Semaine_1[[#This Row],[Date]],"MMMM")</f>
        <v>juillet</v>
      </c>
    </row>
    <row r="1301" spans="1:18" x14ac:dyDescent="0.45">
      <c r="A1301" s="1">
        <v>45840</v>
      </c>
      <c r="B1301" t="s">
        <v>35</v>
      </c>
      <c r="C1301" t="s">
        <v>36</v>
      </c>
      <c r="D1301" t="s">
        <v>38</v>
      </c>
      <c r="E1301" t="s">
        <v>996</v>
      </c>
      <c r="F1301">
        <v>764930372</v>
      </c>
      <c r="G1301" t="s">
        <v>27</v>
      </c>
      <c r="I1301" t="s">
        <v>19</v>
      </c>
      <c r="J1301" t="s">
        <v>20</v>
      </c>
      <c r="K1301" t="s">
        <v>167</v>
      </c>
      <c r="L1301" s="4" t="s">
        <v>997</v>
      </c>
      <c r="Q1301" s="18" t="str">
        <f>"S"&amp;_xlfn.ISOWEEKNUM(Semaine_1[[#This Row],[Date]])</f>
        <v>S27</v>
      </c>
      <c r="R1301" s="18" t="str">
        <f>TEXT(Semaine_1[[#This Row],[Date]],"MMMM")</f>
        <v>juillet</v>
      </c>
    </row>
    <row r="1302" spans="1:18" x14ac:dyDescent="0.45">
      <c r="A1302" s="1">
        <v>45839</v>
      </c>
      <c r="B1302" t="s">
        <v>14</v>
      </c>
      <c r="C1302" t="s">
        <v>15</v>
      </c>
      <c r="D1302" t="s">
        <v>57</v>
      </c>
      <c r="E1302" t="s">
        <v>59</v>
      </c>
      <c r="F1302">
        <v>776167544</v>
      </c>
      <c r="G1302" t="s">
        <v>27</v>
      </c>
      <c r="I1302" t="s">
        <v>24</v>
      </c>
      <c r="J1302" t="s">
        <v>20</v>
      </c>
      <c r="L1302" s="4" t="s">
        <v>998</v>
      </c>
      <c r="Q1302" s="18" t="str">
        <f>"S"&amp;_xlfn.ISOWEEKNUM(Semaine_1[[#This Row],[Date]])</f>
        <v>S27</v>
      </c>
      <c r="R1302" s="18" t="str">
        <f>TEXT(Semaine_1[[#This Row],[Date]],"MMMM")</f>
        <v>juillet</v>
      </c>
    </row>
    <row r="1303" spans="1:18" x14ac:dyDescent="0.45">
      <c r="A1303" s="1">
        <v>45839</v>
      </c>
      <c r="B1303" t="s">
        <v>14</v>
      </c>
      <c r="C1303" t="s">
        <v>15</v>
      </c>
      <c r="D1303" t="s">
        <v>57</v>
      </c>
      <c r="E1303" t="s">
        <v>60</v>
      </c>
      <c r="F1303">
        <v>772788635</v>
      </c>
      <c r="G1303" t="s">
        <v>18</v>
      </c>
      <c r="I1303" t="s">
        <v>19</v>
      </c>
      <c r="J1303" t="s">
        <v>20</v>
      </c>
      <c r="L1303" s="4" t="s">
        <v>952</v>
      </c>
      <c r="Q1303" s="18" t="str">
        <f>"S"&amp;_xlfn.ISOWEEKNUM(Semaine_1[[#This Row],[Date]])</f>
        <v>S27</v>
      </c>
      <c r="R1303" s="18" t="str">
        <f>TEXT(Semaine_1[[#This Row],[Date]],"MMMM")</f>
        <v>juillet</v>
      </c>
    </row>
    <row r="1304" spans="1:18" x14ac:dyDescent="0.45">
      <c r="A1304" s="1">
        <v>45839</v>
      </c>
      <c r="B1304" t="s">
        <v>14</v>
      </c>
      <c r="C1304" t="s">
        <v>15</v>
      </c>
      <c r="D1304" t="s">
        <v>999</v>
      </c>
      <c r="E1304" t="s">
        <v>1000</v>
      </c>
      <c r="F1304">
        <v>777631935</v>
      </c>
      <c r="G1304" t="s">
        <v>27</v>
      </c>
      <c r="I1304" t="s">
        <v>19</v>
      </c>
      <c r="J1304" t="s">
        <v>20</v>
      </c>
      <c r="L1304" s="4" t="s">
        <v>1001</v>
      </c>
      <c r="Q1304" s="18" t="str">
        <f>"S"&amp;_xlfn.ISOWEEKNUM(Semaine_1[[#This Row],[Date]])</f>
        <v>S27</v>
      </c>
      <c r="R1304" s="18" t="str">
        <f>TEXT(Semaine_1[[#This Row],[Date]],"MMMM")</f>
        <v>juillet</v>
      </c>
    </row>
    <row r="1305" spans="1:18" x14ac:dyDescent="0.45">
      <c r="A1305" s="1">
        <v>45839</v>
      </c>
      <c r="B1305" t="s">
        <v>14</v>
      </c>
      <c r="C1305" t="s">
        <v>15</v>
      </c>
      <c r="D1305" t="s">
        <v>57</v>
      </c>
      <c r="E1305" t="s">
        <v>1002</v>
      </c>
      <c r="F1305">
        <v>775447283</v>
      </c>
      <c r="G1305" t="s">
        <v>27</v>
      </c>
      <c r="I1305" t="s">
        <v>19</v>
      </c>
      <c r="J1305" t="s">
        <v>20</v>
      </c>
      <c r="L1305" s="4" t="s">
        <v>998</v>
      </c>
      <c r="Q1305" s="18" t="str">
        <f>"S"&amp;_xlfn.ISOWEEKNUM(Semaine_1[[#This Row],[Date]])</f>
        <v>S27</v>
      </c>
      <c r="R1305" s="18" t="str">
        <f>TEXT(Semaine_1[[#This Row],[Date]],"MMMM")</f>
        <v>juillet</v>
      </c>
    </row>
    <row r="1306" spans="1:18" x14ac:dyDescent="0.45">
      <c r="A1306" s="1">
        <v>45839</v>
      </c>
      <c r="B1306" t="s">
        <v>14</v>
      </c>
      <c r="C1306" t="s">
        <v>15</v>
      </c>
      <c r="D1306" t="s">
        <v>57</v>
      </c>
      <c r="E1306" t="s">
        <v>17</v>
      </c>
      <c r="F1306">
        <v>775987400</v>
      </c>
      <c r="G1306" t="s">
        <v>18</v>
      </c>
      <c r="I1306" t="s">
        <v>19</v>
      </c>
      <c r="J1306" t="s">
        <v>20</v>
      </c>
      <c r="L1306" s="4" t="s">
        <v>21</v>
      </c>
      <c r="Q1306" s="18" t="str">
        <f>"S"&amp;_xlfn.ISOWEEKNUM(Semaine_1[[#This Row],[Date]])</f>
        <v>S27</v>
      </c>
      <c r="R1306" s="18" t="str">
        <f>TEXT(Semaine_1[[#This Row],[Date]],"MMMM")</f>
        <v>juillet</v>
      </c>
    </row>
    <row r="1307" spans="1:18" x14ac:dyDescent="0.45">
      <c r="A1307" s="1">
        <v>45839</v>
      </c>
      <c r="B1307" t="s">
        <v>14</v>
      </c>
      <c r="C1307" t="s">
        <v>15</v>
      </c>
      <c r="D1307" t="s">
        <v>57</v>
      </c>
      <c r="E1307" t="s">
        <v>1003</v>
      </c>
      <c r="F1307">
        <v>779511345</v>
      </c>
      <c r="G1307" t="s">
        <v>138</v>
      </c>
      <c r="I1307" t="s">
        <v>19</v>
      </c>
      <c r="J1307" t="s">
        <v>20</v>
      </c>
      <c r="L1307" s="4" t="s">
        <v>1004</v>
      </c>
      <c r="Q1307" s="18" t="str">
        <f>"S"&amp;_xlfn.ISOWEEKNUM(Semaine_1[[#This Row],[Date]])</f>
        <v>S27</v>
      </c>
      <c r="R1307" s="18" t="str">
        <f>TEXT(Semaine_1[[#This Row],[Date]],"MMMM")</f>
        <v>juillet</v>
      </c>
    </row>
    <row r="1308" spans="1:18" ht="28.5" x14ac:dyDescent="0.45">
      <c r="A1308" s="1">
        <v>45839</v>
      </c>
      <c r="B1308" t="s">
        <v>14</v>
      </c>
      <c r="C1308" t="s">
        <v>15</v>
      </c>
      <c r="D1308" t="s">
        <v>57</v>
      </c>
      <c r="E1308" t="s">
        <v>1005</v>
      </c>
      <c r="F1308">
        <v>780172121</v>
      </c>
      <c r="G1308" t="s">
        <v>27</v>
      </c>
      <c r="I1308" t="s">
        <v>19</v>
      </c>
      <c r="J1308" t="s">
        <v>20</v>
      </c>
      <c r="L1308" s="4" t="s">
        <v>1006</v>
      </c>
      <c r="Q1308" s="18" t="str">
        <f>"S"&amp;_xlfn.ISOWEEKNUM(Semaine_1[[#This Row],[Date]])</f>
        <v>S27</v>
      </c>
      <c r="R1308" s="18" t="str">
        <f>TEXT(Semaine_1[[#This Row],[Date]],"MMMM")</f>
        <v>juillet</v>
      </c>
    </row>
    <row r="1309" spans="1:18" x14ac:dyDescent="0.45">
      <c r="A1309" s="1">
        <v>45839</v>
      </c>
      <c r="B1309" t="s">
        <v>14</v>
      </c>
      <c r="C1309" t="s">
        <v>15</v>
      </c>
      <c r="D1309" t="s">
        <v>57</v>
      </c>
      <c r="E1309" t="s">
        <v>1000</v>
      </c>
      <c r="F1309">
        <v>766447275</v>
      </c>
      <c r="G1309" t="s">
        <v>27</v>
      </c>
      <c r="I1309" t="s">
        <v>19</v>
      </c>
      <c r="J1309" t="s">
        <v>20</v>
      </c>
      <c r="L1309" s="4" t="s">
        <v>1007</v>
      </c>
      <c r="Q1309" s="18" t="str">
        <f>"S"&amp;_xlfn.ISOWEEKNUM(Semaine_1[[#This Row],[Date]])</f>
        <v>S27</v>
      </c>
      <c r="R1309" s="18" t="str">
        <f>TEXT(Semaine_1[[#This Row],[Date]],"MMMM")</f>
        <v>juillet</v>
      </c>
    </row>
    <row r="1310" spans="1:18" x14ac:dyDescent="0.45">
      <c r="A1310" s="1">
        <v>45839</v>
      </c>
      <c r="B1310" t="s">
        <v>14</v>
      </c>
      <c r="C1310" t="s">
        <v>15</v>
      </c>
      <c r="D1310" t="s">
        <v>57</v>
      </c>
      <c r="E1310" t="s">
        <v>1008</v>
      </c>
      <c r="F1310">
        <v>775894235</v>
      </c>
      <c r="G1310" t="s">
        <v>27</v>
      </c>
      <c r="I1310" t="s">
        <v>19</v>
      </c>
      <c r="J1310" t="s">
        <v>20</v>
      </c>
      <c r="L1310" s="4" t="s">
        <v>21</v>
      </c>
      <c r="Q1310" s="18" t="str">
        <f>"S"&amp;_xlfn.ISOWEEKNUM(Semaine_1[[#This Row],[Date]])</f>
        <v>S27</v>
      </c>
      <c r="R1310" s="18" t="str">
        <f>TEXT(Semaine_1[[#This Row],[Date]],"MMMM")</f>
        <v>juillet</v>
      </c>
    </row>
    <row r="1311" spans="1:18" x14ac:dyDescent="0.45">
      <c r="A1311" s="1">
        <v>45839</v>
      </c>
      <c r="B1311" t="s">
        <v>14</v>
      </c>
      <c r="C1311" t="s">
        <v>15</v>
      </c>
      <c r="D1311" t="s">
        <v>57</v>
      </c>
      <c r="E1311" t="s">
        <v>1009</v>
      </c>
      <c r="F1311">
        <v>776885310</v>
      </c>
      <c r="G1311" t="s">
        <v>27</v>
      </c>
      <c r="I1311" t="s">
        <v>24</v>
      </c>
      <c r="J1311" t="s">
        <v>20</v>
      </c>
      <c r="L1311" s="4" t="s">
        <v>1010</v>
      </c>
      <c r="Q1311" s="18" t="str">
        <f>"S"&amp;_xlfn.ISOWEEKNUM(Semaine_1[[#This Row],[Date]])</f>
        <v>S27</v>
      </c>
      <c r="R1311" s="18" t="str">
        <f>TEXT(Semaine_1[[#This Row],[Date]],"MMMM")</f>
        <v>juillet</v>
      </c>
    </row>
    <row r="1312" spans="1:18" ht="28.5" x14ac:dyDescent="0.45">
      <c r="A1312" s="1">
        <v>45839</v>
      </c>
      <c r="B1312" t="s">
        <v>14</v>
      </c>
      <c r="C1312" t="s">
        <v>15</v>
      </c>
      <c r="D1312" t="s">
        <v>16</v>
      </c>
      <c r="E1312" t="s">
        <v>22</v>
      </c>
      <c r="F1312">
        <v>772222253</v>
      </c>
      <c r="G1312" t="s">
        <v>23</v>
      </c>
      <c r="I1312" t="s">
        <v>24</v>
      </c>
      <c r="J1312" t="s">
        <v>20</v>
      </c>
      <c r="L1312" s="4" t="s">
        <v>1011</v>
      </c>
      <c r="Q1312" s="18" t="str">
        <f>"S"&amp;_xlfn.ISOWEEKNUM(Semaine_1[[#This Row],[Date]])</f>
        <v>S27</v>
      </c>
      <c r="R1312" s="18" t="str">
        <f>TEXT(Semaine_1[[#This Row],[Date]],"MMMM")</f>
        <v>juillet</v>
      </c>
    </row>
    <row r="1313" spans="1:18" ht="28.5" x14ac:dyDescent="0.45">
      <c r="A1313" s="1">
        <v>45839</v>
      </c>
      <c r="B1313" t="s">
        <v>40</v>
      </c>
      <c r="C1313" t="s">
        <v>41</v>
      </c>
      <c r="D1313" t="s">
        <v>55</v>
      </c>
      <c r="E1313" t="s">
        <v>1012</v>
      </c>
      <c r="F1313">
        <v>772523102</v>
      </c>
      <c r="G1313" t="s">
        <v>27</v>
      </c>
      <c r="I1313" t="s">
        <v>24</v>
      </c>
      <c r="J1313" t="s">
        <v>37</v>
      </c>
      <c r="K1313" t="s">
        <v>167</v>
      </c>
      <c r="L1313" s="4" t="s">
        <v>1013</v>
      </c>
      <c r="M1313" t="s">
        <v>34</v>
      </c>
      <c r="N1313">
        <v>50</v>
      </c>
      <c r="O1313" s="5">
        <v>26000</v>
      </c>
      <c r="P1313" s="5">
        <v>1300000</v>
      </c>
      <c r="Q1313" s="18" t="str">
        <f>"S"&amp;_xlfn.ISOWEEKNUM(Semaine_1[[#This Row],[Date]])</f>
        <v>S27</v>
      </c>
      <c r="R1313" s="18" t="str">
        <f>TEXT(Semaine_1[[#This Row],[Date]],"MMMM")</f>
        <v>juillet</v>
      </c>
    </row>
    <row r="1314" spans="1:18" x14ac:dyDescent="0.45">
      <c r="A1314" s="1">
        <v>45839</v>
      </c>
      <c r="B1314" t="s">
        <v>40</v>
      </c>
      <c r="C1314" t="s">
        <v>41</v>
      </c>
      <c r="D1314" t="s">
        <v>55</v>
      </c>
      <c r="E1314" t="s">
        <v>1014</v>
      </c>
      <c r="F1314">
        <v>776225068</v>
      </c>
      <c r="G1314" t="s">
        <v>18</v>
      </c>
      <c r="I1314" t="s">
        <v>24</v>
      </c>
      <c r="J1314" t="s">
        <v>37</v>
      </c>
      <c r="K1314" t="s">
        <v>167</v>
      </c>
      <c r="L1314" s="4" t="s">
        <v>128</v>
      </c>
      <c r="M1314" t="s">
        <v>29</v>
      </c>
      <c r="N1314">
        <v>1</v>
      </c>
      <c r="O1314" s="5">
        <v>10250</v>
      </c>
      <c r="P1314" s="5">
        <v>10250</v>
      </c>
      <c r="Q1314" s="18" t="str">
        <f>"S"&amp;_xlfn.ISOWEEKNUM(Semaine_1[[#This Row],[Date]])</f>
        <v>S27</v>
      </c>
      <c r="R1314" s="18" t="str">
        <f>TEXT(Semaine_1[[#This Row],[Date]],"MMMM")</f>
        <v>juillet</v>
      </c>
    </row>
    <row r="1315" spans="1:18" x14ac:dyDescent="0.45">
      <c r="A1315" s="1">
        <v>45839</v>
      </c>
      <c r="B1315" t="s">
        <v>40</v>
      </c>
      <c r="C1315" t="s">
        <v>41</v>
      </c>
      <c r="D1315" t="s">
        <v>55</v>
      </c>
      <c r="E1315" t="s">
        <v>1014</v>
      </c>
      <c r="F1315">
        <v>776225068</v>
      </c>
      <c r="G1315" t="s">
        <v>18</v>
      </c>
      <c r="I1315" t="s">
        <v>24</v>
      </c>
      <c r="J1315" t="s">
        <v>37</v>
      </c>
      <c r="K1315" t="s">
        <v>167</v>
      </c>
      <c r="L1315" s="4" t="s">
        <v>128</v>
      </c>
      <c r="M1315" t="s">
        <v>43</v>
      </c>
      <c r="N1315">
        <v>1</v>
      </c>
      <c r="O1315" s="5">
        <v>19500</v>
      </c>
      <c r="P1315" s="5">
        <v>19500</v>
      </c>
      <c r="Q1315" s="18" t="str">
        <f>"S"&amp;_xlfn.ISOWEEKNUM(Semaine_1[[#This Row],[Date]])</f>
        <v>S27</v>
      </c>
      <c r="R1315" s="18" t="str">
        <f>TEXT(Semaine_1[[#This Row],[Date]],"MMMM")</f>
        <v>juillet</v>
      </c>
    </row>
    <row r="1316" spans="1:18" x14ac:dyDescent="0.45">
      <c r="A1316" s="1">
        <v>45839</v>
      </c>
      <c r="B1316" t="s">
        <v>40</v>
      </c>
      <c r="C1316" t="s">
        <v>41</v>
      </c>
      <c r="D1316" t="s">
        <v>147</v>
      </c>
      <c r="E1316" t="s">
        <v>1015</v>
      </c>
      <c r="F1316">
        <v>775942864</v>
      </c>
      <c r="G1316" t="s">
        <v>27</v>
      </c>
      <c r="I1316" t="s">
        <v>19</v>
      </c>
      <c r="J1316" t="s">
        <v>20</v>
      </c>
      <c r="K1316" t="s">
        <v>167</v>
      </c>
      <c r="L1316" s="4" t="s">
        <v>121</v>
      </c>
      <c r="Q1316" s="18" t="str">
        <f>"S"&amp;_xlfn.ISOWEEKNUM(Semaine_1[[#This Row],[Date]])</f>
        <v>S27</v>
      </c>
      <c r="R1316" s="18" t="str">
        <f>TEXT(Semaine_1[[#This Row],[Date]],"MMMM")</f>
        <v>juillet</v>
      </c>
    </row>
    <row r="1317" spans="1:18" x14ac:dyDescent="0.45">
      <c r="A1317" s="1">
        <v>45839</v>
      </c>
      <c r="B1317" t="s">
        <v>40</v>
      </c>
      <c r="C1317" t="s">
        <v>41</v>
      </c>
      <c r="D1317" t="s">
        <v>55</v>
      </c>
      <c r="E1317" t="s">
        <v>1016</v>
      </c>
      <c r="F1317">
        <v>771226553</v>
      </c>
      <c r="G1317" t="s">
        <v>18</v>
      </c>
      <c r="I1317" t="s">
        <v>24</v>
      </c>
      <c r="J1317" t="s">
        <v>20</v>
      </c>
      <c r="K1317" t="s">
        <v>167</v>
      </c>
      <c r="L1317" s="4" t="s">
        <v>1017</v>
      </c>
      <c r="Q1317" s="18" t="str">
        <f>"S"&amp;_xlfn.ISOWEEKNUM(Semaine_1[[#This Row],[Date]])</f>
        <v>S27</v>
      </c>
      <c r="R1317" s="18" t="str">
        <f>TEXT(Semaine_1[[#This Row],[Date]],"MMMM")</f>
        <v>juillet</v>
      </c>
    </row>
    <row r="1318" spans="1:18" x14ac:dyDescent="0.45">
      <c r="A1318" s="1">
        <v>45839</v>
      </c>
      <c r="B1318" t="s">
        <v>40</v>
      </c>
      <c r="C1318" t="s">
        <v>41</v>
      </c>
      <c r="D1318" t="s">
        <v>55</v>
      </c>
      <c r="E1318" t="s">
        <v>160</v>
      </c>
      <c r="F1318">
        <v>774714304</v>
      </c>
      <c r="G1318" t="s">
        <v>18</v>
      </c>
      <c r="I1318" t="s">
        <v>24</v>
      </c>
      <c r="J1318" t="s">
        <v>37</v>
      </c>
      <c r="K1318" t="s">
        <v>167</v>
      </c>
      <c r="L1318" s="4" t="s">
        <v>1018</v>
      </c>
      <c r="M1318" t="s">
        <v>34</v>
      </c>
      <c r="N1318">
        <v>5</v>
      </c>
      <c r="O1318" s="5">
        <v>26000</v>
      </c>
      <c r="P1318" s="5">
        <v>130000</v>
      </c>
      <c r="Q1318" s="18" t="str">
        <f>"S"&amp;_xlfn.ISOWEEKNUM(Semaine_1[[#This Row],[Date]])</f>
        <v>S27</v>
      </c>
      <c r="R1318" s="18" t="str">
        <f>TEXT(Semaine_1[[#This Row],[Date]],"MMMM")</f>
        <v>juillet</v>
      </c>
    </row>
    <row r="1319" spans="1:18" x14ac:dyDescent="0.45">
      <c r="A1319" s="1">
        <v>45839</v>
      </c>
      <c r="B1319" t="s">
        <v>40</v>
      </c>
      <c r="C1319" t="s">
        <v>41</v>
      </c>
      <c r="D1319" t="s">
        <v>55</v>
      </c>
      <c r="E1319" t="s">
        <v>1019</v>
      </c>
      <c r="F1319">
        <v>781706851</v>
      </c>
      <c r="G1319" t="s">
        <v>18</v>
      </c>
      <c r="I1319" t="s">
        <v>24</v>
      </c>
      <c r="J1319" t="s">
        <v>37</v>
      </c>
      <c r="K1319" t="s">
        <v>167</v>
      </c>
      <c r="L1319" s="4" t="s">
        <v>1020</v>
      </c>
      <c r="M1319" t="s">
        <v>29</v>
      </c>
      <c r="N1319">
        <v>2</v>
      </c>
      <c r="O1319" s="5">
        <v>10250</v>
      </c>
      <c r="P1319" s="5">
        <v>20500</v>
      </c>
      <c r="Q1319" s="18" t="str">
        <f>"S"&amp;_xlfn.ISOWEEKNUM(Semaine_1[[#This Row],[Date]])</f>
        <v>S27</v>
      </c>
      <c r="R1319" s="18" t="str">
        <f>TEXT(Semaine_1[[#This Row],[Date]],"MMMM")</f>
        <v>juillet</v>
      </c>
    </row>
    <row r="1320" spans="1:18" x14ac:dyDescent="0.45">
      <c r="A1320" s="1">
        <v>45839</v>
      </c>
      <c r="B1320" t="s">
        <v>40</v>
      </c>
      <c r="C1320" t="s">
        <v>41</v>
      </c>
      <c r="D1320" t="s">
        <v>55</v>
      </c>
      <c r="E1320" t="s">
        <v>1021</v>
      </c>
      <c r="F1320">
        <v>774230720</v>
      </c>
      <c r="G1320" t="s">
        <v>18</v>
      </c>
      <c r="I1320" t="s">
        <v>24</v>
      </c>
      <c r="J1320" t="s">
        <v>37</v>
      </c>
      <c r="K1320" t="s">
        <v>167</v>
      </c>
      <c r="L1320" s="4" t="s">
        <v>1022</v>
      </c>
      <c r="M1320" t="s">
        <v>29</v>
      </c>
      <c r="N1320">
        <v>1</v>
      </c>
      <c r="O1320" s="5">
        <v>10250</v>
      </c>
      <c r="P1320" s="5">
        <v>10250</v>
      </c>
      <c r="Q1320" s="18" t="str">
        <f>"S"&amp;_xlfn.ISOWEEKNUM(Semaine_1[[#This Row],[Date]])</f>
        <v>S27</v>
      </c>
      <c r="R1320" s="18" t="str">
        <f>TEXT(Semaine_1[[#This Row],[Date]],"MMMM")</f>
        <v>juillet</v>
      </c>
    </row>
    <row r="1321" spans="1:18" x14ac:dyDescent="0.45">
      <c r="A1321" s="1">
        <v>45839</v>
      </c>
      <c r="B1321" t="s">
        <v>40</v>
      </c>
      <c r="C1321" t="s">
        <v>41</v>
      </c>
      <c r="D1321" t="s">
        <v>55</v>
      </c>
      <c r="E1321" t="s">
        <v>1021</v>
      </c>
      <c r="F1321">
        <v>774230720</v>
      </c>
      <c r="G1321" t="s">
        <v>18</v>
      </c>
      <c r="I1321" t="s">
        <v>24</v>
      </c>
      <c r="J1321" t="s">
        <v>37</v>
      </c>
      <c r="K1321" t="s">
        <v>167</v>
      </c>
      <c r="L1321" s="4" t="s">
        <v>1022</v>
      </c>
      <c r="M1321" t="s">
        <v>43</v>
      </c>
      <c r="N1321">
        <v>1</v>
      </c>
      <c r="O1321" s="5">
        <v>19500</v>
      </c>
      <c r="P1321" s="5">
        <v>19500</v>
      </c>
      <c r="Q1321" s="18" t="str">
        <f>"S"&amp;_xlfn.ISOWEEKNUM(Semaine_1[[#This Row],[Date]])</f>
        <v>S27</v>
      </c>
      <c r="R1321" s="18" t="str">
        <f>TEXT(Semaine_1[[#This Row],[Date]],"MMMM")</f>
        <v>juillet</v>
      </c>
    </row>
    <row r="1322" spans="1:18" x14ac:dyDescent="0.45">
      <c r="A1322" s="1">
        <v>45839</v>
      </c>
      <c r="B1322" t="s">
        <v>45</v>
      </c>
      <c r="C1322" t="s">
        <v>46</v>
      </c>
      <c r="D1322" t="s">
        <v>64</v>
      </c>
      <c r="E1322" t="s">
        <v>965</v>
      </c>
      <c r="F1322">
        <v>781566500</v>
      </c>
      <c r="G1322" t="s">
        <v>138</v>
      </c>
      <c r="I1322" t="s">
        <v>19</v>
      </c>
      <c r="J1322" t="s">
        <v>20</v>
      </c>
      <c r="K1322" t="s">
        <v>167</v>
      </c>
      <c r="L1322" s="4" t="s">
        <v>964</v>
      </c>
      <c r="Q1322" s="18" t="str">
        <f>"S"&amp;_xlfn.ISOWEEKNUM(Semaine_1[[#This Row],[Date]])</f>
        <v>S27</v>
      </c>
      <c r="R1322" s="18" t="str">
        <f>TEXT(Semaine_1[[#This Row],[Date]],"MMMM")</f>
        <v>juillet</v>
      </c>
    </row>
    <row r="1323" spans="1:18" x14ac:dyDescent="0.45">
      <c r="A1323" s="1">
        <v>45839</v>
      </c>
      <c r="B1323" t="s">
        <v>45</v>
      </c>
      <c r="C1323" t="s">
        <v>46</v>
      </c>
      <c r="D1323" t="s">
        <v>64</v>
      </c>
      <c r="E1323" t="s">
        <v>161</v>
      </c>
      <c r="F1323">
        <v>775904086</v>
      </c>
      <c r="G1323" t="s">
        <v>138</v>
      </c>
      <c r="I1323" t="s">
        <v>24</v>
      </c>
      <c r="J1323" t="s">
        <v>20</v>
      </c>
      <c r="K1323" t="s">
        <v>167</v>
      </c>
      <c r="L1323" s="4" t="s">
        <v>1023</v>
      </c>
      <c r="Q1323" s="18" t="str">
        <f>"S"&amp;_xlfn.ISOWEEKNUM(Semaine_1[[#This Row],[Date]])</f>
        <v>S27</v>
      </c>
      <c r="R1323" s="18" t="str">
        <f>TEXT(Semaine_1[[#This Row],[Date]],"MMMM")</f>
        <v>juillet</v>
      </c>
    </row>
    <row r="1324" spans="1:18" x14ac:dyDescent="0.45">
      <c r="A1324" s="1">
        <v>45839</v>
      </c>
      <c r="B1324" t="s">
        <v>45</v>
      </c>
      <c r="C1324" t="s">
        <v>46</v>
      </c>
      <c r="D1324" t="s">
        <v>64</v>
      </c>
      <c r="E1324" t="s">
        <v>1024</v>
      </c>
      <c r="F1324">
        <v>775122270</v>
      </c>
      <c r="G1324" t="s">
        <v>27</v>
      </c>
      <c r="I1324" t="s">
        <v>19</v>
      </c>
      <c r="J1324" t="s">
        <v>20</v>
      </c>
      <c r="K1324" t="s">
        <v>167</v>
      </c>
      <c r="L1324" s="4" t="s">
        <v>39</v>
      </c>
      <c r="Q1324" s="18" t="str">
        <f>"S"&amp;_xlfn.ISOWEEKNUM(Semaine_1[[#This Row],[Date]])</f>
        <v>S27</v>
      </c>
      <c r="R1324" s="18" t="str">
        <f>TEXT(Semaine_1[[#This Row],[Date]],"MMMM")</f>
        <v>juillet</v>
      </c>
    </row>
    <row r="1325" spans="1:18" x14ac:dyDescent="0.45">
      <c r="A1325" s="1">
        <v>45839</v>
      </c>
      <c r="B1325" t="s">
        <v>45</v>
      </c>
      <c r="C1325" t="s">
        <v>46</v>
      </c>
      <c r="D1325" t="s">
        <v>64</v>
      </c>
      <c r="E1325" t="s">
        <v>1025</v>
      </c>
      <c r="F1325">
        <v>707788922</v>
      </c>
      <c r="G1325" t="s">
        <v>138</v>
      </c>
      <c r="I1325" t="s">
        <v>19</v>
      </c>
      <c r="J1325" t="s">
        <v>20</v>
      </c>
      <c r="K1325" t="s">
        <v>167</v>
      </c>
      <c r="L1325" s="4" t="s">
        <v>132</v>
      </c>
      <c r="Q1325" s="18" t="str">
        <f>"S"&amp;_xlfn.ISOWEEKNUM(Semaine_1[[#This Row],[Date]])</f>
        <v>S27</v>
      </c>
      <c r="R1325" s="18" t="str">
        <f>TEXT(Semaine_1[[#This Row],[Date]],"MMMM")</f>
        <v>juillet</v>
      </c>
    </row>
    <row r="1326" spans="1:18" ht="42.75" x14ac:dyDescent="0.45">
      <c r="A1326" s="1">
        <v>45839</v>
      </c>
      <c r="B1326" t="s">
        <v>45</v>
      </c>
      <c r="C1326" t="s">
        <v>46</v>
      </c>
      <c r="D1326" t="s">
        <v>64</v>
      </c>
      <c r="E1326" t="s">
        <v>150</v>
      </c>
      <c r="F1326">
        <v>773066194</v>
      </c>
      <c r="G1326" t="s">
        <v>27</v>
      </c>
      <c r="I1326" t="s">
        <v>24</v>
      </c>
      <c r="J1326" t="s">
        <v>20</v>
      </c>
      <c r="K1326" t="s">
        <v>167</v>
      </c>
      <c r="L1326" s="4" t="s">
        <v>1026</v>
      </c>
      <c r="Q1326" s="18" t="str">
        <f>"S"&amp;_xlfn.ISOWEEKNUM(Semaine_1[[#This Row],[Date]])</f>
        <v>S27</v>
      </c>
      <c r="R1326" s="18" t="str">
        <f>TEXT(Semaine_1[[#This Row],[Date]],"MMMM")</f>
        <v>juillet</v>
      </c>
    </row>
    <row r="1327" spans="1:18" x14ac:dyDescent="0.45">
      <c r="A1327" s="1">
        <v>45839</v>
      </c>
      <c r="B1327" t="s">
        <v>45</v>
      </c>
      <c r="C1327" t="s">
        <v>46</v>
      </c>
      <c r="D1327" t="s">
        <v>64</v>
      </c>
      <c r="E1327" t="s">
        <v>1027</v>
      </c>
      <c r="F1327">
        <v>760169386</v>
      </c>
      <c r="G1327" t="s">
        <v>27</v>
      </c>
      <c r="I1327" t="s">
        <v>24</v>
      </c>
      <c r="J1327" t="s">
        <v>20</v>
      </c>
      <c r="K1327" t="s">
        <v>167</v>
      </c>
      <c r="L1327" s="4" t="s">
        <v>49</v>
      </c>
      <c r="Q1327" s="18" t="str">
        <f>"S"&amp;_xlfn.ISOWEEKNUM(Semaine_1[[#This Row],[Date]])</f>
        <v>S27</v>
      </c>
      <c r="R1327" s="18" t="str">
        <f>TEXT(Semaine_1[[#This Row],[Date]],"MMMM")</f>
        <v>juillet</v>
      </c>
    </row>
    <row r="1328" spans="1:18" x14ac:dyDescent="0.45">
      <c r="A1328" s="1">
        <v>45839</v>
      </c>
      <c r="B1328" t="s">
        <v>45</v>
      </c>
      <c r="C1328" t="s">
        <v>46</v>
      </c>
      <c r="D1328" t="s">
        <v>64</v>
      </c>
      <c r="E1328" t="s">
        <v>58</v>
      </c>
      <c r="F1328">
        <v>767379110</v>
      </c>
      <c r="G1328" t="s">
        <v>27</v>
      </c>
      <c r="I1328" t="s">
        <v>24</v>
      </c>
      <c r="J1328" t="s">
        <v>20</v>
      </c>
      <c r="K1328" t="s">
        <v>167</v>
      </c>
      <c r="L1328" s="4" t="s">
        <v>1028</v>
      </c>
      <c r="Q1328" s="18" t="str">
        <f>"S"&amp;_xlfn.ISOWEEKNUM(Semaine_1[[#This Row],[Date]])</f>
        <v>S27</v>
      </c>
      <c r="R1328" s="18" t="str">
        <f>TEXT(Semaine_1[[#This Row],[Date]],"MMMM")</f>
        <v>juillet</v>
      </c>
    </row>
    <row r="1329" spans="1:18" x14ac:dyDescent="0.45">
      <c r="A1329" s="1">
        <v>45839</v>
      </c>
      <c r="B1329" t="s">
        <v>45</v>
      </c>
      <c r="C1329" t="s">
        <v>46</v>
      </c>
      <c r="D1329" t="s">
        <v>64</v>
      </c>
      <c r="E1329" t="s">
        <v>119</v>
      </c>
      <c r="F1329">
        <v>778066928</v>
      </c>
      <c r="G1329" t="s">
        <v>27</v>
      </c>
      <c r="I1329" t="s">
        <v>24</v>
      </c>
      <c r="J1329" t="s">
        <v>20</v>
      </c>
      <c r="K1329" t="s">
        <v>167</v>
      </c>
      <c r="L1329" s="4" t="s">
        <v>132</v>
      </c>
      <c r="Q1329" s="18" t="str">
        <f>"S"&amp;_xlfn.ISOWEEKNUM(Semaine_1[[#This Row],[Date]])</f>
        <v>S27</v>
      </c>
      <c r="R1329" s="18" t="str">
        <f>TEXT(Semaine_1[[#This Row],[Date]],"MMMM")</f>
        <v>juillet</v>
      </c>
    </row>
    <row r="1330" spans="1:18" x14ac:dyDescent="0.45">
      <c r="A1330" s="1">
        <v>45839</v>
      </c>
      <c r="B1330" t="s">
        <v>45</v>
      </c>
      <c r="C1330" t="s">
        <v>46</v>
      </c>
      <c r="D1330" t="s">
        <v>64</v>
      </c>
      <c r="E1330" t="s">
        <v>135</v>
      </c>
      <c r="F1330">
        <v>763739110</v>
      </c>
      <c r="G1330" t="s">
        <v>18</v>
      </c>
      <c r="I1330" t="s">
        <v>19</v>
      </c>
      <c r="J1330" t="s">
        <v>20</v>
      </c>
      <c r="K1330" t="s">
        <v>167</v>
      </c>
      <c r="L1330" s="4" t="s">
        <v>49</v>
      </c>
      <c r="Q1330" s="18" t="str">
        <f>"S"&amp;_xlfn.ISOWEEKNUM(Semaine_1[[#This Row],[Date]])</f>
        <v>S27</v>
      </c>
      <c r="R1330" s="18" t="str">
        <f>TEXT(Semaine_1[[#This Row],[Date]],"MMMM")</f>
        <v>juillet</v>
      </c>
    </row>
    <row r="1331" spans="1:18" ht="57" x14ac:dyDescent="0.45">
      <c r="A1331" s="1">
        <v>45839</v>
      </c>
      <c r="B1331" t="s">
        <v>25</v>
      </c>
      <c r="C1331" t="s">
        <v>26</v>
      </c>
      <c r="D1331" t="s">
        <v>813</v>
      </c>
      <c r="E1331" t="s">
        <v>63</v>
      </c>
      <c r="F1331">
        <v>772377240</v>
      </c>
      <c r="G1331" t="s">
        <v>27</v>
      </c>
      <c r="I1331" t="s">
        <v>24</v>
      </c>
      <c r="J1331" t="s">
        <v>20</v>
      </c>
      <c r="K1331" t="s">
        <v>167</v>
      </c>
      <c r="L1331" s="4" t="s">
        <v>1029</v>
      </c>
      <c r="Q1331" s="18" t="str">
        <f>"S"&amp;_xlfn.ISOWEEKNUM(Semaine_1[[#This Row],[Date]])</f>
        <v>S27</v>
      </c>
      <c r="R1331" s="18" t="str">
        <f>TEXT(Semaine_1[[#This Row],[Date]],"MMMM")</f>
        <v>juillet</v>
      </c>
    </row>
    <row r="1332" spans="1:18" ht="28.5" x14ac:dyDescent="0.45">
      <c r="A1332" s="1">
        <v>45839</v>
      </c>
      <c r="B1332" t="s">
        <v>25</v>
      </c>
      <c r="C1332" t="s">
        <v>26</v>
      </c>
      <c r="D1332" t="s">
        <v>813</v>
      </c>
      <c r="E1332" t="s">
        <v>140</v>
      </c>
      <c r="F1332">
        <v>776414102</v>
      </c>
      <c r="G1332" t="s">
        <v>27</v>
      </c>
      <c r="I1332" t="s">
        <v>24</v>
      </c>
      <c r="J1332" t="s">
        <v>20</v>
      </c>
      <c r="K1332" t="s">
        <v>167</v>
      </c>
      <c r="L1332" s="4" t="s">
        <v>1030</v>
      </c>
      <c r="Q1332" s="18" t="str">
        <f>"S"&amp;_xlfn.ISOWEEKNUM(Semaine_1[[#This Row],[Date]])</f>
        <v>S27</v>
      </c>
      <c r="R1332" s="18" t="str">
        <f>TEXT(Semaine_1[[#This Row],[Date]],"MMMM")</f>
        <v>juillet</v>
      </c>
    </row>
    <row r="1333" spans="1:18" x14ac:dyDescent="0.45">
      <c r="A1333" s="1">
        <v>45839</v>
      </c>
      <c r="B1333" t="s">
        <v>25</v>
      </c>
      <c r="C1333" t="s">
        <v>26</v>
      </c>
      <c r="D1333" t="s">
        <v>813</v>
      </c>
      <c r="E1333" t="s">
        <v>79</v>
      </c>
      <c r="F1333">
        <v>775411988</v>
      </c>
      <c r="G1333" t="s">
        <v>18</v>
      </c>
      <c r="I1333" t="s">
        <v>24</v>
      </c>
      <c r="J1333" t="s">
        <v>20</v>
      </c>
      <c r="K1333" t="s">
        <v>167</v>
      </c>
      <c r="L1333" s="4" t="s">
        <v>1031</v>
      </c>
      <c r="Q1333" s="18" t="str">
        <f>"S"&amp;_xlfn.ISOWEEKNUM(Semaine_1[[#This Row],[Date]])</f>
        <v>S27</v>
      </c>
      <c r="R1333" s="18" t="str">
        <f>TEXT(Semaine_1[[#This Row],[Date]],"MMMM")</f>
        <v>juillet</v>
      </c>
    </row>
    <row r="1334" spans="1:18" ht="28.5" x14ac:dyDescent="0.45">
      <c r="A1334" s="1">
        <v>45839</v>
      </c>
      <c r="B1334" t="s">
        <v>25</v>
      </c>
      <c r="C1334" t="s">
        <v>26</v>
      </c>
      <c r="D1334" t="s">
        <v>813</v>
      </c>
      <c r="E1334" t="s">
        <v>162</v>
      </c>
      <c r="F1334">
        <v>778013213</v>
      </c>
      <c r="G1334" t="s">
        <v>18</v>
      </c>
      <c r="I1334" t="s">
        <v>24</v>
      </c>
      <c r="J1334" t="s">
        <v>28</v>
      </c>
      <c r="K1334" t="s">
        <v>831</v>
      </c>
      <c r="L1334" s="4" t="s">
        <v>870</v>
      </c>
      <c r="M1334" t="s">
        <v>43</v>
      </c>
      <c r="N1334">
        <v>25</v>
      </c>
      <c r="O1334" s="5">
        <v>19500</v>
      </c>
      <c r="P1334" s="5">
        <v>487500</v>
      </c>
      <c r="Q1334" s="18" t="str">
        <f>"S"&amp;_xlfn.ISOWEEKNUM(Semaine_1[[#This Row],[Date]])</f>
        <v>S27</v>
      </c>
      <c r="R1334" s="18" t="str">
        <f>TEXT(Semaine_1[[#This Row],[Date]],"MMMM")</f>
        <v>juillet</v>
      </c>
    </row>
    <row r="1335" spans="1:18" x14ac:dyDescent="0.45">
      <c r="A1335" s="1">
        <v>45839</v>
      </c>
      <c r="B1335" t="s">
        <v>25</v>
      </c>
      <c r="C1335" t="s">
        <v>26</v>
      </c>
      <c r="D1335" t="s">
        <v>813</v>
      </c>
      <c r="E1335" t="s">
        <v>65</v>
      </c>
      <c r="F1335">
        <v>705098872</v>
      </c>
      <c r="G1335" t="s">
        <v>18</v>
      </c>
      <c r="I1335" t="s">
        <v>19</v>
      </c>
      <c r="J1335" t="s">
        <v>20</v>
      </c>
      <c r="L1335" s="4" t="s">
        <v>77</v>
      </c>
      <c r="Q1335" s="18" t="str">
        <f>"S"&amp;_xlfn.ISOWEEKNUM(Semaine_1[[#This Row],[Date]])</f>
        <v>S27</v>
      </c>
      <c r="R1335" s="18" t="str">
        <f>TEXT(Semaine_1[[#This Row],[Date]],"MMMM")</f>
        <v>juillet</v>
      </c>
    </row>
    <row r="1336" spans="1:18" ht="28.5" x14ac:dyDescent="0.45">
      <c r="A1336" s="1">
        <v>45839</v>
      </c>
      <c r="B1336" t="s">
        <v>25</v>
      </c>
      <c r="C1336" t="s">
        <v>26</v>
      </c>
      <c r="D1336" t="s">
        <v>813</v>
      </c>
      <c r="E1336" t="s">
        <v>44</v>
      </c>
      <c r="F1336">
        <v>775076862</v>
      </c>
      <c r="G1336" t="s">
        <v>81</v>
      </c>
      <c r="I1336" t="s">
        <v>19</v>
      </c>
      <c r="J1336" t="s">
        <v>20</v>
      </c>
      <c r="L1336" s="4" t="s">
        <v>1032</v>
      </c>
      <c r="Q1336" s="18" t="str">
        <f>"S"&amp;_xlfn.ISOWEEKNUM(Semaine_1[[#This Row],[Date]])</f>
        <v>S27</v>
      </c>
      <c r="R1336" s="18" t="str">
        <f>TEXT(Semaine_1[[#This Row],[Date]],"MMMM")</f>
        <v>juillet</v>
      </c>
    </row>
    <row r="1337" spans="1:18" ht="28.5" x14ac:dyDescent="0.45">
      <c r="A1337" s="1">
        <v>45839</v>
      </c>
      <c r="B1337" t="s">
        <v>25</v>
      </c>
      <c r="C1337" t="s">
        <v>26</v>
      </c>
      <c r="D1337" t="s">
        <v>813</v>
      </c>
      <c r="E1337" t="s">
        <v>80</v>
      </c>
      <c r="F1337">
        <v>770589198</v>
      </c>
      <c r="G1337" t="s">
        <v>27</v>
      </c>
      <c r="I1337" t="s">
        <v>19</v>
      </c>
      <c r="J1337" t="s">
        <v>20</v>
      </c>
      <c r="L1337" s="4" t="s">
        <v>1033</v>
      </c>
      <c r="Q1337" s="18" t="str">
        <f>"S"&amp;_xlfn.ISOWEEKNUM(Semaine_1[[#This Row],[Date]])</f>
        <v>S27</v>
      </c>
      <c r="R1337" s="18" t="str">
        <f>TEXT(Semaine_1[[#This Row],[Date]],"MMMM")</f>
        <v>juillet</v>
      </c>
    </row>
    <row r="1338" spans="1:18" ht="28.5" x14ac:dyDescent="0.45">
      <c r="A1338" s="1">
        <v>45839</v>
      </c>
      <c r="B1338" t="s">
        <v>25</v>
      </c>
      <c r="C1338" t="s">
        <v>26</v>
      </c>
      <c r="D1338" t="s">
        <v>813</v>
      </c>
      <c r="E1338" t="s">
        <v>78</v>
      </c>
      <c r="F1338">
        <v>338243115</v>
      </c>
      <c r="G1338" t="s">
        <v>27</v>
      </c>
      <c r="I1338" t="s">
        <v>19</v>
      </c>
      <c r="J1338" t="s">
        <v>20</v>
      </c>
      <c r="L1338" s="4" t="s">
        <v>1034</v>
      </c>
      <c r="Q1338" s="18" t="str">
        <f>"S"&amp;_xlfn.ISOWEEKNUM(Semaine_1[[#This Row],[Date]])</f>
        <v>S27</v>
      </c>
      <c r="R1338" s="18" t="str">
        <f>TEXT(Semaine_1[[#This Row],[Date]],"MMMM")</f>
        <v>juillet</v>
      </c>
    </row>
    <row r="1339" spans="1:18" ht="28.5" x14ac:dyDescent="0.45">
      <c r="A1339" s="1">
        <v>45839</v>
      </c>
      <c r="B1339" t="s">
        <v>30</v>
      </c>
      <c r="C1339" t="s">
        <v>31</v>
      </c>
      <c r="D1339" t="s">
        <v>67</v>
      </c>
      <c r="E1339" t="s">
        <v>1035</v>
      </c>
      <c r="F1339">
        <v>777132186</v>
      </c>
      <c r="G1339" t="s">
        <v>27</v>
      </c>
      <c r="I1339" t="s">
        <v>24</v>
      </c>
      <c r="J1339" t="s">
        <v>20</v>
      </c>
      <c r="L1339" s="4" t="s">
        <v>1036</v>
      </c>
      <c r="Q1339" s="18" t="str">
        <f>"S"&amp;_xlfn.ISOWEEKNUM(Semaine_1[[#This Row],[Date]])</f>
        <v>S27</v>
      </c>
      <c r="R1339" s="18" t="str">
        <f>TEXT(Semaine_1[[#This Row],[Date]],"MMMM")</f>
        <v>juillet</v>
      </c>
    </row>
    <row r="1340" spans="1:18" ht="57" x14ac:dyDescent="0.45">
      <c r="A1340" s="1">
        <v>45839</v>
      </c>
      <c r="B1340" t="s">
        <v>30</v>
      </c>
      <c r="C1340" t="s">
        <v>31</v>
      </c>
      <c r="D1340" t="s">
        <v>67</v>
      </c>
      <c r="E1340" t="s">
        <v>1037</v>
      </c>
      <c r="F1340">
        <v>776294931</v>
      </c>
      <c r="G1340" t="s">
        <v>27</v>
      </c>
      <c r="I1340" t="s">
        <v>19</v>
      </c>
      <c r="J1340" t="s">
        <v>20</v>
      </c>
      <c r="L1340" s="4" t="s">
        <v>1038</v>
      </c>
      <c r="Q1340" s="18" t="str">
        <f>"S"&amp;_xlfn.ISOWEEKNUM(Semaine_1[[#This Row],[Date]])</f>
        <v>S27</v>
      </c>
      <c r="R1340" s="18" t="str">
        <f>TEXT(Semaine_1[[#This Row],[Date]],"MMMM")</f>
        <v>juillet</v>
      </c>
    </row>
    <row r="1341" spans="1:18" x14ac:dyDescent="0.45">
      <c r="A1341" s="1">
        <v>45839</v>
      </c>
      <c r="B1341" t="s">
        <v>30</v>
      </c>
      <c r="C1341" t="s">
        <v>31</v>
      </c>
      <c r="D1341" t="s">
        <v>67</v>
      </c>
      <c r="E1341" t="s">
        <v>1039</v>
      </c>
      <c r="F1341">
        <v>778870144</v>
      </c>
      <c r="G1341" t="s">
        <v>27</v>
      </c>
      <c r="I1341" t="s">
        <v>19</v>
      </c>
      <c r="J1341" t="s">
        <v>20</v>
      </c>
      <c r="L1341" s="4" t="s">
        <v>1040</v>
      </c>
      <c r="Q1341" s="18" t="str">
        <f>"S"&amp;_xlfn.ISOWEEKNUM(Semaine_1[[#This Row],[Date]])</f>
        <v>S27</v>
      </c>
      <c r="R1341" s="18" t="str">
        <f>TEXT(Semaine_1[[#This Row],[Date]],"MMMM")</f>
        <v>juillet</v>
      </c>
    </row>
    <row r="1342" spans="1:18" ht="57" x14ac:dyDescent="0.45">
      <c r="A1342" s="1">
        <v>45839</v>
      </c>
      <c r="B1342" t="s">
        <v>30</v>
      </c>
      <c r="C1342" t="s">
        <v>31</v>
      </c>
      <c r="D1342" t="s">
        <v>67</v>
      </c>
      <c r="E1342" t="s">
        <v>163</v>
      </c>
      <c r="F1342">
        <v>773531341</v>
      </c>
      <c r="G1342" t="s">
        <v>27</v>
      </c>
      <c r="I1342" t="s">
        <v>24</v>
      </c>
      <c r="J1342" t="s">
        <v>20</v>
      </c>
      <c r="L1342" s="4" t="s">
        <v>1041</v>
      </c>
      <c r="Q1342" s="18" t="str">
        <f>"S"&amp;_xlfn.ISOWEEKNUM(Semaine_1[[#This Row],[Date]])</f>
        <v>S27</v>
      </c>
      <c r="R1342" s="18" t="str">
        <f>TEXT(Semaine_1[[#This Row],[Date]],"MMMM")</f>
        <v>juillet</v>
      </c>
    </row>
    <row r="1343" spans="1:18" ht="42.75" x14ac:dyDescent="0.45">
      <c r="A1343" s="1">
        <v>45839</v>
      </c>
      <c r="B1343" t="s">
        <v>30</v>
      </c>
      <c r="C1343" t="s">
        <v>31</v>
      </c>
      <c r="D1343" t="s">
        <v>67</v>
      </c>
      <c r="E1343" t="s">
        <v>69</v>
      </c>
      <c r="F1343">
        <v>778610692</v>
      </c>
      <c r="G1343" t="s">
        <v>27</v>
      </c>
      <c r="I1343" t="s">
        <v>19</v>
      </c>
      <c r="J1343" t="s">
        <v>20</v>
      </c>
      <c r="L1343" s="4" t="s">
        <v>1042</v>
      </c>
      <c r="Q1343" s="18" t="str">
        <f>"S"&amp;_xlfn.ISOWEEKNUM(Semaine_1[[#This Row],[Date]])</f>
        <v>S27</v>
      </c>
      <c r="R1343" s="18" t="str">
        <f>TEXT(Semaine_1[[#This Row],[Date]],"MMMM")</f>
        <v>juillet</v>
      </c>
    </row>
    <row r="1344" spans="1:18" x14ac:dyDescent="0.45">
      <c r="A1344" s="1">
        <v>45839</v>
      </c>
      <c r="B1344" t="s">
        <v>30</v>
      </c>
      <c r="C1344" t="s">
        <v>31</v>
      </c>
      <c r="D1344" t="s">
        <v>67</v>
      </c>
      <c r="E1344" t="s">
        <v>1043</v>
      </c>
      <c r="F1344">
        <v>775134338</v>
      </c>
      <c r="G1344" t="s">
        <v>18</v>
      </c>
      <c r="I1344" t="s">
        <v>19</v>
      </c>
      <c r="J1344" t="s">
        <v>20</v>
      </c>
      <c r="L1344" s="4" t="s">
        <v>1044</v>
      </c>
      <c r="Q1344" s="18" t="str">
        <f>"S"&amp;_xlfn.ISOWEEKNUM(Semaine_1[[#This Row],[Date]])</f>
        <v>S27</v>
      </c>
      <c r="R1344" s="18" t="str">
        <f>TEXT(Semaine_1[[#This Row],[Date]],"MMMM")</f>
        <v>juillet</v>
      </c>
    </row>
    <row r="1345" spans="1:18" ht="28.5" x14ac:dyDescent="0.45">
      <c r="A1345" s="1">
        <v>45839</v>
      </c>
      <c r="B1345" t="s">
        <v>30</v>
      </c>
      <c r="C1345" t="s">
        <v>31</v>
      </c>
      <c r="D1345" t="s">
        <v>67</v>
      </c>
      <c r="E1345" t="s">
        <v>68</v>
      </c>
      <c r="F1345">
        <v>781282357</v>
      </c>
      <c r="G1345" t="s">
        <v>27</v>
      </c>
      <c r="I1345" t="s">
        <v>24</v>
      </c>
      <c r="J1345" t="s">
        <v>20</v>
      </c>
      <c r="L1345" s="4" t="s">
        <v>1045</v>
      </c>
      <c r="Q1345" s="18" t="str">
        <f>"S"&amp;_xlfn.ISOWEEKNUM(Semaine_1[[#This Row],[Date]])</f>
        <v>S27</v>
      </c>
      <c r="R1345" s="18" t="str">
        <f>TEXT(Semaine_1[[#This Row],[Date]],"MMMM")</f>
        <v>juillet</v>
      </c>
    </row>
    <row r="1346" spans="1:18" ht="42.75" x14ac:dyDescent="0.45">
      <c r="A1346" s="1">
        <v>45839</v>
      </c>
      <c r="B1346" t="s">
        <v>30</v>
      </c>
      <c r="C1346" t="s">
        <v>31</v>
      </c>
      <c r="D1346" t="s">
        <v>67</v>
      </c>
      <c r="E1346" t="s">
        <v>54</v>
      </c>
      <c r="F1346">
        <v>773777037</v>
      </c>
      <c r="G1346" t="s">
        <v>27</v>
      </c>
      <c r="I1346" t="s">
        <v>24</v>
      </c>
      <c r="J1346" t="s">
        <v>20</v>
      </c>
      <c r="L1346" s="4" t="s">
        <v>1046</v>
      </c>
      <c r="Q1346" s="18" t="str">
        <f>"S"&amp;_xlfn.ISOWEEKNUM(Semaine_1[[#This Row],[Date]])</f>
        <v>S27</v>
      </c>
      <c r="R1346" s="18" t="str">
        <f>TEXT(Semaine_1[[#This Row],[Date]],"MMMM")</f>
        <v>juillet</v>
      </c>
    </row>
    <row r="1347" spans="1:18" ht="57" x14ac:dyDescent="0.45">
      <c r="A1347" s="1">
        <v>45839</v>
      </c>
      <c r="B1347" t="s">
        <v>30</v>
      </c>
      <c r="C1347" t="s">
        <v>31</v>
      </c>
      <c r="D1347" t="s">
        <v>67</v>
      </c>
      <c r="E1347" t="s">
        <v>1047</v>
      </c>
      <c r="F1347">
        <v>786312198</v>
      </c>
      <c r="G1347" t="s">
        <v>27</v>
      </c>
      <c r="I1347" t="s">
        <v>24</v>
      </c>
      <c r="J1347" t="s">
        <v>20</v>
      </c>
      <c r="L1347" s="4" t="s">
        <v>1048</v>
      </c>
      <c r="Q1347" s="18" t="str">
        <f>"S"&amp;_xlfn.ISOWEEKNUM(Semaine_1[[#This Row],[Date]])</f>
        <v>S27</v>
      </c>
      <c r="R1347" s="18" t="str">
        <f>TEXT(Semaine_1[[#This Row],[Date]],"MMMM")</f>
        <v>juillet</v>
      </c>
    </row>
    <row r="1348" spans="1:18" x14ac:dyDescent="0.45">
      <c r="A1348" s="1">
        <v>45839</v>
      </c>
      <c r="B1348" t="s">
        <v>30</v>
      </c>
      <c r="C1348" t="s">
        <v>31</v>
      </c>
      <c r="D1348" t="s">
        <v>53</v>
      </c>
      <c r="E1348" t="s">
        <v>164</v>
      </c>
      <c r="F1348">
        <v>778494608</v>
      </c>
      <c r="G1348" t="s">
        <v>27</v>
      </c>
      <c r="I1348" t="s">
        <v>19</v>
      </c>
      <c r="J1348" t="s">
        <v>20</v>
      </c>
      <c r="L1348" s="4" t="s">
        <v>1049</v>
      </c>
      <c r="Q1348" s="18" t="str">
        <f>"S"&amp;_xlfn.ISOWEEKNUM(Semaine_1[[#This Row],[Date]])</f>
        <v>S27</v>
      </c>
      <c r="R1348" s="18" t="str">
        <f>TEXT(Semaine_1[[#This Row],[Date]],"MMMM")</f>
        <v>juillet</v>
      </c>
    </row>
    <row r="1349" spans="1:18" x14ac:dyDescent="0.45">
      <c r="A1349" s="1">
        <v>45839</v>
      </c>
      <c r="B1349" t="s">
        <v>30</v>
      </c>
      <c r="C1349" t="s">
        <v>31</v>
      </c>
      <c r="D1349" t="s">
        <v>53</v>
      </c>
      <c r="E1349" t="s">
        <v>66</v>
      </c>
      <c r="F1349">
        <v>774085900</v>
      </c>
      <c r="G1349" t="s">
        <v>27</v>
      </c>
      <c r="I1349" t="s">
        <v>19</v>
      </c>
      <c r="J1349" t="s">
        <v>20</v>
      </c>
      <c r="L1349" s="4" t="s">
        <v>1050</v>
      </c>
      <c r="Q1349" s="18" t="str">
        <f>"S"&amp;_xlfn.ISOWEEKNUM(Semaine_1[[#This Row],[Date]])</f>
        <v>S27</v>
      </c>
      <c r="R1349" s="18" t="str">
        <f>TEXT(Semaine_1[[#This Row],[Date]],"MMMM")</f>
        <v>juillet</v>
      </c>
    </row>
    <row r="1350" spans="1:18" x14ac:dyDescent="0.45">
      <c r="A1350" s="1">
        <v>45839</v>
      </c>
      <c r="B1350" t="s">
        <v>30</v>
      </c>
      <c r="C1350" t="s">
        <v>31</v>
      </c>
      <c r="D1350" t="s">
        <v>53</v>
      </c>
      <c r="E1350" t="s">
        <v>1051</v>
      </c>
      <c r="F1350">
        <v>770290395</v>
      </c>
      <c r="G1350" t="s">
        <v>27</v>
      </c>
      <c r="I1350" t="s">
        <v>19</v>
      </c>
      <c r="J1350" t="s">
        <v>20</v>
      </c>
      <c r="L1350" s="4" t="s">
        <v>1052</v>
      </c>
      <c r="Q1350" s="18" t="str">
        <f>"S"&amp;_xlfn.ISOWEEKNUM(Semaine_1[[#This Row],[Date]])</f>
        <v>S27</v>
      </c>
      <c r="R1350" s="18" t="str">
        <f>TEXT(Semaine_1[[#This Row],[Date]],"MMMM")</f>
        <v>juillet</v>
      </c>
    </row>
    <row r="1351" spans="1:18" ht="42.75" x14ac:dyDescent="0.45">
      <c r="A1351" s="1">
        <v>45839</v>
      </c>
      <c r="B1351" t="s">
        <v>42</v>
      </c>
      <c r="C1351" t="s">
        <v>815</v>
      </c>
      <c r="D1351" t="s">
        <v>829</v>
      </c>
      <c r="E1351" t="s">
        <v>1053</v>
      </c>
      <c r="F1351">
        <v>774289051</v>
      </c>
      <c r="G1351" t="s">
        <v>27</v>
      </c>
      <c r="I1351" t="s">
        <v>24</v>
      </c>
      <c r="J1351" t="s">
        <v>20</v>
      </c>
      <c r="L1351" s="4" t="s">
        <v>1054</v>
      </c>
      <c r="Q1351" s="18" t="str">
        <f>"S"&amp;_xlfn.ISOWEEKNUM(Semaine_1[[#This Row],[Date]])</f>
        <v>S27</v>
      </c>
      <c r="R1351" s="18" t="str">
        <f>TEXT(Semaine_1[[#This Row],[Date]],"MMMM")</f>
        <v>juillet</v>
      </c>
    </row>
    <row r="1352" spans="1:18" ht="28.5" x14ac:dyDescent="0.45">
      <c r="A1352" s="1">
        <v>45839</v>
      </c>
      <c r="B1352" t="s">
        <v>42</v>
      </c>
      <c r="C1352" t="s">
        <v>815</v>
      </c>
      <c r="D1352" t="s">
        <v>829</v>
      </c>
      <c r="E1352" t="s">
        <v>1055</v>
      </c>
      <c r="F1352">
        <v>775793242</v>
      </c>
      <c r="G1352" t="s">
        <v>27</v>
      </c>
      <c r="I1352" t="s">
        <v>24</v>
      </c>
      <c r="J1352" t="s">
        <v>20</v>
      </c>
      <c r="L1352" s="4" t="s">
        <v>1056</v>
      </c>
      <c r="Q1352" s="18" t="str">
        <f>"S"&amp;_xlfn.ISOWEEKNUM(Semaine_1[[#This Row],[Date]])</f>
        <v>S27</v>
      </c>
      <c r="R1352" s="18" t="str">
        <f>TEXT(Semaine_1[[#This Row],[Date]],"MMMM")</f>
        <v>juillet</v>
      </c>
    </row>
    <row r="1353" spans="1:18" ht="71.25" x14ac:dyDescent="0.45">
      <c r="A1353" s="1">
        <v>45839</v>
      </c>
      <c r="B1353" t="s">
        <v>42</v>
      </c>
      <c r="C1353" t="s">
        <v>815</v>
      </c>
      <c r="D1353" t="s">
        <v>829</v>
      </c>
      <c r="E1353" t="s">
        <v>830</v>
      </c>
      <c r="F1353">
        <v>783758073</v>
      </c>
      <c r="G1353" t="s">
        <v>27</v>
      </c>
      <c r="I1353" t="s">
        <v>24</v>
      </c>
      <c r="J1353" t="s">
        <v>20</v>
      </c>
      <c r="L1353" s="4" t="s">
        <v>1057</v>
      </c>
      <c r="Q1353" s="18" t="str">
        <f>"S"&amp;_xlfn.ISOWEEKNUM(Semaine_1[[#This Row],[Date]])</f>
        <v>S27</v>
      </c>
      <c r="R1353" s="18" t="str">
        <f>TEXT(Semaine_1[[#This Row],[Date]],"MMMM")</f>
        <v>juillet</v>
      </c>
    </row>
    <row r="1354" spans="1:18" ht="71.25" x14ac:dyDescent="0.45">
      <c r="A1354" s="1">
        <v>45839</v>
      </c>
      <c r="B1354" t="s">
        <v>42</v>
      </c>
      <c r="C1354" t="s">
        <v>815</v>
      </c>
      <c r="D1354" t="s">
        <v>829</v>
      </c>
      <c r="E1354" t="s">
        <v>830</v>
      </c>
      <c r="F1354">
        <v>783758073</v>
      </c>
      <c r="G1354" t="s">
        <v>27</v>
      </c>
      <c r="I1354" t="s">
        <v>24</v>
      </c>
      <c r="J1354" t="s">
        <v>20</v>
      </c>
      <c r="L1354" s="4" t="s">
        <v>1058</v>
      </c>
      <c r="Q1354" s="18" t="str">
        <f>"S"&amp;_xlfn.ISOWEEKNUM(Semaine_1[[#This Row],[Date]])</f>
        <v>S27</v>
      </c>
      <c r="R1354" s="18" t="str">
        <f>TEXT(Semaine_1[[#This Row],[Date]],"MMMM")</f>
        <v>juillet</v>
      </c>
    </row>
    <row r="1355" spans="1:18" x14ac:dyDescent="0.45">
      <c r="A1355" s="1">
        <v>45839</v>
      </c>
      <c r="B1355" t="s">
        <v>42</v>
      </c>
      <c r="C1355" t="s">
        <v>815</v>
      </c>
      <c r="D1355" t="s">
        <v>829</v>
      </c>
      <c r="E1355" t="s">
        <v>1059</v>
      </c>
      <c r="F1355">
        <v>774993694</v>
      </c>
      <c r="G1355" t="s">
        <v>27</v>
      </c>
      <c r="I1355" t="s">
        <v>24</v>
      </c>
      <c r="J1355" t="s">
        <v>20</v>
      </c>
      <c r="L1355" s="4" t="s">
        <v>1060</v>
      </c>
      <c r="Q1355" s="18" t="str">
        <f>"S"&amp;_xlfn.ISOWEEKNUM(Semaine_1[[#This Row],[Date]])</f>
        <v>S27</v>
      </c>
      <c r="R1355" s="18" t="str">
        <f>TEXT(Semaine_1[[#This Row],[Date]],"MMMM")</f>
        <v>juillet</v>
      </c>
    </row>
    <row r="1356" spans="1:18" ht="42.75" x14ac:dyDescent="0.45">
      <c r="A1356" s="1">
        <v>45839</v>
      </c>
      <c r="B1356" t="s">
        <v>42</v>
      </c>
      <c r="C1356" t="s">
        <v>815</v>
      </c>
      <c r="D1356" t="s">
        <v>829</v>
      </c>
      <c r="E1356" t="s">
        <v>1061</v>
      </c>
      <c r="F1356">
        <v>774415358</v>
      </c>
      <c r="G1356" t="s">
        <v>27</v>
      </c>
      <c r="I1356" t="s">
        <v>24</v>
      </c>
      <c r="J1356" t="s">
        <v>20</v>
      </c>
      <c r="L1356" s="4" t="s">
        <v>991</v>
      </c>
      <c r="Q1356" s="18" t="str">
        <f>"S"&amp;_xlfn.ISOWEEKNUM(Semaine_1[[#This Row],[Date]])</f>
        <v>S27</v>
      </c>
      <c r="R1356" s="18" t="str">
        <f>TEXT(Semaine_1[[#This Row],[Date]],"MMMM")</f>
        <v>juillet</v>
      </c>
    </row>
    <row r="1357" spans="1:18" x14ac:dyDescent="0.45">
      <c r="A1357" s="1">
        <v>45839</v>
      </c>
      <c r="B1357" t="s">
        <v>42</v>
      </c>
      <c r="C1357" t="s">
        <v>815</v>
      </c>
      <c r="D1357" t="s">
        <v>829</v>
      </c>
      <c r="E1357" t="s">
        <v>1062</v>
      </c>
      <c r="F1357">
        <v>772773318</v>
      </c>
      <c r="G1357" t="s">
        <v>23</v>
      </c>
      <c r="I1357" t="s">
        <v>24</v>
      </c>
      <c r="J1357" t="s">
        <v>20</v>
      </c>
      <c r="L1357" s="4" t="s">
        <v>1063</v>
      </c>
      <c r="Q1357" s="18" t="str">
        <f>"S"&amp;_xlfn.ISOWEEKNUM(Semaine_1[[#This Row],[Date]])</f>
        <v>S27</v>
      </c>
      <c r="R1357" s="18" t="str">
        <f>TEXT(Semaine_1[[#This Row],[Date]],"MMMM")</f>
        <v>juillet</v>
      </c>
    </row>
    <row r="1358" spans="1:18" ht="28.5" x14ac:dyDescent="0.45">
      <c r="A1358" s="1">
        <v>45839</v>
      </c>
      <c r="B1358" t="s">
        <v>42</v>
      </c>
      <c r="C1358" t="s">
        <v>815</v>
      </c>
      <c r="D1358" t="s">
        <v>829</v>
      </c>
      <c r="E1358" t="s">
        <v>127</v>
      </c>
      <c r="F1358">
        <v>775669353</v>
      </c>
      <c r="G1358" t="s">
        <v>18</v>
      </c>
      <c r="I1358" t="s">
        <v>19</v>
      </c>
      <c r="J1358" t="s">
        <v>20</v>
      </c>
      <c r="L1358" s="4" t="s">
        <v>1064</v>
      </c>
      <c r="Q1358" s="18" t="str">
        <f>"S"&amp;_xlfn.ISOWEEKNUM(Semaine_1[[#This Row],[Date]])</f>
        <v>S27</v>
      </c>
      <c r="R1358" s="18" t="str">
        <f>TEXT(Semaine_1[[#This Row],[Date]],"MMMM")</f>
        <v>juillet</v>
      </c>
    </row>
    <row r="1359" spans="1:18" ht="28.5" x14ac:dyDescent="0.45">
      <c r="A1359" s="1">
        <v>45839</v>
      </c>
      <c r="B1359" t="s">
        <v>42</v>
      </c>
      <c r="C1359" t="s">
        <v>815</v>
      </c>
      <c r="D1359" t="s">
        <v>829</v>
      </c>
      <c r="E1359" t="s">
        <v>1065</v>
      </c>
      <c r="F1359">
        <v>778722043</v>
      </c>
      <c r="G1359" t="s">
        <v>23</v>
      </c>
      <c r="I1359" t="s">
        <v>19</v>
      </c>
      <c r="J1359" t="s">
        <v>20</v>
      </c>
      <c r="L1359" s="4" t="s">
        <v>1066</v>
      </c>
      <c r="Q1359" s="18" t="str">
        <f>"S"&amp;_xlfn.ISOWEEKNUM(Semaine_1[[#This Row],[Date]])</f>
        <v>S27</v>
      </c>
      <c r="R1359" s="18" t="str">
        <f>TEXT(Semaine_1[[#This Row],[Date]],"MMMM")</f>
        <v>juillet</v>
      </c>
    </row>
    <row r="1360" spans="1:18" ht="28.5" x14ac:dyDescent="0.45">
      <c r="A1360" s="1">
        <v>45839</v>
      </c>
      <c r="B1360" t="s">
        <v>42</v>
      </c>
      <c r="C1360" t="s">
        <v>815</v>
      </c>
      <c r="D1360" t="s">
        <v>829</v>
      </c>
      <c r="E1360" t="s">
        <v>1067</v>
      </c>
      <c r="F1360">
        <v>773752191</v>
      </c>
      <c r="G1360" t="s">
        <v>18</v>
      </c>
      <c r="I1360" t="s">
        <v>19</v>
      </c>
      <c r="J1360" t="s">
        <v>20</v>
      </c>
      <c r="L1360" s="4" t="s">
        <v>1068</v>
      </c>
      <c r="Q1360" s="18" t="str">
        <f>"S"&amp;_xlfn.ISOWEEKNUM(Semaine_1[[#This Row],[Date]])</f>
        <v>S27</v>
      </c>
      <c r="R1360" s="18" t="str">
        <f>TEXT(Semaine_1[[#This Row],[Date]],"MMMM")</f>
        <v>juillet</v>
      </c>
    </row>
    <row r="1361" spans="1:18" ht="28.5" x14ac:dyDescent="0.45">
      <c r="A1361" s="1">
        <v>45839</v>
      </c>
      <c r="B1361" t="s">
        <v>42</v>
      </c>
      <c r="C1361" t="s">
        <v>815</v>
      </c>
      <c r="D1361" t="s">
        <v>829</v>
      </c>
      <c r="E1361" t="s">
        <v>1069</v>
      </c>
      <c r="F1361">
        <v>786543737</v>
      </c>
      <c r="G1361" t="s">
        <v>23</v>
      </c>
      <c r="I1361" t="s">
        <v>19</v>
      </c>
      <c r="J1361" t="s">
        <v>20</v>
      </c>
      <c r="L1361" s="4" t="s">
        <v>1070</v>
      </c>
      <c r="Q1361" s="18" t="str">
        <f>"S"&amp;_xlfn.ISOWEEKNUM(Semaine_1[[#This Row],[Date]])</f>
        <v>S27</v>
      </c>
      <c r="R1361" s="18" t="str">
        <f>TEXT(Semaine_1[[#This Row],[Date]],"MMMM")</f>
        <v>juillet</v>
      </c>
    </row>
    <row r="1362" spans="1:18" x14ac:dyDescent="0.45">
      <c r="A1362" s="1">
        <v>45839</v>
      </c>
      <c r="B1362" t="s">
        <v>35</v>
      </c>
      <c r="C1362" t="s">
        <v>36</v>
      </c>
      <c r="D1362" t="s">
        <v>1071</v>
      </c>
      <c r="E1362" t="s">
        <v>1072</v>
      </c>
      <c r="F1362">
        <v>785434976</v>
      </c>
      <c r="G1362" t="s">
        <v>27</v>
      </c>
      <c r="I1362" t="s">
        <v>19</v>
      </c>
      <c r="J1362" t="s">
        <v>20</v>
      </c>
      <c r="L1362" s="4" t="s">
        <v>1073</v>
      </c>
      <c r="Q1362" s="18" t="str">
        <f>"S"&amp;_xlfn.ISOWEEKNUM(Semaine_1[[#This Row],[Date]])</f>
        <v>S27</v>
      </c>
      <c r="R1362" s="18" t="str">
        <f>TEXT(Semaine_1[[#This Row],[Date]],"MMMM")</f>
        <v>juillet</v>
      </c>
    </row>
    <row r="1363" spans="1:18" x14ac:dyDescent="0.45">
      <c r="A1363" s="1">
        <v>45839</v>
      </c>
      <c r="B1363" t="s">
        <v>35</v>
      </c>
      <c r="C1363" t="s">
        <v>36</v>
      </c>
      <c r="D1363" t="s">
        <v>1071</v>
      </c>
      <c r="E1363" t="s">
        <v>1074</v>
      </c>
      <c r="F1363">
        <v>776054296</v>
      </c>
      <c r="G1363" t="s">
        <v>27</v>
      </c>
      <c r="I1363" t="s">
        <v>19</v>
      </c>
      <c r="J1363" t="s">
        <v>20</v>
      </c>
      <c r="L1363" s="4" t="s">
        <v>1075</v>
      </c>
      <c r="Q1363" s="18" t="str">
        <f>"S"&amp;_xlfn.ISOWEEKNUM(Semaine_1[[#This Row],[Date]])</f>
        <v>S27</v>
      </c>
      <c r="R1363" s="18" t="str">
        <f>TEXT(Semaine_1[[#This Row],[Date]],"MMMM")</f>
        <v>juillet</v>
      </c>
    </row>
    <row r="1364" spans="1:18" x14ac:dyDescent="0.45">
      <c r="A1364" s="1">
        <v>45839</v>
      </c>
      <c r="B1364" t="s">
        <v>35</v>
      </c>
      <c r="C1364" t="s">
        <v>36</v>
      </c>
      <c r="D1364" t="s">
        <v>1071</v>
      </c>
      <c r="E1364" t="s">
        <v>1076</v>
      </c>
      <c r="F1364">
        <v>761592193</v>
      </c>
      <c r="G1364" t="s">
        <v>18</v>
      </c>
      <c r="I1364" t="s">
        <v>19</v>
      </c>
      <c r="J1364" t="s">
        <v>20</v>
      </c>
      <c r="L1364" s="4" t="s">
        <v>1077</v>
      </c>
      <c r="Q1364" s="18" t="str">
        <f>"S"&amp;_xlfn.ISOWEEKNUM(Semaine_1[[#This Row],[Date]])</f>
        <v>S27</v>
      </c>
      <c r="R1364" s="18" t="str">
        <f>TEXT(Semaine_1[[#This Row],[Date]],"MMMM")</f>
        <v>juillet</v>
      </c>
    </row>
    <row r="1365" spans="1:18" ht="28.5" x14ac:dyDescent="0.45">
      <c r="A1365" s="1">
        <v>45839</v>
      </c>
      <c r="B1365" t="s">
        <v>35</v>
      </c>
      <c r="C1365" t="s">
        <v>36</v>
      </c>
      <c r="D1365" t="s">
        <v>1071</v>
      </c>
      <c r="E1365" t="s">
        <v>1078</v>
      </c>
      <c r="F1365">
        <v>782431105</v>
      </c>
      <c r="G1365" t="s">
        <v>18</v>
      </c>
      <c r="I1365" t="s">
        <v>19</v>
      </c>
      <c r="J1365" t="s">
        <v>37</v>
      </c>
      <c r="K1365" t="s">
        <v>126</v>
      </c>
      <c r="L1365" s="4" t="s">
        <v>1079</v>
      </c>
      <c r="M1365" t="s">
        <v>34</v>
      </c>
      <c r="N1365">
        <v>1</v>
      </c>
      <c r="O1365" s="5">
        <v>26000</v>
      </c>
      <c r="P1365" s="5">
        <v>26000</v>
      </c>
      <c r="Q1365" s="18" t="str">
        <f>"S"&amp;_xlfn.ISOWEEKNUM(Semaine_1[[#This Row],[Date]])</f>
        <v>S27</v>
      </c>
      <c r="R1365" s="18" t="str">
        <f>TEXT(Semaine_1[[#This Row],[Date]],"MMMM")</f>
        <v>juillet</v>
      </c>
    </row>
    <row r="1366" spans="1:18" ht="28.5" x14ac:dyDescent="0.45">
      <c r="A1366" s="1">
        <v>45839</v>
      </c>
      <c r="B1366" t="s">
        <v>35</v>
      </c>
      <c r="C1366" t="s">
        <v>36</v>
      </c>
      <c r="D1366" t="s">
        <v>1071</v>
      </c>
      <c r="E1366" t="s">
        <v>1078</v>
      </c>
      <c r="F1366">
        <v>782431105</v>
      </c>
      <c r="G1366" t="s">
        <v>18</v>
      </c>
      <c r="I1366" t="s">
        <v>19</v>
      </c>
      <c r="J1366" t="s">
        <v>37</v>
      </c>
      <c r="K1366" t="s">
        <v>126</v>
      </c>
      <c r="L1366" s="4" t="s">
        <v>1079</v>
      </c>
      <c r="M1366" t="s">
        <v>29</v>
      </c>
      <c r="N1366">
        <v>1</v>
      </c>
      <c r="O1366" s="5">
        <v>10250</v>
      </c>
      <c r="P1366" s="5">
        <v>10250</v>
      </c>
      <c r="Q1366" s="18" t="str">
        <f>"S"&amp;_xlfn.ISOWEEKNUM(Semaine_1[[#This Row],[Date]])</f>
        <v>S27</v>
      </c>
      <c r="R1366" s="18" t="str">
        <f>TEXT(Semaine_1[[#This Row],[Date]],"MMMM")</f>
        <v>juillet</v>
      </c>
    </row>
    <row r="1367" spans="1:18" x14ac:dyDescent="0.45">
      <c r="A1367" s="1">
        <v>45839</v>
      </c>
      <c r="B1367" t="s">
        <v>35</v>
      </c>
      <c r="C1367" t="s">
        <v>36</v>
      </c>
      <c r="D1367" t="s">
        <v>1071</v>
      </c>
      <c r="E1367" t="s">
        <v>122</v>
      </c>
      <c r="F1367">
        <v>783033787</v>
      </c>
      <c r="G1367" t="s">
        <v>27</v>
      </c>
      <c r="I1367" t="s">
        <v>19</v>
      </c>
      <c r="J1367" t="s">
        <v>20</v>
      </c>
      <c r="L1367" s="4" t="s">
        <v>1080</v>
      </c>
      <c r="Q1367" s="18" t="str">
        <f>"S"&amp;_xlfn.ISOWEEKNUM(Semaine_1[[#This Row],[Date]])</f>
        <v>S27</v>
      </c>
      <c r="R1367" s="18" t="str">
        <f>TEXT(Semaine_1[[#This Row],[Date]],"MMMM")</f>
        <v>juillet</v>
      </c>
    </row>
    <row r="1368" spans="1:18" ht="28.5" x14ac:dyDescent="0.45">
      <c r="A1368" s="1">
        <v>45839</v>
      </c>
      <c r="B1368" t="s">
        <v>35</v>
      </c>
      <c r="C1368" t="s">
        <v>36</v>
      </c>
      <c r="D1368" t="s">
        <v>1071</v>
      </c>
      <c r="E1368" t="s">
        <v>1081</v>
      </c>
      <c r="F1368">
        <v>772515146</v>
      </c>
      <c r="G1368" t="s">
        <v>27</v>
      </c>
      <c r="I1368" t="s">
        <v>19</v>
      </c>
      <c r="J1368" t="s">
        <v>20</v>
      </c>
      <c r="L1368" s="4" t="s">
        <v>1082</v>
      </c>
      <c r="Q1368" s="18" t="str">
        <f>"S"&amp;_xlfn.ISOWEEKNUM(Semaine_1[[#This Row],[Date]])</f>
        <v>S27</v>
      </c>
      <c r="R1368" s="18" t="str">
        <f>TEXT(Semaine_1[[#This Row],[Date]],"MMMM")</f>
        <v>juillet</v>
      </c>
    </row>
    <row r="1369" spans="1:18" x14ac:dyDescent="0.45">
      <c r="A1369" s="1">
        <v>45839</v>
      </c>
      <c r="B1369" t="s">
        <v>35</v>
      </c>
      <c r="C1369" t="s">
        <v>36</v>
      </c>
      <c r="D1369" t="s">
        <v>1071</v>
      </c>
      <c r="E1369" t="s">
        <v>1083</v>
      </c>
      <c r="F1369">
        <v>753359759</v>
      </c>
      <c r="G1369" t="s">
        <v>27</v>
      </c>
      <c r="I1369" t="s">
        <v>19</v>
      </c>
      <c r="J1369" t="s">
        <v>20</v>
      </c>
      <c r="L1369" s="4" t="s">
        <v>121</v>
      </c>
      <c r="Q1369" s="18" t="str">
        <f>"S"&amp;_xlfn.ISOWEEKNUM(Semaine_1[[#This Row],[Date]])</f>
        <v>S27</v>
      </c>
      <c r="R1369" s="18" t="str">
        <f>TEXT(Semaine_1[[#This Row],[Date]],"MMMM")</f>
        <v>juillet</v>
      </c>
    </row>
    <row r="1370" spans="1:18" x14ac:dyDescent="0.45">
      <c r="A1370" s="1">
        <v>45839</v>
      </c>
      <c r="B1370" t="s">
        <v>35</v>
      </c>
      <c r="C1370" t="s">
        <v>36</v>
      </c>
      <c r="D1370" t="s">
        <v>1071</v>
      </c>
      <c r="E1370" t="s">
        <v>1084</v>
      </c>
      <c r="F1370">
        <v>775758201</v>
      </c>
      <c r="G1370" t="s">
        <v>27</v>
      </c>
      <c r="I1370" t="s">
        <v>19</v>
      </c>
      <c r="J1370" t="s">
        <v>20</v>
      </c>
      <c r="L1370" s="4" t="s">
        <v>117</v>
      </c>
      <c r="Q1370" s="18" t="str">
        <f>"S"&amp;_xlfn.ISOWEEKNUM(Semaine_1[[#This Row],[Date]])</f>
        <v>S27</v>
      </c>
      <c r="R1370" s="18" t="str">
        <f>TEXT(Semaine_1[[#This Row],[Date]],"MMMM")</f>
        <v>juillet</v>
      </c>
    </row>
    <row r="1371" spans="1:18" x14ac:dyDescent="0.45">
      <c r="A1371" s="1">
        <v>45839</v>
      </c>
      <c r="B1371" t="s">
        <v>35</v>
      </c>
      <c r="C1371" t="s">
        <v>36</v>
      </c>
      <c r="D1371" t="s">
        <v>1071</v>
      </c>
      <c r="E1371" t="s">
        <v>1085</v>
      </c>
      <c r="F1371">
        <v>777782900</v>
      </c>
      <c r="G1371" t="s">
        <v>18</v>
      </c>
      <c r="I1371" t="s">
        <v>19</v>
      </c>
      <c r="J1371" t="s">
        <v>20</v>
      </c>
      <c r="L1371" s="4" t="s">
        <v>149</v>
      </c>
      <c r="Q1371" s="18" t="str">
        <f>"S"&amp;_xlfn.ISOWEEKNUM(Semaine_1[[#This Row],[Date]])</f>
        <v>S27</v>
      </c>
      <c r="R1371" s="18" t="str">
        <f>TEXT(Semaine_1[[#This Row],[Date]],"MMMM")</f>
        <v>juillet</v>
      </c>
    </row>
    <row r="1372" spans="1:18" x14ac:dyDescent="0.45">
      <c r="A1372" s="1">
        <v>45838</v>
      </c>
      <c r="B1372" t="s">
        <v>14</v>
      </c>
      <c r="C1372" t="s">
        <v>15</v>
      </c>
      <c r="D1372" t="s">
        <v>192</v>
      </c>
      <c r="E1372" t="s">
        <v>193</v>
      </c>
      <c r="F1372">
        <v>771837885</v>
      </c>
      <c r="G1372" t="s">
        <v>18</v>
      </c>
      <c r="I1372" t="s">
        <v>19</v>
      </c>
      <c r="J1372" t="s">
        <v>20</v>
      </c>
      <c r="L1372" s="4" t="s">
        <v>39</v>
      </c>
      <c r="Q1372" s="18" t="str">
        <f>"S"&amp;_xlfn.ISOWEEKNUM(Semaine_1[[#This Row],[Date]])</f>
        <v>S27</v>
      </c>
      <c r="R1372" s="18" t="str">
        <f>TEXT(Semaine_1[[#This Row],[Date]],"MMMM")</f>
        <v>juin</v>
      </c>
    </row>
    <row r="1373" spans="1:18" x14ac:dyDescent="0.45">
      <c r="A1373" s="1">
        <v>45838</v>
      </c>
      <c r="B1373" t="s">
        <v>14</v>
      </c>
      <c r="C1373" t="s">
        <v>15</v>
      </c>
      <c r="D1373" t="s">
        <v>192</v>
      </c>
      <c r="E1373" t="s">
        <v>194</v>
      </c>
      <c r="F1373">
        <v>338643675</v>
      </c>
      <c r="G1373" t="s">
        <v>27</v>
      </c>
      <c r="I1373" t="s">
        <v>19</v>
      </c>
      <c r="J1373" t="s">
        <v>20</v>
      </c>
      <c r="K1373" t="s">
        <v>831</v>
      </c>
      <c r="L1373" s="4" t="s">
        <v>1086</v>
      </c>
      <c r="Q1373" s="18" t="str">
        <f>"S"&amp;_xlfn.ISOWEEKNUM(Semaine_1[[#This Row],[Date]])</f>
        <v>S27</v>
      </c>
      <c r="R1373" s="18" t="str">
        <f>TEXT(Semaine_1[[#This Row],[Date]],"MMMM")</f>
        <v>juin</v>
      </c>
    </row>
    <row r="1374" spans="1:18" x14ac:dyDescent="0.45">
      <c r="A1374" s="1">
        <v>45838</v>
      </c>
      <c r="B1374" t="s">
        <v>14</v>
      </c>
      <c r="C1374" t="s">
        <v>15</v>
      </c>
      <c r="D1374" t="s">
        <v>192</v>
      </c>
      <c r="E1374" t="s">
        <v>195</v>
      </c>
      <c r="F1374">
        <v>771022842</v>
      </c>
      <c r="G1374" t="s">
        <v>18</v>
      </c>
      <c r="I1374" t="s">
        <v>19</v>
      </c>
      <c r="J1374" t="s">
        <v>20</v>
      </c>
      <c r="K1374" t="s">
        <v>831</v>
      </c>
      <c r="L1374" s="4" t="s">
        <v>21</v>
      </c>
      <c r="Q1374" s="18" t="str">
        <f>"S"&amp;_xlfn.ISOWEEKNUM(Semaine_1[[#This Row],[Date]])</f>
        <v>S27</v>
      </c>
      <c r="R1374" s="18" t="str">
        <f>TEXT(Semaine_1[[#This Row],[Date]],"MMMM")</f>
        <v>juin</v>
      </c>
    </row>
    <row r="1375" spans="1:18" x14ac:dyDescent="0.45">
      <c r="A1375" s="1">
        <v>45838</v>
      </c>
      <c r="B1375" t="s">
        <v>14</v>
      </c>
      <c r="C1375" t="s">
        <v>15</v>
      </c>
      <c r="D1375" t="s">
        <v>192</v>
      </c>
      <c r="E1375" t="s">
        <v>1087</v>
      </c>
      <c r="F1375">
        <v>773247171</v>
      </c>
      <c r="G1375" t="s">
        <v>27</v>
      </c>
      <c r="I1375" t="s">
        <v>19</v>
      </c>
      <c r="J1375" t="s">
        <v>20</v>
      </c>
      <c r="K1375" t="s">
        <v>831</v>
      </c>
      <c r="L1375" s="4" t="s">
        <v>196</v>
      </c>
      <c r="Q1375" s="18" t="str">
        <f>"S"&amp;_xlfn.ISOWEEKNUM(Semaine_1[[#This Row],[Date]])</f>
        <v>S27</v>
      </c>
      <c r="R1375" s="18" t="str">
        <f>TEXT(Semaine_1[[#This Row],[Date]],"MMMM")</f>
        <v>juin</v>
      </c>
    </row>
    <row r="1376" spans="1:18" ht="42.75" x14ac:dyDescent="0.45">
      <c r="A1376" s="1">
        <v>45838</v>
      </c>
      <c r="B1376" t="s">
        <v>14</v>
      </c>
      <c r="C1376" t="s">
        <v>15</v>
      </c>
      <c r="D1376" t="s">
        <v>192</v>
      </c>
      <c r="E1376" t="s">
        <v>1088</v>
      </c>
      <c r="F1376">
        <v>781400202</v>
      </c>
      <c r="G1376" t="s">
        <v>27</v>
      </c>
      <c r="I1376" t="s">
        <v>19</v>
      </c>
      <c r="J1376" t="s">
        <v>20</v>
      </c>
      <c r="K1376" t="s">
        <v>831</v>
      </c>
      <c r="L1376" s="4" t="s">
        <v>1089</v>
      </c>
      <c r="Q1376" s="18" t="str">
        <f>"S"&amp;_xlfn.ISOWEEKNUM(Semaine_1[[#This Row],[Date]])</f>
        <v>S27</v>
      </c>
      <c r="R1376" s="18" t="str">
        <f>TEXT(Semaine_1[[#This Row],[Date]],"MMMM")</f>
        <v>juin</v>
      </c>
    </row>
    <row r="1377" spans="1:18" x14ac:dyDescent="0.45">
      <c r="A1377" s="1">
        <v>45838</v>
      </c>
      <c r="B1377" t="s">
        <v>14</v>
      </c>
      <c r="C1377" t="s">
        <v>15</v>
      </c>
      <c r="D1377" t="s">
        <v>192</v>
      </c>
      <c r="E1377" t="s">
        <v>1090</v>
      </c>
      <c r="F1377">
        <v>771327935</v>
      </c>
      <c r="G1377" t="s">
        <v>23</v>
      </c>
      <c r="I1377" t="s">
        <v>19</v>
      </c>
      <c r="J1377" t="s">
        <v>20</v>
      </c>
      <c r="K1377" t="s">
        <v>831</v>
      </c>
      <c r="L1377" s="4" t="s">
        <v>197</v>
      </c>
      <c r="Q1377" s="18" t="str">
        <f>"S"&amp;_xlfn.ISOWEEKNUM(Semaine_1[[#This Row],[Date]])</f>
        <v>S27</v>
      </c>
      <c r="R1377" s="18" t="str">
        <f>TEXT(Semaine_1[[#This Row],[Date]],"MMMM")</f>
        <v>juin</v>
      </c>
    </row>
    <row r="1378" spans="1:18" x14ac:dyDescent="0.45">
      <c r="A1378" s="1">
        <v>45838</v>
      </c>
      <c r="B1378" t="s">
        <v>45</v>
      </c>
      <c r="C1378" t="s">
        <v>46</v>
      </c>
      <c r="D1378" t="s">
        <v>64</v>
      </c>
      <c r="E1378" t="s">
        <v>70</v>
      </c>
      <c r="F1378">
        <v>786038253</v>
      </c>
      <c r="G1378" t="s">
        <v>27</v>
      </c>
      <c r="I1378" t="s">
        <v>19</v>
      </c>
      <c r="J1378" t="s">
        <v>20</v>
      </c>
      <c r="K1378" t="s">
        <v>831</v>
      </c>
      <c r="L1378" s="4" t="s">
        <v>49</v>
      </c>
      <c r="Q1378" s="18" t="str">
        <f>"S"&amp;_xlfn.ISOWEEKNUM(Semaine_1[[#This Row],[Date]])</f>
        <v>S27</v>
      </c>
      <c r="R1378" s="18" t="str">
        <f>TEXT(Semaine_1[[#This Row],[Date]],"MMMM")</f>
        <v>juin</v>
      </c>
    </row>
    <row r="1379" spans="1:18" x14ac:dyDescent="0.45">
      <c r="A1379" s="1">
        <v>45838</v>
      </c>
      <c r="B1379" t="s">
        <v>45</v>
      </c>
      <c r="C1379" t="s">
        <v>46</v>
      </c>
      <c r="D1379" t="s">
        <v>64</v>
      </c>
      <c r="E1379" t="s">
        <v>1091</v>
      </c>
      <c r="F1379">
        <v>704917338</v>
      </c>
      <c r="G1379" t="s">
        <v>27</v>
      </c>
      <c r="I1379" t="s">
        <v>19</v>
      </c>
      <c r="J1379" t="s">
        <v>20</v>
      </c>
      <c r="K1379" t="s">
        <v>831</v>
      </c>
      <c r="L1379" s="4" t="s">
        <v>49</v>
      </c>
      <c r="Q1379" s="18" t="str">
        <f>"S"&amp;_xlfn.ISOWEEKNUM(Semaine_1[[#This Row],[Date]])</f>
        <v>S27</v>
      </c>
      <c r="R1379" s="18" t="str">
        <f>TEXT(Semaine_1[[#This Row],[Date]],"MMMM")</f>
        <v>juin</v>
      </c>
    </row>
    <row r="1380" spans="1:18" x14ac:dyDescent="0.45">
      <c r="A1380" s="1">
        <v>45838</v>
      </c>
      <c r="B1380" t="s">
        <v>45</v>
      </c>
      <c r="C1380" t="s">
        <v>46</v>
      </c>
      <c r="D1380" t="s">
        <v>64</v>
      </c>
      <c r="E1380" t="s">
        <v>965</v>
      </c>
      <c r="F1380">
        <v>776331474</v>
      </c>
      <c r="G1380" t="s">
        <v>27</v>
      </c>
      <c r="I1380" t="s">
        <v>24</v>
      </c>
      <c r="J1380" t="s">
        <v>20</v>
      </c>
      <c r="K1380" t="s">
        <v>831</v>
      </c>
      <c r="L1380" s="4" t="s">
        <v>49</v>
      </c>
      <c r="Q1380" s="18" t="str">
        <f>"S"&amp;_xlfn.ISOWEEKNUM(Semaine_1[[#This Row],[Date]])</f>
        <v>S27</v>
      </c>
      <c r="R1380" s="18" t="str">
        <f>TEXT(Semaine_1[[#This Row],[Date]],"MMMM")</f>
        <v>juin</v>
      </c>
    </row>
    <row r="1381" spans="1:18" x14ac:dyDescent="0.45">
      <c r="A1381" s="1">
        <v>45838</v>
      </c>
      <c r="B1381" t="s">
        <v>45</v>
      </c>
      <c r="C1381" t="s">
        <v>46</v>
      </c>
      <c r="D1381" t="s">
        <v>47</v>
      </c>
      <c r="E1381" t="s">
        <v>1092</v>
      </c>
      <c r="F1381">
        <v>781384000</v>
      </c>
      <c r="G1381" t="s">
        <v>27</v>
      </c>
      <c r="I1381" t="s">
        <v>19</v>
      </c>
      <c r="J1381" t="s">
        <v>20</v>
      </c>
      <c r="K1381" t="s">
        <v>831</v>
      </c>
      <c r="L1381" s="4" t="s">
        <v>51</v>
      </c>
      <c r="Q1381" s="18" t="str">
        <f>"S"&amp;_xlfn.ISOWEEKNUM(Semaine_1[[#This Row],[Date]])</f>
        <v>S27</v>
      </c>
      <c r="R1381" s="18" t="str">
        <f>TEXT(Semaine_1[[#This Row],[Date]],"MMMM")</f>
        <v>juin</v>
      </c>
    </row>
    <row r="1382" spans="1:18" x14ac:dyDescent="0.45">
      <c r="A1382" s="1">
        <v>45838</v>
      </c>
      <c r="B1382" t="s">
        <v>45</v>
      </c>
      <c r="C1382" t="s">
        <v>46</v>
      </c>
      <c r="D1382" t="s">
        <v>64</v>
      </c>
      <c r="E1382" t="s">
        <v>857</v>
      </c>
      <c r="F1382">
        <v>771619220</v>
      </c>
      <c r="G1382" t="s">
        <v>27</v>
      </c>
      <c r="I1382" t="s">
        <v>24</v>
      </c>
      <c r="J1382" t="s">
        <v>20</v>
      </c>
      <c r="K1382" t="s">
        <v>831</v>
      </c>
      <c r="L1382" s="4" t="s">
        <v>49</v>
      </c>
      <c r="Q1382" s="18" t="str">
        <f>"S"&amp;_xlfn.ISOWEEKNUM(Semaine_1[[#This Row],[Date]])</f>
        <v>S27</v>
      </c>
      <c r="R1382" s="18" t="str">
        <f>TEXT(Semaine_1[[#This Row],[Date]],"MMMM")</f>
        <v>juin</v>
      </c>
    </row>
    <row r="1383" spans="1:18" x14ac:dyDescent="0.45">
      <c r="A1383" s="1">
        <v>45838</v>
      </c>
      <c r="B1383" t="s">
        <v>45</v>
      </c>
      <c r="C1383" t="s">
        <v>46</v>
      </c>
      <c r="D1383" t="s">
        <v>64</v>
      </c>
      <c r="E1383" t="s">
        <v>119</v>
      </c>
      <c r="F1383">
        <v>778080570</v>
      </c>
      <c r="G1383" t="s">
        <v>27</v>
      </c>
      <c r="I1383" t="s">
        <v>24</v>
      </c>
      <c r="J1383" t="s">
        <v>20</v>
      </c>
      <c r="K1383" t="s">
        <v>831</v>
      </c>
      <c r="L1383" s="4" t="s">
        <v>51</v>
      </c>
      <c r="Q1383" s="18" t="str">
        <f>"S"&amp;_xlfn.ISOWEEKNUM(Semaine_1[[#This Row],[Date]])</f>
        <v>S27</v>
      </c>
      <c r="R1383" s="18" t="str">
        <f>TEXT(Semaine_1[[#This Row],[Date]],"MMMM")</f>
        <v>juin</v>
      </c>
    </row>
    <row r="1384" spans="1:18" x14ac:dyDescent="0.45">
      <c r="A1384" s="1">
        <v>45838</v>
      </c>
      <c r="B1384" t="s">
        <v>45</v>
      </c>
      <c r="C1384" t="s">
        <v>46</v>
      </c>
      <c r="D1384" t="s">
        <v>64</v>
      </c>
      <c r="E1384" t="s">
        <v>975</v>
      </c>
      <c r="F1384">
        <v>772551078</v>
      </c>
      <c r="G1384" t="s">
        <v>27</v>
      </c>
      <c r="I1384" t="s">
        <v>19</v>
      </c>
      <c r="J1384" t="s">
        <v>20</v>
      </c>
      <c r="K1384" t="s">
        <v>831</v>
      </c>
      <c r="L1384" s="4" t="s">
        <v>49</v>
      </c>
      <c r="Q1384" s="18" t="str">
        <f>"S"&amp;_xlfn.ISOWEEKNUM(Semaine_1[[#This Row],[Date]])</f>
        <v>S27</v>
      </c>
      <c r="R1384" s="18" t="str">
        <f>TEXT(Semaine_1[[#This Row],[Date]],"MMMM")</f>
        <v>juin</v>
      </c>
    </row>
    <row r="1385" spans="1:18" x14ac:dyDescent="0.45">
      <c r="A1385" s="1">
        <v>45838</v>
      </c>
      <c r="B1385" t="s">
        <v>45</v>
      </c>
      <c r="C1385" t="s">
        <v>46</v>
      </c>
      <c r="D1385" t="s">
        <v>64</v>
      </c>
      <c r="E1385" t="s">
        <v>198</v>
      </c>
      <c r="F1385">
        <v>771020606</v>
      </c>
      <c r="G1385" t="s">
        <v>27</v>
      </c>
      <c r="I1385" t="s">
        <v>19</v>
      </c>
      <c r="J1385" t="s">
        <v>20</v>
      </c>
      <c r="K1385" t="s">
        <v>831</v>
      </c>
      <c r="L1385" s="4" t="s">
        <v>49</v>
      </c>
      <c r="Q1385" s="18" t="str">
        <f>"S"&amp;_xlfn.ISOWEEKNUM(Semaine_1[[#This Row],[Date]])</f>
        <v>S27</v>
      </c>
      <c r="R1385" s="18" t="str">
        <f>TEXT(Semaine_1[[#This Row],[Date]],"MMMM")</f>
        <v>juin</v>
      </c>
    </row>
    <row r="1386" spans="1:18" x14ac:dyDescent="0.45">
      <c r="A1386" s="1">
        <v>45838</v>
      </c>
      <c r="B1386" t="s">
        <v>45</v>
      </c>
      <c r="C1386" t="s">
        <v>46</v>
      </c>
      <c r="D1386" t="s">
        <v>64</v>
      </c>
      <c r="E1386" t="s">
        <v>50</v>
      </c>
      <c r="F1386">
        <v>778840348</v>
      </c>
      <c r="G1386" t="s">
        <v>27</v>
      </c>
      <c r="I1386" t="s">
        <v>24</v>
      </c>
      <c r="J1386" t="s">
        <v>20</v>
      </c>
      <c r="K1386" t="s">
        <v>831</v>
      </c>
      <c r="L1386" s="4" t="s">
        <v>775</v>
      </c>
      <c r="Q1386" s="18" t="str">
        <f>"S"&amp;_xlfn.ISOWEEKNUM(Semaine_1[[#This Row],[Date]])</f>
        <v>S27</v>
      </c>
      <c r="R1386" s="18" t="str">
        <f>TEXT(Semaine_1[[#This Row],[Date]],"MMMM")</f>
        <v>juin</v>
      </c>
    </row>
    <row r="1387" spans="1:18" x14ac:dyDescent="0.45">
      <c r="A1387" s="1">
        <v>45838</v>
      </c>
      <c r="B1387" t="s">
        <v>25</v>
      </c>
      <c r="C1387" t="s">
        <v>26</v>
      </c>
      <c r="D1387" t="s">
        <v>199</v>
      </c>
      <c r="E1387" t="s">
        <v>200</v>
      </c>
      <c r="F1387">
        <v>777929047</v>
      </c>
      <c r="G1387" t="s">
        <v>18</v>
      </c>
      <c r="I1387" t="s">
        <v>19</v>
      </c>
      <c r="J1387" t="s">
        <v>20</v>
      </c>
      <c r="K1387" t="s">
        <v>831</v>
      </c>
      <c r="L1387" s="4" t="s">
        <v>1093</v>
      </c>
      <c r="Q1387" s="18" t="str">
        <f>"S"&amp;_xlfn.ISOWEEKNUM(Semaine_1[[#This Row],[Date]])</f>
        <v>S27</v>
      </c>
      <c r="R1387" s="18" t="str">
        <f>TEXT(Semaine_1[[#This Row],[Date]],"MMMM")</f>
        <v>juin</v>
      </c>
    </row>
    <row r="1388" spans="1:18" x14ac:dyDescent="0.45">
      <c r="A1388" s="1">
        <v>45838</v>
      </c>
      <c r="B1388" t="s">
        <v>25</v>
      </c>
      <c r="C1388" t="s">
        <v>26</v>
      </c>
      <c r="D1388" t="s">
        <v>199</v>
      </c>
      <c r="E1388" t="s">
        <v>201</v>
      </c>
      <c r="F1388">
        <v>773641828</v>
      </c>
      <c r="G1388" t="s">
        <v>27</v>
      </c>
      <c r="I1388" t="s">
        <v>19</v>
      </c>
      <c r="J1388" t="s">
        <v>20</v>
      </c>
      <c r="L1388" s="4" t="s">
        <v>1093</v>
      </c>
      <c r="Q1388" s="18" t="str">
        <f>"S"&amp;_xlfn.ISOWEEKNUM(Semaine_1[[#This Row],[Date]])</f>
        <v>S27</v>
      </c>
      <c r="R1388" s="18" t="str">
        <f>TEXT(Semaine_1[[#This Row],[Date]],"MMMM")</f>
        <v>juin</v>
      </c>
    </row>
    <row r="1389" spans="1:18" x14ac:dyDescent="0.45">
      <c r="A1389" s="1">
        <v>45838</v>
      </c>
      <c r="B1389" t="s">
        <v>25</v>
      </c>
      <c r="C1389" t="s">
        <v>26</v>
      </c>
      <c r="D1389" t="s">
        <v>199</v>
      </c>
      <c r="E1389" t="s">
        <v>178</v>
      </c>
      <c r="F1389">
        <v>763198632</v>
      </c>
      <c r="G1389" t="s">
        <v>27</v>
      </c>
      <c r="I1389" t="s">
        <v>24</v>
      </c>
      <c r="J1389" t="s">
        <v>20</v>
      </c>
      <c r="K1389" t="s">
        <v>831</v>
      </c>
      <c r="L1389" s="4" t="s">
        <v>1094</v>
      </c>
      <c r="Q1389" s="18" t="str">
        <f>"S"&amp;_xlfn.ISOWEEKNUM(Semaine_1[[#This Row],[Date]])</f>
        <v>S27</v>
      </c>
      <c r="R1389" s="18" t="str">
        <f>TEXT(Semaine_1[[#This Row],[Date]],"MMMM")</f>
        <v>juin</v>
      </c>
    </row>
    <row r="1390" spans="1:18" x14ac:dyDescent="0.45">
      <c r="A1390" s="1">
        <v>45838</v>
      </c>
      <c r="B1390" t="s">
        <v>25</v>
      </c>
      <c r="C1390" t="s">
        <v>26</v>
      </c>
      <c r="D1390" t="s">
        <v>199</v>
      </c>
      <c r="E1390" t="s">
        <v>202</v>
      </c>
      <c r="F1390">
        <v>775038524</v>
      </c>
      <c r="G1390" t="s">
        <v>27</v>
      </c>
      <c r="I1390" t="s">
        <v>19</v>
      </c>
      <c r="J1390" t="s">
        <v>20</v>
      </c>
      <c r="K1390" t="s">
        <v>831</v>
      </c>
      <c r="L1390" s="4" t="s">
        <v>203</v>
      </c>
      <c r="Q1390" s="18" t="str">
        <f>"S"&amp;_xlfn.ISOWEEKNUM(Semaine_1[[#This Row],[Date]])</f>
        <v>S27</v>
      </c>
      <c r="R1390" s="18" t="str">
        <f>TEXT(Semaine_1[[#This Row],[Date]],"MMMM")</f>
        <v>juin</v>
      </c>
    </row>
    <row r="1391" spans="1:18" x14ac:dyDescent="0.45">
      <c r="A1391" s="1">
        <v>45838</v>
      </c>
      <c r="B1391" t="s">
        <v>25</v>
      </c>
      <c r="C1391" t="s">
        <v>26</v>
      </c>
      <c r="D1391" t="s">
        <v>199</v>
      </c>
      <c r="E1391" t="s">
        <v>204</v>
      </c>
      <c r="F1391">
        <v>781627979</v>
      </c>
      <c r="G1391" t="s">
        <v>18</v>
      </c>
      <c r="I1391" t="s">
        <v>19</v>
      </c>
      <c r="J1391" t="s">
        <v>20</v>
      </c>
      <c r="K1391" t="s">
        <v>831</v>
      </c>
      <c r="L1391" s="4" t="s">
        <v>205</v>
      </c>
      <c r="Q1391" s="18" t="str">
        <f>"S"&amp;_xlfn.ISOWEEKNUM(Semaine_1[[#This Row],[Date]])</f>
        <v>S27</v>
      </c>
      <c r="R1391" s="18" t="str">
        <f>TEXT(Semaine_1[[#This Row],[Date]],"MMMM")</f>
        <v>juin</v>
      </c>
    </row>
    <row r="1392" spans="1:18" x14ac:dyDescent="0.45">
      <c r="A1392" s="1">
        <v>45838</v>
      </c>
      <c r="B1392" t="s">
        <v>25</v>
      </c>
      <c r="C1392" t="s">
        <v>26</v>
      </c>
      <c r="D1392" t="s">
        <v>199</v>
      </c>
      <c r="E1392" t="s">
        <v>206</v>
      </c>
      <c r="F1392">
        <v>784520555</v>
      </c>
      <c r="G1392" t="s">
        <v>81</v>
      </c>
      <c r="I1392" t="s">
        <v>19</v>
      </c>
      <c r="J1392" t="s">
        <v>20</v>
      </c>
      <c r="K1392" t="s">
        <v>831</v>
      </c>
      <c r="L1392" s="4" t="s">
        <v>1095</v>
      </c>
      <c r="Q1392" s="18" t="str">
        <f>"S"&amp;_xlfn.ISOWEEKNUM(Semaine_1[[#This Row],[Date]])</f>
        <v>S27</v>
      </c>
      <c r="R1392" s="18" t="str">
        <f>TEXT(Semaine_1[[#This Row],[Date]],"MMMM")</f>
        <v>juin</v>
      </c>
    </row>
    <row r="1393" spans="1:18" ht="28.5" x14ac:dyDescent="0.45">
      <c r="A1393" s="1">
        <v>45838</v>
      </c>
      <c r="B1393" t="s">
        <v>25</v>
      </c>
      <c r="C1393" t="s">
        <v>26</v>
      </c>
      <c r="D1393" t="s">
        <v>199</v>
      </c>
      <c r="E1393" t="s">
        <v>207</v>
      </c>
      <c r="F1393">
        <v>784551637</v>
      </c>
      <c r="G1393" t="s">
        <v>18</v>
      </c>
      <c r="I1393" t="s">
        <v>19</v>
      </c>
      <c r="J1393" t="s">
        <v>20</v>
      </c>
      <c r="K1393" t="s">
        <v>831</v>
      </c>
      <c r="L1393" s="4" t="s">
        <v>1096</v>
      </c>
      <c r="Q1393" s="18" t="str">
        <f>"S"&amp;_xlfn.ISOWEEKNUM(Semaine_1[[#This Row],[Date]])</f>
        <v>S27</v>
      </c>
      <c r="R1393" s="18" t="str">
        <f>TEXT(Semaine_1[[#This Row],[Date]],"MMMM")</f>
        <v>juin</v>
      </c>
    </row>
    <row r="1394" spans="1:18" ht="42.75" x14ac:dyDescent="0.45">
      <c r="A1394" s="1">
        <v>45838</v>
      </c>
      <c r="B1394" t="s">
        <v>25</v>
      </c>
      <c r="C1394" t="s">
        <v>26</v>
      </c>
      <c r="D1394" t="s">
        <v>199</v>
      </c>
      <c r="E1394" t="s">
        <v>208</v>
      </c>
      <c r="F1394">
        <v>787554231</v>
      </c>
      <c r="G1394" t="s">
        <v>27</v>
      </c>
      <c r="I1394" t="s">
        <v>19</v>
      </c>
      <c r="J1394" t="s">
        <v>37</v>
      </c>
      <c r="K1394" t="s">
        <v>831</v>
      </c>
      <c r="L1394" s="4" t="s">
        <v>1097</v>
      </c>
      <c r="M1394" t="s">
        <v>34</v>
      </c>
      <c r="N1394">
        <v>25</v>
      </c>
      <c r="O1394" s="5">
        <v>26000</v>
      </c>
      <c r="P1394" s="5">
        <v>650000</v>
      </c>
      <c r="Q1394" s="18" t="str">
        <f>"S"&amp;_xlfn.ISOWEEKNUM(Semaine_1[[#This Row],[Date]])</f>
        <v>S27</v>
      </c>
      <c r="R1394" s="18" t="str">
        <f>TEXT(Semaine_1[[#This Row],[Date]],"MMMM")</f>
        <v>juin</v>
      </c>
    </row>
    <row r="1395" spans="1:18" ht="28.5" x14ac:dyDescent="0.45">
      <c r="A1395" s="1">
        <v>45838</v>
      </c>
      <c r="B1395" t="s">
        <v>25</v>
      </c>
      <c r="C1395" t="s">
        <v>26</v>
      </c>
      <c r="D1395" t="s">
        <v>1098</v>
      </c>
      <c r="E1395" t="s">
        <v>1099</v>
      </c>
      <c r="F1395">
        <v>775661455</v>
      </c>
      <c r="G1395" t="s">
        <v>27</v>
      </c>
      <c r="I1395" t="s">
        <v>24</v>
      </c>
      <c r="J1395" t="s">
        <v>37</v>
      </c>
      <c r="K1395" t="s">
        <v>831</v>
      </c>
      <c r="L1395" s="4" t="s">
        <v>1100</v>
      </c>
      <c r="M1395" t="s">
        <v>34</v>
      </c>
      <c r="N1395">
        <v>25</v>
      </c>
      <c r="O1395" s="5">
        <v>26000</v>
      </c>
      <c r="P1395" s="5">
        <v>650000</v>
      </c>
      <c r="Q1395" s="18" t="str">
        <f>"S"&amp;_xlfn.ISOWEEKNUM(Semaine_1[[#This Row],[Date]])</f>
        <v>S27</v>
      </c>
      <c r="R1395" s="18" t="str">
        <f>TEXT(Semaine_1[[#This Row],[Date]],"MMMM")</f>
        <v>juin</v>
      </c>
    </row>
    <row r="1396" spans="1:18" x14ac:dyDescent="0.45">
      <c r="A1396" s="1">
        <v>45838</v>
      </c>
      <c r="B1396" t="s">
        <v>40</v>
      </c>
      <c r="C1396" t="s">
        <v>41</v>
      </c>
      <c r="D1396" t="s">
        <v>55</v>
      </c>
      <c r="E1396" t="s">
        <v>1101</v>
      </c>
      <c r="F1396">
        <v>776251899</v>
      </c>
      <c r="G1396" t="s">
        <v>18</v>
      </c>
      <c r="I1396" t="s">
        <v>24</v>
      </c>
      <c r="J1396" t="s">
        <v>20</v>
      </c>
      <c r="K1396" t="s">
        <v>831</v>
      </c>
      <c r="L1396" s="4" t="s">
        <v>1102</v>
      </c>
      <c r="Q1396" s="18" t="str">
        <f>"S"&amp;_xlfn.ISOWEEKNUM(Semaine_1[[#This Row],[Date]])</f>
        <v>S27</v>
      </c>
      <c r="R1396" s="18" t="str">
        <f>TEXT(Semaine_1[[#This Row],[Date]],"MMMM")</f>
        <v>juin</v>
      </c>
    </row>
    <row r="1397" spans="1:18" x14ac:dyDescent="0.45">
      <c r="A1397" s="1">
        <v>45838</v>
      </c>
      <c r="B1397" t="s">
        <v>40</v>
      </c>
      <c r="C1397" t="s">
        <v>41</v>
      </c>
      <c r="D1397" t="s">
        <v>55</v>
      </c>
      <c r="E1397" t="s">
        <v>1103</v>
      </c>
      <c r="F1397">
        <v>771570266</v>
      </c>
      <c r="G1397" t="s">
        <v>27</v>
      </c>
      <c r="I1397" t="s">
        <v>24</v>
      </c>
      <c r="J1397" t="s">
        <v>20</v>
      </c>
      <c r="K1397" t="s">
        <v>831</v>
      </c>
      <c r="L1397" s="4" t="s">
        <v>1104</v>
      </c>
      <c r="Q1397" s="18" t="str">
        <f>"S"&amp;_xlfn.ISOWEEKNUM(Semaine_1[[#This Row],[Date]])</f>
        <v>S27</v>
      </c>
      <c r="R1397" s="18" t="str">
        <f>TEXT(Semaine_1[[#This Row],[Date]],"MMMM")</f>
        <v>juin</v>
      </c>
    </row>
    <row r="1398" spans="1:18" x14ac:dyDescent="0.45">
      <c r="A1398" s="1">
        <v>45838</v>
      </c>
      <c r="B1398" t="s">
        <v>40</v>
      </c>
      <c r="C1398" t="s">
        <v>41</v>
      </c>
      <c r="D1398" t="s">
        <v>226</v>
      </c>
      <c r="E1398" t="s">
        <v>1105</v>
      </c>
      <c r="F1398">
        <v>775717613</v>
      </c>
      <c r="G1398" t="s">
        <v>27</v>
      </c>
      <c r="I1398" t="s">
        <v>19</v>
      </c>
      <c r="J1398" t="s">
        <v>20</v>
      </c>
      <c r="K1398" t="s">
        <v>831</v>
      </c>
      <c r="L1398" s="4" t="s">
        <v>1106</v>
      </c>
      <c r="Q1398" s="18" t="str">
        <f>"S"&amp;_xlfn.ISOWEEKNUM(Semaine_1[[#This Row],[Date]])</f>
        <v>S27</v>
      </c>
      <c r="R1398" s="18" t="str">
        <f>TEXT(Semaine_1[[#This Row],[Date]],"MMMM")</f>
        <v>juin</v>
      </c>
    </row>
    <row r="1399" spans="1:18" ht="28.5" x14ac:dyDescent="0.45">
      <c r="A1399" s="1">
        <v>45838</v>
      </c>
      <c r="B1399" t="s">
        <v>40</v>
      </c>
      <c r="C1399" t="s">
        <v>41</v>
      </c>
      <c r="D1399" t="s">
        <v>55</v>
      </c>
      <c r="E1399" t="s">
        <v>1107</v>
      </c>
      <c r="F1399">
        <v>776194079</v>
      </c>
      <c r="G1399" t="s">
        <v>27</v>
      </c>
      <c r="I1399" t="s">
        <v>24</v>
      </c>
      <c r="J1399" t="s">
        <v>37</v>
      </c>
      <c r="K1399" t="s">
        <v>831</v>
      </c>
      <c r="L1399" s="4" t="s">
        <v>1108</v>
      </c>
      <c r="M1399" t="s">
        <v>34</v>
      </c>
      <c r="N1399">
        <v>25</v>
      </c>
      <c r="O1399" s="5">
        <v>26000</v>
      </c>
      <c r="P1399" s="5">
        <v>650000</v>
      </c>
      <c r="Q1399" s="18" t="str">
        <f>"S"&amp;_xlfn.ISOWEEKNUM(Semaine_1[[#This Row],[Date]])</f>
        <v>S27</v>
      </c>
      <c r="R1399" s="18" t="str">
        <f>TEXT(Semaine_1[[#This Row],[Date]],"MMMM")</f>
        <v>juin</v>
      </c>
    </row>
    <row r="1400" spans="1:18" x14ac:dyDescent="0.45">
      <c r="A1400" s="1">
        <v>45838</v>
      </c>
      <c r="B1400" t="s">
        <v>40</v>
      </c>
      <c r="C1400" t="s">
        <v>41</v>
      </c>
      <c r="D1400" t="s">
        <v>55</v>
      </c>
      <c r="E1400" t="s">
        <v>1109</v>
      </c>
      <c r="F1400">
        <v>788260947</v>
      </c>
      <c r="G1400" t="s">
        <v>27</v>
      </c>
      <c r="I1400" t="s">
        <v>24</v>
      </c>
      <c r="J1400" t="s">
        <v>37</v>
      </c>
      <c r="K1400" t="s">
        <v>831</v>
      </c>
      <c r="L1400" s="4" t="s">
        <v>1110</v>
      </c>
      <c r="M1400" t="s">
        <v>29</v>
      </c>
      <c r="N1400">
        <v>10</v>
      </c>
      <c r="O1400" s="5">
        <v>10750</v>
      </c>
      <c r="P1400" s="5">
        <v>107500</v>
      </c>
      <c r="Q1400" s="18" t="str">
        <f>"S"&amp;_xlfn.ISOWEEKNUM(Semaine_1[[#This Row],[Date]])</f>
        <v>S27</v>
      </c>
      <c r="R1400" s="18" t="str">
        <f>TEXT(Semaine_1[[#This Row],[Date]],"MMMM")</f>
        <v>juin</v>
      </c>
    </row>
    <row r="1401" spans="1:18" x14ac:dyDescent="0.45">
      <c r="A1401" s="1">
        <v>45838</v>
      </c>
      <c r="B1401" t="s">
        <v>40</v>
      </c>
      <c r="C1401" t="s">
        <v>41</v>
      </c>
      <c r="D1401" t="s">
        <v>55</v>
      </c>
      <c r="E1401" t="s">
        <v>1109</v>
      </c>
      <c r="F1401">
        <v>788260947</v>
      </c>
      <c r="G1401" t="s">
        <v>27</v>
      </c>
      <c r="I1401" t="s">
        <v>24</v>
      </c>
      <c r="J1401" t="s">
        <v>37</v>
      </c>
      <c r="K1401" t="s">
        <v>831</v>
      </c>
      <c r="L1401" s="4" t="s">
        <v>1110</v>
      </c>
      <c r="M1401" t="s">
        <v>43</v>
      </c>
      <c r="N1401">
        <v>3</v>
      </c>
      <c r="O1401" s="5">
        <v>19500</v>
      </c>
      <c r="P1401" s="5">
        <v>58500</v>
      </c>
      <c r="Q1401" s="18" t="str">
        <f>"S"&amp;_xlfn.ISOWEEKNUM(Semaine_1[[#This Row],[Date]])</f>
        <v>S27</v>
      </c>
      <c r="R1401" s="18" t="str">
        <f>TEXT(Semaine_1[[#This Row],[Date]],"MMMM")</f>
        <v>juin</v>
      </c>
    </row>
    <row r="1402" spans="1:18" x14ac:dyDescent="0.45">
      <c r="A1402" s="1">
        <v>45838</v>
      </c>
      <c r="B1402" t="s">
        <v>40</v>
      </c>
      <c r="C1402" t="s">
        <v>41</v>
      </c>
      <c r="D1402" t="s">
        <v>55</v>
      </c>
      <c r="E1402" t="s">
        <v>1111</v>
      </c>
      <c r="F1402">
        <v>774521295</v>
      </c>
      <c r="G1402" t="s">
        <v>27</v>
      </c>
      <c r="I1402" t="s">
        <v>24</v>
      </c>
      <c r="J1402" t="s">
        <v>20</v>
      </c>
      <c r="K1402" t="s">
        <v>831</v>
      </c>
      <c r="L1402" s="4" t="s">
        <v>1112</v>
      </c>
      <c r="Q1402" s="18" t="str">
        <f>"S"&amp;_xlfn.ISOWEEKNUM(Semaine_1[[#This Row],[Date]])</f>
        <v>S27</v>
      </c>
      <c r="R1402" s="18" t="str">
        <f>TEXT(Semaine_1[[#This Row],[Date]],"MMMM")</f>
        <v>juin</v>
      </c>
    </row>
    <row r="1403" spans="1:18" ht="28.5" x14ac:dyDescent="0.45">
      <c r="A1403" s="1">
        <v>45838</v>
      </c>
      <c r="B1403" t="s">
        <v>42</v>
      </c>
      <c r="C1403" t="s">
        <v>815</v>
      </c>
      <c r="D1403" t="s">
        <v>1113</v>
      </c>
      <c r="E1403" t="s">
        <v>1114</v>
      </c>
      <c r="F1403">
        <v>784227996</v>
      </c>
      <c r="G1403" t="s">
        <v>27</v>
      </c>
      <c r="I1403" t="s">
        <v>24</v>
      </c>
      <c r="J1403" t="s">
        <v>28</v>
      </c>
      <c r="K1403" t="s">
        <v>831</v>
      </c>
      <c r="L1403" s="4" t="s">
        <v>1115</v>
      </c>
      <c r="M1403" t="s">
        <v>209</v>
      </c>
      <c r="N1403">
        <v>25</v>
      </c>
      <c r="O1403" s="5">
        <v>7500</v>
      </c>
      <c r="P1403" s="5">
        <v>187500</v>
      </c>
      <c r="Q1403" s="18" t="str">
        <f>"S"&amp;_xlfn.ISOWEEKNUM(Semaine_1[[#This Row],[Date]])</f>
        <v>S27</v>
      </c>
      <c r="R1403" s="18" t="str">
        <f>TEXT(Semaine_1[[#This Row],[Date]],"MMMM")</f>
        <v>juin</v>
      </c>
    </row>
    <row r="1404" spans="1:18" x14ac:dyDescent="0.45">
      <c r="A1404" s="1">
        <v>45838</v>
      </c>
      <c r="B1404" t="s">
        <v>30</v>
      </c>
      <c r="C1404" t="s">
        <v>31</v>
      </c>
      <c r="D1404" t="s">
        <v>210</v>
      </c>
      <c r="E1404" t="s">
        <v>1116</v>
      </c>
      <c r="F1404">
        <v>776503464</v>
      </c>
      <c r="G1404" t="s">
        <v>27</v>
      </c>
      <c r="I1404" t="s">
        <v>24</v>
      </c>
      <c r="J1404" t="s">
        <v>28</v>
      </c>
      <c r="K1404" t="s">
        <v>831</v>
      </c>
      <c r="L1404" s="4" t="s">
        <v>1117</v>
      </c>
      <c r="M1404" t="s">
        <v>34</v>
      </c>
      <c r="N1404">
        <v>25</v>
      </c>
      <c r="O1404" s="5">
        <v>26000</v>
      </c>
      <c r="P1404" s="5">
        <v>650000</v>
      </c>
      <c r="Q1404" s="18" t="str">
        <f>"S"&amp;_xlfn.ISOWEEKNUM(Semaine_1[[#This Row],[Date]])</f>
        <v>S27</v>
      </c>
      <c r="R1404" s="18" t="str">
        <f>TEXT(Semaine_1[[#This Row],[Date]],"MMMM")</f>
        <v>juin</v>
      </c>
    </row>
    <row r="1405" spans="1:18" ht="28.5" x14ac:dyDescent="0.45">
      <c r="A1405" s="1">
        <v>45838</v>
      </c>
      <c r="B1405" t="s">
        <v>30</v>
      </c>
      <c r="C1405" t="s">
        <v>31</v>
      </c>
      <c r="D1405" t="s">
        <v>210</v>
      </c>
      <c r="E1405" t="s">
        <v>1118</v>
      </c>
      <c r="F1405">
        <v>771428937</v>
      </c>
      <c r="G1405" t="s">
        <v>27</v>
      </c>
      <c r="I1405" t="s">
        <v>19</v>
      </c>
      <c r="J1405" t="s">
        <v>20</v>
      </c>
      <c r="K1405" t="s">
        <v>831</v>
      </c>
      <c r="L1405" s="4" t="s">
        <v>1119</v>
      </c>
      <c r="Q1405" s="18" t="str">
        <f>"S"&amp;_xlfn.ISOWEEKNUM(Semaine_1[[#This Row],[Date]])</f>
        <v>S27</v>
      </c>
      <c r="R1405" s="18" t="str">
        <f>TEXT(Semaine_1[[#This Row],[Date]],"MMMM")</f>
        <v>juin</v>
      </c>
    </row>
    <row r="1406" spans="1:18" x14ac:dyDescent="0.45">
      <c r="A1406" s="1">
        <v>45838</v>
      </c>
      <c r="B1406" t="s">
        <v>30</v>
      </c>
      <c r="C1406" t="s">
        <v>31</v>
      </c>
      <c r="D1406" t="s">
        <v>210</v>
      </c>
      <c r="E1406" t="s">
        <v>1120</v>
      </c>
      <c r="F1406">
        <v>775405469</v>
      </c>
      <c r="G1406" t="s">
        <v>27</v>
      </c>
      <c r="I1406" t="s">
        <v>24</v>
      </c>
      <c r="J1406" t="s">
        <v>20</v>
      </c>
      <c r="K1406" t="s">
        <v>831</v>
      </c>
      <c r="L1406" s="4" t="s">
        <v>1121</v>
      </c>
      <c r="Q1406" s="18" t="str">
        <f>"S"&amp;_xlfn.ISOWEEKNUM(Semaine_1[[#This Row],[Date]])</f>
        <v>S27</v>
      </c>
      <c r="R1406" s="18" t="str">
        <f>TEXT(Semaine_1[[#This Row],[Date]],"MMMM")</f>
        <v>juin</v>
      </c>
    </row>
    <row r="1407" spans="1:18" x14ac:dyDescent="0.45">
      <c r="A1407" s="1">
        <v>45838</v>
      </c>
      <c r="B1407" t="s">
        <v>30</v>
      </c>
      <c r="C1407" t="s">
        <v>31</v>
      </c>
      <c r="D1407" t="s">
        <v>210</v>
      </c>
      <c r="E1407" t="s">
        <v>211</v>
      </c>
      <c r="F1407">
        <v>775264622</v>
      </c>
      <c r="G1407" t="s">
        <v>27</v>
      </c>
      <c r="I1407" t="s">
        <v>24</v>
      </c>
      <c r="J1407" t="s">
        <v>37</v>
      </c>
      <c r="K1407" t="s">
        <v>831</v>
      </c>
      <c r="L1407" s="4" t="s">
        <v>33</v>
      </c>
      <c r="M1407" t="s">
        <v>34</v>
      </c>
      <c r="N1407">
        <v>13</v>
      </c>
      <c r="O1407" s="5">
        <v>26000</v>
      </c>
      <c r="P1407" s="5">
        <v>338000</v>
      </c>
      <c r="Q1407" s="18" t="str">
        <f>"S"&amp;_xlfn.ISOWEEKNUM(Semaine_1[[#This Row],[Date]])</f>
        <v>S27</v>
      </c>
      <c r="R1407" s="18" t="str">
        <f>TEXT(Semaine_1[[#This Row],[Date]],"MMMM")</f>
        <v>juin</v>
      </c>
    </row>
    <row r="1408" spans="1:18" x14ac:dyDescent="0.45">
      <c r="A1408" s="1">
        <v>45838</v>
      </c>
      <c r="B1408" t="s">
        <v>30</v>
      </c>
      <c r="C1408" t="s">
        <v>31</v>
      </c>
      <c r="D1408" t="s">
        <v>210</v>
      </c>
      <c r="E1408" t="s">
        <v>212</v>
      </c>
      <c r="F1408">
        <v>785554540</v>
      </c>
      <c r="G1408" t="s">
        <v>18</v>
      </c>
      <c r="I1408" t="s">
        <v>19</v>
      </c>
      <c r="J1408" t="s">
        <v>20</v>
      </c>
      <c r="K1408" t="s">
        <v>831</v>
      </c>
      <c r="L1408" s="4" t="s">
        <v>1122</v>
      </c>
      <c r="Q1408" s="18" t="str">
        <f>"S"&amp;_xlfn.ISOWEEKNUM(Semaine_1[[#This Row],[Date]])</f>
        <v>S27</v>
      </c>
      <c r="R1408" s="18" t="str">
        <f>TEXT(Semaine_1[[#This Row],[Date]],"MMMM")</f>
        <v>juin</v>
      </c>
    </row>
    <row r="1409" spans="1:18" x14ac:dyDescent="0.45">
      <c r="A1409" s="1">
        <v>45838</v>
      </c>
      <c r="B1409" t="s">
        <v>30</v>
      </c>
      <c r="C1409" t="s">
        <v>31</v>
      </c>
      <c r="D1409" t="s">
        <v>210</v>
      </c>
      <c r="E1409" t="s">
        <v>1123</v>
      </c>
      <c r="F1409">
        <v>774409291</v>
      </c>
      <c r="G1409" t="s">
        <v>23</v>
      </c>
      <c r="I1409" t="s">
        <v>19</v>
      </c>
      <c r="J1409" t="s">
        <v>20</v>
      </c>
      <c r="K1409" t="s">
        <v>831</v>
      </c>
      <c r="L1409" s="4" t="s">
        <v>1124</v>
      </c>
      <c r="Q1409" s="18" t="str">
        <f>"S"&amp;_xlfn.ISOWEEKNUM(Semaine_1[[#This Row],[Date]])</f>
        <v>S27</v>
      </c>
      <c r="R1409" s="18" t="str">
        <f>TEXT(Semaine_1[[#This Row],[Date]],"MMMM")</f>
        <v>juin</v>
      </c>
    </row>
    <row r="1410" spans="1:18" x14ac:dyDescent="0.45">
      <c r="A1410" s="1">
        <v>45838</v>
      </c>
      <c r="B1410" t="s">
        <v>30</v>
      </c>
      <c r="C1410" t="s">
        <v>31</v>
      </c>
      <c r="D1410" t="s">
        <v>210</v>
      </c>
      <c r="E1410" t="s">
        <v>1125</v>
      </c>
      <c r="F1410">
        <v>786042688</v>
      </c>
      <c r="G1410" t="s">
        <v>27</v>
      </c>
      <c r="I1410" t="s">
        <v>24</v>
      </c>
      <c r="J1410" t="s">
        <v>37</v>
      </c>
      <c r="K1410" t="s">
        <v>831</v>
      </c>
      <c r="L1410" s="4" t="s">
        <v>33</v>
      </c>
      <c r="M1410" t="s">
        <v>34</v>
      </c>
      <c r="N1410">
        <v>5</v>
      </c>
      <c r="O1410" s="5">
        <v>26000</v>
      </c>
      <c r="P1410" s="5">
        <v>130000</v>
      </c>
      <c r="Q1410" s="18" t="str">
        <f>"S"&amp;_xlfn.ISOWEEKNUM(Semaine_1[[#This Row],[Date]])</f>
        <v>S27</v>
      </c>
      <c r="R1410" s="18" t="str">
        <f>TEXT(Semaine_1[[#This Row],[Date]],"MMMM")</f>
        <v>juin</v>
      </c>
    </row>
    <row r="1411" spans="1:18" x14ac:dyDescent="0.45">
      <c r="A1411" s="1">
        <v>45838</v>
      </c>
      <c r="B1411" t="s">
        <v>30</v>
      </c>
      <c r="C1411" t="s">
        <v>31</v>
      </c>
      <c r="D1411" t="s">
        <v>210</v>
      </c>
      <c r="E1411" t="s">
        <v>1047</v>
      </c>
      <c r="F1411">
        <v>773756258</v>
      </c>
      <c r="G1411" t="s">
        <v>27</v>
      </c>
      <c r="I1411" t="s">
        <v>24</v>
      </c>
      <c r="J1411" t="s">
        <v>28</v>
      </c>
      <c r="K1411" t="s">
        <v>831</v>
      </c>
      <c r="L1411" s="4" t="s">
        <v>1126</v>
      </c>
      <c r="M1411" t="s">
        <v>34</v>
      </c>
      <c r="N1411">
        <v>25</v>
      </c>
      <c r="O1411" s="5">
        <v>26000</v>
      </c>
      <c r="P1411" s="5">
        <v>650000</v>
      </c>
      <c r="Q1411" s="18" t="str">
        <f>"S"&amp;_xlfn.ISOWEEKNUM(Semaine_1[[#This Row],[Date]])</f>
        <v>S27</v>
      </c>
      <c r="R1411" s="18" t="str">
        <f>TEXT(Semaine_1[[#This Row],[Date]],"MMMM")</f>
        <v>juin</v>
      </c>
    </row>
    <row r="1412" spans="1:18" x14ac:dyDescent="0.45">
      <c r="A1412" s="1">
        <v>45838</v>
      </c>
      <c r="B1412" t="s">
        <v>30</v>
      </c>
      <c r="C1412" t="s">
        <v>31</v>
      </c>
      <c r="D1412" t="s">
        <v>213</v>
      </c>
      <c r="E1412" t="s">
        <v>181</v>
      </c>
      <c r="F1412">
        <v>775586604</v>
      </c>
      <c r="G1412" t="s">
        <v>27</v>
      </c>
      <c r="I1412" t="s">
        <v>24</v>
      </c>
      <c r="J1412" t="s">
        <v>28</v>
      </c>
      <c r="K1412" t="s">
        <v>831</v>
      </c>
      <c r="L1412" s="4" t="s">
        <v>1127</v>
      </c>
      <c r="M1412" t="s">
        <v>34</v>
      </c>
      <c r="N1412">
        <v>25</v>
      </c>
      <c r="O1412" s="5">
        <v>26000</v>
      </c>
      <c r="P1412" s="5">
        <v>650000</v>
      </c>
      <c r="Q1412" s="18" t="str">
        <f>"S"&amp;_xlfn.ISOWEEKNUM(Semaine_1[[#This Row],[Date]])</f>
        <v>S27</v>
      </c>
      <c r="R1412" s="18" t="str">
        <f>TEXT(Semaine_1[[#This Row],[Date]],"MMMM")</f>
        <v>juin</v>
      </c>
    </row>
    <row r="1413" spans="1:18" x14ac:dyDescent="0.45">
      <c r="A1413" s="1">
        <v>45838</v>
      </c>
      <c r="B1413" t="s">
        <v>30</v>
      </c>
      <c r="C1413" t="s">
        <v>31</v>
      </c>
      <c r="D1413" t="s">
        <v>107</v>
      </c>
      <c r="E1413" t="s">
        <v>108</v>
      </c>
      <c r="F1413">
        <v>775213948</v>
      </c>
      <c r="G1413" t="s">
        <v>18</v>
      </c>
      <c r="I1413" t="s">
        <v>24</v>
      </c>
      <c r="J1413" t="s">
        <v>28</v>
      </c>
      <c r="K1413" t="s">
        <v>831</v>
      </c>
      <c r="L1413" s="4" t="s">
        <v>33</v>
      </c>
      <c r="M1413" t="s">
        <v>34</v>
      </c>
      <c r="N1413">
        <v>25</v>
      </c>
      <c r="O1413" s="5">
        <v>26000</v>
      </c>
      <c r="P1413" s="5">
        <v>650000</v>
      </c>
      <c r="Q1413" s="18" t="str">
        <f>"S"&amp;_xlfn.ISOWEEKNUM(Semaine_1[[#This Row],[Date]])</f>
        <v>S27</v>
      </c>
      <c r="R1413" s="18" t="str">
        <f>TEXT(Semaine_1[[#This Row],[Date]],"MMMM")</f>
        <v>juin</v>
      </c>
    </row>
    <row r="1414" spans="1:18" x14ac:dyDescent="0.45">
      <c r="A1414" s="1">
        <v>45838</v>
      </c>
      <c r="B1414" t="s">
        <v>35</v>
      </c>
      <c r="C1414" t="s">
        <v>36</v>
      </c>
      <c r="D1414" t="s">
        <v>214</v>
      </c>
      <c r="E1414" t="s">
        <v>215</v>
      </c>
      <c r="F1414">
        <v>764924460</v>
      </c>
      <c r="G1414" t="s">
        <v>27</v>
      </c>
      <c r="I1414" t="s">
        <v>24</v>
      </c>
      <c r="J1414" t="s">
        <v>37</v>
      </c>
      <c r="K1414" t="s">
        <v>831</v>
      </c>
      <c r="L1414" s="4" t="s">
        <v>956</v>
      </c>
      <c r="M1414" t="s">
        <v>34</v>
      </c>
      <c r="N1414">
        <v>5</v>
      </c>
      <c r="O1414" s="5">
        <v>26000</v>
      </c>
      <c r="P1414" s="5">
        <v>130000</v>
      </c>
      <c r="Q1414" s="18" t="str">
        <f>"S"&amp;_xlfn.ISOWEEKNUM(Semaine_1[[#This Row],[Date]])</f>
        <v>S27</v>
      </c>
      <c r="R1414" s="18" t="str">
        <f>TEXT(Semaine_1[[#This Row],[Date]],"MMMM")</f>
        <v>juin</v>
      </c>
    </row>
    <row r="1415" spans="1:18" x14ac:dyDescent="0.45">
      <c r="A1415" s="1">
        <v>45838</v>
      </c>
      <c r="B1415" t="s">
        <v>35</v>
      </c>
      <c r="C1415" t="s">
        <v>36</v>
      </c>
      <c r="D1415" t="s">
        <v>214</v>
      </c>
      <c r="E1415" t="s">
        <v>1128</v>
      </c>
      <c r="F1415">
        <v>782489112</v>
      </c>
      <c r="G1415" t="s">
        <v>27</v>
      </c>
      <c r="I1415" t="s">
        <v>19</v>
      </c>
      <c r="J1415" t="s">
        <v>20</v>
      </c>
      <c r="K1415" t="s">
        <v>831</v>
      </c>
      <c r="L1415" s="4" t="s">
        <v>1129</v>
      </c>
      <c r="Q1415" s="18" t="str">
        <f>"S"&amp;_xlfn.ISOWEEKNUM(Semaine_1[[#This Row],[Date]])</f>
        <v>S27</v>
      </c>
      <c r="R1415" s="18" t="str">
        <f>TEXT(Semaine_1[[#This Row],[Date]],"MMMM")</f>
        <v>juin</v>
      </c>
    </row>
    <row r="1416" spans="1:18" x14ac:dyDescent="0.45">
      <c r="A1416" s="1">
        <v>45838</v>
      </c>
      <c r="B1416" t="s">
        <v>35</v>
      </c>
      <c r="C1416" t="s">
        <v>36</v>
      </c>
      <c r="D1416" t="s">
        <v>214</v>
      </c>
      <c r="E1416" t="s">
        <v>216</v>
      </c>
      <c r="F1416">
        <v>776874747</v>
      </c>
      <c r="G1416" t="s">
        <v>27</v>
      </c>
      <c r="I1416" t="s">
        <v>19</v>
      </c>
      <c r="J1416" t="s">
        <v>20</v>
      </c>
      <c r="K1416" t="s">
        <v>831</v>
      </c>
      <c r="L1416" s="4" t="s">
        <v>118</v>
      </c>
      <c r="Q1416" s="18" t="str">
        <f>"S"&amp;_xlfn.ISOWEEKNUM(Semaine_1[[#This Row],[Date]])</f>
        <v>S27</v>
      </c>
      <c r="R1416" s="18" t="str">
        <f>TEXT(Semaine_1[[#This Row],[Date]],"MMMM")</f>
        <v>juin</v>
      </c>
    </row>
    <row r="1417" spans="1:18" x14ac:dyDescent="0.45">
      <c r="A1417" s="1">
        <v>45838</v>
      </c>
      <c r="B1417" t="s">
        <v>35</v>
      </c>
      <c r="C1417" t="s">
        <v>36</v>
      </c>
      <c r="D1417" t="s">
        <v>214</v>
      </c>
      <c r="E1417" t="s">
        <v>1130</v>
      </c>
      <c r="F1417">
        <v>779334414</v>
      </c>
      <c r="G1417" t="s">
        <v>27</v>
      </c>
      <c r="I1417" t="s">
        <v>19</v>
      </c>
      <c r="J1417" t="s">
        <v>20</v>
      </c>
      <c r="K1417" t="s">
        <v>831</v>
      </c>
      <c r="L1417" s="4" t="s">
        <v>121</v>
      </c>
      <c r="Q1417" s="18" t="str">
        <f>"S"&amp;_xlfn.ISOWEEKNUM(Semaine_1[[#This Row],[Date]])</f>
        <v>S27</v>
      </c>
      <c r="R1417" s="18" t="str">
        <f>TEXT(Semaine_1[[#This Row],[Date]],"MMMM")</f>
        <v>juin</v>
      </c>
    </row>
    <row r="1418" spans="1:18" x14ac:dyDescent="0.45">
      <c r="A1418" s="1">
        <v>45838</v>
      </c>
      <c r="B1418" t="s">
        <v>35</v>
      </c>
      <c r="C1418" t="s">
        <v>36</v>
      </c>
      <c r="D1418" t="s">
        <v>214</v>
      </c>
      <c r="E1418" t="s">
        <v>122</v>
      </c>
      <c r="F1418">
        <v>785960999</v>
      </c>
      <c r="G1418" t="s">
        <v>18</v>
      </c>
      <c r="I1418" t="s">
        <v>19</v>
      </c>
      <c r="J1418" t="s">
        <v>20</v>
      </c>
      <c r="K1418" t="s">
        <v>831</v>
      </c>
      <c r="L1418" s="4" t="s">
        <v>1131</v>
      </c>
      <c r="Q1418" s="18" t="str">
        <f>"S"&amp;_xlfn.ISOWEEKNUM(Semaine_1[[#This Row],[Date]])</f>
        <v>S27</v>
      </c>
      <c r="R1418" s="18" t="str">
        <f>TEXT(Semaine_1[[#This Row],[Date]],"MMMM")</f>
        <v>juin</v>
      </c>
    </row>
    <row r="1419" spans="1:18" x14ac:dyDescent="0.45">
      <c r="A1419" s="1">
        <v>45838</v>
      </c>
      <c r="B1419" t="s">
        <v>35</v>
      </c>
      <c r="C1419" t="s">
        <v>36</v>
      </c>
      <c r="D1419" t="s">
        <v>214</v>
      </c>
      <c r="E1419" t="s">
        <v>120</v>
      </c>
      <c r="F1419">
        <v>779236547</v>
      </c>
      <c r="G1419" t="s">
        <v>27</v>
      </c>
      <c r="I1419" t="s">
        <v>19</v>
      </c>
      <c r="J1419" t="s">
        <v>20</v>
      </c>
      <c r="K1419" t="s">
        <v>831</v>
      </c>
      <c r="L1419" s="4" t="s">
        <v>1132</v>
      </c>
      <c r="Q1419" s="18" t="str">
        <f>"S"&amp;_xlfn.ISOWEEKNUM(Semaine_1[[#This Row],[Date]])</f>
        <v>S27</v>
      </c>
      <c r="R1419" s="18" t="str">
        <f>TEXT(Semaine_1[[#This Row],[Date]],"MMMM")</f>
        <v>juin</v>
      </c>
    </row>
    <row r="1420" spans="1:18" ht="28.5" x14ac:dyDescent="0.45">
      <c r="A1420" s="1">
        <v>45838</v>
      </c>
      <c r="B1420" t="s">
        <v>35</v>
      </c>
      <c r="C1420" t="s">
        <v>36</v>
      </c>
      <c r="D1420" t="s">
        <v>214</v>
      </c>
      <c r="E1420" t="s">
        <v>217</v>
      </c>
      <c r="F1420">
        <v>775452096</v>
      </c>
      <c r="G1420" t="s">
        <v>27</v>
      </c>
      <c r="I1420" t="s">
        <v>19</v>
      </c>
      <c r="J1420" t="s">
        <v>20</v>
      </c>
      <c r="K1420" t="s">
        <v>831</v>
      </c>
      <c r="L1420" s="4" t="s">
        <v>1133</v>
      </c>
      <c r="Q1420" s="18" t="str">
        <f>"S"&amp;_xlfn.ISOWEEKNUM(Semaine_1[[#This Row],[Date]])</f>
        <v>S27</v>
      </c>
      <c r="R1420" s="18" t="str">
        <f>TEXT(Semaine_1[[#This Row],[Date]],"MMMM")</f>
        <v>juin</v>
      </c>
    </row>
    <row r="1421" spans="1:18" x14ac:dyDescent="0.45">
      <c r="A1421" s="1">
        <v>45838</v>
      </c>
      <c r="B1421" t="s">
        <v>35</v>
      </c>
      <c r="C1421" t="s">
        <v>36</v>
      </c>
      <c r="D1421" t="s">
        <v>214</v>
      </c>
      <c r="E1421" t="s">
        <v>1134</v>
      </c>
      <c r="F1421">
        <v>775886041</v>
      </c>
      <c r="G1421" t="s">
        <v>27</v>
      </c>
      <c r="I1421" t="s">
        <v>24</v>
      </c>
      <c r="J1421" t="s">
        <v>37</v>
      </c>
      <c r="K1421" t="s">
        <v>831</v>
      </c>
      <c r="L1421" s="4" t="s">
        <v>1135</v>
      </c>
      <c r="M1421" t="s">
        <v>34</v>
      </c>
      <c r="N1421">
        <v>25</v>
      </c>
      <c r="O1421" s="5">
        <v>26000</v>
      </c>
      <c r="P1421" s="5">
        <v>650000</v>
      </c>
      <c r="Q1421" s="18" t="str">
        <f>"S"&amp;_xlfn.ISOWEEKNUM(Semaine_1[[#This Row],[Date]])</f>
        <v>S27</v>
      </c>
      <c r="R1421" s="18" t="str">
        <f>TEXT(Semaine_1[[#This Row],[Date]],"MMMM")</f>
        <v>juin</v>
      </c>
    </row>
    <row r="1422" spans="1:18" x14ac:dyDescent="0.45">
      <c r="A1422" s="1">
        <v>45838</v>
      </c>
      <c r="B1422" t="s">
        <v>35</v>
      </c>
      <c r="C1422" t="s">
        <v>36</v>
      </c>
      <c r="D1422" t="s">
        <v>214</v>
      </c>
      <c r="E1422" t="s">
        <v>1136</v>
      </c>
      <c r="F1422">
        <v>773445799</v>
      </c>
      <c r="G1422" t="s">
        <v>18</v>
      </c>
      <c r="I1422" t="s">
        <v>19</v>
      </c>
      <c r="J1422" t="s">
        <v>20</v>
      </c>
      <c r="K1422" t="s">
        <v>831</v>
      </c>
      <c r="L1422" s="4" t="s">
        <v>121</v>
      </c>
      <c r="Q1422" s="18" t="str">
        <f>"S"&amp;_xlfn.ISOWEEKNUM(Semaine_1[[#This Row],[Date]])</f>
        <v>S27</v>
      </c>
      <c r="R1422" s="18" t="str">
        <f>TEXT(Semaine_1[[#This Row],[Date]],"MMMM")</f>
        <v>juin</v>
      </c>
    </row>
    <row r="1423" spans="1:18" ht="28.5" x14ac:dyDescent="0.45">
      <c r="A1423" s="1">
        <v>45838</v>
      </c>
      <c r="B1423" t="s">
        <v>35</v>
      </c>
      <c r="C1423" t="s">
        <v>36</v>
      </c>
      <c r="D1423" t="s">
        <v>214</v>
      </c>
      <c r="E1423" t="s">
        <v>218</v>
      </c>
      <c r="F1423">
        <v>785459209</v>
      </c>
      <c r="G1423" t="s">
        <v>27</v>
      </c>
      <c r="I1423" t="s">
        <v>24</v>
      </c>
      <c r="J1423" t="s">
        <v>37</v>
      </c>
      <c r="K1423" t="s">
        <v>831</v>
      </c>
      <c r="L1423" s="4" t="s">
        <v>1137</v>
      </c>
      <c r="M1423" t="s">
        <v>34</v>
      </c>
      <c r="N1423">
        <v>25</v>
      </c>
      <c r="O1423" s="5">
        <v>26000</v>
      </c>
      <c r="P1423" s="5">
        <v>650000</v>
      </c>
      <c r="Q1423" s="18" t="str">
        <f>"S"&amp;_xlfn.ISOWEEKNUM(Semaine_1[[#This Row],[Date]])</f>
        <v>S27</v>
      </c>
      <c r="R1423" s="18" t="str">
        <f>TEXT(Semaine_1[[#This Row],[Date]],"MMMM")</f>
        <v>juin</v>
      </c>
    </row>
    <row r="1424" spans="1:18" ht="28.5" x14ac:dyDescent="0.45">
      <c r="A1424" s="1">
        <v>45838</v>
      </c>
      <c r="B1424" t="s">
        <v>35</v>
      </c>
      <c r="C1424" t="s">
        <v>36</v>
      </c>
      <c r="D1424" t="s">
        <v>214</v>
      </c>
      <c r="E1424" t="s">
        <v>1138</v>
      </c>
      <c r="F1424">
        <v>772932581</v>
      </c>
      <c r="G1424" t="s">
        <v>18</v>
      </c>
      <c r="I1424" t="s">
        <v>24</v>
      </c>
      <c r="J1424" t="s">
        <v>20</v>
      </c>
      <c r="K1424" t="s">
        <v>831</v>
      </c>
      <c r="L1424" s="4" t="s">
        <v>1139</v>
      </c>
      <c r="Q1424" s="18" t="str">
        <f>"S"&amp;_xlfn.ISOWEEKNUM(Semaine_1[[#This Row],[Date]])</f>
        <v>S27</v>
      </c>
      <c r="R1424" s="18" t="str">
        <f>TEXT(Semaine_1[[#This Row],[Date]],"MMMM")</f>
        <v>juin</v>
      </c>
    </row>
    <row r="1425" spans="1:18" ht="28.5" x14ac:dyDescent="0.45">
      <c r="A1425" s="1">
        <v>45836</v>
      </c>
      <c r="B1425" t="s">
        <v>14</v>
      </c>
      <c r="C1425" t="s">
        <v>15</v>
      </c>
      <c r="D1425" t="s">
        <v>1140</v>
      </c>
      <c r="E1425" t="s">
        <v>1141</v>
      </c>
      <c r="F1425">
        <v>774428537</v>
      </c>
      <c r="G1425" t="s">
        <v>1142</v>
      </c>
      <c r="I1425" t="s">
        <v>19</v>
      </c>
      <c r="J1425" t="s">
        <v>20</v>
      </c>
      <c r="K1425" t="s">
        <v>831</v>
      </c>
      <c r="L1425" s="4" t="s">
        <v>1143</v>
      </c>
      <c r="Q1425" s="18" t="str">
        <f>"S"&amp;_xlfn.ISOWEEKNUM(Semaine_1[[#This Row],[Date]])</f>
        <v>S26</v>
      </c>
      <c r="R1425" s="18" t="str">
        <f>TEXT(Semaine_1[[#This Row],[Date]],"MMMM")</f>
        <v>juin</v>
      </c>
    </row>
    <row r="1426" spans="1:18" x14ac:dyDescent="0.45">
      <c r="A1426" s="1">
        <v>45836</v>
      </c>
      <c r="B1426" t="s">
        <v>25</v>
      </c>
      <c r="C1426" t="s">
        <v>26</v>
      </c>
      <c r="D1426" t="s">
        <v>1144</v>
      </c>
      <c r="E1426" t="s">
        <v>198</v>
      </c>
      <c r="F1426">
        <v>781468744</v>
      </c>
      <c r="G1426" t="s">
        <v>27</v>
      </c>
      <c r="I1426" t="s">
        <v>19</v>
      </c>
      <c r="J1426" t="s">
        <v>20</v>
      </c>
      <c r="K1426" t="s">
        <v>831</v>
      </c>
      <c r="L1426" s="4" t="s">
        <v>219</v>
      </c>
      <c r="Q1426" s="18" t="str">
        <f>"S"&amp;_xlfn.ISOWEEKNUM(Semaine_1[[#This Row],[Date]])</f>
        <v>S26</v>
      </c>
      <c r="R1426" s="18" t="str">
        <f>TEXT(Semaine_1[[#This Row],[Date]],"MMMM")</f>
        <v>juin</v>
      </c>
    </row>
    <row r="1427" spans="1:18" ht="42.75" x14ac:dyDescent="0.45">
      <c r="A1427" s="1">
        <v>45836</v>
      </c>
      <c r="B1427" t="s">
        <v>25</v>
      </c>
      <c r="C1427" t="s">
        <v>26</v>
      </c>
      <c r="D1427" t="s">
        <v>1144</v>
      </c>
      <c r="E1427" t="s">
        <v>1145</v>
      </c>
      <c r="F1427">
        <v>774452553</v>
      </c>
      <c r="G1427" t="s">
        <v>18</v>
      </c>
      <c r="I1427" t="s">
        <v>19</v>
      </c>
      <c r="J1427" t="s">
        <v>20</v>
      </c>
      <c r="K1427" t="s">
        <v>831</v>
      </c>
      <c r="L1427" s="4" t="s">
        <v>1146</v>
      </c>
      <c r="Q1427" s="18" t="str">
        <f>"S"&amp;_xlfn.ISOWEEKNUM(Semaine_1[[#This Row],[Date]])</f>
        <v>S26</v>
      </c>
      <c r="R1427" s="18" t="str">
        <f>TEXT(Semaine_1[[#This Row],[Date]],"MMMM")</f>
        <v>juin</v>
      </c>
    </row>
    <row r="1428" spans="1:18" ht="28.5" x14ac:dyDescent="0.45">
      <c r="A1428" s="1">
        <v>45836</v>
      </c>
      <c r="B1428" t="s">
        <v>25</v>
      </c>
      <c r="C1428" t="s">
        <v>26</v>
      </c>
      <c r="D1428" t="s">
        <v>1144</v>
      </c>
      <c r="E1428" t="s">
        <v>1147</v>
      </c>
      <c r="F1428">
        <v>776893330</v>
      </c>
      <c r="G1428" t="s">
        <v>861</v>
      </c>
      <c r="I1428" t="s">
        <v>19</v>
      </c>
      <c r="J1428" t="s">
        <v>20</v>
      </c>
      <c r="K1428" t="s">
        <v>831</v>
      </c>
      <c r="L1428" s="4" t="s">
        <v>1148</v>
      </c>
      <c r="Q1428" s="18" t="str">
        <f>"S"&amp;_xlfn.ISOWEEKNUM(Semaine_1[[#This Row],[Date]])</f>
        <v>S26</v>
      </c>
      <c r="R1428" s="18" t="str">
        <f>TEXT(Semaine_1[[#This Row],[Date]],"MMMM")</f>
        <v>juin</v>
      </c>
    </row>
    <row r="1429" spans="1:18" x14ac:dyDescent="0.45">
      <c r="A1429" s="1">
        <v>45836</v>
      </c>
      <c r="B1429" t="s">
        <v>25</v>
      </c>
      <c r="C1429" t="s">
        <v>26</v>
      </c>
      <c r="D1429" t="s">
        <v>1144</v>
      </c>
      <c r="E1429" t="s">
        <v>975</v>
      </c>
      <c r="F1429">
        <v>772555234</v>
      </c>
      <c r="G1429" t="s">
        <v>18</v>
      </c>
      <c r="I1429" t="s">
        <v>19</v>
      </c>
      <c r="J1429" t="s">
        <v>20</v>
      </c>
      <c r="K1429" t="s">
        <v>831</v>
      </c>
      <c r="L1429" s="4" t="s">
        <v>220</v>
      </c>
      <c r="Q1429" s="18" t="str">
        <f>"S"&amp;_xlfn.ISOWEEKNUM(Semaine_1[[#This Row],[Date]])</f>
        <v>S26</v>
      </c>
      <c r="R1429" s="18" t="str">
        <f>TEXT(Semaine_1[[#This Row],[Date]],"MMMM")</f>
        <v>juin</v>
      </c>
    </row>
    <row r="1430" spans="1:18" x14ac:dyDescent="0.45">
      <c r="A1430" s="1">
        <v>45836</v>
      </c>
      <c r="B1430" t="s">
        <v>25</v>
      </c>
      <c r="C1430" t="s">
        <v>26</v>
      </c>
      <c r="D1430" t="s">
        <v>1144</v>
      </c>
      <c r="E1430" t="s">
        <v>1149</v>
      </c>
      <c r="F1430">
        <v>770655495</v>
      </c>
      <c r="G1430" t="s">
        <v>18</v>
      </c>
      <c r="I1430" t="s">
        <v>19</v>
      </c>
      <c r="J1430" t="s">
        <v>20</v>
      </c>
      <c r="K1430" t="s">
        <v>831</v>
      </c>
      <c r="L1430" s="4" t="s">
        <v>1150</v>
      </c>
      <c r="Q1430" s="18" t="str">
        <f>"S"&amp;_xlfn.ISOWEEKNUM(Semaine_1[[#This Row],[Date]])</f>
        <v>S26</v>
      </c>
      <c r="R1430" s="18" t="str">
        <f>TEXT(Semaine_1[[#This Row],[Date]],"MMMM")</f>
        <v>juin</v>
      </c>
    </row>
    <row r="1431" spans="1:18" ht="42.75" x14ac:dyDescent="0.45">
      <c r="A1431" s="1">
        <v>45836</v>
      </c>
      <c r="B1431" t="s">
        <v>25</v>
      </c>
      <c r="C1431" t="s">
        <v>26</v>
      </c>
      <c r="D1431" t="s">
        <v>1144</v>
      </c>
      <c r="E1431" t="s">
        <v>221</v>
      </c>
      <c r="F1431">
        <v>775653543</v>
      </c>
      <c r="G1431" t="s">
        <v>27</v>
      </c>
      <c r="I1431" t="s">
        <v>24</v>
      </c>
      <c r="J1431" t="s">
        <v>20</v>
      </c>
      <c r="K1431" t="s">
        <v>831</v>
      </c>
      <c r="L1431" s="4" t="s">
        <v>1151</v>
      </c>
      <c r="Q1431" s="18" t="str">
        <f>"S"&amp;_xlfn.ISOWEEKNUM(Semaine_1[[#This Row],[Date]])</f>
        <v>S26</v>
      </c>
      <c r="R1431" s="18" t="str">
        <f>TEXT(Semaine_1[[#This Row],[Date]],"MMMM")</f>
        <v>juin</v>
      </c>
    </row>
    <row r="1432" spans="1:18" x14ac:dyDescent="0.45">
      <c r="A1432" s="1">
        <v>45836</v>
      </c>
      <c r="B1432" t="s">
        <v>45</v>
      </c>
      <c r="C1432" t="s">
        <v>46</v>
      </c>
      <c r="D1432" t="s">
        <v>749</v>
      </c>
      <c r="E1432" t="s">
        <v>755</v>
      </c>
      <c r="F1432">
        <v>763469670</v>
      </c>
      <c r="G1432" t="s">
        <v>27</v>
      </c>
      <c r="I1432" t="s">
        <v>24</v>
      </c>
      <c r="J1432" t="s">
        <v>28</v>
      </c>
      <c r="K1432" t="s">
        <v>831</v>
      </c>
      <c r="L1432" s="4" t="s">
        <v>1152</v>
      </c>
      <c r="M1432" t="s">
        <v>34</v>
      </c>
      <c r="N1432">
        <v>50</v>
      </c>
      <c r="O1432" s="5">
        <v>26000</v>
      </c>
      <c r="P1432" s="5">
        <v>1300000</v>
      </c>
      <c r="Q1432" s="18" t="str">
        <f>"S"&amp;_xlfn.ISOWEEKNUM(Semaine_1[[#This Row],[Date]])</f>
        <v>S26</v>
      </c>
      <c r="R1432" s="18" t="str">
        <f>TEXT(Semaine_1[[#This Row],[Date]],"MMMM")</f>
        <v>juin</v>
      </c>
    </row>
    <row r="1433" spans="1:18" x14ac:dyDescent="0.45">
      <c r="A1433" s="1">
        <v>45836</v>
      </c>
      <c r="B1433" t="s">
        <v>45</v>
      </c>
      <c r="C1433" t="s">
        <v>46</v>
      </c>
      <c r="D1433" t="s">
        <v>1153</v>
      </c>
      <c r="E1433" t="s">
        <v>222</v>
      </c>
      <c r="F1433">
        <v>773637953</v>
      </c>
      <c r="G1433" t="s">
        <v>27</v>
      </c>
      <c r="I1433" t="s">
        <v>19</v>
      </c>
      <c r="J1433" t="s">
        <v>20</v>
      </c>
      <c r="K1433" t="s">
        <v>831</v>
      </c>
      <c r="L1433" s="4" t="s">
        <v>49</v>
      </c>
      <c r="Q1433" s="18" t="str">
        <f>"S"&amp;_xlfn.ISOWEEKNUM(Semaine_1[[#This Row],[Date]])</f>
        <v>S26</v>
      </c>
      <c r="R1433" s="18" t="str">
        <f>TEXT(Semaine_1[[#This Row],[Date]],"MMMM")</f>
        <v>juin</v>
      </c>
    </row>
    <row r="1434" spans="1:18" x14ac:dyDescent="0.45">
      <c r="A1434" s="1">
        <v>45836</v>
      </c>
      <c r="B1434" t="s">
        <v>45</v>
      </c>
      <c r="C1434" t="s">
        <v>46</v>
      </c>
      <c r="D1434" t="s">
        <v>1153</v>
      </c>
      <c r="E1434" t="s">
        <v>1154</v>
      </c>
      <c r="F1434">
        <v>774880562</v>
      </c>
      <c r="G1434" t="s">
        <v>27</v>
      </c>
      <c r="I1434" t="s">
        <v>19</v>
      </c>
      <c r="J1434" t="s">
        <v>20</v>
      </c>
      <c r="K1434" t="s">
        <v>831</v>
      </c>
      <c r="L1434" s="4" t="s">
        <v>775</v>
      </c>
      <c r="Q1434" s="18" t="str">
        <f>"S"&amp;_xlfn.ISOWEEKNUM(Semaine_1[[#This Row],[Date]])</f>
        <v>S26</v>
      </c>
      <c r="R1434" s="18" t="str">
        <f>TEXT(Semaine_1[[#This Row],[Date]],"MMMM")</f>
        <v>juin</v>
      </c>
    </row>
    <row r="1435" spans="1:18" x14ac:dyDescent="0.45">
      <c r="A1435" s="1">
        <v>45836</v>
      </c>
      <c r="B1435" t="s">
        <v>45</v>
      </c>
      <c r="C1435" t="s">
        <v>46</v>
      </c>
      <c r="D1435" t="s">
        <v>1153</v>
      </c>
      <c r="E1435" t="s">
        <v>853</v>
      </c>
      <c r="F1435">
        <v>770430101</v>
      </c>
      <c r="G1435" t="s">
        <v>27</v>
      </c>
      <c r="I1435" t="s">
        <v>19</v>
      </c>
      <c r="J1435" t="s">
        <v>20</v>
      </c>
      <c r="K1435" t="s">
        <v>831</v>
      </c>
      <c r="L1435" s="4" t="s">
        <v>775</v>
      </c>
      <c r="Q1435" s="18" t="str">
        <f>"S"&amp;_xlfn.ISOWEEKNUM(Semaine_1[[#This Row],[Date]])</f>
        <v>S26</v>
      </c>
      <c r="R1435" s="18" t="str">
        <f>TEXT(Semaine_1[[#This Row],[Date]],"MMMM")</f>
        <v>juin</v>
      </c>
    </row>
    <row r="1436" spans="1:18" x14ac:dyDescent="0.45">
      <c r="A1436" s="1">
        <v>45836</v>
      </c>
      <c r="B1436" t="s">
        <v>45</v>
      </c>
      <c r="C1436" t="s">
        <v>46</v>
      </c>
      <c r="D1436" t="s">
        <v>1153</v>
      </c>
      <c r="E1436" t="s">
        <v>65</v>
      </c>
      <c r="F1436">
        <v>775043755</v>
      </c>
      <c r="G1436" t="s">
        <v>27</v>
      </c>
      <c r="I1436" t="s">
        <v>19</v>
      </c>
      <c r="J1436" t="s">
        <v>20</v>
      </c>
      <c r="K1436" t="s">
        <v>831</v>
      </c>
      <c r="L1436" s="4" t="s">
        <v>49</v>
      </c>
      <c r="Q1436" s="18" t="str">
        <f>"S"&amp;_xlfn.ISOWEEKNUM(Semaine_1[[#This Row],[Date]])</f>
        <v>S26</v>
      </c>
      <c r="R1436" s="18" t="str">
        <f>TEXT(Semaine_1[[#This Row],[Date]],"MMMM")</f>
        <v>juin</v>
      </c>
    </row>
    <row r="1437" spans="1:18" x14ac:dyDescent="0.45">
      <c r="A1437" s="1">
        <v>45836</v>
      </c>
      <c r="B1437" t="s">
        <v>45</v>
      </c>
      <c r="C1437" t="s">
        <v>46</v>
      </c>
      <c r="D1437" t="s">
        <v>1153</v>
      </c>
      <c r="E1437" t="s">
        <v>1155</v>
      </c>
      <c r="F1437">
        <v>775554017</v>
      </c>
      <c r="G1437" t="s">
        <v>27</v>
      </c>
      <c r="I1437" t="s">
        <v>19</v>
      </c>
      <c r="J1437" t="s">
        <v>20</v>
      </c>
      <c r="K1437" t="s">
        <v>831</v>
      </c>
      <c r="L1437" s="4" t="s">
        <v>964</v>
      </c>
      <c r="Q1437" s="18" t="str">
        <f>"S"&amp;_xlfn.ISOWEEKNUM(Semaine_1[[#This Row],[Date]])</f>
        <v>S26</v>
      </c>
      <c r="R1437" s="18" t="str">
        <f>TEXT(Semaine_1[[#This Row],[Date]],"MMMM")</f>
        <v>juin</v>
      </c>
    </row>
    <row r="1438" spans="1:18" x14ac:dyDescent="0.45">
      <c r="A1438" s="1">
        <v>45836</v>
      </c>
      <c r="B1438" t="s">
        <v>45</v>
      </c>
      <c r="C1438" t="s">
        <v>46</v>
      </c>
      <c r="D1438" t="s">
        <v>1153</v>
      </c>
      <c r="E1438" t="s">
        <v>1156</v>
      </c>
      <c r="F1438">
        <v>781699011</v>
      </c>
      <c r="G1438" t="s">
        <v>27</v>
      </c>
      <c r="I1438" t="s">
        <v>24</v>
      </c>
      <c r="J1438" t="s">
        <v>20</v>
      </c>
      <c r="K1438" t="s">
        <v>831</v>
      </c>
      <c r="L1438" s="4" t="s">
        <v>49</v>
      </c>
      <c r="Q1438" s="18" t="str">
        <f>"S"&amp;_xlfn.ISOWEEKNUM(Semaine_1[[#This Row],[Date]])</f>
        <v>S26</v>
      </c>
      <c r="R1438" s="18" t="str">
        <f>TEXT(Semaine_1[[#This Row],[Date]],"MMMM")</f>
        <v>juin</v>
      </c>
    </row>
    <row r="1439" spans="1:18" x14ac:dyDescent="0.45">
      <c r="A1439" s="1">
        <v>45836</v>
      </c>
      <c r="B1439" t="s">
        <v>45</v>
      </c>
      <c r="C1439" t="s">
        <v>46</v>
      </c>
      <c r="D1439" t="s">
        <v>1153</v>
      </c>
      <c r="E1439" t="s">
        <v>65</v>
      </c>
      <c r="F1439">
        <v>770394556</v>
      </c>
      <c r="G1439" t="s">
        <v>27</v>
      </c>
      <c r="I1439" t="s">
        <v>19</v>
      </c>
      <c r="J1439" t="s">
        <v>20</v>
      </c>
      <c r="K1439" t="s">
        <v>831</v>
      </c>
      <c r="L1439" s="4" t="s">
        <v>49</v>
      </c>
      <c r="Q1439" s="18" t="str">
        <f>"S"&amp;_xlfn.ISOWEEKNUM(Semaine_1[[#This Row],[Date]])</f>
        <v>S26</v>
      </c>
      <c r="R1439" s="18" t="str">
        <f>TEXT(Semaine_1[[#This Row],[Date]],"MMMM")</f>
        <v>juin</v>
      </c>
    </row>
    <row r="1440" spans="1:18" ht="42.75" x14ac:dyDescent="0.45">
      <c r="A1440" s="1">
        <v>45836</v>
      </c>
      <c r="B1440" t="s">
        <v>30</v>
      </c>
      <c r="C1440" t="s">
        <v>31</v>
      </c>
      <c r="D1440" t="s">
        <v>223</v>
      </c>
      <c r="E1440" t="s">
        <v>1157</v>
      </c>
      <c r="F1440">
        <v>775067806</v>
      </c>
      <c r="G1440" t="s">
        <v>27</v>
      </c>
      <c r="I1440" t="s">
        <v>24</v>
      </c>
      <c r="J1440" t="s">
        <v>20</v>
      </c>
      <c r="K1440" t="s">
        <v>831</v>
      </c>
      <c r="L1440" s="4" t="s">
        <v>1158</v>
      </c>
      <c r="Q1440" s="18" t="str">
        <f>"S"&amp;_xlfn.ISOWEEKNUM(Semaine_1[[#This Row],[Date]])</f>
        <v>S26</v>
      </c>
      <c r="R1440" s="18" t="str">
        <f>TEXT(Semaine_1[[#This Row],[Date]],"MMMM")</f>
        <v>juin</v>
      </c>
    </row>
    <row r="1441" spans="1:18" ht="28.5" x14ac:dyDescent="0.45">
      <c r="A1441" s="1">
        <v>45836</v>
      </c>
      <c r="B1441" t="s">
        <v>30</v>
      </c>
      <c r="C1441" t="s">
        <v>31</v>
      </c>
      <c r="D1441" t="s">
        <v>223</v>
      </c>
      <c r="E1441" t="s">
        <v>1159</v>
      </c>
      <c r="F1441">
        <v>771952687</v>
      </c>
      <c r="G1441" t="s">
        <v>27</v>
      </c>
      <c r="I1441" t="s">
        <v>19</v>
      </c>
      <c r="J1441" t="s">
        <v>20</v>
      </c>
      <c r="K1441" t="s">
        <v>831</v>
      </c>
      <c r="L1441" s="4" t="s">
        <v>1160</v>
      </c>
      <c r="Q1441" s="18" t="str">
        <f>"S"&amp;_xlfn.ISOWEEKNUM(Semaine_1[[#This Row],[Date]])</f>
        <v>S26</v>
      </c>
      <c r="R1441" s="18" t="str">
        <f>TEXT(Semaine_1[[#This Row],[Date]],"MMMM")</f>
        <v>juin</v>
      </c>
    </row>
    <row r="1442" spans="1:18" ht="28.5" x14ac:dyDescent="0.45">
      <c r="A1442" s="1">
        <v>45836</v>
      </c>
      <c r="B1442" t="s">
        <v>30</v>
      </c>
      <c r="C1442" t="s">
        <v>31</v>
      </c>
      <c r="D1442" t="s">
        <v>223</v>
      </c>
      <c r="E1442" t="s">
        <v>224</v>
      </c>
      <c r="F1442">
        <v>777049024</v>
      </c>
      <c r="G1442" t="s">
        <v>18</v>
      </c>
      <c r="I1442" t="s">
        <v>19</v>
      </c>
      <c r="J1442" t="s">
        <v>20</v>
      </c>
      <c r="K1442" t="s">
        <v>831</v>
      </c>
      <c r="L1442" s="4" t="s">
        <v>1161</v>
      </c>
      <c r="Q1442" s="18" t="str">
        <f>"S"&amp;_xlfn.ISOWEEKNUM(Semaine_1[[#This Row],[Date]])</f>
        <v>S26</v>
      </c>
      <c r="R1442" s="18" t="str">
        <f>TEXT(Semaine_1[[#This Row],[Date]],"MMMM")</f>
        <v>juin</v>
      </c>
    </row>
    <row r="1443" spans="1:18" ht="42.75" x14ac:dyDescent="0.45">
      <c r="A1443" s="1">
        <v>45836</v>
      </c>
      <c r="B1443" t="s">
        <v>30</v>
      </c>
      <c r="C1443" t="s">
        <v>31</v>
      </c>
      <c r="D1443" t="s">
        <v>223</v>
      </c>
      <c r="E1443" t="s">
        <v>1162</v>
      </c>
      <c r="F1443">
        <v>774480985</v>
      </c>
      <c r="G1443" t="s">
        <v>18</v>
      </c>
      <c r="I1443" t="s">
        <v>19</v>
      </c>
      <c r="J1443" t="s">
        <v>20</v>
      </c>
      <c r="K1443" t="s">
        <v>831</v>
      </c>
      <c r="L1443" s="4" t="s">
        <v>1163</v>
      </c>
      <c r="Q1443" s="18" t="str">
        <f>"S"&amp;_xlfn.ISOWEEKNUM(Semaine_1[[#This Row],[Date]])</f>
        <v>S26</v>
      </c>
      <c r="R1443" s="18" t="str">
        <f>TEXT(Semaine_1[[#This Row],[Date]],"MMMM")</f>
        <v>juin</v>
      </c>
    </row>
    <row r="1444" spans="1:18" ht="28.5" x14ac:dyDescent="0.45">
      <c r="A1444" s="1">
        <v>45836</v>
      </c>
      <c r="B1444" t="s">
        <v>30</v>
      </c>
      <c r="C1444" t="s">
        <v>31</v>
      </c>
      <c r="D1444" t="s">
        <v>223</v>
      </c>
      <c r="E1444" t="s">
        <v>1164</v>
      </c>
      <c r="F1444">
        <v>768819835</v>
      </c>
      <c r="G1444" t="s">
        <v>18</v>
      </c>
      <c r="I1444" t="s">
        <v>19</v>
      </c>
      <c r="J1444" t="s">
        <v>20</v>
      </c>
      <c r="K1444" t="s">
        <v>831</v>
      </c>
      <c r="L1444" s="4" t="s">
        <v>1165</v>
      </c>
      <c r="Q1444" s="18" t="str">
        <f>"S"&amp;_xlfn.ISOWEEKNUM(Semaine_1[[#This Row],[Date]])</f>
        <v>S26</v>
      </c>
      <c r="R1444" s="18" t="str">
        <f>TEXT(Semaine_1[[#This Row],[Date]],"MMMM")</f>
        <v>juin</v>
      </c>
    </row>
    <row r="1445" spans="1:18" x14ac:dyDescent="0.45">
      <c r="A1445" s="1">
        <v>45836</v>
      </c>
      <c r="B1445" t="s">
        <v>30</v>
      </c>
      <c r="C1445" t="s">
        <v>31</v>
      </c>
      <c r="D1445" t="s">
        <v>223</v>
      </c>
      <c r="E1445" t="s">
        <v>1166</v>
      </c>
      <c r="F1445">
        <v>775361133</v>
      </c>
      <c r="G1445" t="s">
        <v>27</v>
      </c>
      <c r="I1445" t="s">
        <v>24</v>
      </c>
      <c r="J1445" t="s">
        <v>37</v>
      </c>
      <c r="K1445" t="s">
        <v>831</v>
      </c>
      <c r="L1445" s="4" t="s">
        <v>33</v>
      </c>
      <c r="M1445" t="s">
        <v>34</v>
      </c>
      <c r="N1445">
        <v>25</v>
      </c>
      <c r="O1445" s="5">
        <v>26000</v>
      </c>
      <c r="P1445" s="5">
        <v>650000</v>
      </c>
      <c r="Q1445" s="18" t="str">
        <f>"S"&amp;_xlfn.ISOWEEKNUM(Semaine_1[[#This Row],[Date]])</f>
        <v>S26</v>
      </c>
      <c r="R1445" s="18" t="str">
        <f>TEXT(Semaine_1[[#This Row],[Date]],"MMMM")</f>
        <v>juin</v>
      </c>
    </row>
    <row r="1446" spans="1:18" x14ac:dyDescent="0.45">
      <c r="A1446" s="1">
        <v>45836</v>
      </c>
      <c r="B1446" t="s">
        <v>30</v>
      </c>
      <c r="C1446" t="s">
        <v>31</v>
      </c>
      <c r="D1446" t="s">
        <v>223</v>
      </c>
      <c r="E1446" t="s">
        <v>1167</v>
      </c>
      <c r="F1446">
        <v>764690084</v>
      </c>
      <c r="G1446" t="s">
        <v>18</v>
      </c>
      <c r="I1446" t="s">
        <v>24</v>
      </c>
      <c r="J1446" t="s">
        <v>37</v>
      </c>
      <c r="K1446" t="s">
        <v>831</v>
      </c>
      <c r="L1446" s="4" t="s">
        <v>33</v>
      </c>
      <c r="M1446" t="s">
        <v>34</v>
      </c>
      <c r="N1446">
        <v>5</v>
      </c>
      <c r="O1446" s="5">
        <v>26000</v>
      </c>
      <c r="P1446" s="5">
        <v>130000</v>
      </c>
      <c r="Q1446" s="18" t="str">
        <f>"S"&amp;_xlfn.ISOWEEKNUM(Semaine_1[[#This Row],[Date]])</f>
        <v>S26</v>
      </c>
      <c r="R1446" s="18" t="str">
        <f>TEXT(Semaine_1[[#This Row],[Date]],"MMMM")</f>
        <v>juin</v>
      </c>
    </row>
    <row r="1447" spans="1:18" x14ac:dyDescent="0.45">
      <c r="A1447" s="1">
        <v>45836</v>
      </c>
      <c r="B1447" t="s">
        <v>30</v>
      </c>
      <c r="C1447" t="s">
        <v>31</v>
      </c>
      <c r="D1447" t="s">
        <v>223</v>
      </c>
      <c r="E1447" t="s">
        <v>1167</v>
      </c>
      <c r="F1447">
        <v>764690084</v>
      </c>
      <c r="G1447" t="s">
        <v>18</v>
      </c>
      <c r="I1447" t="s">
        <v>24</v>
      </c>
      <c r="J1447" t="s">
        <v>37</v>
      </c>
      <c r="K1447" t="s">
        <v>831</v>
      </c>
      <c r="L1447" s="4" t="s">
        <v>33</v>
      </c>
      <c r="M1447" t="s">
        <v>43</v>
      </c>
      <c r="N1447">
        <v>2</v>
      </c>
      <c r="O1447" s="5">
        <v>19500</v>
      </c>
      <c r="P1447" s="5">
        <v>39000</v>
      </c>
      <c r="Q1447" s="18" t="str">
        <f>"S"&amp;_xlfn.ISOWEEKNUM(Semaine_1[[#This Row],[Date]])</f>
        <v>S26</v>
      </c>
      <c r="R1447" s="18" t="str">
        <f>TEXT(Semaine_1[[#This Row],[Date]],"MMMM")</f>
        <v>juin</v>
      </c>
    </row>
    <row r="1448" spans="1:18" x14ac:dyDescent="0.45">
      <c r="A1448" s="1">
        <v>45836</v>
      </c>
      <c r="B1448" t="s">
        <v>30</v>
      </c>
      <c r="C1448" t="s">
        <v>31</v>
      </c>
      <c r="D1448" t="s">
        <v>223</v>
      </c>
      <c r="E1448" t="s">
        <v>1167</v>
      </c>
      <c r="F1448">
        <v>764690084</v>
      </c>
      <c r="G1448" t="s">
        <v>18</v>
      </c>
      <c r="I1448" t="s">
        <v>24</v>
      </c>
      <c r="J1448" t="s">
        <v>37</v>
      </c>
      <c r="K1448" t="s">
        <v>831</v>
      </c>
      <c r="L1448" s="4" t="s">
        <v>33</v>
      </c>
      <c r="M1448" t="s">
        <v>29</v>
      </c>
      <c r="N1448">
        <v>5</v>
      </c>
      <c r="O1448" s="5">
        <v>10250</v>
      </c>
      <c r="P1448" s="5">
        <v>51250</v>
      </c>
      <c r="Q1448" s="18" t="str">
        <f>"S"&amp;_xlfn.ISOWEEKNUM(Semaine_1[[#This Row],[Date]])</f>
        <v>S26</v>
      </c>
      <c r="R1448" s="18" t="str">
        <f>TEXT(Semaine_1[[#This Row],[Date]],"MMMM")</f>
        <v>juin</v>
      </c>
    </row>
    <row r="1449" spans="1:18" x14ac:dyDescent="0.45">
      <c r="A1449" s="1">
        <v>45836</v>
      </c>
      <c r="B1449" t="s">
        <v>30</v>
      </c>
      <c r="C1449" t="s">
        <v>31</v>
      </c>
      <c r="D1449" t="s">
        <v>223</v>
      </c>
      <c r="E1449" t="s">
        <v>1168</v>
      </c>
      <c r="F1449">
        <v>773481721</v>
      </c>
      <c r="G1449" t="s">
        <v>18</v>
      </c>
      <c r="I1449" t="s">
        <v>24</v>
      </c>
      <c r="J1449" t="s">
        <v>37</v>
      </c>
      <c r="K1449" t="s">
        <v>831</v>
      </c>
      <c r="L1449" s="4" t="s">
        <v>1169</v>
      </c>
      <c r="M1449" t="s">
        <v>32</v>
      </c>
      <c r="N1449">
        <v>5</v>
      </c>
      <c r="O1449" s="5">
        <v>31000</v>
      </c>
      <c r="P1449" s="5">
        <v>155000</v>
      </c>
      <c r="Q1449" s="18" t="str">
        <f>"S"&amp;_xlfn.ISOWEEKNUM(Semaine_1[[#This Row],[Date]])</f>
        <v>S26</v>
      </c>
      <c r="R1449" s="18" t="str">
        <f>TEXT(Semaine_1[[#This Row],[Date]],"MMMM")</f>
        <v>juin</v>
      </c>
    </row>
    <row r="1450" spans="1:18" x14ac:dyDescent="0.45">
      <c r="A1450" s="1">
        <v>45836</v>
      </c>
      <c r="B1450" t="s">
        <v>35</v>
      </c>
      <c r="C1450" t="s">
        <v>36</v>
      </c>
      <c r="D1450" t="s">
        <v>1170</v>
      </c>
      <c r="E1450" t="s">
        <v>1171</v>
      </c>
      <c r="F1450">
        <v>778003741</v>
      </c>
      <c r="G1450" t="s">
        <v>1142</v>
      </c>
      <c r="I1450" t="s">
        <v>24</v>
      </c>
      <c r="J1450" t="s">
        <v>20</v>
      </c>
      <c r="K1450" t="s">
        <v>831</v>
      </c>
      <c r="L1450" s="4" t="s">
        <v>1172</v>
      </c>
      <c r="Q1450" s="18" t="str">
        <f>"S"&amp;_xlfn.ISOWEEKNUM(Semaine_1[[#This Row],[Date]])</f>
        <v>S26</v>
      </c>
      <c r="R1450" s="18" t="str">
        <f>TEXT(Semaine_1[[#This Row],[Date]],"MMMM")</f>
        <v>juin</v>
      </c>
    </row>
    <row r="1451" spans="1:18" x14ac:dyDescent="0.45">
      <c r="A1451" s="1">
        <v>45836</v>
      </c>
      <c r="B1451" t="s">
        <v>35</v>
      </c>
      <c r="C1451" t="s">
        <v>36</v>
      </c>
      <c r="D1451" t="s">
        <v>1170</v>
      </c>
      <c r="E1451" t="s">
        <v>225</v>
      </c>
      <c r="F1451">
        <v>756409883</v>
      </c>
      <c r="G1451" t="s">
        <v>27</v>
      </c>
      <c r="I1451" t="s">
        <v>24</v>
      </c>
      <c r="J1451" t="s">
        <v>20</v>
      </c>
      <c r="K1451" t="s">
        <v>831</v>
      </c>
      <c r="L1451" s="4" t="s">
        <v>1173</v>
      </c>
      <c r="Q1451" s="18" t="str">
        <f>"S"&amp;_xlfn.ISOWEEKNUM(Semaine_1[[#This Row],[Date]])</f>
        <v>S26</v>
      </c>
      <c r="R1451" s="18" t="str">
        <f>TEXT(Semaine_1[[#This Row],[Date]],"MMMM")</f>
        <v>juin</v>
      </c>
    </row>
    <row r="1452" spans="1:18" ht="28.5" x14ac:dyDescent="0.45">
      <c r="A1452" s="1">
        <v>45836</v>
      </c>
      <c r="B1452" t="s">
        <v>35</v>
      </c>
      <c r="C1452" t="s">
        <v>36</v>
      </c>
      <c r="D1452" t="s">
        <v>1170</v>
      </c>
      <c r="E1452" t="s">
        <v>1174</v>
      </c>
      <c r="F1452">
        <v>774446240</v>
      </c>
      <c r="G1452" t="s">
        <v>27</v>
      </c>
      <c r="I1452" t="s">
        <v>24</v>
      </c>
      <c r="J1452" t="s">
        <v>20</v>
      </c>
      <c r="K1452" t="s">
        <v>831</v>
      </c>
      <c r="L1452" s="4" t="s">
        <v>1175</v>
      </c>
      <c r="Q1452" s="18" t="str">
        <f>"S"&amp;_xlfn.ISOWEEKNUM(Semaine_1[[#This Row],[Date]])</f>
        <v>S26</v>
      </c>
      <c r="R1452" s="18" t="str">
        <f>TEXT(Semaine_1[[#This Row],[Date]],"MMMM")</f>
        <v>juin</v>
      </c>
    </row>
    <row r="1453" spans="1:18" x14ac:dyDescent="0.45">
      <c r="A1453" s="1">
        <v>45836</v>
      </c>
      <c r="B1453" t="s">
        <v>35</v>
      </c>
      <c r="C1453" t="s">
        <v>36</v>
      </c>
      <c r="D1453" t="s">
        <v>1170</v>
      </c>
      <c r="E1453" t="s">
        <v>1176</v>
      </c>
      <c r="F1453">
        <v>780191969</v>
      </c>
      <c r="G1453" t="s">
        <v>27</v>
      </c>
      <c r="I1453" t="s">
        <v>19</v>
      </c>
      <c r="J1453" t="s">
        <v>20</v>
      </c>
      <c r="K1453" t="s">
        <v>831</v>
      </c>
      <c r="L1453" s="4" t="s">
        <v>1177</v>
      </c>
      <c r="Q1453" s="18" t="str">
        <f>"S"&amp;_xlfn.ISOWEEKNUM(Semaine_1[[#This Row],[Date]])</f>
        <v>S26</v>
      </c>
      <c r="R1453" s="18" t="str">
        <f>TEXT(Semaine_1[[#This Row],[Date]],"MMMM")</f>
        <v>juin</v>
      </c>
    </row>
    <row r="1454" spans="1:18" x14ac:dyDescent="0.45">
      <c r="A1454" s="1">
        <v>45836</v>
      </c>
      <c r="B1454" t="s">
        <v>35</v>
      </c>
      <c r="C1454" t="s">
        <v>36</v>
      </c>
      <c r="D1454" t="s">
        <v>1170</v>
      </c>
      <c r="E1454" t="s">
        <v>1178</v>
      </c>
      <c r="F1454">
        <v>778823579</v>
      </c>
      <c r="G1454" t="s">
        <v>27</v>
      </c>
      <c r="I1454" t="s">
        <v>24</v>
      </c>
      <c r="J1454" t="s">
        <v>20</v>
      </c>
      <c r="K1454" t="s">
        <v>831</v>
      </c>
      <c r="L1454" s="4" t="s">
        <v>1179</v>
      </c>
      <c r="Q1454" s="18" t="str">
        <f>"S"&amp;_xlfn.ISOWEEKNUM(Semaine_1[[#This Row],[Date]])</f>
        <v>S26</v>
      </c>
      <c r="R1454" s="18" t="str">
        <f>TEXT(Semaine_1[[#This Row],[Date]],"MMMM")</f>
        <v>juin</v>
      </c>
    </row>
    <row r="1455" spans="1:18" x14ac:dyDescent="0.45">
      <c r="A1455" s="1">
        <v>45836</v>
      </c>
      <c r="B1455" t="s">
        <v>35</v>
      </c>
      <c r="C1455" t="s">
        <v>36</v>
      </c>
      <c r="D1455" t="s">
        <v>1170</v>
      </c>
      <c r="E1455" t="s">
        <v>1180</v>
      </c>
      <c r="F1455">
        <v>776067914</v>
      </c>
      <c r="G1455" t="s">
        <v>23</v>
      </c>
      <c r="I1455" t="s">
        <v>24</v>
      </c>
      <c r="J1455" t="s">
        <v>20</v>
      </c>
      <c r="K1455" t="s">
        <v>831</v>
      </c>
      <c r="L1455" s="4" t="s">
        <v>1181</v>
      </c>
      <c r="Q1455" s="18" t="str">
        <f>"S"&amp;_xlfn.ISOWEEKNUM(Semaine_1[[#This Row],[Date]])</f>
        <v>S26</v>
      </c>
      <c r="R1455" s="18" t="str">
        <f>TEXT(Semaine_1[[#This Row],[Date]],"MMMM")</f>
        <v>juin</v>
      </c>
    </row>
    <row r="1456" spans="1:18" x14ac:dyDescent="0.45">
      <c r="A1456" s="1">
        <v>45836</v>
      </c>
      <c r="B1456" t="s">
        <v>35</v>
      </c>
      <c r="C1456" t="s">
        <v>36</v>
      </c>
      <c r="D1456" t="s">
        <v>1170</v>
      </c>
      <c r="E1456" t="s">
        <v>1182</v>
      </c>
      <c r="F1456">
        <v>775715660</v>
      </c>
      <c r="G1456" t="s">
        <v>18</v>
      </c>
      <c r="I1456" t="s">
        <v>19</v>
      </c>
      <c r="J1456" t="s">
        <v>20</v>
      </c>
      <c r="K1456" t="s">
        <v>831</v>
      </c>
      <c r="L1456" s="4" t="s">
        <v>1183</v>
      </c>
      <c r="Q1456" s="18" t="str">
        <f>"S"&amp;_xlfn.ISOWEEKNUM(Semaine_1[[#This Row],[Date]])</f>
        <v>S26</v>
      </c>
      <c r="R1456" s="18" t="str">
        <f>TEXT(Semaine_1[[#This Row],[Date]],"MMMM")</f>
        <v>juin</v>
      </c>
    </row>
    <row r="1457" spans="1:18" x14ac:dyDescent="0.45">
      <c r="A1457" s="1">
        <v>45836</v>
      </c>
      <c r="B1457" t="s">
        <v>42</v>
      </c>
      <c r="C1457" t="s">
        <v>815</v>
      </c>
      <c r="D1457" t="s">
        <v>889</v>
      </c>
      <c r="E1457" t="s">
        <v>1184</v>
      </c>
      <c r="F1457">
        <v>770217868</v>
      </c>
      <c r="G1457" t="s">
        <v>27</v>
      </c>
      <c r="I1457" t="s">
        <v>24</v>
      </c>
      <c r="J1457" t="s">
        <v>28</v>
      </c>
      <c r="K1457" t="s">
        <v>831</v>
      </c>
      <c r="M1457" t="s">
        <v>34</v>
      </c>
      <c r="N1457">
        <v>50</v>
      </c>
      <c r="O1457" s="5">
        <v>26000</v>
      </c>
      <c r="P1457" s="5">
        <v>1300000</v>
      </c>
      <c r="Q1457" s="18" t="str">
        <f>"S"&amp;_xlfn.ISOWEEKNUM(Semaine_1[[#This Row],[Date]])</f>
        <v>S26</v>
      </c>
      <c r="R1457" s="18" t="str">
        <f>TEXT(Semaine_1[[#This Row],[Date]],"MMMM")</f>
        <v>juin</v>
      </c>
    </row>
    <row r="1458" spans="1:18" x14ac:dyDescent="0.45">
      <c r="A1458" s="1">
        <v>45836</v>
      </c>
      <c r="B1458" t="s">
        <v>42</v>
      </c>
      <c r="C1458" t="s">
        <v>815</v>
      </c>
      <c r="D1458" t="s">
        <v>889</v>
      </c>
      <c r="E1458" t="s">
        <v>1185</v>
      </c>
      <c r="F1458">
        <v>770512919</v>
      </c>
      <c r="G1458" t="s">
        <v>27</v>
      </c>
      <c r="I1458" t="s">
        <v>24</v>
      </c>
      <c r="J1458" t="s">
        <v>28</v>
      </c>
      <c r="K1458" t="s">
        <v>831</v>
      </c>
      <c r="M1458" t="s">
        <v>34</v>
      </c>
      <c r="N1458">
        <v>25</v>
      </c>
      <c r="O1458" s="5">
        <v>26000</v>
      </c>
      <c r="P1458" s="5">
        <v>650000</v>
      </c>
      <c r="Q1458" s="18" t="str">
        <f>"S"&amp;_xlfn.ISOWEEKNUM(Semaine_1[[#This Row],[Date]])</f>
        <v>S26</v>
      </c>
      <c r="R1458" s="18" t="str">
        <f>TEXT(Semaine_1[[#This Row],[Date]],"MMMM")</f>
        <v>juin</v>
      </c>
    </row>
    <row r="1459" spans="1:18" x14ac:dyDescent="0.45">
      <c r="A1459" s="1">
        <v>45836</v>
      </c>
      <c r="B1459" t="s">
        <v>42</v>
      </c>
      <c r="C1459" t="s">
        <v>815</v>
      </c>
      <c r="D1459" t="s">
        <v>889</v>
      </c>
      <c r="E1459" t="s">
        <v>1186</v>
      </c>
      <c r="F1459">
        <v>781310969</v>
      </c>
      <c r="G1459" t="s">
        <v>27</v>
      </c>
      <c r="I1459" t="s">
        <v>24</v>
      </c>
      <c r="J1459" t="s">
        <v>28</v>
      </c>
      <c r="K1459" t="s">
        <v>831</v>
      </c>
      <c r="M1459" t="s">
        <v>34</v>
      </c>
      <c r="N1459">
        <v>25</v>
      </c>
      <c r="O1459" s="5">
        <v>26000</v>
      </c>
      <c r="P1459" s="5">
        <v>650000</v>
      </c>
      <c r="Q1459" s="18" t="str">
        <f>"S"&amp;_xlfn.ISOWEEKNUM(Semaine_1[[#This Row],[Date]])</f>
        <v>S26</v>
      </c>
      <c r="R1459" s="18" t="str">
        <f>TEXT(Semaine_1[[#This Row],[Date]],"MMMM")</f>
        <v>juin</v>
      </c>
    </row>
    <row r="1460" spans="1:18" x14ac:dyDescent="0.45">
      <c r="A1460" s="1">
        <v>45836</v>
      </c>
      <c r="B1460" t="s">
        <v>42</v>
      </c>
      <c r="C1460" t="s">
        <v>815</v>
      </c>
      <c r="D1460" t="s">
        <v>1113</v>
      </c>
      <c r="E1460" t="s">
        <v>1187</v>
      </c>
      <c r="F1460">
        <v>775601949</v>
      </c>
      <c r="G1460" t="s">
        <v>18</v>
      </c>
      <c r="I1460" t="s">
        <v>24</v>
      </c>
      <c r="J1460" t="s">
        <v>28</v>
      </c>
      <c r="K1460" t="s">
        <v>831</v>
      </c>
      <c r="M1460" t="s">
        <v>1188</v>
      </c>
      <c r="N1460">
        <v>1</v>
      </c>
      <c r="O1460" s="5">
        <v>19500</v>
      </c>
      <c r="P1460" s="5">
        <v>19500</v>
      </c>
      <c r="Q1460" s="18" t="str">
        <f>"S"&amp;_xlfn.ISOWEEKNUM(Semaine_1[[#This Row],[Date]])</f>
        <v>S26</v>
      </c>
      <c r="R1460" s="18" t="str">
        <f>TEXT(Semaine_1[[#This Row],[Date]],"MMMM")</f>
        <v>juin</v>
      </c>
    </row>
    <row r="1461" spans="1:18" ht="28.5" x14ac:dyDescent="0.45">
      <c r="A1461" s="1">
        <v>45836</v>
      </c>
      <c r="B1461" t="s">
        <v>40</v>
      </c>
      <c r="C1461" t="s">
        <v>41</v>
      </c>
      <c r="D1461" t="s">
        <v>226</v>
      </c>
      <c r="E1461" t="s">
        <v>1189</v>
      </c>
      <c r="F1461">
        <v>775586819</v>
      </c>
      <c r="G1461" t="s">
        <v>27</v>
      </c>
      <c r="I1461" t="s">
        <v>24</v>
      </c>
      <c r="J1461" t="s">
        <v>28</v>
      </c>
      <c r="K1461" t="s">
        <v>831</v>
      </c>
      <c r="L1461" s="4" t="s">
        <v>1190</v>
      </c>
      <c r="M1461" t="s">
        <v>177</v>
      </c>
      <c r="N1461">
        <v>50</v>
      </c>
      <c r="O1461" s="5">
        <v>31000</v>
      </c>
      <c r="P1461" s="5">
        <v>1550000</v>
      </c>
      <c r="Q1461" s="18" t="str">
        <f>"S"&amp;_xlfn.ISOWEEKNUM(Semaine_1[[#This Row],[Date]])</f>
        <v>S26</v>
      </c>
      <c r="R1461" s="18" t="str">
        <f>TEXT(Semaine_1[[#This Row],[Date]],"MMMM")</f>
        <v>juin</v>
      </c>
    </row>
    <row r="1462" spans="1:18" x14ac:dyDescent="0.45">
      <c r="A1462" s="1">
        <v>45836</v>
      </c>
      <c r="B1462" t="s">
        <v>40</v>
      </c>
      <c r="C1462" t="s">
        <v>41</v>
      </c>
      <c r="D1462" t="s">
        <v>227</v>
      </c>
      <c r="E1462" t="s">
        <v>1191</v>
      </c>
      <c r="F1462">
        <v>783880187</v>
      </c>
      <c r="G1462" t="s">
        <v>27</v>
      </c>
      <c r="I1462" t="s">
        <v>24</v>
      </c>
      <c r="J1462" t="s">
        <v>20</v>
      </c>
      <c r="K1462" t="s">
        <v>831</v>
      </c>
      <c r="L1462" s="4" t="s">
        <v>1192</v>
      </c>
      <c r="Q1462" s="18" t="str">
        <f>"S"&amp;_xlfn.ISOWEEKNUM(Semaine_1[[#This Row],[Date]])</f>
        <v>S26</v>
      </c>
      <c r="R1462" s="18" t="str">
        <f>TEXT(Semaine_1[[#This Row],[Date]],"MMMM")</f>
        <v>juin</v>
      </c>
    </row>
    <row r="1463" spans="1:18" x14ac:dyDescent="0.45">
      <c r="A1463" s="1">
        <v>45836</v>
      </c>
      <c r="B1463" t="s">
        <v>40</v>
      </c>
      <c r="C1463" t="s">
        <v>41</v>
      </c>
      <c r="D1463" t="s">
        <v>227</v>
      </c>
      <c r="E1463" t="s">
        <v>542</v>
      </c>
      <c r="F1463">
        <v>705677612</v>
      </c>
      <c r="G1463" t="s">
        <v>18</v>
      </c>
      <c r="I1463" t="s">
        <v>19</v>
      </c>
      <c r="J1463" t="s">
        <v>37</v>
      </c>
      <c r="K1463" t="s">
        <v>831</v>
      </c>
      <c r="L1463" s="4" t="s">
        <v>841</v>
      </c>
      <c r="M1463" t="s">
        <v>34</v>
      </c>
      <c r="N1463">
        <v>1</v>
      </c>
      <c r="O1463" s="5">
        <v>26000</v>
      </c>
      <c r="P1463" s="5">
        <v>26000</v>
      </c>
      <c r="Q1463" s="18" t="str">
        <f>"S"&amp;_xlfn.ISOWEEKNUM(Semaine_1[[#This Row],[Date]])</f>
        <v>S26</v>
      </c>
      <c r="R1463" s="18" t="str">
        <f>TEXT(Semaine_1[[#This Row],[Date]],"MMMM")</f>
        <v>juin</v>
      </c>
    </row>
    <row r="1464" spans="1:18" x14ac:dyDescent="0.45">
      <c r="A1464" s="1">
        <v>45836</v>
      </c>
      <c r="B1464" t="s">
        <v>40</v>
      </c>
      <c r="C1464" t="s">
        <v>41</v>
      </c>
      <c r="D1464" t="s">
        <v>227</v>
      </c>
      <c r="E1464" t="s">
        <v>104</v>
      </c>
      <c r="F1464">
        <v>772131614</v>
      </c>
      <c r="G1464" t="s">
        <v>27</v>
      </c>
      <c r="I1464" t="s">
        <v>24</v>
      </c>
      <c r="J1464" t="s">
        <v>37</v>
      </c>
      <c r="K1464" t="s">
        <v>831</v>
      </c>
      <c r="L1464" s="4" t="s">
        <v>1193</v>
      </c>
      <c r="M1464" t="s">
        <v>34</v>
      </c>
      <c r="N1464">
        <v>1</v>
      </c>
      <c r="O1464" s="5">
        <v>26000</v>
      </c>
      <c r="P1464" s="5">
        <v>26000</v>
      </c>
      <c r="Q1464" s="18" t="str">
        <f>"S"&amp;_xlfn.ISOWEEKNUM(Semaine_1[[#This Row],[Date]])</f>
        <v>S26</v>
      </c>
      <c r="R1464" s="18" t="str">
        <f>TEXT(Semaine_1[[#This Row],[Date]],"MMMM")</f>
        <v>juin</v>
      </c>
    </row>
    <row r="1465" spans="1:18" x14ac:dyDescent="0.45">
      <c r="A1465" s="1">
        <v>45836</v>
      </c>
      <c r="B1465" t="s">
        <v>40</v>
      </c>
      <c r="C1465" t="s">
        <v>41</v>
      </c>
      <c r="D1465" t="s">
        <v>227</v>
      </c>
      <c r="E1465" t="s">
        <v>174</v>
      </c>
      <c r="F1465">
        <v>779117562</v>
      </c>
      <c r="G1465" t="s">
        <v>18</v>
      </c>
      <c r="I1465" t="s">
        <v>24</v>
      </c>
      <c r="J1465" t="s">
        <v>20</v>
      </c>
      <c r="K1465" t="s">
        <v>831</v>
      </c>
      <c r="L1465" s="4" t="s">
        <v>1194</v>
      </c>
      <c r="Q1465" s="18" t="str">
        <f>"S"&amp;_xlfn.ISOWEEKNUM(Semaine_1[[#This Row],[Date]])</f>
        <v>S26</v>
      </c>
      <c r="R1465" s="18" t="str">
        <f>TEXT(Semaine_1[[#This Row],[Date]],"MMMM")</f>
        <v>juin</v>
      </c>
    </row>
    <row r="1466" spans="1:18" x14ac:dyDescent="0.45">
      <c r="A1466" s="1">
        <v>45836</v>
      </c>
      <c r="B1466" t="s">
        <v>40</v>
      </c>
      <c r="C1466" t="s">
        <v>41</v>
      </c>
      <c r="D1466" t="s">
        <v>227</v>
      </c>
      <c r="E1466" t="s">
        <v>1195</v>
      </c>
      <c r="F1466">
        <v>774849293</v>
      </c>
      <c r="G1466" t="s">
        <v>27</v>
      </c>
      <c r="I1466" t="s">
        <v>24</v>
      </c>
      <c r="J1466" t="s">
        <v>20</v>
      </c>
      <c r="K1466" t="s">
        <v>831</v>
      </c>
      <c r="L1466" s="4" t="s">
        <v>1196</v>
      </c>
      <c r="Q1466" s="18" t="str">
        <f>"S"&amp;_xlfn.ISOWEEKNUM(Semaine_1[[#This Row],[Date]])</f>
        <v>S26</v>
      </c>
      <c r="R1466" s="18" t="str">
        <f>TEXT(Semaine_1[[#This Row],[Date]],"MMMM")</f>
        <v>juin</v>
      </c>
    </row>
    <row r="1467" spans="1:18" ht="28.5" x14ac:dyDescent="0.45">
      <c r="A1467" s="1">
        <v>45836</v>
      </c>
      <c r="B1467" t="s">
        <v>40</v>
      </c>
      <c r="C1467" t="s">
        <v>41</v>
      </c>
      <c r="D1467" t="s">
        <v>227</v>
      </c>
      <c r="E1467" t="s">
        <v>1197</v>
      </c>
      <c r="F1467">
        <v>773708303</v>
      </c>
      <c r="G1467" t="s">
        <v>27</v>
      </c>
      <c r="I1467" t="s">
        <v>24</v>
      </c>
      <c r="J1467" t="s">
        <v>37</v>
      </c>
      <c r="K1467" t="s">
        <v>831</v>
      </c>
      <c r="L1467" s="4" t="s">
        <v>1198</v>
      </c>
      <c r="M1467" t="s">
        <v>32</v>
      </c>
      <c r="N1467">
        <v>50</v>
      </c>
      <c r="O1467" s="5">
        <v>31000</v>
      </c>
      <c r="P1467" s="5">
        <v>1550000</v>
      </c>
      <c r="Q1467" s="18" t="str">
        <f>"S"&amp;_xlfn.ISOWEEKNUM(Semaine_1[[#This Row],[Date]])</f>
        <v>S26</v>
      </c>
      <c r="R1467" s="18" t="str">
        <f>TEXT(Semaine_1[[#This Row],[Date]],"MMMM")</f>
        <v>juin</v>
      </c>
    </row>
    <row r="1468" spans="1:18" ht="28.5" x14ac:dyDescent="0.45">
      <c r="A1468" s="1">
        <v>45836</v>
      </c>
      <c r="B1468" t="s">
        <v>40</v>
      </c>
      <c r="C1468" t="s">
        <v>41</v>
      </c>
      <c r="D1468" t="s">
        <v>227</v>
      </c>
      <c r="E1468" t="s">
        <v>1199</v>
      </c>
      <c r="F1468">
        <v>771165277</v>
      </c>
      <c r="G1468" t="s">
        <v>27</v>
      </c>
      <c r="I1468" t="s">
        <v>24</v>
      </c>
      <c r="J1468" t="s">
        <v>20</v>
      </c>
      <c r="K1468" t="s">
        <v>831</v>
      </c>
      <c r="L1468" s="4" t="s">
        <v>1200</v>
      </c>
      <c r="Q1468" s="18" t="str">
        <f>"S"&amp;_xlfn.ISOWEEKNUM(Semaine_1[[#This Row],[Date]])</f>
        <v>S26</v>
      </c>
      <c r="R1468" s="18" t="str">
        <f>TEXT(Semaine_1[[#This Row],[Date]],"MMMM")</f>
        <v>juin</v>
      </c>
    </row>
    <row r="1469" spans="1:18" x14ac:dyDescent="0.45">
      <c r="A1469" s="1">
        <v>45836</v>
      </c>
      <c r="B1469" t="s">
        <v>40</v>
      </c>
      <c r="C1469" t="s">
        <v>41</v>
      </c>
      <c r="D1469" t="s">
        <v>227</v>
      </c>
      <c r="E1469" t="s">
        <v>1201</v>
      </c>
      <c r="F1469">
        <v>773691545</v>
      </c>
      <c r="G1469" t="s">
        <v>18</v>
      </c>
      <c r="I1469" t="s">
        <v>19</v>
      </c>
      <c r="J1469" t="s">
        <v>20</v>
      </c>
      <c r="K1469" t="s">
        <v>831</v>
      </c>
      <c r="L1469" s="4" t="s">
        <v>1202</v>
      </c>
      <c r="Q1469" s="18" t="str">
        <f>"S"&amp;_xlfn.ISOWEEKNUM(Semaine_1[[#This Row],[Date]])</f>
        <v>S26</v>
      </c>
      <c r="R1469" s="18" t="str">
        <f>TEXT(Semaine_1[[#This Row],[Date]],"MMMM")</f>
        <v>juin</v>
      </c>
    </row>
    <row r="1470" spans="1:18" x14ac:dyDescent="0.45">
      <c r="A1470" s="1">
        <v>45836</v>
      </c>
      <c r="B1470" t="s">
        <v>40</v>
      </c>
      <c r="C1470" t="s">
        <v>41</v>
      </c>
      <c r="D1470" t="s">
        <v>227</v>
      </c>
      <c r="E1470" t="s">
        <v>1203</v>
      </c>
      <c r="F1470">
        <v>778221515</v>
      </c>
      <c r="G1470" t="s">
        <v>27</v>
      </c>
      <c r="I1470" t="s">
        <v>24</v>
      </c>
      <c r="J1470" t="s">
        <v>37</v>
      </c>
      <c r="K1470" t="s">
        <v>831</v>
      </c>
      <c r="L1470" s="4" t="s">
        <v>1204</v>
      </c>
      <c r="M1470" t="s">
        <v>32</v>
      </c>
      <c r="N1470">
        <v>5</v>
      </c>
      <c r="O1470" s="5">
        <v>31000</v>
      </c>
      <c r="P1470" s="5">
        <v>155000</v>
      </c>
      <c r="Q1470" s="18" t="str">
        <f>"S"&amp;_xlfn.ISOWEEKNUM(Semaine_1[[#This Row],[Date]])</f>
        <v>S26</v>
      </c>
      <c r="R1470" s="18" t="str">
        <f>TEXT(Semaine_1[[#This Row],[Date]],"MMMM")</f>
        <v>juin</v>
      </c>
    </row>
    <row r="1471" spans="1:18" x14ac:dyDescent="0.45">
      <c r="A1471" s="1">
        <v>45836</v>
      </c>
      <c r="B1471" t="s">
        <v>40</v>
      </c>
      <c r="C1471" t="s">
        <v>41</v>
      </c>
      <c r="D1471" t="s">
        <v>227</v>
      </c>
      <c r="E1471" t="s">
        <v>105</v>
      </c>
      <c r="F1471">
        <v>771985160</v>
      </c>
      <c r="G1471" t="s">
        <v>27</v>
      </c>
      <c r="I1471" t="s">
        <v>24</v>
      </c>
      <c r="J1471" t="s">
        <v>20</v>
      </c>
      <c r="K1471" t="s">
        <v>831</v>
      </c>
      <c r="L1471" s="4" t="s">
        <v>106</v>
      </c>
      <c r="Q1471" s="18" t="str">
        <f>"S"&amp;_xlfn.ISOWEEKNUM(Semaine_1[[#This Row],[Date]])</f>
        <v>S26</v>
      </c>
      <c r="R1471" s="18" t="str">
        <f>TEXT(Semaine_1[[#This Row],[Date]],"MMMM")</f>
        <v>juin</v>
      </c>
    </row>
    <row r="1472" spans="1:18" x14ac:dyDescent="0.45">
      <c r="A1472" s="1">
        <v>45836</v>
      </c>
      <c r="B1472" t="s">
        <v>40</v>
      </c>
      <c r="C1472" t="s">
        <v>41</v>
      </c>
      <c r="D1472" t="s">
        <v>227</v>
      </c>
      <c r="E1472" t="s">
        <v>228</v>
      </c>
      <c r="F1472">
        <v>776630094</v>
      </c>
      <c r="G1472" t="s">
        <v>27</v>
      </c>
      <c r="I1472" t="s">
        <v>24</v>
      </c>
      <c r="J1472" t="s">
        <v>37</v>
      </c>
      <c r="K1472" t="s">
        <v>831</v>
      </c>
      <c r="L1472" s="4" t="s">
        <v>1205</v>
      </c>
      <c r="M1472" t="s">
        <v>32</v>
      </c>
      <c r="N1472">
        <v>25</v>
      </c>
      <c r="O1472" s="5">
        <v>31000</v>
      </c>
      <c r="P1472" s="5">
        <v>775000</v>
      </c>
      <c r="Q1472" s="18" t="str">
        <f>"S"&amp;_xlfn.ISOWEEKNUM(Semaine_1[[#This Row],[Date]])</f>
        <v>S26</v>
      </c>
      <c r="R1472" s="18" t="str">
        <f>TEXT(Semaine_1[[#This Row],[Date]],"MMMM")</f>
        <v>juin</v>
      </c>
    </row>
    <row r="1473" spans="1:18" x14ac:dyDescent="0.45">
      <c r="A1473" s="1">
        <v>45836</v>
      </c>
      <c r="B1473" t="s">
        <v>40</v>
      </c>
      <c r="C1473" t="s">
        <v>41</v>
      </c>
      <c r="D1473" t="s">
        <v>227</v>
      </c>
      <c r="E1473" t="s">
        <v>1206</v>
      </c>
      <c r="F1473">
        <v>767510303</v>
      </c>
      <c r="G1473" t="s">
        <v>27</v>
      </c>
      <c r="I1473" t="s">
        <v>24</v>
      </c>
      <c r="J1473" t="s">
        <v>20</v>
      </c>
      <c r="K1473" t="s">
        <v>831</v>
      </c>
      <c r="L1473" s="4" t="s">
        <v>1207</v>
      </c>
      <c r="Q1473" s="18" t="str">
        <f>"S"&amp;_xlfn.ISOWEEKNUM(Semaine_1[[#This Row],[Date]])</f>
        <v>S26</v>
      </c>
      <c r="R1473" s="18" t="str">
        <f>TEXT(Semaine_1[[#This Row],[Date]],"MMMM")</f>
        <v>juin</v>
      </c>
    </row>
    <row r="1474" spans="1:18" x14ac:dyDescent="0.45">
      <c r="A1474" s="1">
        <v>45836</v>
      </c>
      <c r="B1474" t="s">
        <v>40</v>
      </c>
      <c r="C1474" t="s">
        <v>41</v>
      </c>
      <c r="D1474" t="s">
        <v>227</v>
      </c>
      <c r="E1474" t="s">
        <v>229</v>
      </c>
      <c r="F1474">
        <v>774483791</v>
      </c>
      <c r="G1474" t="s">
        <v>27</v>
      </c>
      <c r="I1474" t="s">
        <v>24</v>
      </c>
      <c r="J1474" t="s">
        <v>37</v>
      </c>
      <c r="K1474" t="s">
        <v>831</v>
      </c>
      <c r="L1474" s="4" t="s">
        <v>1208</v>
      </c>
      <c r="M1474" t="s">
        <v>32</v>
      </c>
      <c r="N1474">
        <v>25</v>
      </c>
      <c r="O1474" s="5">
        <v>31000</v>
      </c>
      <c r="P1474" s="5">
        <v>775000</v>
      </c>
      <c r="Q1474" s="18" t="str">
        <f>"S"&amp;_xlfn.ISOWEEKNUM(Semaine_1[[#This Row],[Date]])</f>
        <v>S26</v>
      </c>
      <c r="R1474" s="18" t="str">
        <f>TEXT(Semaine_1[[#This Row],[Date]],"MMMM")</f>
        <v>juin</v>
      </c>
    </row>
    <row r="1475" spans="1:18" x14ac:dyDescent="0.45">
      <c r="A1475" s="1">
        <v>45836</v>
      </c>
      <c r="B1475" t="s">
        <v>40</v>
      </c>
      <c r="C1475" t="s">
        <v>41</v>
      </c>
      <c r="D1475" t="s">
        <v>227</v>
      </c>
      <c r="E1475" t="s">
        <v>230</v>
      </c>
      <c r="F1475">
        <v>778837600</v>
      </c>
      <c r="G1475" t="s">
        <v>18</v>
      </c>
      <c r="I1475" t="s">
        <v>24</v>
      </c>
      <c r="J1475" t="s">
        <v>28</v>
      </c>
      <c r="K1475" t="s">
        <v>831</v>
      </c>
      <c r="L1475" s="4" t="s">
        <v>1209</v>
      </c>
      <c r="M1475" t="s">
        <v>29</v>
      </c>
      <c r="N1475">
        <v>1</v>
      </c>
      <c r="O1475" s="5">
        <v>10250</v>
      </c>
      <c r="P1475" s="5">
        <v>10250</v>
      </c>
      <c r="Q1475" s="18" t="str">
        <f>"S"&amp;_xlfn.ISOWEEKNUM(Semaine_1[[#This Row],[Date]])</f>
        <v>S26</v>
      </c>
      <c r="R1475" s="18" t="str">
        <f>TEXT(Semaine_1[[#This Row],[Date]],"MMMM")</f>
        <v>juin</v>
      </c>
    </row>
    <row r="1476" spans="1:18" x14ac:dyDescent="0.45">
      <c r="A1476" s="1">
        <v>45835</v>
      </c>
      <c r="B1476" t="s">
        <v>14</v>
      </c>
      <c r="C1476" t="s">
        <v>15</v>
      </c>
      <c r="D1476" t="s">
        <v>57</v>
      </c>
      <c r="E1476" t="s">
        <v>58</v>
      </c>
      <c r="F1476">
        <v>771871533</v>
      </c>
      <c r="G1476" t="s">
        <v>18</v>
      </c>
      <c r="I1476" t="s">
        <v>19</v>
      </c>
      <c r="J1476" t="s">
        <v>20</v>
      </c>
      <c r="K1476" t="s">
        <v>831</v>
      </c>
      <c r="L1476" s="4" t="s">
        <v>21</v>
      </c>
      <c r="Q1476" s="18" t="str">
        <f>"S"&amp;_xlfn.ISOWEEKNUM(Semaine_1[[#This Row],[Date]])</f>
        <v>S26</v>
      </c>
      <c r="R1476" s="18" t="str">
        <f>TEXT(Semaine_1[[#This Row],[Date]],"MMMM")</f>
        <v>juin</v>
      </c>
    </row>
    <row r="1477" spans="1:18" x14ac:dyDescent="0.45">
      <c r="A1477" s="1">
        <v>45835</v>
      </c>
      <c r="B1477" t="s">
        <v>14</v>
      </c>
      <c r="C1477" t="s">
        <v>15</v>
      </c>
      <c r="D1477" t="s">
        <v>57</v>
      </c>
      <c r="E1477" t="s">
        <v>1000</v>
      </c>
      <c r="F1477">
        <v>766447275</v>
      </c>
      <c r="G1477" t="s">
        <v>27</v>
      </c>
      <c r="I1477" t="s">
        <v>19</v>
      </c>
      <c r="J1477" t="s">
        <v>20</v>
      </c>
      <c r="L1477" s="4" t="s">
        <v>1210</v>
      </c>
      <c r="Q1477" s="18" t="str">
        <f>"S"&amp;_xlfn.ISOWEEKNUM(Semaine_1[[#This Row],[Date]])</f>
        <v>S26</v>
      </c>
      <c r="R1477" s="18" t="str">
        <f>TEXT(Semaine_1[[#This Row],[Date]],"MMMM")</f>
        <v>juin</v>
      </c>
    </row>
    <row r="1478" spans="1:18" x14ac:dyDescent="0.45">
      <c r="A1478" s="1">
        <v>45835</v>
      </c>
      <c r="B1478" t="s">
        <v>14</v>
      </c>
      <c r="C1478" t="s">
        <v>15</v>
      </c>
      <c r="D1478" t="s">
        <v>57</v>
      </c>
      <c r="E1478" t="s">
        <v>1005</v>
      </c>
      <c r="F1478">
        <v>780172121</v>
      </c>
      <c r="G1478" t="s">
        <v>27</v>
      </c>
      <c r="I1478" t="s">
        <v>19</v>
      </c>
      <c r="J1478" t="s">
        <v>20</v>
      </c>
      <c r="K1478" t="s">
        <v>831</v>
      </c>
      <c r="L1478" s="4" t="s">
        <v>21</v>
      </c>
      <c r="Q1478" s="18" t="str">
        <f>"S"&amp;_xlfn.ISOWEEKNUM(Semaine_1[[#This Row],[Date]])</f>
        <v>S26</v>
      </c>
      <c r="R1478" s="18" t="str">
        <f>TEXT(Semaine_1[[#This Row],[Date]],"MMMM")</f>
        <v>juin</v>
      </c>
    </row>
    <row r="1479" spans="1:18" x14ac:dyDescent="0.45">
      <c r="A1479" s="1">
        <v>45835</v>
      </c>
      <c r="B1479" t="s">
        <v>14</v>
      </c>
      <c r="C1479" t="s">
        <v>15</v>
      </c>
      <c r="D1479" t="s">
        <v>57</v>
      </c>
      <c r="E1479" t="s">
        <v>1008</v>
      </c>
      <c r="F1479">
        <v>775894235</v>
      </c>
      <c r="G1479" t="s">
        <v>27</v>
      </c>
      <c r="I1479" t="s">
        <v>19</v>
      </c>
      <c r="J1479" t="s">
        <v>20</v>
      </c>
      <c r="K1479" t="s">
        <v>831</v>
      </c>
      <c r="L1479" s="4" t="s">
        <v>21</v>
      </c>
      <c r="Q1479" s="18" t="str">
        <f>"S"&amp;_xlfn.ISOWEEKNUM(Semaine_1[[#This Row],[Date]])</f>
        <v>S26</v>
      </c>
      <c r="R1479" s="18" t="str">
        <f>TEXT(Semaine_1[[#This Row],[Date]],"MMMM")</f>
        <v>juin</v>
      </c>
    </row>
    <row r="1480" spans="1:18" x14ac:dyDescent="0.45">
      <c r="A1480" s="1">
        <v>45835</v>
      </c>
      <c r="B1480" t="s">
        <v>14</v>
      </c>
      <c r="C1480" t="s">
        <v>15</v>
      </c>
      <c r="D1480" t="s">
        <v>57</v>
      </c>
      <c r="E1480" t="s">
        <v>60</v>
      </c>
      <c r="F1480">
        <v>772788635</v>
      </c>
      <c r="G1480" t="s">
        <v>18</v>
      </c>
      <c r="I1480" t="s">
        <v>19</v>
      </c>
      <c r="J1480" t="s">
        <v>20</v>
      </c>
      <c r="K1480" t="s">
        <v>831</v>
      </c>
      <c r="L1480" s="4" t="s">
        <v>1211</v>
      </c>
      <c r="Q1480" s="18" t="str">
        <f>"S"&amp;_xlfn.ISOWEEKNUM(Semaine_1[[#This Row],[Date]])</f>
        <v>S26</v>
      </c>
      <c r="R1480" s="18" t="str">
        <f>TEXT(Semaine_1[[#This Row],[Date]],"MMMM")</f>
        <v>juin</v>
      </c>
    </row>
    <row r="1481" spans="1:18" x14ac:dyDescent="0.45">
      <c r="A1481" s="1">
        <v>45835</v>
      </c>
      <c r="B1481" t="s">
        <v>14</v>
      </c>
      <c r="C1481" t="s">
        <v>15</v>
      </c>
      <c r="D1481" t="s">
        <v>57</v>
      </c>
      <c r="E1481" t="s">
        <v>59</v>
      </c>
      <c r="F1481">
        <v>776167544</v>
      </c>
      <c r="G1481" t="s">
        <v>27</v>
      </c>
      <c r="I1481" t="s">
        <v>24</v>
      </c>
      <c r="J1481" t="s">
        <v>20</v>
      </c>
      <c r="K1481" t="s">
        <v>831</v>
      </c>
      <c r="L1481" s="4" t="s">
        <v>1094</v>
      </c>
      <c r="Q1481" s="18" t="str">
        <f>"S"&amp;_xlfn.ISOWEEKNUM(Semaine_1[[#This Row],[Date]])</f>
        <v>S26</v>
      </c>
      <c r="R1481" s="18" t="str">
        <f>TEXT(Semaine_1[[#This Row],[Date]],"MMMM")</f>
        <v>juin</v>
      </c>
    </row>
    <row r="1482" spans="1:18" x14ac:dyDescent="0.45">
      <c r="A1482" s="1">
        <v>45835</v>
      </c>
      <c r="B1482" t="s">
        <v>45</v>
      </c>
      <c r="C1482" t="s">
        <v>46</v>
      </c>
      <c r="D1482" t="s">
        <v>749</v>
      </c>
      <c r="E1482" t="s">
        <v>231</v>
      </c>
      <c r="F1482">
        <v>706994949</v>
      </c>
      <c r="G1482" t="s">
        <v>27</v>
      </c>
      <c r="I1482" t="s">
        <v>19</v>
      </c>
      <c r="J1482" t="s">
        <v>20</v>
      </c>
      <c r="K1482" t="s">
        <v>831</v>
      </c>
      <c r="L1482" s="4" t="s">
        <v>49</v>
      </c>
      <c r="Q1482" s="18" t="str">
        <f>"S"&amp;_xlfn.ISOWEEKNUM(Semaine_1[[#This Row],[Date]])</f>
        <v>S26</v>
      </c>
      <c r="R1482" s="18" t="str">
        <f>TEXT(Semaine_1[[#This Row],[Date]],"MMMM")</f>
        <v>juin</v>
      </c>
    </row>
    <row r="1483" spans="1:18" x14ac:dyDescent="0.45">
      <c r="A1483" s="1">
        <v>45835</v>
      </c>
      <c r="B1483" t="s">
        <v>45</v>
      </c>
      <c r="C1483" t="s">
        <v>46</v>
      </c>
      <c r="D1483" t="s">
        <v>749</v>
      </c>
      <c r="E1483" t="s">
        <v>966</v>
      </c>
      <c r="F1483">
        <v>775212989</v>
      </c>
      <c r="G1483" t="s">
        <v>27</v>
      </c>
      <c r="I1483" t="s">
        <v>24</v>
      </c>
      <c r="J1483" t="s">
        <v>20</v>
      </c>
      <c r="K1483" t="s">
        <v>831</v>
      </c>
      <c r="L1483" s="4" t="s">
        <v>49</v>
      </c>
      <c r="Q1483" s="18" t="str">
        <f>"S"&amp;_xlfn.ISOWEEKNUM(Semaine_1[[#This Row],[Date]])</f>
        <v>S26</v>
      </c>
      <c r="R1483" s="18" t="str">
        <f>TEXT(Semaine_1[[#This Row],[Date]],"MMMM")</f>
        <v>juin</v>
      </c>
    </row>
    <row r="1484" spans="1:18" x14ac:dyDescent="0.45">
      <c r="A1484" s="1">
        <v>45835</v>
      </c>
      <c r="B1484" t="s">
        <v>45</v>
      </c>
      <c r="C1484" t="s">
        <v>46</v>
      </c>
      <c r="D1484" t="s">
        <v>749</v>
      </c>
      <c r="E1484" t="s">
        <v>1027</v>
      </c>
      <c r="F1484">
        <v>765222286</v>
      </c>
      <c r="G1484" t="s">
        <v>27</v>
      </c>
      <c r="I1484" t="s">
        <v>24</v>
      </c>
      <c r="J1484" t="s">
        <v>20</v>
      </c>
      <c r="K1484" t="s">
        <v>831</v>
      </c>
      <c r="L1484" s="4" t="s">
        <v>49</v>
      </c>
      <c r="Q1484" s="18" t="str">
        <f>"S"&amp;_xlfn.ISOWEEKNUM(Semaine_1[[#This Row],[Date]])</f>
        <v>S26</v>
      </c>
      <c r="R1484" s="18" t="str">
        <f>TEXT(Semaine_1[[#This Row],[Date]],"MMMM")</f>
        <v>juin</v>
      </c>
    </row>
    <row r="1485" spans="1:18" x14ac:dyDescent="0.45">
      <c r="A1485" s="1">
        <v>45835</v>
      </c>
      <c r="B1485" t="s">
        <v>45</v>
      </c>
      <c r="C1485" t="s">
        <v>46</v>
      </c>
      <c r="D1485" t="s">
        <v>749</v>
      </c>
      <c r="E1485" t="s">
        <v>1212</v>
      </c>
      <c r="F1485">
        <v>773420594</v>
      </c>
      <c r="G1485" t="s">
        <v>18</v>
      </c>
      <c r="I1485" t="s">
        <v>19</v>
      </c>
      <c r="J1485" t="s">
        <v>20</v>
      </c>
      <c r="K1485" t="s">
        <v>831</v>
      </c>
      <c r="L1485" s="4" t="s">
        <v>49</v>
      </c>
      <c r="Q1485" s="18" t="str">
        <f>"S"&amp;_xlfn.ISOWEEKNUM(Semaine_1[[#This Row],[Date]])</f>
        <v>S26</v>
      </c>
      <c r="R1485" s="18" t="str">
        <f>TEXT(Semaine_1[[#This Row],[Date]],"MMMM")</f>
        <v>juin</v>
      </c>
    </row>
    <row r="1486" spans="1:18" x14ac:dyDescent="0.45">
      <c r="A1486" s="1">
        <v>45835</v>
      </c>
      <c r="B1486" t="s">
        <v>45</v>
      </c>
      <c r="C1486" t="s">
        <v>46</v>
      </c>
      <c r="D1486" t="s">
        <v>749</v>
      </c>
      <c r="E1486" t="s">
        <v>1213</v>
      </c>
      <c r="F1486">
        <v>782353502</v>
      </c>
      <c r="G1486" t="s">
        <v>27</v>
      </c>
      <c r="I1486" t="s">
        <v>19</v>
      </c>
      <c r="J1486" t="s">
        <v>20</v>
      </c>
      <c r="K1486" t="s">
        <v>831</v>
      </c>
      <c r="L1486" s="4" t="s">
        <v>1214</v>
      </c>
      <c r="Q1486" s="18" t="str">
        <f>"S"&amp;_xlfn.ISOWEEKNUM(Semaine_1[[#This Row],[Date]])</f>
        <v>S26</v>
      </c>
      <c r="R1486" s="18" t="str">
        <f>TEXT(Semaine_1[[#This Row],[Date]],"MMMM")</f>
        <v>juin</v>
      </c>
    </row>
    <row r="1487" spans="1:18" x14ac:dyDescent="0.45">
      <c r="A1487" s="1">
        <v>45835</v>
      </c>
      <c r="B1487" t="s">
        <v>45</v>
      </c>
      <c r="C1487" t="s">
        <v>46</v>
      </c>
      <c r="D1487" t="s">
        <v>749</v>
      </c>
      <c r="E1487" t="s">
        <v>762</v>
      </c>
      <c r="F1487">
        <v>776369929</v>
      </c>
      <c r="G1487" t="s">
        <v>27</v>
      </c>
      <c r="I1487" t="s">
        <v>24</v>
      </c>
      <c r="J1487" t="s">
        <v>20</v>
      </c>
      <c r="K1487" t="s">
        <v>831</v>
      </c>
      <c r="L1487" s="4" t="s">
        <v>49</v>
      </c>
      <c r="Q1487" s="18" t="str">
        <f>"S"&amp;_xlfn.ISOWEEKNUM(Semaine_1[[#This Row],[Date]])</f>
        <v>S26</v>
      </c>
      <c r="R1487" s="18" t="str">
        <f>TEXT(Semaine_1[[#This Row],[Date]],"MMMM")</f>
        <v>juin</v>
      </c>
    </row>
    <row r="1488" spans="1:18" x14ac:dyDescent="0.45">
      <c r="A1488" s="1">
        <v>45835</v>
      </c>
      <c r="B1488" t="s">
        <v>45</v>
      </c>
      <c r="C1488" t="s">
        <v>46</v>
      </c>
      <c r="D1488" t="s">
        <v>749</v>
      </c>
      <c r="E1488" t="s">
        <v>1215</v>
      </c>
      <c r="F1488">
        <v>707396415</v>
      </c>
      <c r="G1488" t="s">
        <v>18</v>
      </c>
      <c r="I1488" t="s">
        <v>24</v>
      </c>
      <c r="J1488" t="s">
        <v>20</v>
      </c>
      <c r="K1488" t="s">
        <v>831</v>
      </c>
      <c r="L1488" s="4" t="s">
        <v>51</v>
      </c>
      <c r="Q1488" s="18" t="str">
        <f>"S"&amp;_xlfn.ISOWEEKNUM(Semaine_1[[#This Row],[Date]])</f>
        <v>S26</v>
      </c>
      <c r="R1488" s="18" t="str">
        <f>TEXT(Semaine_1[[#This Row],[Date]],"MMMM")</f>
        <v>juin</v>
      </c>
    </row>
    <row r="1489" spans="1:18" x14ac:dyDescent="0.45">
      <c r="A1489" s="1">
        <v>45835</v>
      </c>
      <c r="B1489" t="s">
        <v>45</v>
      </c>
      <c r="C1489" t="s">
        <v>46</v>
      </c>
      <c r="D1489" t="s">
        <v>749</v>
      </c>
      <c r="E1489" t="s">
        <v>1216</v>
      </c>
      <c r="F1489">
        <v>775035260</v>
      </c>
      <c r="G1489" t="s">
        <v>27</v>
      </c>
      <c r="I1489" t="s">
        <v>19</v>
      </c>
      <c r="J1489" t="s">
        <v>20</v>
      </c>
      <c r="K1489" t="s">
        <v>831</v>
      </c>
      <c r="L1489" s="4" t="s">
        <v>49</v>
      </c>
      <c r="Q1489" s="18" t="str">
        <f>"S"&amp;_xlfn.ISOWEEKNUM(Semaine_1[[#This Row],[Date]])</f>
        <v>S26</v>
      </c>
      <c r="R1489" s="18" t="str">
        <f>TEXT(Semaine_1[[#This Row],[Date]],"MMMM")</f>
        <v>juin</v>
      </c>
    </row>
    <row r="1490" spans="1:18" x14ac:dyDescent="0.45">
      <c r="A1490" s="1">
        <v>45835</v>
      </c>
      <c r="B1490" t="s">
        <v>45</v>
      </c>
      <c r="C1490" t="s">
        <v>46</v>
      </c>
      <c r="D1490" t="s">
        <v>749</v>
      </c>
      <c r="E1490" t="s">
        <v>1217</v>
      </c>
      <c r="F1490">
        <v>781602688</v>
      </c>
      <c r="G1490" t="s">
        <v>27</v>
      </c>
      <c r="I1490" t="s">
        <v>24</v>
      </c>
      <c r="J1490" t="s">
        <v>20</v>
      </c>
      <c r="K1490" t="s">
        <v>831</v>
      </c>
      <c r="L1490" s="4" t="s">
        <v>49</v>
      </c>
      <c r="Q1490" s="18" t="str">
        <f>"S"&amp;_xlfn.ISOWEEKNUM(Semaine_1[[#This Row],[Date]])</f>
        <v>S26</v>
      </c>
      <c r="R1490" s="18" t="str">
        <f>TEXT(Semaine_1[[#This Row],[Date]],"MMMM")</f>
        <v>juin</v>
      </c>
    </row>
    <row r="1491" spans="1:18" ht="28.5" x14ac:dyDescent="0.45">
      <c r="A1491" s="1">
        <v>45835</v>
      </c>
      <c r="B1491" t="s">
        <v>45</v>
      </c>
      <c r="C1491" t="s">
        <v>46</v>
      </c>
      <c r="D1491" t="s">
        <v>749</v>
      </c>
      <c r="E1491" t="s">
        <v>1218</v>
      </c>
      <c r="F1491">
        <v>763469670</v>
      </c>
      <c r="G1491" t="s">
        <v>27</v>
      </c>
      <c r="I1491" t="s">
        <v>24</v>
      </c>
      <c r="J1491" t="s">
        <v>37</v>
      </c>
      <c r="K1491" t="s">
        <v>831</v>
      </c>
      <c r="L1491" s="4" t="s">
        <v>1219</v>
      </c>
      <c r="M1491" t="s">
        <v>34</v>
      </c>
      <c r="N1491">
        <v>50</v>
      </c>
      <c r="O1491" s="5">
        <v>26000</v>
      </c>
      <c r="P1491" s="5">
        <v>1300000</v>
      </c>
      <c r="Q1491" s="18" t="str">
        <f>"S"&amp;_xlfn.ISOWEEKNUM(Semaine_1[[#This Row],[Date]])</f>
        <v>S26</v>
      </c>
      <c r="R1491" s="18" t="str">
        <f>TEXT(Semaine_1[[#This Row],[Date]],"MMMM")</f>
        <v>juin</v>
      </c>
    </row>
    <row r="1492" spans="1:18" x14ac:dyDescent="0.45">
      <c r="A1492" s="1">
        <v>45835</v>
      </c>
      <c r="B1492" t="s">
        <v>45</v>
      </c>
      <c r="C1492" t="s">
        <v>46</v>
      </c>
      <c r="D1492" t="s">
        <v>749</v>
      </c>
      <c r="E1492" t="s">
        <v>757</v>
      </c>
      <c r="F1492">
        <v>709882764</v>
      </c>
      <c r="G1492" t="s">
        <v>27</v>
      </c>
      <c r="I1492" t="s">
        <v>19</v>
      </c>
      <c r="J1492" t="s">
        <v>20</v>
      </c>
      <c r="K1492" t="s">
        <v>831</v>
      </c>
      <c r="L1492" s="4" t="s">
        <v>49</v>
      </c>
      <c r="Q1492" s="18" t="str">
        <f>"S"&amp;_xlfn.ISOWEEKNUM(Semaine_1[[#This Row],[Date]])</f>
        <v>S26</v>
      </c>
      <c r="R1492" s="18" t="str">
        <f>TEXT(Semaine_1[[#This Row],[Date]],"MMMM")</f>
        <v>juin</v>
      </c>
    </row>
    <row r="1493" spans="1:18" x14ac:dyDescent="0.45">
      <c r="A1493" s="1">
        <v>45835</v>
      </c>
      <c r="B1493" t="s">
        <v>30</v>
      </c>
      <c r="C1493" t="s">
        <v>31</v>
      </c>
      <c r="D1493" t="s">
        <v>107</v>
      </c>
      <c r="E1493" t="s">
        <v>108</v>
      </c>
      <c r="F1493">
        <v>775213948</v>
      </c>
      <c r="G1493" t="s">
        <v>18</v>
      </c>
      <c r="I1493" t="s">
        <v>24</v>
      </c>
      <c r="J1493" t="s">
        <v>37</v>
      </c>
      <c r="K1493" t="s">
        <v>831</v>
      </c>
      <c r="L1493" s="4" t="s">
        <v>1126</v>
      </c>
      <c r="M1493" t="s">
        <v>34</v>
      </c>
      <c r="N1493">
        <v>25</v>
      </c>
      <c r="O1493" s="5">
        <v>26000</v>
      </c>
      <c r="P1493" s="5">
        <v>650000</v>
      </c>
      <c r="Q1493" s="18" t="str">
        <f>"S"&amp;_xlfn.ISOWEEKNUM(Semaine_1[[#This Row],[Date]])</f>
        <v>S26</v>
      </c>
      <c r="R1493" s="18" t="str">
        <f>TEXT(Semaine_1[[#This Row],[Date]],"MMMM")</f>
        <v>juin</v>
      </c>
    </row>
    <row r="1494" spans="1:18" ht="42.75" x14ac:dyDescent="0.45">
      <c r="A1494" s="1">
        <v>45835</v>
      </c>
      <c r="B1494" t="s">
        <v>30</v>
      </c>
      <c r="C1494" t="s">
        <v>31</v>
      </c>
      <c r="D1494" t="s">
        <v>107</v>
      </c>
      <c r="E1494" t="s">
        <v>1220</v>
      </c>
      <c r="F1494">
        <v>762974040</v>
      </c>
      <c r="G1494" t="s">
        <v>27</v>
      </c>
      <c r="I1494" t="s">
        <v>24</v>
      </c>
      <c r="J1494" t="s">
        <v>20</v>
      </c>
      <c r="K1494" t="s">
        <v>831</v>
      </c>
      <c r="L1494" s="4" t="s">
        <v>1221</v>
      </c>
      <c r="Q1494" s="18" t="str">
        <f>"S"&amp;_xlfn.ISOWEEKNUM(Semaine_1[[#This Row],[Date]])</f>
        <v>S26</v>
      </c>
      <c r="R1494" s="18" t="str">
        <f>TEXT(Semaine_1[[#This Row],[Date]],"MMMM")</f>
        <v>juin</v>
      </c>
    </row>
    <row r="1495" spans="1:18" ht="57" x14ac:dyDescent="0.45">
      <c r="A1495" s="1">
        <v>45835</v>
      </c>
      <c r="B1495" t="s">
        <v>30</v>
      </c>
      <c r="C1495" t="s">
        <v>31</v>
      </c>
      <c r="D1495" t="s">
        <v>107</v>
      </c>
      <c r="E1495" t="s">
        <v>1222</v>
      </c>
      <c r="F1495">
        <v>771266314</v>
      </c>
      <c r="G1495" t="s">
        <v>27</v>
      </c>
      <c r="I1495" t="s">
        <v>24</v>
      </c>
      <c r="J1495" t="s">
        <v>20</v>
      </c>
      <c r="K1495" t="s">
        <v>831</v>
      </c>
      <c r="L1495" s="4" t="s">
        <v>1223</v>
      </c>
      <c r="Q1495" s="18" t="str">
        <f>"S"&amp;_xlfn.ISOWEEKNUM(Semaine_1[[#This Row],[Date]])</f>
        <v>S26</v>
      </c>
      <c r="R1495" s="18" t="str">
        <f>TEXT(Semaine_1[[#This Row],[Date]],"MMMM")</f>
        <v>juin</v>
      </c>
    </row>
    <row r="1496" spans="1:18" ht="28.5" x14ac:dyDescent="0.45">
      <c r="A1496" s="1">
        <v>45835</v>
      </c>
      <c r="B1496" t="s">
        <v>30</v>
      </c>
      <c r="C1496" t="s">
        <v>31</v>
      </c>
      <c r="D1496" t="s">
        <v>107</v>
      </c>
      <c r="E1496" t="s">
        <v>109</v>
      </c>
      <c r="F1496">
        <v>775406016</v>
      </c>
      <c r="G1496" t="s">
        <v>18</v>
      </c>
      <c r="I1496" t="s">
        <v>24</v>
      </c>
      <c r="J1496" t="s">
        <v>20</v>
      </c>
      <c r="K1496" t="s">
        <v>831</v>
      </c>
      <c r="L1496" s="4" t="s">
        <v>1224</v>
      </c>
      <c r="Q1496" s="18" t="str">
        <f>"S"&amp;_xlfn.ISOWEEKNUM(Semaine_1[[#This Row],[Date]])</f>
        <v>S26</v>
      </c>
      <c r="R1496" s="18" t="str">
        <f>TEXT(Semaine_1[[#This Row],[Date]],"MMMM")</f>
        <v>juin</v>
      </c>
    </row>
    <row r="1497" spans="1:18" x14ac:dyDescent="0.45">
      <c r="A1497" s="1">
        <v>45835</v>
      </c>
      <c r="B1497" t="s">
        <v>30</v>
      </c>
      <c r="C1497" t="s">
        <v>31</v>
      </c>
      <c r="D1497" t="s">
        <v>107</v>
      </c>
      <c r="E1497" t="s">
        <v>110</v>
      </c>
      <c r="F1497">
        <v>775783316</v>
      </c>
      <c r="G1497" t="s">
        <v>27</v>
      </c>
      <c r="I1497" t="s">
        <v>24</v>
      </c>
      <c r="J1497" t="s">
        <v>37</v>
      </c>
      <c r="K1497" t="s">
        <v>831</v>
      </c>
      <c r="L1497" s="4" t="s">
        <v>1126</v>
      </c>
      <c r="M1497" t="s">
        <v>32</v>
      </c>
      <c r="N1497">
        <v>100</v>
      </c>
      <c r="O1497" s="5">
        <v>31000</v>
      </c>
      <c r="P1497" s="5">
        <v>3100000</v>
      </c>
      <c r="Q1497" s="18" t="str">
        <f>"S"&amp;_xlfn.ISOWEEKNUM(Semaine_1[[#This Row],[Date]])</f>
        <v>S26</v>
      </c>
      <c r="R1497" s="18" t="str">
        <f>TEXT(Semaine_1[[#This Row],[Date]],"MMMM")</f>
        <v>juin</v>
      </c>
    </row>
    <row r="1498" spans="1:18" x14ac:dyDescent="0.45">
      <c r="A1498" s="1">
        <v>45835</v>
      </c>
      <c r="B1498" t="s">
        <v>30</v>
      </c>
      <c r="C1498" t="s">
        <v>31</v>
      </c>
      <c r="D1498" t="s">
        <v>107</v>
      </c>
      <c r="E1498" t="s">
        <v>110</v>
      </c>
      <c r="F1498">
        <v>775783316</v>
      </c>
      <c r="G1498" t="s">
        <v>27</v>
      </c>
      <c r="I1498" t="s">
        <v>24</v>
      </c>
      <c r="J1498" t="s">
        <v>37</v>
      </c>
      <c r="K1498" t="s">
        <v>831</v>
      </c>
      <c r="L1498" s="4" t="s">
        <v>1126</v>
      </c>
      <c r="M1498" t="s">
        <v>29</v>
      </c>
      <c r="N1498">
        <v>20</v>
      </c>
      <c r="O1498" s="5">
        <v>9750</v>
      </c>
      <c r="P1498" s="5">
        <v>195000</v>
      </c>
      <c r="Q1498" s="18" t="str">
        <f>"S"&amp;_xlfn.ISOWEEKNUM(Semaine_1[[#This Row],[Date]])</f>
        <v>S26</v>
      </c>
      <c r="R1498" s="18" t="str">
        <f>TEXT(Semaine_1[[#This Row],[Date]],"MMMM")</f>
        <v>juin</v>
      </c>
    </row>
    <row r="1499" spans="1:18" ht="42.75" x14ac:dyDescent="0.45">
      <c r="A1499" s="1">
        <v>45835</v>
      </c>
      <c r="B1499" t="s">
        <v>30</v>
      </c>
      <c r="C1499" t="s">
        <v>31</v>
      </c>
      <c r="D1499" t="s">
        <v>107</v>
      </c>
      <c r="E1499" t="s">
        <v>111</v>
      </c>
      <c r="F1499">
        <v>775792864</v>
      </c>
      <c r="G1499" t="s">
        <v>18</v>
      </c>
      <c r="I1499" t="s">
        <v>24</v>
      </c>
      <c r="J1499" t="s">
        <v>20</v>
      </c>
      <c r="K1499" t="s">
        <v>831</v>
      </c>
      <c r="L1499" s="4" t="s">
        <v>1225</v>
      </c>
      <c r="Q1499" s="18" t="str">
        <f>"S"&amp;_xlfn.ISOWEEKNUM(Semaine_1[[#This Row],[Date]])</f>
        <v>S26</v>
      </c>
      <c r="R1499" s="18" t="str">
        <f>TEXT(Semaine_1[[#This Row],[Date]],"MMMM")</f>
        <v>juin</v>
      </c>
    </row>
    <row r="1500" spans="1:18" ht="42.75" x14ac:dyDescent="0.45">
      <c r="A1500" s="1">
        <v>45835</v>
      </c>
      <c r="B1500" t="s">
        <v>30</v>
      </c>
      <c r="C1500" t="s">
        <v>31</v>
      </c>
      <c r="D1500" t="s">
        <v>107</v>
      </c>
      <c r="E1500" t="s">
        <v>1226</v>
      </c>
      <c r="F1500">
        <v>778130036</v>
      </c>
      <c r="G1500" t="s">
        <v>27</v>
      </c>
      <c r="I1500" t="s">
        <v>19</v>
      </c>
      <c r="J1500" t="s">
        <v>20</v>
      </c>
      <c r="K1500" t="s">
        <v>831</v>
      </c>
      <c r="L1500" s="4" t="s">
        <v>1227</v>
      </c>
      <c r="Q1500" s="18" t="str">
        <f>"S"&amp;_xlfn.ISOWEEKNUM(Semaine_1[[#This Row],[Date]])</f>
        <v>S26</v>
      </c>
      <c r="R1500" s="18" t="str">
        <f>TEXT(Semaine_1[[#This Row],[Date]],"MMMM")</f>
        <v>juin</v>
      </c>
    </row>
    <row r="1501" spans="1:18" x14ac:dyDescent="0.45">
      <c r="A1501" s="1">
        <v>45835</v>
      </c>
      <c r="B1501" t="s">
        <v>30</v>
      </c>
      <c r="C1501" t="s">
        <v>31</v>
      </c>
      <c r="D1501" t="s">
        <v>107</v>
      </c>
      <c r="E1501" t="s">
        <v>112</v>
      </c>
      <c r="F1501">
        <v>781532059</v>
      </c>
      <c r="G1501" t="s">
        <v>18</v>
      </c>
      <c r="I1501" t="s">
        <v>24</v>
      </c>
      <c r="J1501" t="s">
        <v>37</v>
      </c>
      <c r="K1501" t="s">
        <v>831</v>
      </c>
      <c r="L1501" s="4" t="s">
        <v>1228</v>
      </c>
      <c r="M1501" t="s">
        <v>32</v>
      </c>
      <c r="N1501">
        <v>3</v>
      </c>
      <c r="O1501" s="5">
        <v>31000</v>
      </c>
      <c r="P1501" s="5">
        <v>93000</v>
      </c>
      <c r="Q1501" s="18" t="str">
        <f>"S"&amp;_xlfn.ISOWEEKNUM(Semaine_1[[#This Row],[Date]])</f>
        <v>S26</v>
      </c>
      <c r="R1501" s="18" t="str">
        <f>TEXT(Semaine_1[[#This Row],[Date]],"MMMM")</f>
        <v>juin</v>
      </c>
    </row>
    <row r="1502" spans="1:18" ht="28.5" x14ac:dyDescent="0.45">
      <c r="A1502" s="1">
        <v>45835</v>
      </c>
      <c r="B1502" t="s">
        <v>30</v>
      </c>
      <c r="C1502" t="s">
        <v>31</v>
      </c>
      <c r="D1502" t="s">
        <v>115</v>
      </c>
      <c r="E1502" t="s">
        <v>232</v>
      </c>
      <c r="F1502">
        <v>773340367</v>
      </c>
      <c r="G1502" t="s">
        <v>18</v>
      </c>
      <c r="I1502" t="s">
        <v>24</v>
      </c>
      <c r="J1502" t="s">
        <v>20</v>
      </c>
      <c r="K1502" t="s">
        <v>831</v>
      </c>
      <c r="L1502" s="4" t="s">
        <v>1229</v>
      </c>
      <c r="Q1502" s="18" t="str">
        <f>"S"&amp;_xlfn.ISOWEEKNUM(Semaine_1[[#This Row],[Date]])</f>
        <v>S26</v>
      </c>
      <c r="R1502" s="18" t="str">
        <f>TEXT(Semaine_1[[#This Row],[Date]],"MMMM")</f>
        <v>juin</v>
      </c>
    </row>
    <row r="1503" spans="1:18" ht="28.5" x14ac:dyDescent="0.45">
      <c r="A1503" s="1">
        <v>45835</v>
      </c>
      <c r="B1503" t="s">
        <v>30</v>
      </c>
      <c r="C1503" t="s">
        <v>31</v>
      </c>
      <c r="D1503" t="s">
        <v>107</v>
      </c>
      <c r="E1503" t="s">
        <v>113</v>
      </c>
      <c r="F1503">
        <v>784674867</v>
      </c>
      <c r="G1503" t="s">
        <v>18</v>
      </c>
      <c r="I1503" t="s">
        <v>19</v>
      </c>
      <c r="J1503" t="s">
        <v>20</v>
      </c>
      <c r="K1503" t="s">
        <v>831</v>
      </c>
      <c r="L1503" s="4" t="s">
        <v>1230</v>
      </c>
      <c r="Q1503" s="18" t="str">
        <f>"S"&amp;_xlfn.ISOWEEKNUM(Semaine_1[[#This Row],[Date]])</f>
        <v>S26</v>
      </c>
      <c r="R1503" s="18" t="str">
        <f>TEXT(Semaine_1[[#This Row],[Date]],"MMMM")</f>
        <v>juin</v>
      </c>
    </row>
    <row r="1504" spans="1:18" ht="42.75" x14ac:dyDescent="0.45">
      <c r="A1504" s="1">
        <v>45835</v>
      </c>
      <c r="B1504" t="s">
        <v>30</v>
      </c>
      <c r="C1504" t="s">
        <v>31</v>
      </c>
      <c r="D1504" t="s">
        <v>107</v>
      </c>
      <c r="E1504" t="s">
        <v>114</v>
      </c>
      <c r="F1504">
        <v>762625979</v>
      </c>
      <c r="G1504" t="s">
        <v>18</v>
      </c>
      <c r="I1504" t="s">
        <v>19</v>
      </c>
      <c r="J1504" t="s">
        <v>20</v>
      </c>
      <c r="K1504" t="s">
        <v>831</v>
      </c>
      <c r="L1504" s="4" t="s">
        <v>1231</v>
      </c>
      <c r="Q1504" s="18" t="str">
        <f>"S"&amp;_xlfn.ISOWEEKNUM(Semaine_1[[#This Row],[Date]])</f>
        <v>S26</v>
      </c>
      <c r="R1504" s="18" t="str">
        <f>TEXT(Semaine_1[[#This Row],[Date]],"MMMM")</f>
        <v>juin</v>
      </c>
    </row>
    <row r="1505" spans="1:18" ht="28.5" x14ac:dyDescent="0.45">
      <c r="A1505" s="1">
        <v>45835</v>
      </c>
      <c r="B1505" t="s">
        <v>30</v>
      </c>
      <c r="C1505" t="s">
        <v>31</v>
      </c>
      <c r="D1505" t="s">
        <v>179</v>
      </c>
      <c r="E1505" t="s">
        <v>1232</v>
      </c>
      <c r="F1505">
        <v>775513483</v>
      </c>
      <c r="G1505" t="s">
        <v>18</v>
      </c>
      <c r="I1505" t="s">
        <v>19</v>
      </c>
      <c r="J1505" t="s">
        <v>20</v>
      </c>
      <c r="K1505" t="s">
        <v>831</v>
      </c>
      <c r="L1505" s="4" t="s">
        <v>1233</v>
      </c>
      <c r="Q1505" s="18" t="str">
        <f>"S"&amp;_xlfn.ISOWEEKNUM(Semaine_1[[#This Row],[Date]])</f>
        <v>S26</v>
      </c>
      <c r="R1505" s="18" t="str">
        <f>TEXT(Semaine_1[[#This Row],[Date]],"MMMM")</f>
        <v>juin</v>
      </c>
    </row>
    <row r="1506" spans="1:18" x14ac:dyDescent="0.45">
      <c r="A1506" s="1">
        <v>45835</v>
      </c>
      <c r="B1506" t="s">
        <v>30</v>
      </c>
      <c r="C1506" t="s">
        <v>31</v>
      </c>
      <c r="D1506" t="s">
        <v>179</v>
      </c>
      <c r="E1506" t="s">
        <v>1234</v>
      </c>
      <c r="F1506">
        <v>778056161</v>
      </c>
      <c r="G1506" t="s">
        <v>27</v>
      </c>
      <c r="I1506" t="s">
        <v>24</v>
      </c>
      <c r="J1506" t="s">
        <v>20</v>
      </c>
      <c r="K1506" t="s">
        <v>831</v>
      </c>
      <c r="L1506" s="4" t="s">
        <v>1235</v>
      </c>
      <c r="Q1506" s="18" t="str">
        <f>"S"&amp;_xlfn.ISOWEEKNUM(Semaine_1[[#This Row],[Date]])</f>
        <v>S26</v>
      </c>
      <c r="R1506" s="18" t="str">
        <f>TEXT(Semaine_1[[#This Row],[Date]],"MMMM")</f>
        <v>juin</v>
      </c>
    </row>
    <row r="1507" spans="1:18" x14ac:dyDescent="0.45">
      <c r="A1507" s="1">
        <v>45835</v>
      </c>
      <c r="B1507" t="s">
        <v>30</v>
      </c>
      <c r="C1507" t="s">
        <v>31</v>
      </c>
      <c r="D1507" t="s">
        <v>179</v>
      </c>
      <c r="E1507" t="s">
        <v>180</v>
      </c>
      <c r="F1507">
        <v>764631568</v>
      </c>
      <c r="G1507" t="s">
        <v>18</v>
      </c>
      <c r="I1507" t="s">
        <v>19</v>
      </c>
      <c r="J1507" t="s">
        <v>20</v>
      </c>
      <c r="K1507" t="s">
        <v>831</v>
      </c>
      <c r="L1507" s="4" t="s">
        <v>1236</v>
      </c>
      <c r="Q1507" s="18" t="str">
        <f>"S"&amp;_xlfn.ISOWEEKNUM(Semaine_1[[#This Row],[Date]])</f>
        <v>S26</v>
      </c>
      <c r="R1507" s="18" t="str">
        <f>TEXT(Semaine_1[[#This Row],[Date]],"MMMM")</f>
        <v>juin</v>
      </c>
    </row>
    <row r="1508" spans="1:18" x14ac:dyDescent="0.45">
      <c r="A1508" s="1">
        <v>45835</v>
      </c>
      <c r="B1508" t="s">
        <v>30</v>
      </c>
      <c r="C1508" t="s">
        <v>31</v>
      </c>
      <c r="D1508" t="s">
        <v>179</v>
      </c>
      <c r="E1508" t="s">
        <v>794</v>
      </c>
      <c r="F1508">
        <v>338729194</v>
      </c>
      <c r="G1508" t="s">
        <v>18</v>
      </c>
      <c r="I1508" t="s">
        <v>19</v>
      </c>
      <c r="J1508" t="s">
        <v>20</v>
      </c>
      <c r="K1508" t="s">
        <v>831</v>
      </c>
      <c r="L1508" s="4" t="s">
        <v>1237</v>
      </c>
      <c r="Q1508" s="18" t="str">
        <f>"S"&amp;_xlfn.ISOWEEKNUM(Semaine_1[[#This Row],[Date]])</f>
        <v>S26</v>
      </c>
      <c r="R1508" s="18" t="str">
        <f>TEXT(Semaine_1[[#This Row],[Date]],"MMMM")</f>
        <v>juin</v>
      </c>
    </row>
    <row r="1509" spans="1:18" ht="28.5" x14ac:dyDescent="0.45">
      <c r="A1509" s="1">
        <v>45835</v>
      </c>
      <c r="B1509" t="s">
        <v>30</v>
      </c>
      <c r="C1509" t="s">
        <v>31</v>
      </c>
      <c r="D1509" t="s">
        <v>179</v>
      </c>
      <c r="E1509" t="s">
        <v>792</v>
      </c>
      <c r="F1509">
        <v>778368282</v>
      </c>
      <c r="G1509" t="s">
        <v>18</v>
      </c>
      <c r="I1509" t="s">
        <v>19</v>
      </c>
      <c r="J1509" t="s">
        <v>20</v>
      </c>
      <c r="K1509" t="s">
        <v>831</v>
      </c>
      <c r="L1509" s="4" t="s">
        <v>1238</v>
      </c>
      <c r="Q1509" s="18" t="str">
        <f>"S"&amp;_xlfn.ISOWEEKNUM(Semaine_1[[#This Row],[Date]])</f>
        <v>S26</v>
      </c>
      <c r="R1509" s="18" t="str">
        <f>TEXT(Semaine_1[[#This Row],[Date]],"MMMM")</f>
        <v>juin</v>
      </c>
    </row>
    <row r="1510" spans="1:18" x14ac:dyDescent="0.45">
      <c r="A1510" s="1">
        <v>45835</v>
      </c>
      <c r="B1510" t="s">
        <v>30</v>
      </c>
      <c r="C1510" t="s">
        <v>31</v>
      </c>
      <c r="D1510" t="s">
        <v>115</v>
      </c>
      <c r="E1510" t="s">
        <v>1239</v>
      </c>
      <c r="F1510">
        <v>771141243</v>
      </c>
      <c r="G1510" t="s">
        <v>18</v>
      </c>
      <c r="I1510" t="s">
        <v>19</v>
      </c>
      <c r="J1510" t="s">
        <v>37</v>
      </c>
      <c r="K1510" t="s">
        <v>831</v>
      </c>
      <c r="L1510" s="4" t="s">
        <v>33</v>
      </c>
      <c r="M1510" t="s">
        <v>29</v>
      </c>
      <c r="N1510">
        <v>5</v>
      </c>
      <c r="O1510" s="5">
        <v>10250</v>
      </c>
      <c r="P1510" s="5">
        <v>51250</v>
      </c>
      <c r="Q1510" s="18" t="str">
        <f>"S"&amp;_xlfn.ISOWEEKNUM(Semaine_1[[#This Row],[Date]])</f>
        <v>S26</v>
      </c>
      <c r="R1510" s="18" t="str">
        <f>TEXT(Semaine_1[[#This Row],[Date]],"MMMM")</f>
        <v>juin</v>
      </c>
    </row>
    <row r="1511" spans="1:18" ht="71.25" x14ac:dyDescent="0.45">
      <c r="A1511" s="1">
        <v>45835</v>
      </c>
      <c r="B1511" t="s">
        <v>30</v>
      </c>
      <c r="C1511" t="s">
        <v>31</v>
      </c>
      <c r="D1511" t="s">
        <v>115</v>
      </c>
      <c r="E1511" t="s">
        <v>1240</v>
      </c>
      <c r="F1511">
        <v>772884203</v>
      </c>
      <c r="G1511" t="s">
        <v>18</v>
      </c>
      <c r="I1511" t="s">
        <v>19</v>
      </c>
      <c r="J1511" t="s">
        <v>20</v>
      </c>
      <c r="K1511" t="s">
        <v>831</v>
      </c>
      <c r="L1511" s="4" t="s">
        <v>1241</v>
      </c>
      <c r="Q1511" s="18" t="str">
        <f>"S"&amp;_xlfn.ISOWEEKNUM(Semaine_1[[#This Row],[Date]])</f>
        <v>S26</v>
      </c>
      <c r="R1511" s="18" t="str">
        <f>TEXT(Semaine_1[[#This Row],[Date]],"MMMM")</f>
        <v>juin</v>
      </c>
    </row>
    <row r="1512" spans="1:18" x14ac:dyDescent="0.45">
      <c r="A1512" s="1">
        <v>45835</v>
      </c>
      <c r="B1512" t="s">
        <v>30</v>
      </c>
      <c r="C1512" t="s">
        <v>31</v>
      </c>
      <c r="D1512" t="s">
        <v>115</v>
      </c>
      <c r="E1512" t="s">
        <v>233</v>
      </c>
      <c r="F1512">
        <v>338377866</v>
      </c>
      <c r="G1512" t="s">
        <v>18</v>
      </c>
      <c r="I1512" t="s">
        <v>19</v>
      </c>
      <c r="J1512" t="s">
        <v>20</v>
      </c>
      <c r="K1512" t="s">
        <v>831</v>
      </c>
      <c r="L1512" s="4" t="s">
        <v>1242</v>
      </c>
      <c r="Q1512" s="18" t="str">
        <f>"S"&amp;_xlfn.ISOWEEKNUM(Semaine_1[[#This Row],[Date]])</f>
        <v>S26</v>
      </c>
      <c r="R1512" s="18" t="str">
        <f>TEXT(Semaine_1[[#This Row],[Date]],"MMMM")</f>
        <v>juin</v>
      </c>
    </row>
    <row r="1513" spans="1:18" x14ac:dyDescent="0.45">
      <c r="A1513" s="1">
        <v>45835</v>
      </c>
      <c r="B1513" t="s">
        <v>30</v>
      </c>
      <c r="C1513" t="s">
        <v>31</v>
      </c>
      <c r="D1513" t="s">
        <v>115</v>
      </c>
      <c r="E1513" t="s">
        <v>1243</v>
      </c>
      <c r="F1513">
        <v>772714747</v>
      </c>
      <c r="G1513" t="s">
        <v>27</v>
      </c>
      <c r="I1513" t="s">
        <v>19</v>
      </c>
      <c r="J1513" t="s">
        <v>20</v>
      </c>
      <c r="K1513" t="s">
        <v>831</v>
      </c>
      <c r="L1513" s="4" t="s">
        <v>1244</v>
      </c>
      <c r="Q1513" s="18" t="str">
        <f>"S"&amp;_xlfn.ISOWEEKNUM(Semaine_1[[#This Row],[Date]])</f>
        <v>S26</v>
      </c>
      <c r="R1513" s="18" t="str">
        <f>TEXT(Semaine_1[[#This Row],[Date]],"MMMM")</f>
        <v>juin</v>
      </c>
    </row>
    <row r="1514" spans="1:18" ht="28.5" x14ac:dyDescent="0.45">
      <c r="A1514" s="1">
        <v>45835</v>
      </c>
      <c r="B1514" t="s">
        <v>30</v>
      </c>
      <c r="C1514" t="s">
        <v>31</v>
      </c>
      <c r="D1514" t="s">
        <v>115</v>
      </c>
      <c r="E1514" t="s">
        <v>116</v>
      </c>
      <c r="F1514">
        <v>755253232</v>
      </c>
      <c r="G1514" t="s">
        <v>27</v>
      </c>
      <c r="I1514" t="s">
        <v>19</v>
      </c>
      <c r="J1514" t="s">
        <v>20</v>
      </c>
      <c r="K1514" t="s">
        <v>831</v>
      </c>
      <c r="L1514" s="4" t="s">
        <v>1245</v>
      </c>
      <c r="Q1514" s="18" t="str">
        <f>"S"&amp;_xlfn.ISOWEEKNUM(Semaine_1[[#This Row],[Date]])</f>
        <v>S26</v>
      </c>
      <c r="R1514" s="18" t="str">
        <f>TEXT(Semaine_1[[#This Row],[Date]],"MMMM")</f>
        <v>juin</v>
      </c>
    </row>
    <row r="1515" spans="1:18" ht="28.5" x14ac:dyDescent="0.45">
      <c r="A1515" s="1">
        <v>45835</v>
      </c>
      <c r="B1515" t="s">
        <v>35</v>
      </c>
      <c r="C1515" t="s">
        <v>36</v>
      </c>
      <c r="D1515" t="s">
        <v>234</v>
      </c>
      <c r="E1515" t="s">
        <v>235</v>
      </c>
      <c r="F1515">
        <v>782967453</v>
      </c>
      <c r="G1515" t="s">
        <v>18</v>
      </c>
      <c r="I1515" t="s">
        <v>24</v>
      </c>
      <c r="J1515" t="s">
        <v>37</v>
      </c>
      <c r="K1515" t="s">
        <v>831</v>
      </c>
      <c r="L1515" s="4" t="s">
        <v>1246</v>
      </c>
      <c r="M1515" t="s">
        <v>34</v>
      </c>
      <c r="N1515">
        <v>3</v>
      </c>
      <c r="O1515" s="5">
        <v>26000</v>
      </c>
      <c r="P1515" s="5">
        <v>78000</v>
      </c>
      <c r="Q1515" s="18" t="str">
        <f>"S"&amp;_xlfn.ISOWEEKNUM(Semaine_1[[#This Row],[Date]])</f>
        <v>S26</v>
      </c>
      <c r="R1515" s="18" t="str">
        <f>TEXT(Semaine_1[[#This Row],[Date]],"MMMM")</f>
        <v>juin</v>
      </c>
    </row>
    <row r="1516" spans="1:18" ht="28.5" x14ac:dyDescent="0.45">
      <c r="A1516" s="1">
        <v>45835</v>
      </c>
      <c r="B1516" t="s">
        <v>35</v>
      </c>
      <c r="C1516" t="s">
        <v>36</v>
      </c>
      <c r="D1516" t="s">
        <v>234</v>
      </c>
      <c r="E1516" t="s">
        <v>221</v>
      </c>
      <c r="F1516">
        <v>772424434</v>
      </c>
      <c r="G1516" t="s">
        <v>18</v>
      </c>
      <c r="I1516" t="s">
        <v>19</v>
      </c>
      <c r="J1516" t="s">
        <v>20</v>
      </c>
      <c r="K1516" t="s">
        <v>831</v>
      </c>
      <c r="L1516" s="4" t="s">
        <v>1247</v>
      </c>
      <c r="Q1516" s="18" t="str">
        <f>"S"&amp;_xlfn.ISOWEEKNUM(Semaine_1[[#This Row],[Date]])</f>
        <v>S26</v>
      </c>
      <c r="R1516" s="18" t="str">
        <f>TEXT(Semaine_1[[#This Row],[Date]],"MMMM")</f>
        <v>juin</v>
      </c>
    </row>
    <row r="1517" spans="1:18" x14ac:dyDescent="0.45">
      <c r="A1517" s="1">
        <v>45835</v>
      </c>
      <c r="B1517" t="s">
        <v>35</v>
      </c>
      <c r="C1517" t="s">
        <v>36</v>
      </c>
      <c r="D1517" t="s">
        <v>234</v>
      </c>
      <c r="E1517" t="s">
        <v>216</v>
      </c>
      <c r="F1517">
        <v>776616316</v>
      </c>
      <c r="G1517" t="s">
        <v>27</v>
      </c>
      <c r="I1517" t="s">
        <v>19</v>
      </c>
      <c r="J1517" t="s">
        <v>20</v>
      </c>
      <c r="K1517" t="s">
        <v>831</v>
      </c>
      <c r="L1517" s="4" t="s">
        <v>1248</v>
      </c>
      <c r="Q1517" s="18" t="str">
        <f>"S"&amp;_xlfn.ISOWEEKNUM(Semaine_1[[#This Row],[Date]])</f>
        <v>S26</v>
      </c>
      <c r="R1517" s="18" t="str">
        <f>TEXT(Semaine_1[[#This Row],[Date]],"MMMM")</f>
        <v>juin</v>
      </c>
    </row>
    <row r="1518" spans="1:18" x14ac:dyDescent="0.45">
      <c r="A1518" s="1">
        <v>45835</v>
      </c>
      <c r="B1518" t="s">
        <v>35</v>
      </c>
      <c r="C1518" t="s">
        <v>36</v>
      </c>
      <c r="D1518" t="s">
        <v>234</v>
      </c>
      <c r="E1518" t="s">
        <v>1249</v>
      </c>
      <c r="F1518">
        <v>776371828</v>
      </c>
      <c r="G1518" t="s">
        <v>27</v>
      </c>
      <c r="I1518" t="s">
        <v>19</v>
      </c>
      <c r="J1518" t="s">
        <v>20</v>
      </c>
      <c r="K1518" t="s">
        <v>831</v>
      </c>
      <c r="L1518" s="4" t="s">
        <v>1250</v>
      </c>
      <c r="Q1518" s="18" t="str">
        <f>"S"&amp;_xlfn.ISOWEEKNUM(Semaine_1[[#This Row],[Date]])</f>
        <v>S26</v>
      </c>
      <c r="R1518" s="18" t="str">
        <f>TEXT(Semaine_1[[#This Row],[Date]],"MMMM")</f>
        <v>juin</v>
      </c>
    </row>
    <row r="1519" spans="1:18" x14ac:dyDescent="0.45">
      <c r="A1519" s="1">
        <v>45835</v>
      </c>
      <c r="B1519" t="s">
        <v>35</v>
      </c>
      <c r="C1519" t="s">
        <v>36</v>
      </c>
      <c r="D1519" t="s">
        <v>234</v>
      </c>
      <c r="E1519" t="s">
        <v>1251</v>
      </c>
      <c r="F1519">
        <v>775649041</v>
      </c>
      <c r="G1519" t="s">
        <v>18</v>
      </c>
      <c r="I1519" t="s">
        <v>24</v>
      </c>
      <c r="J1519" t="s">
        <v>20</v>
      </c>
      <c r="L1519" s="4" t="s">
        <v>117</v>
      </c>
      <c r="Q1519" s="18" t="str">
        <f>"S"&amp;_xlfn.ISOWEEKNUM(Semaine_1[[#This Row],[Date]])</f>
        <v>S26</v>
      </c>
      <c r="R1519" s="18" t="str">
        <f>TEXT(Semaine_1[[#This Row],[Date]],"MMMM")</f>
        <v>juin</v>
      </c>
    </row>
    <row r="1520" spans="1:18" x14ac:dyDescent="0.45">
      <c r="A1520" s="1">
        <v>45835</v>
      </c>
      <c r="B1520" t="s">
        <v>35</v>
      </c>
      <c r="C1520" t="s">
        <v>36</v>
      </c>
      <c r="D1520" t="s">
        <v>234</v>
      </c>
      <c r="E1520" t="s">
        <v>236</v>
      </c>
      <c r="F1520">
        <v>775479810</v>
      </c>
      <c r="G1520" t="s">
        <v>27</v>
      </c>
      <c r="I1520" t="s">
        <v>19</v>
      </c>
      <c r="J1520" t="s">
        <v>20</v>
      </c>
      <c r="K1520" t="s">
        <v>831</v>
      </c>
      <c r="L1520" s="4" t="s">
        <v>118</v>
      </c>
      <c r="Q1520" s="18" t="str">
        <f>"S"&amp;_xlfn.ISOWEEKNUM(Semaine_1[[#This Row],[Date]])</f>
        <v>S26</v>
      </c>
      <c r="R1520" s="18" t="str">
        <f>TEXT(Semaine_1[[#This Row],[Date]],"MMMM")</f>
        <v>juin</v>
      </c>
    </row>
    <row r="1521" spans="1:18" x14ac:dyDescent="0.45">
      <c r="A1521" s="1">
        <v>45835</v>
      </c>
      <c r="B1521" t="s">
        <v>35</v>
      </c>
      <c r="C1521" t="s">
        <v>36</v>
      </c>
      <c r="D1521" t="s">
        <v>234</v>
      </c>
      <c r="E1521" t="s">
        <v>1252</v>
      </c>
      <c r="F1521">
        <v>777561262</v>
      </c>
      <c r="G1521" t="s">
        <v>27</v>
      </c>
      <c r="I1521" t="s">
        <v>19</v>
      </c>
      <c r="J1521" t="s">
        <v>20</v>
      </c>
      <c r="K1521" t="s">
        <v>831</v>
      </c>
      <c r="L1521" s="4" t="s">
        <v>783</v>
      </c>
      <c r="Q1521" s="18" t="str">
        <f>"S"&amp;_xlfn.ISOWEEKNUM(Semaine_1[[#This Row],[Date]])</f>
        <v>S26</v>
      </c>
      <c r="R1521" s="18" t="str">
        <f>TEXT(Semaine_1[[#This Row],[Date]],"MMMM")</f>
        <v>juin</v>
      </c>
    </row>
    <row r="1522" spans="1:18" x14ac:dyDescent="0.45">
      <c r="A1522" s="1">
        <v>45835</v>
      </c>
      <c r="B1522" t="s">
        <v>35</v>
      </c>
      <c r="C1522" t="s">
        <v>36</v>
      </c>
      <c r="D1522" t="s">
        <v>234</v>
      </c>
      <c r="E1522" t="s">
        <v>237</v>
      </c>
      <c r="F1522">
        <v>772289185</v>
      </c>
      <c r="G1522" t="s">
        <v>27</v>
      </c>
      <c r="I1522" t="s">
        <v>19</v>
      </c>
      <c r="J1522" t="s">
        <v>20</v>
      </c>
      <c r="K1522" t="s">
        <v>831</v>
      </c>
      <c r="L1522" s="4" t="s">
        <v>1253</v>
      </c>
      <c r="Q1522" s="18" t="str">
        <f>"S"&amp;_xlfn.ISOWEEKNUM(Semaine_1[[#This Row],[Date]])</f>
        <v>S26</v>
      </c>
      <c r="R1522" s="18" t="str">
        <f>TEXT(Semaine_1[[#This Row],[Date]],"MMMM")</f>
        <v>juin</v>
      </c>
    </row>
    <row r="1523" spans="1:18" ht="28.5" x14ac:dyDescent="0.45">
      <c r="A1523" s="1">
        <v>45835</v>
      </c>
      <c r="B1523" t="s">
        <v>35</v>
      </c>
      <c r="C1523" t="s">
        <v>36</v>
      </c>
      <c r="D1523" t="s">
        <v>234</v>
      </c>
      <c r="E1523" t="s">
        <v>238</v>
      </c>
      <c r="F1523">
        <v>767494933</v>
      </c>
      <c r="G1523" t="s">
        <v>27</v>
      </c>
      <c r="I1523" t="s">
        <v>19</v>
      </c>
      <c r="J1523" t="s">
        <v>20</v>
      </c>
      <c r="K1523" t="s">
        <v>831</v>
      </c>
      <c r="L1523" s="4" t="s">
        <v>1254</v>
      </c>
      <c r="Q1523" s="18" t="str">
        <f>"S"&amp;_xlfn.ISOWEEKNUM(Semaine_1[[#This Row],[Date]])</f>
        <v>S26</v>
      </c>
      <c r="R1523" s="18" t="str">
        <f>TEXT(Semaine_1[[#This Row],[Date]],"MMMM")</f>
        <v>juin</v>
      </c>
    </row>
    <row r="1524" spans="1:18" x14ac:dyDescent="0.45">
      <c r="A1524" s="1">
        <v>45835</v>
      </c>
      <c r="B1524" t="s">
        <v>40</v>
      </c>
      <c r="C1524" t="s">
        <v>41</v>
      </c>
      <c r="D1524" t="s">
        <v>239</v>
      </c>
      <c r="E1524" t="s">
        <v>1255</v>
      </c>
      <c r="F1524">
        <v>776170495</v>
      </c>
      <c r="G1524" t="s">
        <v>18</v>
      </c>
      <c r="I1524" t="s">
        <v>19</v>
      </c>
      <c r="J1524" t="s">
        <v>20</v>
      </c>
      <c r="K1524" t="s">
        <v>831</v>
      </c>
      <c r="L1524" s="4" t="s">
        <v>1256</v>
      </c>
      <c r="Q1524" s="18" t="str">
        <f>"S"&amp;_xlfn.ISOWEEKNUM(Semaine_1[[#This Row],[Date]])</f>
        <v>S26</v>
      </c>
      <c r="R1524" s="18" t="str">
        <f>TEXT(Semaine_1[[#This Row],[Date]],"MMMM")</f>
        <v>juin</v>
      </c>
    </row>
    <row r="1525" spans="1:18" x14ac:dyDescent="0.45">
      <c r="A1525" s="1">
        <v>45835</v>
      </c>
      <c r="B1525" t="s">
        <v>40</v>
      </c>
      <c r="C1525" t="s">
        <v>41</v>
      </c>
      <c r="D1525" t="s">
        <v>239</v>
      </c>
      <c r="E1525" t="s">
        <v>1257</v>
      </c>
      <c r="F1525">
        <v>775411038</v>
      </c>
      <c r="G1525" t="s">
        <v>27</v>
      </c>
      <c r="I1525" t="s">
        <v>19</v>
      </c>
      <c r="J1525" t="s">
        <v>37</v>
      </c>
      <c r="K1525" t="s">
        <v>831</v>
      </c>
      <c r="L1525" s="4" t="s">
        <v>1258</v>
      </c>
      <c r="M1525" t="s">
        <v>32</v>
      </c>
      <c r="N1525">
        <v>1</v>
      </c>
      <c r="O1525" s="5">
        <v>31000</v>
      </c>
      <c r="P1525" s="5">
        <v>31000</v>
      </c>
      <c r="Q1525" s="18" t="str">
        <f>"S"&amp;_xlfn.ISOWEEKNUM(Semaine_1[[#This Row],[Date]])</f>
        <v>S26</v>
      </c>
      <c r="R1525" s="18" t="str">
        <f>TEXT(Semaine_1[[#This Row],[Date]],"MMMM")</f>
        <v>juin</v>
      </c>
    </row>
    <row r="1526" spans="1:18" x14ac:dyDescent="0.45">
      <c r="A1526" s="1">
        <v>45835</v>
      </c>
      <c r="B1526" t="s">
        <v>40</v>
      </c>
      <c r="C1526" t="s">
        <v>41</v>
      </c>
      <c r="D1526" t="s">
        <v>239</v>
      </c>
      <c r="E1526" t="s">
        <v>1259</v>
      </c>
      <c r="F1526">
        <v>775364835</v>
      </c>
      <c r="G1526" t="s">
        <v>27</v>
      </c>
      <c r="I1526" t="s">
        <v>24</v>
      </c>
      <c r="J1526" t="s">
        <v>37</v>
      </c>
      <c r="K1526" t="s">
        <v>831</v>
      </c>
      <c r="L1526" s="4" t="s">
        <v>1260</v>
      </c>
      <c r="M1526" t="s">
        <v>29</v>
      </c>
      <c r="N1526">
        <v>2</v>
      </c>
      <c r="O1526" s="5">
        <v>10250</v>
      </c>
      <c r="P1526" s="5">
        <v>20500</v>
      </c>
      <c r="Q1526" s="18" t="str">
        <f>"S"&amp;_xlfn.ISOWEEKNUM(Semaine_1[[#This Row],[Date]])</f>
        <v>S26</v>
      </c>
      <c r="R1526" s="18" t="str">
        <f>TEXT(Semaine_1[[#This Row],[Date]],"MMMM")</f>
        <v>juin</v>
      </c>
    </row>
    <row r="1527" spans="1:18" x14ac:dyDescent="0.45">
      <c r="A1527" s="1">
        <v>45835</v>
      </c>
      <c r="B1527" t="s">
        <v>40</v>
      </c>
      <c r="C1527" t="s">
        <v>41</v>
      </c>
      <c r="D1527" t="s">
        <v>239</v>
      </c>
      <c r="E1527" t="s">
        <v>1259</v>
      </c>
      <c r="F1527">
        <v>775364835</v>
      </c>
      <c r="G1527" t="s">
        <v>27</v>
      </c>
      <c r="I1527" t="s">
        <v>24</v>
      </c>
      <c r="J1527" t="s">
        <v>37</v>
      </c>
      <c r="K1527" t="s">
        <v>831</v>
      </c>
      <c r="L1527" s="4" t="s">
        <v>1260</v>
      </c>
      <c r="M1527" t="s">
        <v>43</v>
      </c>
      <c r="N1527">
        <v>1</v>
      </c>
      <c r="O1527" s="5">
        <v>19500</v>
      </c>
      <c r="P1527" s="5">
        <v>19500</v>
      </c>
      <c r="Q1527" s="18" t="str">
        <f>"S"&amp;_xlfn.ISOWEEKNUM(Semaine_1[[#This Row],[Date]])</f>
        <v>S26</v>
      </c>
      <c r="R1527" s="18" t="str">
        <f>TEXT(Semaine_1[[#This Row],[Date]],"MMMM")</f>
        <v>juin</v>
      </c>
    </row>
    <row r="1528" spans="1:18" ht="28.5" x14ac:dyDescent="0.45">
      <c r="A1528" s="1">
        <v>45835</v>
      </c>
      <c r="B1528" t="s">
        <v>42</v>
      </c>
      <c r="C1528" t="s">
        <v>815</v>
      </c>
      <c r="D1528" t="s">
        <v>1113</v>
      </c>
      <c r="E1528" t="s">
        <v>1261</v>
      </c>
      <c r="F1528">
        <v>774330364</v>
      </c>
      <c r="G1528" t="s">
        <v>18</v>
      </c>
      <c r="I1528" t="s">
        <v>19</v>
      </c>
      <c r="J1528" t="s">
        <v>20</v>
      </c>
      <c r="K1528" t="s">
        <v>831</v>
      </c>
      <c r="L1528" s="4" t="s">
        <v>1262</v>
      </c>
      <c r="Q1528" s="18" t="str">
        <f>"S"&amp;_xlfn.ISOWEEKNUM(Semaine_1[[#This Row],[Date]])</f>
        <v>S26</v>
      </c>
      <c r="R1528" s="18" t="str">
        <f>TEXT(Semaine_1[[#This Row],[Date]],"MMMM")</f>
        <v>juin</v>
      </c>
    </row>
    <row r="1529" spans="1:18" x14ac:dyDescent="0.45">
      <c r="A1529" s="1">
        <v>45835</v>
      </c>
      <c r="B1529" t="s">
        <v>42</v>
      </c>
      <c r="C1529" t="s">
        <v>815</v>
      </c>
      <c r="D1529" t="s">
        <v>1113</v>
      </c>
      <c r="E1529" t="s">
        <v>240</v>
      </c>
      <c r="F1529">
        <v>761209176</v>
      </c>
      <c r="G1529" t="s">
        <v>27</v>
      </c>
      <c r="I1529" t="s">
        <v>19</v>
      </c>
      <c r="J1529" t="s">
        <v>20</v>
      </c>
      <c r="K1529" t="s">
        <v>831</v>
      </c>
      <c r="L1529" s="4" t="s">
        <v>196</v>
      </c>
      <c r="Q1529" s="18" t="str">
        <f>"S"&amp;_xlfn.ISOWEEKNUM(Semaine_1[[#This Row],[Date]])</f>
        <v>S26</v>
      </c>
      <c r="R1529" s="18" t="str">
        <f>TEXT(Semaine_1[[#This Row],[Date]],"MMMM")</f>
        <v>juin</v>
      </c>
    </row>
    <row r="1530" spans="1:18" ht="28.5" x14ac:dyDescent="0.45">
      <c r="A1530" s="1">
        <v>45835</v>
      </c>
      <c r="B1530" t="s">
        <v>42</v>
      </c>
      <c r="C1530" t="s">
        <v>815</v>
      </c>
      <c r="D1530" t="s">
        <v>1113</v>
      </c>
      <c r="E1530" t="s">
        <v>1114</v>
      </c>
      <c r="F1530">
        <v>784227996</v>
      </c>
      <c r="G1530" t="s">
        <v>27</v>
      </c>
      <c r="I1530" t="s">
        <v>24</v>
      </c>
      <c r="J1530" t="s">
        <v>37</v>
      </c>
      <c r="K1530" t="s">
        <v>831</v>
      </c>
      <c r="L1530" s="4" t="s">
        <v>1263</v>
      </c>
      <c r="M1530" t="s">
        <v>34</v>
      </c>
      <c r="N1530">
        <v>5</v>
      </c>
      <c r="O1530" s="5">
        <v>26000</v>
      </c>
      <c r="P1530" s="5">
        <v>130000</v>
      </c>
      <c r="Q1530" s="18" t="str">
        <f>"S"&amp;_xlfn.ISOWEEKNUM(Semaine_1[[#This Row],[Date]])</f>
        <v>S26</v>
      </c>
      <c r="R1530" s="18" t="str">
        <f>TEXT(Semaine_1[[#This Row],[Date]],"MMMM")</f>
        <v>juin</v>
      </c>
    </row>
    <row r="1531" spans="1:18" ht="28.5" x14ac:dyDescent="0.45">
      <c r="A1531" s="1">
        <v>45835</v>
      </c>
      <c r="B1531" t="s">
        <v>42</v>
      </c>
      <c r="C1531" t="s">
        <v>815</v>
      </c>
      <c r="D1531" t="s">
        <v>1113</v>
      </c>
      <c r="E1531" t="s">
        <v>1114</v>
      </c>
      <c r="F1531">
        <v>784227996</v>
      </c>
      <c r="G1531" t="s">
        <v>27</v>
      </c>
      <c r="I1531" t="s">
        <v>24</v>
      </c>
      <c r="J1531" t="s">
        <v>37</v>
      </c>
      <c r="K1531" t="s">
        <v>831</v>
      </c>
      <c r="L1531" s="4" t="s">
        <v>1263</v>
      </c>
      <c r="M1531" t="s">
        <v>29</v>
      </c>
      <c r="N1531">
        <v>15</v>
      </c>
      <c r="O1531" s="5">
        <v>10250</v>
      </c>
      <c r="P1531" s="5">
        <v>153750</v>
      </c>
      <c r="Q1531" s="18" t="str">
        <f>"S"&amp;_xlfn.ISOWEEKNUM(Semaine_1[[#This Row],[Date]])</f>
        <v>S26</v>
      </c>
      <c r="R1531" s="18" t="str">
        <f>TEXT(Semaine_1[[#This Row],[Date]],"MMMM")</f>
        <v>juin</v>
      </c>
    </row>
    <row r="1532" spans="1:18" ht="28.5" x14ac:dyDescent="0.45">
      <c r="A1532" s="1">
        <v>45835</v>
      </c>
      <c r="B1532" t="s">
        <v>42</v>
      </c>
      <c r="C1532" t="s">
        <v>815</v>
      </c>
      <c r="D1532" t="s">
        <v>1113</v>
      </c>
      <c r="E1532" t="s">
        <v>1114</v>
      </c>
      <c r="F1532">
        <v>784227996</v>
      </c>
      <c r="G1532" t="s">
        <v>27</v>
      </c>
      <c r="I1532" t="s">
        <v>24</v>
      </c>
      <c r="J1532" t="s">
        <v>37</v>
      </c>
      <c r="K1532" t="s">
        <v>831</v>
      </c>
      <c r="L1532" s="4" t="s">
        <v>1263</v>
      </c>
      <c r="M1532" t="s">
        <v>187</v>
      </c>
      <c r="N1532">
        <v>1</v>
      </c>
      <c r="O1532" s="5">
        <v>35500</v>
      </c>
      <c r="P1532" s="5">
        <v>35500</v>
      </c>
      <c r="Q1532" s="18" t="str">
        <f>"S"&amp;_xlfn.ISOWEEKNUM(Semaine_1[[#This Row],[Date]])</f>
        <v>S26</v>
      </c>
      <c r="R1532" s="18" t="str">
        <f>TEXT(Semaine_1[[#This Row],[Date]],"MMMM")</f>
        <v>juin</v>
      </c>
    </row>
    <row r="1533" spans="1:18" ht="28.5" x14ac:dyDescent="0.45">
      <c r="A1533" s="1">
        <v>45835</v>
      </c>
      <c r="B1533" t="s">
        <v>42</v>
      </c>
      <c r="C1533" t="s">
        <v>815</v>
      </c>
      <c r="D1533" t="s">
        <v>1113</v>
      </c>
      <c r="E1533" t="s">
        <v>1264</v>
      </c>
      <c r="F1533">
        <v>760224535</v>
      </c>
      <c r="G1533" t="s">
        <v>27</v>
      </c>
      <c r="I1533" t="s">
        <v>24</v>
      </c>
      <c r="J1533" t="s">
        <v>37</v>
      </c>
      <c r="K1533" t="s">
        <v>831</v>
      </c>
      <c r="L1533" s="4" t="s">
        <v>1265</v>
      </c>
      <c r="M1533" t="s">
        <v>34</v>
      </c>
      <c r="N1533">
        <v>2</v>
      </c>
      <c r="O1533" s="5">
        <v>26000</v>
      </c>
      <c r="P1533" s="5">
        <v>52000</v>
      </c>
      <c r="Q1533" s="18" t="str">
        <f>"S"&amp;_xlfn.ISOWEEKNUM(Semaine_1[[#This Row],[Date]])</f>
        <v>S26</v>
      </c>
      <c r="R1533" s="18" t="str">
        <f>TEXT(Semaine_1[[#This Row],[Date]],"MMMM")</f>
        <v>juin</v>
      </c>
    </row>
    <row r="1534" spans="1:18" ht="28.5" x14ac:dyDescent="0.45">
      <c r="A1534" s="1">
        <v>45835</v>
      </c>
      <c r="B1534" t="s">
        <v>42</v>
      </c>
      <c r="C1534" t="s">
        <v>815</v>
      </c>
      <c r="D1534" t="s">
        <v>1113</v>
      </c>
      <c r="E1534" t="s">
        <v>1266</v>
      </c>
      <c r="F1534">
        <v>775602589</v>
      </c>
      <c r="G1534" t="s">
        <v>27</v>
      </c>
      <c r="I1534" t="s">
        <v>19</v>
      </c>
      <c r="J1534" t="s">
        <v>20</v>
      </c>
      <c r="K1534" t="s">
        <v>831</v>
      </c>
      <c r="L1534" s="4" t="s">
        <v>1267</v>
      </c>
      <c r="Q1534" s="18" t="str">
        <f>"S"&amp;_xlfn.ISOWEEKNUM(Semaine_1[[#This Row],[Date]])</f>
        <v>S26</v>
      </c>
      <c r="R1534" s="18" t="str">
        <f>TEXT(Semaine_1[[#This Row],[Date]],"MMMM")</f>
        <v>juin</v>
      </c>
    </row>
    <row r="1535" spans="1:18" ht="28.5" x14ac:dyDescent="0.45">
      <c r="A1535" s="1">
        <v>45835</v>
      </c>
      <c r="B1535" t="s">
        <v>42</v>
      </c>
      <c r="C1535" t="s">
        <v>815</v>
      </c>
      <c r="D1535" t="s">
        <v>1113</v>
      </c>
      <c r="E1535" t="s">
        <v>1268</v>
      </c>
      <c r="F1535">
        <v>778000021</v>
      </c>
      <c r="G1535" t="s">
        <v>23</v>
      </c>
      <c r="I1535" t="s">
        <v>24</v>
      </c>
      <c r="J1535" t="s">
        <v>20</v>
      </c>
      <c r="K1535" t="s">
        <v>831</v>
      </c>
      <c r="L1535" s="4" t="s">
        <v>1269</v>
      </c>
      <c r="Q1535" s="18" t="str">
        <f>"S"&amp;_xlfn.ISOWEEKNUM(Semaine_1[[#This Row],[Date]])</f>
        <v>S26</v>
      </c>
      <c r="R1535" s="18" t="str">
        <f>TEXT(Semaine_1[[#This Row],[Date]],"MMMM")</f>
        <v>juin</v>
      </c>
    </row>
    <row r="1536" spans="1:18" x14ac:dyDescent="0.45">
      <c r="A1536" s="1">
        <v>45835</v>
      </c>
      <c r="B1536" t="s">
        <v>42</v>
      </c>
      <c r="C1536" t="s">
        <v>815</v>
      </c>
      <c r="D1536" t="s">
        <v>1113</v>
      </c>
      <c r="E1536" t="s">
        <v>819</v>
      </c>
      <c r="F1536">
        <v>771377243</v>
      </c>
      <c r="G1536" t="s">
        <v>23</v>
      </c>
      <c r="I1536" t="s">
        <v>24</v>
      </c>
      <c r="J1536" t="s">
        <v>37</v>
      </c>
      <c r="K1536" t="s">
        <v>831</v>
      </c>
      <c r="L1536" s="4" t="s">
        <v>1270</v>
      </c>
      <c r="M1536" t="s">
        <v>29</v>
      </c>
      <c r="N1536">
        <v>1</v>
      </c>
      <c r="O1536" s="5">
        <v>10250</v>
      </c>
      <c r="P1536" s="5">
        <v>10250</v>
      </c>
      <c r="Q1536" s="18" t="str">
        <f>"S"&amp;_xlfn.ISOWEEKNUM(Semaine_1[[#This Row],[Date]])</f>
        <v>S26</v>
      </c>
      <c r="R1536" s="18" t="str">
        <f>TEXT(Semaine_1[[#This Row],[Date]],"MMMM")</f>
        <v>juin</v>
      </c>
    </row>
    <row r="1537" spans="1:18" x14ac:dyDescent="0.45">
      <c r="A1537" s="1">
        <v>45835</v>
      </c>
      <c r="B1537" t="s">
        <v>42</v>
      </c>
      <c r="C1537" t="s">
        <v>815</v>
      </c>
      <c r="D1537" t="s">
        <v>1113</v>
      </c>
      <c r="E1537" t="s">
        <v>1271</v>
      </c>
      <c r="F1537">
        <v>707077072</v>
      </c>
      <c r="G1537" t="s">
        <v>23</v>
      </c>
      <c r="I1537" t="s">
        <v>19</v>
      </c>
      <c r="J1537" t="s">
        <v>20</v>
      </c>
      <c r="K1537" t="s">
        <v>831</v>
      </c>
      <c r="L1537" s="4" t="s">
        <v>1272</v>
      </c>
      <c r="Q1537" s="18" t="str">
        <f>"S"&amp;_xlfn.ISOWEEKNUM(Semaine_1[[#This Row],[Date]])</f>
        <v>S26</v>
      </c>
      <c r="R1537" s="18" t="str">
        <f>TEXT(Semaine_1[[#This Row],[Date]],"MMMM")</f>
        <v>juin</v>
      </c>
    </row>
    <row r="1538" spans="1:18" ht="28.5" x14ac:dyDescent="0.45">
      <c r="A1538" s="1">
        <v>45835</v>
      </c>
      <c r="B1538" t="s">
        <v>42</v>
      </c>
      <c r="C1538" t="s">
        <v>815</v>
      </c>
      <c r="D1538" t="s">
        <v>1113</v>
      </c>
      <c r="E1538" t="s">
        <v>939</v>
      </c>
      <c r="F1538">
        <v>749763759</v>
      </c>
      <c r="G1538" t="s">
        <v>23</v>
      </c>
      <c r="I1538" t="s">
        <v>24</v>
      </c>
      <c r="J1538" t="s">
        <v>20</v>
      </c>
      <c r="K1538" t="s">
        <v>831</v>
      </c>
      <c r="L1538" s="4" t="s">
        <v>1273</v>
      </c>
      <c r="Q1538" s="18" t="str">
        <f>"S"&amp;_xlfn.ISOWEEKNUM(Semaine_1[[#This Row],[Date]])</f>
        <v>S26</v>
      </c>
      <c r="R1538" s="18" t="str">
        <f>TEXT(Semaine_1[[#This Row],[Date]],"MMMM")</f>
        <v>juin</v>
      </c>
    </row>
    <row r="1539" spans="1:18" x14ac:dyDescent="0.45">
      <c r="A1539" s="1">
        <v>45835</v>
      </c>
      <c r="B1539" t="s">
        <v>42</v>
      </c>
      <c r="C1539" t="s">
        <v>815</v>
      </c>
      <c r="D1539" t="s">
        <v>1113</v>
      </c>
      <c r="E1539" t="s">
        <v>1274</v>
      </c>
      <c r="F1539">
        <v>773635629</v>
      </c>
      <c r="G1539" t="s">
        <v>27</v>
      </c>
      <c r="I1539" t="s">
        <v>19</v>
      </c>
      <c r="J1539" t="s">
        <v>20</v>
      </c>
      <c r="K1539" t="s">
        <v>831</v>
      </c>
      <c r="L1539" s="4" t="s">
        <v>1275</v>
      </c>
      <c r="Q1539" s="18" t="str">
        <f>"S"&amp;_xlfn.ISOWEEKNUM(Semaine_1[[#This Row],[Date]])</f>
        <v>S26</v>
      </c>
      <c r="R1539" s="18" t="str">
        <f>TEXT(Semaine_1[[#This Row],[Date]],"MMMM")</f>
        <v>juin</v>
      </c>
    </row>
    <row r="1540" spans="1:18" x14ac:dyDescent="0.45">
      <c r="A1540" s="1">
        <v>45835</v>
      </c>
      <c r="B1540" t="s">
        <v>42</v>
      </c>
      <c r="C1540" t="s">
        <v>815</v>
      </c>
      <c r="D1540" t="s">
        <v>1113</v>
      </c>
      <c r="E1540" t="s">
        <v>1276</v>
      </c>
      <c r="F1540">
        <v>784267222</v>
      </c>
      <c r="G1540" t="s">
        <v>18</v>
      </c>
      <c r="I1540" t="s">
        <v>19</v>
      </c>
      <c r="J1540" t="s">
        <v>20</v>
      </c>
      <c r="K1540" t="s">
        <v>831</v>
      </c>
      <c r="L1540" s="4" t="s">
        <v>1277</v>
      </c>
      <c r="Q1540" s="18" t="str">
        <f>"S"&amp;_xlfn.ISOWEEKNUM(Semaine_1[[#This Row],[Date]])</f>
        <v>S26</v>
      </c>
      <c r="R1540" s="18" t="str">
        <f>TEXT(Semaine_1[[#This Row],[Date]],"MMMM")</f>
        <v>juin</v>
      </c>
    </row>
    <row r="1541" spans="1:18" ht="28.5" x14ac:dyDescent="0.45">
      <c r="A1541" s="1">
        <v>45835</v>
      </c>
      <c r="B1541" t="s">
        <v>42</v>
      </c>
      <c r="C1541" t="s">
        <v>815</v>
      </c>
      <c r="D1541" t="s">
        <v>1113</v>
      </c>
      <c r="E1541" t="s">
        <v>1187</v>
      </c>
      <c r="F1541">
        <v>775601949</v>
      </c>
      <c r="G1541" t="s">
        <v>18</v>
      </c>
      <c r="I1541" t="s">
        <v>24</v>
      </c>
      <c r="J1541" t="s">
        <v>37</v>
      </c>
      <c r="K1541" t="s">
        <v>831</v>
      </c>
      <c r="L1541" s="4" t="s">
        <v>1278</v>
      </c>
      <c r="M1541" t="s">
        <v>1188</v>
      </c>
      <c r="N1541">
        <v>1</v>
      </c>
      <c r="O1541" s="5">
        <v>19500</v>
      </c>
      <c r="P1541" s="5">
        <v>19500</v>
      </c>
      <c r="Q1541" s="18" t="str">
        <f>"S"&amp;_xlfn.ISOWEEKNUM(Semaine_1[[#This Row],[Date]])</f>
        <v>S26</v>
      </c>
      <c r="R1541" s="18" t="str">
        <f>TEXT(Semaine_1[[#This Row],[Date]],"MMMM")</f>
        <v>juin</v>
      </c>
    </row>
    <row r="1542" spans="1:18" ht="28.5" x14ac:dyDescent="0.45">
      <c r="A1542" s="1">
        <v>45835</v>
      </c>
      <c r="B1542" t="s">
        <v>42</v>
      </c>
      <c r="C1542" t="s">
        <v>815</v>
      </c>
      <c r="D1542" t="s">
        <v>1113</v>
      </c>
      <c r="E1542" t="s">
        <v>1187</v>
      </c>
      <c r="F1542">
        <v>775601949</v>
      </c>
      <c r="G1542" t="s">
        <v>18</v>
      </c>
      <c r="I1542" t="s">
        <v>24</v>
      </c>
      <c r="J1542" t="s">
        <v>37</v>
      </c>
      <c r="K1542" t="s">
        <v>831</v>
      </c>
      <c r="L1542" s="4" t="s">
        <v>1278</v>
      </c>
      <c r="M1542" t="s">
        <v>187</v>
      </c>
      <c r="N1542">
        <v>1</v>
      </c>
      <c r="O1542" s="5">
        <v>35500</v>
      </c>
      <c r="P1542" s="5">
        <v>35500</v>
      </c>
      <c r="Q1542" s="18" t="str">
        <f>"S"&amp;_xlfn.ISOWEEKNUM(Semaine_1[[#This Row],[Date]])</f>
        <v>S26</v>
      </c>
      <c r="R1542" s="18" t="str">
        <f>TEXT(Semaine_1[[#This Row],[Date]],"MMMM")</f>
        <v>juin</v>
      </c>
    </row>
    <row r="1543" spans="1:18" ht="28.5" x14ac:dyDescent="0.45">
      <c r="A1543" s="1">
        <v>45835</v>
      </c>
      <c r="B1543" t="s">
        <v>42</v>
      </c>
      <c r="C1543" t="s">
        <v>815</v>
      </c>
      <c r="D1543" t="s">
        <v>1113</v>
      </c>
      <c r="E1543" t="s">
        <v>1279</v>
      </c>
      <c r="F1543">
        <v>771023656</v>
      </c>
      <c r="G1543" t="s">
        <v>18</v>
      </c>
      <c r="I1543" t="s">
        <v>19</v>
      </c>
      <c r="J1543" t="s">
        <v>20</v>
      </c>
      <c r="K1543" t="s">
        <v>831</v>
      </c>
      <c r="L1543" s="4" t="s">
        <v>1280</v>
      </c>
      <c r="Q1543" s="18" t="str">
        <f>"S"&amp;_xlfn.ISOWEEKNUM(Semaine_1[[#This Row],[Date]])</f>
        <v>S26</v>
      </c>
      <c r="R1543" s="18" t="str">
        <f>TEXT(Semaine_1[[#This Row],[Date]],"MMMM")</f>
        <v>juin</v>
      </c>
    </row>
    <row r="1544" spans="1:18" x14ac:dyDescent="0.45">
      <c r="A1544" s="1">
        <v>45835</v>
      </c>
      <c r="B1544" t="s">
        <v>42</v>
      </c>
      <c r="C1544" t="s">
        <v>815</v>
      </c>
      <c r="D1544" t="s">
        <v>1113</v>
      </c>
      <c r="E1544" t="s">
        <v>1281</v>
      </c>
      <c r="F1544">
        <v>773523587</v>
      </c>
      <c r="G1544" t="s">
        <v>18</v>
      </c>
      <c r="I1544" t="s">
        <v>19</v>
      </c>
      <c r="J1544" t="s">
        <v>20</v>
      </c>
      <c r="K1544" t="s">
        <v>831</v>
      </c>
      <c r="L1544" s="4" t="s">
        <v>1282</v>
      </c>
      <c r="Q1544" s="18" t="str">
        <f>"S"&amp;_xlfn.ISOWEEKNUM(Semaine_1[[#This Row],[Date]])</f>
        <v>S26</v>
      </c>
      <c r="R1544" s="18" t="str">
        <f>TEXT(Semaine_1[[#This Row],[Date]],"MMMM")</f>
        <v>juin</v>
      </c>
    </row>
    <row r="1545" spans="1:18" x14ac:dyDescent="0.45">
      <c r="A1545" s="1">
        <v>45834</v>
      </c>
      <c r="B1545" t="s">
        <v>14</v>
      </c>
      <c r="C1545" t="s">
        <v>15</v>
      </c>
      <c r="D1545" t="s">
        <v>16</v>
      </c>
      <c r="E1545" t="s">
        <v>17</v>
      </c>
      <c r="F1545">
        <v>775984700</v>
      </c>
      <c r="G1545" t="s">
        <v>18</v>
      </c>
      <c r="I1545" t="s">
        <v>19</v>
      </c>
      <c r="J1545" t="s">
        <v>20</v>
      </c>
      <c r="K1545" t="s">
        <v>831</v>
      </c>
      <c r="L1545" s="4" t="s">
        <v>21</v>
      </c>
      <c r="Q1545" s="18" t="str">
        <f>"S"&amp;_xlfn.ISOWEEKNUM(Semaine_1[[#This Row],[Date]])</f>
        <v>S26</v>
      </c>
      <c r="R1545" s="18" t="str">
        <f>TEXT(Semaine_1[[#This Row],[Date]],"MMMM")</f>
        <v>juin</v>
      </c>
    </row>
    <row r="1546" spans="1:18" x14ac:dyDescent="0.45">
      <c r="A1546" s="1">
        <v>45834</v>
      </c>
      <c r="B1546" t="s">
        <v>14</v>
      </c>
      <c r="C1546" t="s">
        <v>15</v>
      </c>
      <c r="D1546" t="s">
        <v>16</v>
      </c>
      <c r="E1546" t="s">
        <v>22</v>
      </c>
      <c r="F1546">
        <v>772222253</v>
      </c>
      <c r="G1546" t="s">
        <v>23</v>
      </c>
      <c r="I1546" t="s">
        <v>24</v>
      </c>
      <c r="J1546" t="s">
        <v>20</v>
      </c>
      <c r="K1546" t="s">
        <v>831</v>
      </c>
      <c r="L1546" s="4" t="s">
        <v>1094</v>
      </c>
      <c r="Q1546" s="18" t="str">
        <f>"S"&amp;_xlfn.ISOWEEKNUM(Semaine_1[[#This Row],[Date]])</f>
        <v>S26</v>
      </c>
      <c r="R1546" s="18" t="str">
        <f>TEXT(Semaine_1[[#This Row],[Date]],"MMMM")</f>
        <v>juin</v>
      </c>
    </row>
    <row r="1547" spans="1:18" ht="85.5" x14ac:dyDescent="0.45">
      <c r="A1547" s="1">
        <v>45834</v>
      </c>
      <c r="B1547" t="s">
        <v>25</v>
      </c>
      <c r="C1547" t="s">
        <v>26</v>
      </c>
      <c r="D1547" t="s">
        <v>185</v>
      </c>
      <c r="E1547" t="s">
        <v>189</v>
      </c>
      <c r="F1547">
        <v>773125434</v>
      </c>
      <c r="G1547" t="s">
        <v>27</v>
      </c>
      <c r="I1547" t="s">
        <v>24</v>
      </c>
      <c r="J1547" t="s">
        <v>20</v>
      </c>
      <c r="K1547" t="s">
        <v>831</v>
      </c>
      <c r="L1547" s="4" t="s">
        <v>1283</v>
      </c>
      <c r="Q1547" s="18" t="str">
        <f>"S"&amp;_xlfn.ISOWEEKNUM(Semaine_1[[#This Row],[Date]])</f>
        <v>S26</v>
      </c>
      <c r="R1547" s="18" t="str">
        <f>TEXT(Semaine_1[[#This Row],[Date]],"MMMM")</f>
        <v>juin</v>
      </c>
    </row>
    <row r="1548" spans="1:18" x14ac:dyDescent="0.45">
      <c r="A1548" s="1">
        <v>45834</v>
      </c>
      <c r="B1548" t="s">
        <v>25</v>
      </c>
      <c r="C1548" t="s">
        <v>26</v>
      </c>
      <c r="D1548" t="s">
        <v>185</v>
      </c>
      <c r="E1548" t="s">
        <v>186</v>
      </c>
      <c r="F1548">
        <v>773661109</v>
      </c>
      <c r="G1548" t="s">
        <v>27</v>
      </c>
      <c r="I1548" t="s">
        <v>24</v>
      </c>
      <c r="J1548" t="s">
        <v>20</v>
      </c>
      <c r="K1548" t="s">
        <v>831</v>
      </c>
      <c r="L1548" s="4" t="s">
        <v>1284</v>
      </c>
      <c r="Q1548" s="18" t="str">
        <f>"S"&amp;_xlfn.ISOWEEKNUM(Semaine_1[[#This Row],[Date]])</f>
        <v>S26</v>
      </c>
      <c r="R1548" s="18" t="str">
        <f>TEXT(Semaine_1[[#This Row],[Date]],"MMMM")</f>
        <v>juin</v>
      </c>
    </row>
    <row r="1549" spans="1:18" ht="28.5" x14ac:dyDescent="0.45">
      <c r="A1549" s="1">
        <v>45834</v>
      </c>
      <c r="B1549" t="s">
        <v>25</v>
      </c>
      <c r="C1549" t="s">
        <v>26</v>
      </c>
      <c r="D1549" t="s">
        <v>185</v>
      </c>
      <c r="E1549" t="s">
        <v>188</v>
      </c>
      <c r="F1549">
        <v>778096419</v>
      </c>
      <c r="G1549" t="s">
        <v>18</v>
      </c>
      <c r="I1549" t="s">
        <v>24</v>
      </c>
      <c r="J1549" t="s">
        <v>20</v>
      </c>
      <c r="K1549" t="s">
        <v>831</v>
      </c>
      <c r="L1549" s="4" t="s">
        <v>1285</v>
      </c>
      <c r="Q1549" s="18" t="str">
        <f>"S"&amp;_xlfn.ISOWEEKNUM(Semaine_1[[#This Row],[Date]])</f>
        <v>S26</v>
      </c>
      <c r="R1549" s="18" t="str">
        <f>TEXT(Semaine_1[[#This Row],[Date]],"MMMM")</f>
        <v>juin</v>
      </c>
    </row>
    <row r="1550" spans="1:18" ht="28.5" x14ac:dyDescent="0.45">
      <c r="A1550" s="1">
        <v>45834</v>
      </c>
      <c r="B1550" t="s">
        <v>25</v>
      </c>
      <c r="C1550" t="s">
        <v>26</v>
      </c>
      <c r="D1550" t="s">
        <v>185</v>
      </c>
      <c r="E1550" t="s">
        <v>808</v>
      </c>
      <c r="F1550">
        <v>773199049</v>
      </c>
      <c r="G1550" t="s">
        <v>27</v>
      </c>
      <c r="I1550" t="s">
        <v>24</v>
      </c>
      <c r="J1550" t="s">
        <v>28</v>
      </c>
      <c r="K1550" t="s">
        <v>831</v>
      </c>
      <c r="L1550" s="4" t="s">
        <v>1286</v>
      </c>
      <c r="M1550" t="s">
        <v>190</v>
      </c>
      <c r="N1550">
        <v>25</v>
      </c>
      <c r="O1550" s="5">
        <v>6000</v>
      </c>
      <c r="P1550" s="5">
        <v>150000</v>
      </c>
      <c r="Q1550" s="18" t="str">
        <f>"S"&amp;_xlfn.ISOWEEKNUM(Semaine_1[[#This Row],[Date]])</f>
        <v>S26</v>
      </c>
      <c r="R1550" s="18" t="str">
        <f>TEXT(Semaine_1[[#This Row],[Date]],"MMMM")</f>
        <v>juin</v>
      </c>
    </row>
    <row r="1551" spans="1:18" ht="28.5" x14ac:dyDescent="0.45">
      <c r="A1551" s="1">
        <v>45834</v>
      </c>
      <c r="B1551" t="s">
        <v>25</v>
      </c>
      <c r="C1551" t="s">
        <v>26</v>
      </c>
      <c r="D1551" t="s">
        <v>185</v>
      </c>
      <c r="E1551" t="s">
        <v>808</v>
      </c>
      <c r="F1551">
        <v>773199049</v>
      </c>
      <c r="G1551" t="s">
        <v>27</v>
      </c>
      <c r="I1551" t="s">
        <v>24</v>
      </c>
      <c r="J1551" t="s">
        <v>28</v>
      </c>
      <c r="K1551" t="s">
        <v>831</v>
      </c>
      <c r="L1551" s="4" t="s">
        <v>1286</v>
      </c>
      <c r="M1551" t="s">
        <v>29</v>
      </c>
      <c r="N1551">
        <v>25</v>
      </c>
      <c r="O1551" s="5">
        <v>9750</v>
      </c>
      <c r="P1551" s="5">
        <v>243750</v>
      </c>
      <c r="Q1551" s="18" t="str">
        <f>"S"&amp;_xlfn.ISOWEEKNUM(Semaine_1[[#This Row],[Date]])</f>
        <v>S26</v>
      </c>
      <c r="R1551" s="18" t="str">
        <f>TEXT(Semaine_1[[#This Row],[Date]],"MMMM")</f>
        <v>juin</v>
      </c>
    </row>
    <row r="1552" spans="1:18" x14ac:dyDescent="0.45">
      <c r="A1552" s="1">
        <v>45834</v>
      </c>
      <c r="B1552" t="s">
        <v>30</v>
      </c>
      <c r="C1552" t="s">
        <v>31</v>
      </c>
      <c r="D1552" t="s">
        <v>223</v>
      </c>
      <c r="E1552" t="s">
        <v>1287</v>
      </c>
      <c r="F1552">
        <v>775067806</v>
      </c>
      <c r="G1552" t="s">
        <v>27</v>
      </c>
      <c r="I1552" t="s">
        <v>24</v>
      </c>
      <c r="J1552" t="s">
        <v>28</v>
      </c>
      <c r="K1552" t="s">
        <v>831</v>
      </c>
      <c r="L1552" s="4" t="s">
        <v>1288</v>
      </c>
      <c r="M1552" t="s">
        <v>32</v>
      </c>
      <c r="N1552">
        <v>25</v>
      </c>
      <c r="O1552" s="5">
        <v>31000</v>
      </c>
      <c r="P1552" s="5">
        <v>775000</v>
      </c>
      <c r="Q1552" s="18" t="str">
        <f>"S"&amp;_xlfn.ISOWEEKNUM(Semaine_1[[#This Row],[Date]])</f>
        <v>S26</v>
      </c>
      <c r="R1552" s="18" t="str">
        <f>TEXT(Semaine_1[[#This Row],[Date]],"MMMM")</f>
        <v>juin</v>
      </c>
    </row>
    <row r="1553" spans="1:18" x14ac:dyDescent="0.45">
      <c r="A1553" s="1">
        <v>45834</v>
      </c>
      <c r="B1553" t="s">
        <v>30</v>
      </c>
      <c r="C1553" t="s">
        <v>31</v>
      </c>
      <c r="D1553" t="s">
        <v>210</v>
      </c>
      <c r="E1553" t="s">
        <v>1289</v>
      </c>
      <c r="F1553">
        <v>775405469</v>
      </c>
      <c r="G1553" t="s">
        <v>27</v>
      </c>
      <c r="I1553" t="s">
        <v>24</v>
      </c>
      <c r="J1553" t="s">
        <v>28</v>
      </c>
      <c r="K1553" t="s">
        <v>831</v>
      </c>
      <c r="L1553" s="4" t="s">
        <v>33</v>
      </c>
      <c r="M1553" t="s">
        <v>34</v>
      </c>
      <c r="N1553">
        <v>50</v>
      </c>
      <c r="O1553" s="5">
        <v>26000</v>
      </c>
      <c r="P1553" s="5">
        <v>1300000</v>
      </c>
      <c r="Q1553" s="18" t="str">
        <f>"S"&amp;_xlfn.ISOWEEKNUM(Semaine_1[[#This Row],[Date]])</f>
        <v>S26</v>
      </c>
      <c r="R1553" s="18" t="str">
        <f>TEXT(Semaine_1[[#This Row],[Date]],"MMMM")</f>
        <v>juin</v>
      </c>
    </row>
    <row r="1554" spans="1:18" x14ac:dyDescent="0.45">
      <c r="A1554" s="1">
        <v>45834</v>
      </c>
      <c r="B1554" t="s">
        <v>35</v>
      </c>
      <c r="C1554" t="s">
        <v>36</v>
      </c>
      <c r="D1554" t="s">
        <v>789</v>
      </c>
      <c r="E1554" t="s">
        <v>1290</v>
      </c>
      <c r="F1554">
        <v>783343158</v>
      </c>
      <c r="G1554" t="s">
        <v>27</v>
      </c>
      <c r="I1554" t="s">
        <v>24</v>
      </c>
      <c r="J1554" t="s">
        <v>37</v>
      </c>
      <c r="K1554" t="s">
        <v>831</v>
      </c>
      <c r="L1554" s="4" t="s">
        <v>1291</v>
      </c>
      <c r="M1554" t="s">
        <v>34</v>
      </c>
      <c r="N1554">
        <v>35</v>
      </c>
      <c r="O1554" s="5">
        <v>26000</v>
      </c>
      <c r="P1554" s="5">
        <v>910000</v>
      </c>
      <c r="Q1554" s="18" t="str">
        <f>"S"&amp;_xlfn.ISOWEEKNUM(Semaine_1[[#This Row],[Date]])</f>
        <v>S26</v>
      </c>
      <c r="R1554" s="18" t="str">
        <f>TEXT(Semaine_1[[#This Row],[Date]],"MMMM")</f>
        <v>juin</v>
      </c>
    </row>
    <row r="1555" spans="1:18" x14ac:dyDescent="0.45">
      <c r="A1555" s="1">
        <v>45834</v>
      </c>
      <c r="B1555" t="s">
        <v>35</v>
      </c>
      <c r="C1555" t="s">
        <v>36</v>
      </c>
      <c r="D1555" t="s">
        <v>789</v>
      </c>
      <c r="E1555" t="s">
        <v>1290</v>
      </c>
      <c r="F1555">
        <v>783343158</v>
      </c>
      <c r="G1555" t="s">
        <v>27</v>
      </c>
      <c r="I1555" t="s">
        <v>24</v>
      </c>
      <c r="J1555" t="s">
        <v>37</v>
      </c>
      <c r="K1555" t="s">
        <v>831</v>
      </c>
      <c r="L1555" s="4" t="s">
        <v>1291</v>
      </c>
      <c r="M1555" t="s">
        <v>32</v>
      </c>
      <c r="N1555">
        <v>15</v>
      </c>
      <c r="O1555" s="5">
        <v>31000</v>
      </c>
      <c r="P1555" s="5">
        <v>465000</v>
      </c>
      <c r="Q1555" s="18" t="str">
        <f>"S"&amp;_xlfn.ISOWEEKNUM(Semaine_1[[#This Row],[Date]])</f>
        <v>S26</v>
      </c>
      <c r="R1555" s="18" t="str">
        <f>TEXT(Semaine_1[[#This Row],[Date]],"MMMM")</f>
        <v>juin</v>
      </c>
    </row>
    <row r="1556" spans="1:18" x14ac:dyDescent="0.45">
      <c r="A1556" s="1">
        <v>45834</v>
      </c>
      <c r="B1556" t="s">
        <v>35</v>
      </c>
      <c r="C1556" t="s">
        <v>36</v>
      </c>
      <c r="D1556" t="s">
        <v>241</v>
      </c>
      <c r="E1556" t="s">
        <v>1292</v>
      </c>
      <c r="F1556">
        <v>775740539</v>
      </c>
      <c r="G1556" t="s">
        <v>27</v>
      </c>
      <c r="I1556" t="s">
        <v>24</v>
      </c>
      <c r="J1556" t="s">
        <v>28</v>
      </c>
      <c r="K1556" t="s">
        <v>831</v>
      </c>
      <c r="L1556" s="4" t="s">
        <v>1293</v>
      </c>
      <c r="M1556" t="s">
        <v>34</v>
      </c>
      <c r="N1556">
        <v>50</v>
      </c>
      <c r="O1556" s="5">
        <v>26000</v>
      </c>
      <c r="P1556" s="5">
        <v>1300000</v>
      </c>
      <c r="Q1556" s="18" t="str">
        <f>"S"&amp;_xlfn.ISOWEEKNUM(Semaine_1[[#This Row],[Date]])</f>
        <v>S26</v>
      </c>
      <c r="R1556" s="18" t="str">
        <f>TEXT(Semaine_1[[#This Row],[Date]],"MMMM")</f>
        <v>juin</v>
      </c>
    </row>
    <row r="1557" spans="1:18" x14ac:dyDescent="0.45">
      <c r="A1557" s="1">
        <v>45834</v>
      </c>
      <c r="B1557" t="s">
        <v>35</v>
      </c>
      <c r="C1557" t="s">
        <v>36</v>
      </c>
      <c r="D1557" t="s">
        <v>38</v>
      </c>
      <c r="E1557" t="s">
        <v>1294</v>
      </c>
      <c r="F1557">
        <v>771701320</v>
      </c>
      <c r="G1557" t="s">
        <v>27</v>
      </c>
      <c r="I1557" t="s">
        <v>24</v>
      </c>
      <c r="J1557" t="s">
        <v>28</v>
      </c>
      <c r="K1557" t="s">
        <v>831</v>
      </c>
      <c r="L1557" s="4" t="s">
        <v>39</v>
      </c>
      <c r="M1557" t="s">
        <v>29</v>
      </c>
      <c r="N1557">
        <v>25</v>
      </c>
      <c r="O1557" s="5">
        <v>9750</v>
      </c>
      <c r="P1557" s="5">
        <v>243750</v>
      </c>
      <c r="Q1557" s="18" t="str">
        <f>"S"&amp;_xlfn.ISOWEEKNUM(Semaine_1[[#This Row],[Date]])</f>
        <v>S26</v>
      </c>
      <c r="R1557" s="18" t="str">
        <f>TEXT(Semaine_1[[#This Row],[Date]],"MMMM")</f>
        <v>juin</v>
      </c>
    </row>
    <row r="1558" spans="1:18" x14ac:dyDescent="0.45">
      <c r="A1558" s="1">
        <v>45834</v>
      </c>
      <c r="B1558" t="s">
        <v>35</v>
      </c>
      <c r="C1558" t="s">
        <v>36</v>
      </c>
      <c r="D1558" t="s">
        <v>38</v>
      </c>
      <c r="E1558" t="s">
        <v>1295</v>
      </c>
      <c r="F1558">
        <v>783682649</v>
      </c>
      <c r="G1558" t="s">
        <v>27</v>
      </c>
      <c r="I1558" t="s">
        <v>24</v>
      </c>
      <c r="J1558" t="s">
        <v>28</v>
      </c>
      <c r="K1558" t="s">
        <v>831</v>
      </c>
      <c r="L1558" s="4" t="s">
        <v>1296</v>
      </c>
      <c r="M1558" t="s">
        <v>29</v>
      </c>
      <c r="N1558">
        <v>10</v>
      </c>
      <c r="O1558" s="5">
        <v>9750</v>
      </c>
      <c r="P1558" s="5">
        <v>97500</v>
      </c>
      <c r="Q1558" s="18" t="str">
        <f>"S"&amp;_xlfn.ISOWEEKNUM(Semaine_1[[#This Row],[Date]])</f>
        <v>S26</v>
      </c>
      <c r="R1558" s="18" t="str">
        <f>TEXT(Semaine_1[[#This Row],[Date]],"MMMM")</f>
        <v>juin</v>
      </c>
    </row>
    <row r="1559" spans="1:18" x14ac:dyDescent="0.45">
      <c r="A1559" s="1">
        <v>45834</v>
      </c>
      <c r="B1559" t="s">
        <v>40</v>
      </c>
      <c r="C1559" t="s">
        <v>41</v>
      </c>
      <c r="D1559" t="s">
        <v>175</v>
      </c>
      <c r="E1559" t="s">
        <v>1297</v>
      </c>
      <c r="F1559">
        <v>775780909</v>
      </c>
      <c r="G1559" t="s">
        <v>27</v>
      </c>
      <c r="I1559" t="s">
        <v>19</v>
      </c>
      <c r="J1559" t="s">
        <v>37</v>
      </c>
      <c r="K1559" t="s">
        <v>831</v>
      </c>
      <c r="L1559" s="4" t="s">
        <v>1298</v>
      </c>
      <c r="M1559" t="s">
        <v>177</v>
      </c>
      <c r="N1559">
        <v>1</v>
      </c>
      <c r="O1559" s="5">
        <v>31000</v>
      </c>
      <c r="P1559" s="5">
        <v>31000</v>
      </c>
      <c r="Q1559" s="18" t="str">
        <f>"S"&amp;_xlfn.ISOWEEKNUM(Semaine_1[[#This Row],[Date]])</f>
        <v>S26</v>
      </c>
      <c r="R1559" s="18" t="str">
        <f>TEXT(Semaine_1[[#This Row],[Date]],"MMMM")</f>
        <v>juin</v>
      </c>
    </row>
    <row r="1560" spans="1:18" x14ac:dyDescent="0.45">
      <c r="A1560" s="1">
        <v>45834</v>
      </c>
      <c r="B1560" t="s">
        <v>40</v>
      </c>
      <c r="C1560" t="s">
        <v>41</v>
      </c>
      <c r="D1560" t="s">
        <v>175</v>
      </c>
      <c r="E1560" t="s">
        <v>1299</v>
      </c>
      <c r="F1560">
        <v>781426622</v>
      </c>
      <c r="G1560" t="s">
        <v>18</v>
      </c>
      <c r="I1560" t="s">
        <v>24</v>
      </c>
      <c r="J1560" t="s">
        <v>37</v>
      </c>
      <c r="K1560" t="s">
        <v>831</v>
      </c>
      <c r="L1560" s="4" t="s">
        <v>1300</v>
      </c>
      <c r="M1560" t="s">
        <v>32</v>
      </c>
      <c r="N1560">
        <v>1</v>
      </c>
      <c r="O1560" s="5">
        <v>31000</v>
      </c>
      <c r="P1560" s="5">
        <v>31000</v>
      </c>
      <c r="Q1560" s="18" t="str">
        <f>"S"&amp;_xlfn.ISOWEEKNUM(Semaine_1[[#This Row],[Date]])</f>
        <v>S26</v>
      </c>
      <c r="R1560" s="18" t="str">
        <f>TEXT(Semaine_1[[#This Row],[Date]],"MMMM")</f>
        <v>juin</v>
      </c>
    </row>
    <row r="1561" spans="1:18" x14ac:dyDescent="0.45">
      <c r="A1561" s="1">
        <v>45834</v>
      </c>
      <c r="B1561" t="s">
        <v>40</v>
      </c>
      <c r="C1561" t="s">
        <v>41</v>
      </c>
      <c r="D1561" t="s">
        <v>175</v>
      </c>
      <c r="E1561" t="s">
        <v>1299</v>
      </c>
      <c r="F1561">
        <v>781426622</v>
      </c>
      <c r="G1561" t="s">
        <v>18</v>
      </c>
      <c r="I1561" t="s">
        <v>24</v>
      </c>
      <c r="J1561" t="s">
        <v>37</v>
      </c>
      <c r="K1561" t="s">
        <v>831</v>
      </c>
      <c r="L1561" s="4" t="s">
        <v>1300</v>
      </c>
      <c r="M1561" t="s">
        <v>177</v>
      </c>
      <c r="N1561">
        <v>1</v>
      </c>
      <c r="O1561" s="5">
        <v>31000</v>
      </c>
      <c r="P1561" s="5">
        <v>31000</v>
      </c>
      <c r="Q1561" s="18" t="str">
        <f>"S"&amp;_xlfn.ISOWEEKNUM(Semaine_1[[#This Row],[Date]])</f>
        <v>S26</v>
      </c>
      <c r="R1561" s="18" t="str">
        <f>TEXT(Semaine_1[[#This Row],[Date]],"MMMM")</f>
        <v>juin</v>
      </c>
    </row>
    <row r="1562" spans="1:18" x14ac:dyDescent="0.45">
      <c r="A1562" s="1">
        <v>45834</v>
      </c>
      <c r="B1562" t="s">
        <v>40</v>
      </c>
      <c r="C1562" t="s">
        <v>41</v>
      </c>
      <c r="D1562" t="s">
        <v>175</v>
      </c>
      <c r="E1562" t="s">
        <v>1301</v>
      </c>
      <c r="F1562">
        <v>784389233</v>
      </c>
      <c r="G1562" t="s">
        <v>18</v>
      </c>
      <c r="I1562" t="s">
        <v>24</v>
      </c>
      <c r="J1562" t="s">
        <v>20</v>
      </c>
      <c r="K1562" t="s">
        <v>831</v>
      </c>
      <c r="L1562" s="4" t="s">
        <v>1302</v>
      </c>
      <c r="Q1562" s="18" t="str">
        <f>"S"&amp;_xlfn.ISOWEEKNUM(Semaine_1[[#This Row],[Date]])</f>
        <v>S26</v>
      </c>
      <c r="R1562" s="18" t="str">
        <f>TEXT(Semaine_1[[#This Row],[Date]],"MMMM")</f>
        <v>juin</v>
      </c>
    </row>
    <row r="1563" spans="1:18" x14ac:dyDescent="0.45">
      <c r="A1563" s="1">
        <v>45834</v>
      </c>
      <c r="B1563" t="s">
        <v>40</v>
      </c>
      <c r="C1563" t="s">
        <v>41</v>
      </c>
      <c r="D1563" t="s">
        <v>175</v>
      </c>
      <c r="E1563" t="s">
        <v>1303</v>
      </c>
      <c r="F1563">
        <v>777082130</v>
      </c>
      <c r="G1563" t="s">
        <v>18</v>
      </c>
      <c r="I1563" t="s">
        <v>19</v>
      </c>
      <c r="J1563" t="s">
        <v>20</v>
      </c>
      <c r="K1563" t="s">
        <v>831</v>
      </c>
      <c r="L1563" s="4" t="s">
        <v>1304</v>
      </c>
      <c r="Q1563" s="18" t="str">
        <f>"S"&amp;_xlfn.ISOWEEKNUM(Semaine_1[[#This Row],[Date]])</f>
        <v>S26</v>
      </c>
      <c r="R1563" s="18" t="str">
        <f>TEXT(Semaine_1[[#This Row],[Date]],"MMMM")</f>
        <v>juin</v>
      </c>
    </row>
    <row r="1564" spans="1:18" x14ac:dyDescent="0.45">
      <c r="A1564" s="1">
        <v>45834</v>
      </c>
      <c r="B1564" t="s">
        <v>40</v>
      </c>
      <c r="C1564" t="s">
        <v>41</v>
      </c>
      <c r="D1564" t="s">
        <v>175</v>
      </c>
      <c r="E1564" t="s">
        <v>1305</v>
      </c>
      <c r="F1564">
        <v>775556094</v>
      </c>
      <c r="G1564" t="s">
        <v>18</v>
      </c>
      <c r="I1564" t="s">
        <v>24</v>
      </c>
      <c r="J1564" t="s">
        <v>20</v>
      </c>
      <c r="K1564" t="s">
        <v>831</v>
      </c>
      <c r="L1564" s="4" t="s">
        <v>1306</v>
      </c>
      <c r="Q1564" s="18" t="str">
        <f>"S"&amp;_xlfn.ISOWEEKNUM(Semaine_1[[#This Row],[Date]])</f>
        <v>S26</v>
      </c>
      <c r="R1564" s="18" t="str">
        <f>TEXT(Semaine_1[[#This Row],[Date]],"MMMM")</f>
        <v>juin</v>
      </c>
    </row>
    <row r="1565" spans="1:18" ht="28.5" x14ac:dyDescent="0.45">
      <c r="A1565" s="1">
        <v>45834</v>
      </c>
      <c r="B1565" t="s">
        <v>40</v>
      </c>
      <c r="C1565" t="s">
        <v>41</v>
      </c>
      <c r="D1565" t="s">
        <v>175</v>
      </c>
      <c r="E1565" t="s">
        <v>771</v>
      </c>
      <c r="F1565">
        <v>768141160</v>
      </c>
      <c r="G1565" t="s">
        <v>18</v>
      </c>
      <c r="I1565" t="s">
        <v>24</v>
      </c>
      <c r="J1565" t="s">
        <v>20</v>
      </c>
      <c r="K1565" t="s">
        <v>831</v>
      </c>
      <c r="L1565" s="4" t="s">
        <v>1307</v>
      </c>
      <c r="Q1565" s="18" t="str">
        <f>"S"&amp;_xlfn.ISOWEEKNUM(Semaine_1[[#This Row],[Date]])</f>
        <v>S26</v>
      </c>
      <c r="R1565" s="18" t="str">
        <f>TEXT(Semaine_1[[#This Row],[Date]],"MMMM")</f>
        <v>juin</v>
      </c>
    </row>
    <row r="1566" spans="1:18" x14ac:dyDescent="0.45">
      <c r="A1566" s="1">
        <v>45834</v>
      </c>
      <c r="B1566" t="s">
        <v>40</v>
      </c>
      <c r="C1566" t="s">
        <v>41</v>
      </c>
      <c r="D1566" t="s">
        <v>175</v>
      </c>
      <c r="E1566" t="s">
        <v>1308</v>
      </c>
      <c r="F1566">
        <v>708317208</v>
      </c>
      <c r="G1566" t="s">
        <v>27</v>
      </c>
      <c r="I1566" t="s">
        <v>24</v>
      </c>
      <c r="J1566" t="s">
        <v>20</v>
      </c>
      <c r="K1566" t="s">
        <v>831</v>
      </c>
      <c r="L1566" s="4" t="s">
        <v>1309</v>
      </c>
      <c r="Q1566" s="18" t="str">
        <f>"S"&amp;_xlfn.ISOWEEKNUM(Semaine_1[[#This Row],[Date]])</f>
        <v>S26</v>
      </c>
      <c r="R1566" s="18" t="str">
        <f>TEXT(Semaine_1[[#This Row],[Date]],"MMMM")</f>
        <v>juin</v>
      </c>
    </row>
    <row r="1567" spans="1:18" ht="28.5" x14ac:dyDescent="0.45">
      <c r="A1567" s="1">
        <v>45834</v>
      </c>
      <c r="B1567" t="s">
        <v>40</v>
      </c>
      <c r="C1567" t="s">
        <v>41</v>
      </c>
      <c r="D1567" t="s">
        <v>175</v>
      </c>
      <c r="E1567" t="s">
        <v>1310</v>
      </c>
      <c r="F1567">
        <v>782998230</v>
      </c>
      <c r="G1567" t="s">
        <v>27</v>
      </c>
      <c r="I1567" t="s">
        <v>24</v>
      </c>
      <c r="J1567" t="s">
        <v>20</v>
      </c>
      <c r="K1567" t="s">
        <v>831</v>
      </c>
      <c r="L1567" s="4" t="s">
        <v>1311</v>
      </c>
      <c r="Q1567" s="18" t="str">
        <f>"S"&amp;_xlfn.ISOWEEKNUM(Semaine_1[[#This Row],[Date]])</f>
        <v>S26</v>
      </c>
      <c r="R1567" s="18" t="str">
        <f>TEXT(Semaine_1[[#This Row],[Date]],"MMMM")</f>
        <v>juin</v>
      </c>
    </row>
    <row r="1568" spans="1:18" ht="28.5" x14ac:dyDescent="0.45">
      <c r="A1568" s="1">
        <v>45834</v>
      </c>
      <c r="B1568" t="s">
        <v>40</v>
      </c>
      <c r="C1568" t="s">
        <v>41</v>
      </c>
      <c r="D1568" t="s">
        <v>175</v>
      </c>
      <c r="E1568" t="s">
        <v>1312</v>
      </c>
      <c r="F1568">
        <v>775616351</v>
      </c>
      <c r="G1568" t="s">
        <v>27</v>
      </c>
      <c r="I1568" t="s">
        <v>19</v>
      </c>
      <c r="J1568" t="s">
        <v>20</v>
      </c>
      <c r="L1568" s="4" t="s">
        <v>1313</v>
      </c>
      <c r="Q1568" s="18" t="str">
        <f>"S"&amp;_xlfn.ISOWEEKNUM(Semaine_1[[#This Row],[Date]])</f>
        <v>S26</v>
      </c>
      <c r="R1568" s="18" t="str">
        <f>TEXT(Semaine_1[[#This Row],[Date]],"MMMM")</f>
        <v>juin</v>
      </c>
    </row>
    <row r="1569" spans="1:18" x14ac:dyDescent="0.45">
      <c r="A1569" s="1">
        <v>45834</v>
      </c>
      <c r="B1569" t="s">
        <v>42</v>
      </c>
      <c r="C1569" t="s">
        <v>815</v>
      </c>
      <c r="D1569" t="s">
        <v>1314</v>
      </c>
      <c r="E1569" t="s">
        <v>1315</v>
      </c>
      <c r="F1569">
        <v>771797482</v>
      </c>
      <c r="G1569" t="s">
        <v>27</v>
      </c>
      <c r="I1569" t="s">
        <v>19</v>
      </c>
      <c r="J1569" t="s">
        <v>20</v>
      </c>
      <c r="K1569" t="s">
        <v>831</v>
      </c>
      <c r="L1569" s="4" t="s">
        <v>1316</v>
      </c>
      <c r="Q1569" s="18" t="str">
        <f>"S"&amp;_xlfn.ISOWEEKNUM(Semaine_1[[#This Row],[Date]])</f>
        <v>S26</v>
      </c>
      <c r="R1569" s="18" t="str">
        <f>TEXT(Semaine_1[[#This Row],[Date]],"MMMM")</f>
        <v>juin</v>
      </c>
    </row>
    <row r="1570" spans="1:18" x14ac:dyDescent="0.45">
      <c r="A1570" s="1">
        <v>45834</v>
      </c>
      <c r="B1570" t="s">
        <v>42</v>
      </c>
      <c r="C1570" t="s">
        <v>815</v>
      </c>
      <c r="D1570" t="s">
        <v>1314</v>
      </c>
      <c r="E1570" t="s">
        <v>978</v>
      </c>
      <c r="F1570">
        <v>764094907</v>
      </c>
      <c r="G1570" t="s">
        <v>27</v>
      </c>
      <c r="I1570" t="s">
        <v>19</v>
      </c>
      <c r="J1570" t="s">
        <v>20</v>
      </c>
      <c r="K1570" t="s">
        <v>831</v>
      </c>
      <c r="L1570" s="4" t="s">
        <v>1317</v>
      </c>
      <c r="Q1570" s="18" t="str">
        <f>"S"&amp;_xlfn.ISOWEEKNUM(Semaine_1[[#This Row],[Date]])</f>
        <v>S26</v>
      </c>
      <c r="R1570" s="18" t="str">
        <f>TEXT(Semaine_1[[#This Row],[Date]],"MMMM")</f>
        <v>juin</v>
      </c>
    </row>
    <row r="1571" spans="1:18" ht="28.5" x14ac:dyDescent="0.45">
      <c r="A1571" s="1">
        <v>45834</v>
      </c>
      <c r="B1571" t="s">
        <v>42</v>
      </c>
      <c r="C1571" t="s">
        <v>815</v>
      </c>
      <c r="D1571" t="s">
        <v>1314</v>
      </c>
      <c r="E1571" t="s">
        <v>1318</v>
      </c>
      <c r="F1571">
        <v>779460713</v>
      </c>
      <c r="G1571" t="s">
        <v>27</v>
      </c>
      <c r="I1571" t="s">
        <v>24</v>
      </c>
      <c r="J1571" t="s">
        <v>20</v>
      </c>
      <c r="K1571" t="s">
        <v>831</v>
      </c>
      <c r="L1571" s="4" t="s">
        <v>1319</v>
      </c>
      <c r="Q1571" s="18" t="str">
        <f>"S"&amp;_xlfn.ISOWEEKNUM(Semaine_1[[#This Row],[Date]])</f>
        <v>S26</v>
      </c>
      <c r="R1571" s="18" t="str">
        <f>TEXT(Semaine_1[[#This Row],[Date]],"MMMM")</f>
        <v>juin</v>
      </c>
    </row>
    <row r="1572" spans="1:18" ht="28.5" x14ac:dyDescent="0.45">
      <c r="A1572" s="1">
        <v>45834</v>
      </c>
      <c r="B1572" t="s">
        <v>42</v>
      </c>
      <c r="C1572" t="s">
        <v>815</v>
      </c>
      <c r="D1572" t="s">
        <v>1314</v>
      </c>
      <c r="E1572" t="s">
        <v>1320</v>
      </c>
      <c r="F1572">
        <v>784419069</v>
      </c>
      <c r="G1572" t="s">
        <v>27</v>
      </c>
      <c r="I1572" t="s">
        <v>24</v>
      </c>
      <c r="J1572" t="s">
        <v>20</v>
      </c>
      <c r="K1572" t="s">
        <v>831</v>
      </c>
      <c r="L1572" s="4" t="s">
        <v>1321</v>
      </c>
      <c r="Q1572" s="18" t="str">
        <f>"S"&amp;_xlfn.ISOWEEKNUM(Semaine_1[[#This Row],[Date]])</f>
        <v>S26</v>
      </c>
      <c r="R1572" s="18" t="str">
        <f>TEXT(Semaine_1[[#This Row],[Date]],"MMMM")</f>
        <v>juin</v>
      </c>
    </row>
    <row r="1573" spans="1:18" ht="57" x14ac:dyDescent="0.45">
      <c r="A1573" s="1">
        <v>45834</v>
      </c>
      <c r="B1573" t="s">
        <v>42</v>
      </c>
      <c r="C1573" t="s">
        <v>815</v>
      </c>
      <c r="D1573" t="s">
        <v>1314</v>
      </c>
      <c r="E1573" t="s">
        <v>762</v>
      </c>
      <c r="F1573">
        <v>778826078</v>
      </c>
      <c r="G1573" t="s">
        <v>27</v>
      </c>
      <c r="I1573" t="s">
        <v>24</v>
      </c>
      <c r="J1573" t="s">
        <v>20</v>
      </c>
      <c r="K1573" t="s">
        <v>831</v>
      </c>
      <c r="L1573" s="4" t="s">
        <v>1322</v>
      </c>
      <c r="Q1573" s="18" t="str">
        <f>"S"&amp;_xlfn.ISOWEEKNUM(Semaine_1[[#This Row],[Date]])</f>
        <v>S26</v>
      </c>
      <c r="R1573" s="18" t="str">
        <f>TEXT(Semaine_1[[#This Row],[Date]],"MMMM")</f>
        <v>juin</v>
      </c>
    </row>
    <row r="1574" spans="1:18" ht="28.5" x14ac:dyDescent="0.45">
      <c r="A1574" s="1">
        <v>45834</v>
      </c>
      <c r="B1574" t="s">
        <v>42</v>
      </c>
      <c r="C1574" t="s">
        <v>815</v>
      </c>
      <c r="D1574" t="s">
        <v>1314</v>
      </c>
      <c r="E1574" t="s">
        <v>1323</v>
      </c>
      <c r="F1574">
        <v>775710053</v>
      </c>
      <c r="G1574" t="s">
        <v>27</v>
      </c>
      <c r="I1574" t="s">
        <v>24</v>
      </c>
      <c r="J1574" t="s">
        <v>20</v>
      </c>
      <c r="K1574" t="s">
        <v>831</v>
      </c>
      <c r="L1574" s="4" t="s">
        <v>1324</v>
      </c>
      <c r="Q1574" s="18" t="str">
        <f>"S"&amp;_xlfn.ISOWEEKNUM(Semaine_1[[#This Row],[Date]])</f>
        <v>S26</v>
      </c>
      <c r="R1574" s="18" t="str">
        <f>TEXT(Semaine_1[[#This Row],[Date]],"MMMM")</f>
        <v>juin</v>
      </c>
    </row>
    <row r="1575" spans="1:18" ht="28.5" x14ac:dyDescent="0.45">
      <c r="A1575" s="1">
        <v>45834</v>
      </c>
      <c r="B1575" t="s">
        <v>42</v>
      </c>
      <c r="C1575" t="s">
        <v>815</v>
      </c>
      <c r="D1575" t="s">
        <v>1314</v>
      </c>
      <c r="E1575" t="s">
        <v>1325</v>
      </c>
      <c r="F1575">
        <v>772539977</v>
      </c>
      <c r="G1575" t="s">
        <v>27</v>
      </c>
      <c r="I1575" t="s">
        <v>24</v>
      </c>
      <c r="J1575" t="s">
        <v>20</v>
      </c>
      <c r="K1575" t="s">
        <v>831</v>
      </c>
      <c r="L1575" s="4" t="s">
        <v>1326</v>
      </c>
      <c r="Q1575" s="18" t="str">
        <f>"S"&amp;_xlfn.ISOWEEKNUM(Semaine_1[[#This Row],[Date]])</f>
        <v>S26</v>
      </c>
      <c r="R1575" s="18" t="str">
        <f>TEXT(Semaine_1[[#This Row],[Date]],"MMMM")</f>
        <v>juin</v>
      </c>
    </row>
    <row r="1576" spans="1:18" ht="28.5" x14ac:dyDescent="0.45">
      <c r="A1576" s="1">
        <v>45834</v>
      </c>
      <c r="B1576" t="s">
        <v>42</v>
      </c>
      <c r="C1576" t="s">
        <v>815</v>
      </c>
      <c r="D1576" t="s">
        <v>1314</v>
      </c>
      <c r="E1576" t="s">
        <v>1327</v>
      </c>
      <c r="F1576">
        <v>774725050</v>
      </c>
      <c r="G1576" t="s">
        <v>27</v>
      </c>
      <c r="I1576" t="s">
        <v>19</v>
      </c>
      <c r="J1576" t="s">
        <v>20</v>
      </c>
      <c r="K1576" t="s">
        <v>831</v>
      </c>
      <c r="L1576" s="4" t="s">
        <v>1328</v>
      </c>
      <c r="Q1576" s="18" t="str">
        <f>"S"&amp;_xlfn.ISOWEEKNUM(Semaine_1[[#This Row],[Date]])</f>
        <v>S26</v>
      </c>
      <c r="R1576" s="18" t="str">
        <f>TEXT(Semaine_1[[#This Row],[Date]],"MMMM")</f>
        <v>juin</v>
      </c>
    </row>
    <row r="1577" spans="1:18" ht="28.5" x14ac:dyDescent="0.45">
      <c r="A1577" s="1">
        <v>45834</v>
      </c>
      <c r="B1577" t="s">
        <v>42</v>
      </c>
      <c r="C1577" t="s">
        <v>815</v>
      </c>
      <c r="D1577" t="s">
        <v>1314</v>
      </c>
      <c r="E1577" t="s">
        <v>1329</v>
      </c>
      <c r="F1577">
        <v>777756403</v>
      </c>
      <c r="G1577" t="s">
        <v>18</v>
      </c>
      <c r="I1577" t="s">
        <v>24</v>
      </c>
      <c r="J1577" t="s">
        <v>37</v>
      </c>
      <c r="K1577" t="s">
        <v>831</v>
      </c>
      <c r="L1577" s="4" t="s">
        <v>1330</v>
      </c>
      <c r="M1577" t="s">
        <v>43</v>
      </c>
      <c r="N1577">
        <v>2</v>
      </c>
      <c r="O1577" s="5">
        <v>19500</v>
      </c>
      <c r="P1577" s="5">
        <v>39000</v>
      </c>
      <c r="Q1577" s="18" t="str">
        <f>"S"&amp;_xlfn.ISOWEEKNUM(Semaine_1[[#This Row],[Date]])</f>
        <v>S26</v>
      </c>
      <c r="R1577" s="18" t="str">
        <f>TEXT(Semaine_1[[#This Row],[Date]],"MMMM")</f>
        <v>juin</v>
      </c>
    </row>
    <row r="1578" spans="1:18" ht="28.5" x14ac:dyDescent="0.45">
      <c r="A1578" s="1">
        <v>45834</v>
      </c>
      <c r="B1578" t="s">
        <v>42</v>
      </c>
      <c r="C1578" t="s">
        <v>815</v>
      </c>
      <c r="D1578" t="s">
        <v>1314</v>
      </c>
      <c r="E1578" t="s">
        <v>762</v>
      </c>
      <c r="F1578">
        <v>775156666</v>
      </c>
      <c r="G1578" t="s">
        <v>18</v>
      </c>
      <c r="I1578" t="s">
        <v>24</v>
      </c>
      <c r="J1578" t="s">
        <v>37</v>
      </c>
      <c r="K1578" t="s">
        <v>831</v>
      </c>
      <c r="L1578" s="4" t="s">
        <v>1331</v>
      </c>
      <c r="M1578" t="s">
        <v>1188</v>
      </c>
      <c r="N1578">
        <v>1</v>
      </c>
      <c r="O1578" s="5">
        <v>19500</v>
      </c>
      <c r="P1578" s="5">
        <v>19500</v>
      </c>
      <c r="Q1578" s="18" t="str">
        <f>"S"&amp;_xlfn.ISOWEEKNUM(Semaine_1[[#This Row],[Date]])</f>
        <v>S26</v>
      </c>
      <c r="R1578" s="18" t="str">
        <f>TEXT(Semaine_1[[#This Row],[Date]],"MMMM")</f>
        <v>juin</v>
      </c>
    </row>
    <row r="1579" spans="1:18" ht="42.75" x14ac:dyDescent="0.45">
      <c r="A1579" s="1">
        <v>45834</v>
      </c>
      <c r="B1579" t="s">
        <v>42</v>
      </c>
      <c r="C1579" t="s">
        <v>815</v>
      </c>
      <c r="D1579" t="s">
        <v>1314</v>
      </c>
      <c r="E1579" t="s">
        <v>1332</v>
      </c>
      <c r="F1579">
        <v>776172449</v>
      </c>
      <c r="G1579" t="s">
        <v>27</v>
      </c>
      <c r="I1579" t="s">
        <v>24</v>
      </c>
      <c r="J1579" t="s">
        <v>20</v>
      </c>
      <c r="K1579" t="s">
        <v>831</v>
      </c>
      <c r="L1579" s="4" t="s">
        <v>1333</v>
      </c>
      <c r="Q1579" s="18" t="str">
        <f>"S"&amp;_xlfn.ISOWEEKNUM(Semaine_1[[#This Row],[Date]])</f>
        <v>S26</v>
      </c>
      <c r="R1579" s="18" t="str">
        <f>TEXT(Semaine_1[[#This Row],[Date]],"MMMM")</f>
        <v>juin</v>
      </c>
    </row>
    <row r="1580" spans="1:18" ht="28.5" x14ac:dyDescent="0.45">
      <c r="A1580" s="1">
        <v>45834</v>
      </c>
      <c r="B1580" t="s">
        <v>42</v>
      </c>
      <c r="C1580" t="s">
        <v>815</v>
      </c>
      <c r="D1580" t="s">
        <v>1314</v>
      </c>
      <c r="E1580" t="s">
        <v>1334</v>
      </c>
      <c r="F1580">
        <v>776591883</v>
      </c>
      <c r="G1580" t="s">
        <v>18</v>
      </c>
      <c r="I1580" t="s">
        <v>24</v>
      </c>
      <c r="J1580" t="s">
        <v>37</v>
      </c>
      <c r="K1580" t="s">
        <v>831</v>
      </c>
      <c r="L1580" s="4" t="s">
        <v>1335</v>
      </c>
      <c r="M1580" t="s">
        <v>34</v>
      </c>
      <c r="N1580">
        <v>1</v>
      </c>
      <c r="O1580" s="5">
        <v>26000</v>
      </c>
      <c r="P1580" s="5">
        <v>26000</v>
      </c>
      <c r="Q1580" s="18" t="str">
        <f>"S"&amp;_xlfn.ISOWEEKNUM(Semaine_1[[#This Row],[Date]])</f>
        <v>S26</v>
      </c>
      <c r="R1580" s="18" t="str">
        <f>TEXT(Semaine_1[[#This Row],[Date]],"MMMM")</f>
        <v>juin</v>
      </c>
    </row>
    <row r="1581" spans="1:18" ht="28.5" x14ac:dyDescent="0.45">
      <c r="A1581" s="1">
        <v>45834</v>
      </c>
      <c r="B1581" t="s">
        <v>42</v>
      </c>
      <c r="C1581" t="s">
        <v>815</v>
      </c>
      <c r="D1581" t="s">
        <v>1314</v>
      </c>
      <c r="E1581" t="s">
        <v>1334</v>
      </c>
      <c r="F1581">
        <v>776591883</v>
      </c>
      <c r="G1581" t="s">
        <v>18</v>
      </c>
      <c r="I1581" t="s">
        <v>24</v>
      </c>
      <c r="J1581" t="s">
        <v>37</v>
      </c>
      <c r="K1581" t="s">
        <v>831</v>
      </c>
      <c r="L1581" s="4" t="s">
        <v>1335</v>
      </c>
      <c r="M1581" t="s">
        <v>1188</v>
      </c>
      <c r="N1581">
        <v>2</v>
      </c>
      <c r="O1581" s="5">
        <v>19500</v>
      </c>
      <c r="P1581" s="5">
        <v>39000</v>
      </c>
      <c r="Q1581" s="18" t="str">
        <f>"S"&amp;_xlfn.ISOWEEKNUM(Semaine_1[[#This Row],[Date]])</f>
        <v>S26</v>
      </c>
      <c r="R1581" s="18" t="str">
        <f>TEXT(Semaine_1[[#This Row],[Date]],"MMMM")</f>
        <v>juin</v>
      </c>
    </row>
    <row r="1582" spans="1:18" x14ac:dyDescent="0.45">
      <c r="A1582" s="1">
        <v>45833</v>
      </c>
      <c r="B1582" t="s">
        <v>14</v>
      </c>
      <c r="C1582" t="s">
        <v>15</v>
      </c>
      <c r="D1582" t="s">
        <v>242</v>
      </c>
      <c r="E1582" t="s">
        <v>243</v>
      </c>
      <c r="F1582">
        <v>785529269</v>
      </c>
      <c r="G1582" t="s">
        <v>18</v>
      </c>
      <c r="I1582" t="s">
        <v>19</v>
      </c>
      <c r="J1582" t="s">
        <v>20</v>
      </c>
      <c r="K1582" t="s">
        <v>831</v>
      </c>
      <c r="L1582" s="4" t="s">
        <v>196</v>
      </c>
      <c r="Q1582" s="18" t="str">
        <f>"S"&amp;_xlfn.ISOWEEKNUM(Semaine_1[[#This Row],[Date]])</f>
        <v>S26</v>
      </c>
      <c r="R1582" s="18" t="str">
        <f>TEXT(Semaine_1[[#This Row],[Date]],"MMMM")</f>
        <v>juin</v>
      </c>
    </row>
    <row r="1583" spans="1:18" x14ac:dyDescent="0.45">
      <c r="A1583" s="1">
        <v>45833</v>
      </c>
      <c r="B1583" t="s">
        <v>14</v>
      </c>
      <c r="C1583" t="s">
        <v>15</v>
      </c>
      <c r="D1583" t="s">
        <v>242</v>
      </c>
      <c r="E1583" t="s">
        <v>198</v>
      </c>
      <c r="F1583">
        <v>776548448</v>
      </c>
      <c r="G1583" t="s">
        <v>27</v>
      </c>
      <c r="I1583" t="s">
        <v>19</v>
      </c>
      <c r="J1583" t="s">
        <v>20</v>
      </c>
      <c r="K1583" t="s">
        <v>831</v>
      </c>
      <c r="L1583" s="4" t="s">
        <v>1336</v>
      </c>
      <c r="Q1583" s="18" t="str">
        <f>"S"&amp;_xlfn.ISOWEEKNUM(Semaine_1[[#This Row],[Date]])</f>
        <v>S26</v>
      </c>
      <c r="R1583" s="18" t="str">
        <f>TEXT(Semaine_1[[#This Row],[Date]],"MMMM")</f>
        <v>juin</v>
      </c>
    </row>
    <row r="1584" spans="1:18" x14ac:dyDescent="0.45">
      <c r="A1584" s="1">
        <v>45833</v>
      </c>
      <c r="B1584" t="s">
        <v>14</v>
      </c>
      <c r="C1584" t="s">
        <v>15</v>
      </c>
      <c r="D1584" t="s">
        <v>242</v>
      </c>
      <c r="E1584" t="s">
        <v>244</v>
      </c>
      <c r="F1584">
        <v>775079426</v>
      </c>
      <c r="G1584" t="s">
        <v>18</v>
      </c>
      <c r="I1584" t="s">
        <v>19</v>
      </c>
      <c r="J1584" t="s">
        <v>20</v>
      </c>
      <c r="K1584" t="s">
        <v>831</v>
      </c>
      <c r="L1584" s="4" t="s">
        <v>998</v>
      </c>
      <c r="Q1584" s="18" t="str">
        <f>"S"&amp;_xlfn.ISOWEEKNUM(Semaine_1[[#This Row],[Date]])</f>
        <v>S26</v>
      </c>
      <c r="R1584" s="18" t="str">
        <f>TEXT(Semaine_1[[#This Row],[Date]],"MMMM")</f>
        <v>juin</v>
      </c>
    </row>
    <row r="1585" spans="1:18" x14ac:dyDescent="0.45">
      <c r="A1585" s="1">
        <v>45833</v>
      </c>
      <c r="B1585" t="s">
        <v>14</v>
      </c>
      <c r="C1585" t="s">
        <v>15</v>
      </c>
      <c r="D1585" t="s">
        <v>242</v>
      </c>
      <c r="E1585" t="s">
        <v>245</v>
      </c>
      <c r="F1585">
        <v>781208128</v>
      </c>
      <c r="G1585" t="s">
        <v>18</v>
      </c>
      <c r="I1585" t="s">
        <v>19</v>
      </c>
      <c r="J1585" t="s">
        <v>20</v>
      </c>
      <c r="K1585" t="s">
        <v>831</v>
      </c>
      <c r="L1585" s="4" t="s">
        <v>1336</v>
      </c>
      <c r="Q1585" s="18" t="str">
        <f>"S"&amp;_xlfn.ISOWEEKNUM(Semaine_1[[#This Row],[Date]])</f>
        <v>S26</v>
      </c>
      <c r="R1585" s="18" t="str">
        <f>TEXT(Semaine_1[[#This Row],[Date]],"MMMM")</f>
        <v>juin</v>
      </c>
    </row>
    <row r="1586" spans="1:18" x14ac:dyDescent="0.45">
      <c r="A1586" s="1">
        <v>45833</v>
      </c>
      <c r="B1586" t="s">
        <v>14</v>
      </c>
      <c r="C1586" t="s">
        <v>15</v>
      </c>
      <c r="D1586" t="s">
        <v>242</v>
      </c>
      <c r="E1586" t="s">
        <v>44</v>
      </c>
      <c r="F1586">
        <v>786319054</v>
      </c>
      <c r="G1586" t="s">
        <v>27</v>
      </c>
      <c r="I1586" t="s">
        <v>19</v>
      </c>
      <c r="J1586" t="s">
        <v>20</v>
      </c>
      <c r="K1586" t="s">
        <v>831</v>
      </c>
      <c r="L1586" s="4" t="s">
        <v>1336</v>
      </c>
      <c r="Q1586" s="18" t="str">
        <f>"S"&amp;_xlfn.ISOWEEKNUM(Semaine_1[[#This Row],[Date]])</f>
        <v>S26</v>
      </c>
      <c r="R1586" s="18" t="str">
        <f>TEXT(Semaine_1[[#This Row],[Date]],"MMMM")</f>
        <v>juin</v>
      </c>
    </row>
    <row r="1587" spans="1:18" x14ac:dyDescent="0.45">
      <c r="A1587" s="1">
        <v>45833</v>
      </c>
      <c r="B1587" t="s">
        <v>14</v>
      </c>
      <c r="C1587" t="s">
        <v>15</v>
      </c>
      <c r="D1587" t="s">
        <v>192</v>
      </c>
      <c r="E1587" t="s">
        <v>1088</v>
      </c>
      <c r="F1587">
        <v>781400202</v>
      </c>
      <c r="G1587" t="s">
        <v>27</v>
      </c>
      <c r="I1587" t="s">
        <v>19</v>
      </c>
      <c r="J1587" t="s">
        <v>20</v>
      </c>
      <c r="K1587" t="s">
        <v>831</v>
      </c>
      <c r="L1587" s="4" t="s">
        <v>1337</v>
      </c>
      <c r="Q1587" s="18" t="str">
        <f>"S"&amp;_xlfn.ISOWEEKNUM(Semaine_1[[#This Row],[Date]])</f>
        <v>S26</v>
      </c>
      <c r="R1587" s="18" t="str">
        <f>TEXT(Semaine_1[[#This Row],[Date]],"MMMM")</f>
        <v>juin</v>
      </c>
    </row>
    <row r="1588" spans="1:18" x14ac:dyDescent="0.45">
      <c r="A1588" s="1">
        <v>45833</v>
      </c>
      <c r="B1588" t="s">
        <v>14</v>
      </c>
      <c r="C1588" t="s">
        <v>15</v>
      </c>
      <c r="D1588" t="s">
        <v>192</v>
      </c>
      <c r="E1588" t="s">
        <v>1087</v>
      </c>
      <c r="F1588">
        <v>773247171</v>
      </c>
      <c r="G1588" t="s">
        <v>27</v>
      </c>
      <c r="I1588" t="s">
        <v>19</v>
      </c>
      <c r="J1588" t="s">
        <v>20</v>
      </c>
      <c r="K1588" t="s">
        <v>831</v>
      </c>
      <c r="L1588" s="4" t="s">
        <v>196</v>
      </c>
      <c r="Q1588" s="18" t="str">
        <f>"S"&amp;_xlfn.ISOWEEKNUM(Semaine_1[[#This Row],[Date]])</f>
        <v>S26</v>
      </c>
      <c r="R1588" s="18" t="str">
        <f>TEXT(Semaine_1[[#This Row],[Date]],"MMMM")</f>
        <v>juin</v>
      </c>
    </row>
    <row r="1589" spans="1:18" x14ac:dyDescent="0.45">
      <c r="A1589" s="1">
        <v>45833</v>
      </c>
      <c r="B1589" t="s">
        <v>14</v>
      </c>
      <c r="C1589" t="s">
        <v>15</v>
      </c>
      <c r="D1589" t="s">
        <v>192</v>
      </c>
      <c r="E1589" t="s">
        <v>1338</v>
      </c>
      <c r="F1589">
        <v>781466046</v>
      </c>
      <c r="G1589" t="s">
        <v>27</v>
      </c>
      <c r="I1589" t="s">
        <v>19</v>
      </c>
      <c r="J1589" t="s">
        <v>20</v>
      </c>
      <c r="K1589" t="s">
        <v>831</v>
      </c>
      <c r="L1589" s="4" t="s">
        <v>1339</v>
      </c>
      <c r="Q1589" s="18" t="str">
        <f>"S"&amp;_xlfn.ISOWEEKNUM(Semaine_1[[#This Row],[Date]])</f>
        <v>S26</v>
      </c>
      <c r="R1589" s="18" t="str">
        <f>TEXT(Semaine_1[[#This Row],[Date]],"MMMM")</f>
        <v>juin</v>
      </c>
    </row>
    <row r="1590" spans="1:18" x14ac:dyDescent="0.45">
      <c r="A1590" s="1">
        <v>45833</v>
      </c>
      <c r="B1590" t="s">
        <v>14</v>
      </c>
      <c r="C1590" t="s">
        <v>15</v>
      </c>
      <c r="D1590" t="s">
        <v>192</v>
      </c>
      <c r="E1590" t="s">
        <v>194</v>
      </c>
      <c r="F1590">
        <v>338643675</v>
      </c>
      <c r="G1590" t="s">
        <v>27</v>
      </c>
      <c r="I1590" t="s">
        <v>19</v>
      </c>
      <c r="J1590" t="s">
        <v>20</v>
      </c>
      <c r="K1590" t="s">
        <v>831</v>
      </c>
      <c r="L1590" s="4" t="s">
        <v>196</v>
      </c>
      <c r="Q1590" s="18" t="str">
        <f>"S"&amp;_xlfn.ISOWEEKNUM(Semaine_1[[#This Row],[Date]])</f>
        <v>S26</v>
      </c>
      <c r="R1590" s="18" t="str">
        <f>TEXT(Semaine_1[[#This Row],[Date]],"MMMM")</f>
        <v>juin</v>
      </c>
    </row>
    <row r="1591" spans="1:18" x14ac:dyDescent="0.45">
      <c r="A1591" s="1">
        <v>45833</v>
      </c>
      <c r="B1591" t="s">
        <v>14</v>
      </c>
      <c r="C1591" t="s">
        <v>15</v>
      </c>
      <c r="D1591" t="s">
        <v>192</v>
      </c>
      <c r="E1591" t="s">
        <v>195</v>
      </c>
      <c r="F1591">
        <v>773170826</v>
      </c>
      <c r="G1591" t="s">
        <v>18</v>
      </c>
      <c r="I1591" t="s">
        <v>19</v>
      </c>
      <c r="J1591" t="s">
        <v>20</v>
      </c>
      <c r="K1591" t="s">
        <v>831</v>
      </c>
      <c r="L1591" s="4" t="s">
        <v>1340</v>
      </c>
      <c r="Q1591" s="18" t="str">
        <f>"S"&amp;_xlfn.ISOWEEKNUM(Semaine_1[[#This Row],[Date]])</f>
        <v>S26</v>
      </c>
      <c r="R1591" s="18" t="str">
        <f>TEXT(Semaine_1[[#This Row],[Date]],"MMMM")</f>
        <v>juin</v>
      </c>
    </row>
    <row r="1592" spans="1:18" x14ac:dyDescent="0.45">
      <c r="A1592" s="1">
        <v>45833</v>
      </c>
      <c r="B1592" t="s">
        <v>14</v>
      </c>
      <c r="C1592" t="s">
        <v>15</v>
      </c>
      <c r="D1592" t="s">
        <v>192</v>
      </c>
      <c r="E1592" t="s">
        <v>1090</v>
      </c>
      <c r="F1592">
        <v>771327935</v>
      </c>
      <c r="G1592" t="s">
        <v>23</v>
      </c>
      <c r="I1592" t="s">
        <v>19</v>
      </c>
      <c r="J1592" t="s">
        <v>20</v>
      </c>
      <c r="K1592" t="s">
        <v>831</v>
      </c>
      <c r="L1592" s="4" t="s">
        <v>1150</v>
      </c>
      <c r="Q1592" s="18" t="str">
        <f>"S"&amp;_xlfn.ISOWEEKNUM(Semaine_1[[#This Row],[Date]])</f>
        <v>S26</v>
      </c>
      <c r="R1592" s="18" t="str">
        <f>TEXT(Semaine_1[[#This Row],[Date]],"MMMM")</f>
        <v>juin</v>
      </c>
    </row>
    <row r="1593" spans="1:18" x14ac:dyDescent="0.45">
      <c r="A1593" s="1">
        <v>45833</v>
      </c>
      <c r="B1593" t="s">
        <v>14</v>
      </c>
      <c r="C1593" t="s">
        <v>15</v>
      </c>
      <c r="D1593" t="s">
        <v>192</v>
      </c>
      <c r="E1593" t="s">
        <v>193</v>
      </c>
      <c r="F1593">
        <v>771837885</v>
      </c>
      <c r="G1593" t="s">
        <v>18</v>
      </c>
      <c r="I1593" t="s">
        <v>19</v>
      </c>
      <c r="J1593" t="s">
        <v>20</v>
      </c>
      <c r="K1593" t="s">
        <v>831</v>
      </c>
      <c r="L1593" s="4" t="s">
        <v>1341</v>
      </c>
      <c r="Q1593" s="18" t="str">
        <f>"S"&amp;_xlfn.ISOWEEKNUM(Semaine_1[[#This Row],[Date]])</f>
        <v>S26</v>
      </c>
      <c r="R1593" s="18" t="str">
        <f>TEXT(Semaine_1[[#This Row],[Date]],"MMMM")</f>
        <v>juin</v>
      </c>
    </row>
    <row r="1594" spans="1:18" ht="28.5" x14ac:dyDescent="0.45">
      <c r="A1594" s="1">
        <v>45833</v>
      </c>
      <c r="B1594" t="s">
        <v>25</v>
      </c>
      <c r="C1594" t="s">
        <v>26</v>
      </c>
      <c r="D1594" t="s">
        <v>1098</v>
      </c>
      <c r="E1594" t="s">
        <v>22</v>
      </c>
      <c r="F1594">
        <v>776256670</v>
      </c>
      <c r="G1594" t="s">
        <v>27</v>
      </c>
      <c r="I1594" t="s">
        <v>24</v>
      </c>
      <c r="J1594" t="s">
        <v>20</v>
      </c>
      <c r="K1594" t="s">
        <v>831</v>
      </c>
      <c r="L1594" s="4" t="s">
        <v>1342</v>
      </c>
      <c r="Q1594" s="18" t="str">
        <f>"S"&amp;_xlfn.ISOWEEKNUM(Semaine_1[[#This Row],[Date]])</f>
        <v>S26</v>
      </c>
      <c r="R1594" s="18" t="str">
        <f>TEXT(Semaine_1[[#This Row],[Date]],"MMMM")</f>
        <v>juin</v>
      </c>
    </row>
    <row r="1595" spans="1:18" ht="99.75" x14ac:dyDescent="0.45">
      <c r="A1595" s="1">
        <v>45833</v>
      </c>
      <c r="B1595" t="s">
        <v>25</v>
      </c>
      <c r="C1595" t="s">
        <v>26</v>
      </c>
      <c r="D1595" t="s">
        <v>1098</v>
      </c>
      <c r="E1595" t="s">
        <v>1343</v>
      </c>
      <c r="F1595">
        <v>781938215</v>
      </c>
      <c r="G1595" t="s">
        <v>27</v>
      </c>
      <c r="I1595" t="s">
        <v>19</v>
      </c>
      <c r="J1595" t="s">
        <v>20</v>
      </c>
      <c r="K1595" t="s">
        <v>831</v>
      </c>
      <c r="L1595" s="4" t="s">
        <v>1344</v>
      </c>
      <c r="Q1595" s="18" t="str">
        <f>"S"&amp;_xlfn.ISOWEEKNUM(Semaine_1[[#This Row],[Date]])</f>
        <v>S26</v>
      </c>
      <c r="R1595" s="18" t="str">
        <f>TEXT(Semaine_1[[#This Row],[Date]],"MMMM")</f>
        <v>juin</v>
      </c>
    </row>
    <row r="1596" spans="1:18" ht="57" x14ac:dyDescent="0.45">
      <c r="A1596" s="1">
        <v>45833</v>
      </c>
      <c r="B1596" t="s">
        <v>25</v>
      </c>
      <c r="C1596" t="s">
        <v>26</v>
      </c>
      <c r="D1596" t="s">
        <v>1098</v>
      </c>
      <c r="E1596" t="s">
        <v>1099</v>
      </c>
      <c r="F1596">
        <v>775661459</v>
      </c>
      <c r="G1596" t="s">
        <v>27</v>
      </c>
      <c r="I1596" t="s">
        <v>24</v>
      </c>
      <c r="J1596" t="s">
        <v>20</v>
      </c>
      <c r="K1596" t="s">
        <v>831</v>
      </c>
      <c r="L1596" s="4" t="s">
        <v>1345</v>
      </c>
      <c r="Q1596" s="18" t="str">
        <f>"S"&amp;_xlfn.ISOWEEKNUM(Semaine_1[[#This Row],[Date]])</f>
        <v>S26</v>
      </c>
      <c r="R1596" s="18" t="str">
        <f>TEXT(Semaine_1[[#This Row],[Date]],"MMMM")</f>
        <v>juin</v>
      </c>
    </row>
    <row r="1597" spans="1:18" ht="28.5" x14ac:dyDescent="0.45">
      <c r="A1597" s="1">
        <v>45833</v>
      </c>
      <c r="B1597" t="s">
        <v>25</v>
      </c>
      <c r="C1597" t="s">
        <v>26</v>
      </c>
      <c r="D1597" t="s">
        <v>1098</v>
      </c>
      <c r="E1597" t="s">
        <v>1346</v>
      </c>
      <c r="F1597">
        <v>774388361</v>
      </c>
      <c r="G1597" t="s">
        <v>27</v>
      </c>
      <c r="I1597" t="s">
        <v>19</v>
      </c>
      <c r="J1597" t="s">
        <v>20</v>
      </c>
      <c r="K1597" t="s">
        <v>831</v>
      </c>
      <c r="L1597" s="4" t="s">
        <v>1347</v>
      </c>
      <c r="Q1597" s="18" t="str">
        <f>"S"&amp;_xlfn.ISOWEEKNUM(Semaine_1[[#This Row],[Date]])</f>
        <v>S26</v>
      </c>
      <c r="R1597" s="18" t="str">
        <f>TEXT(Semaine_1[[#This Row],[Date]],"MMMM")</f>
        <v>juin</v>
      </c>
    </row>
    <row r="1598" spans="1:18" ht="57" x14ac:dyDescent="0.45">
      <c r="A1598" s="1">
        <v>45833</v>
      </c>
      <c r="B1598" t="s">
        <v>25</v>
      </c>
      <c r="C1598" t="s">
        <v>26</v>
      </c>
      <c r="D1598" t="s">
        <v>1098</v>
      </c>
      <c r="E1598" t="s">
        <v>246</v>
      </c>
      <c r="F1598">
        <v>775742357</v>
      </c>
      <c r="G1598" t="s">
        <v>27</v>
      </c>
      <c r="I1598" t="s">
        <v>24</v>
      </c>
      <c r="J1598" t="s">
        <v>20</v>
      </c>
      <c r="K1598" t="s">
        <v>831</v>
      </c>
      <c r="L1598" s="4" t="s">
        <v>1348</v>
      </c>
      <c r="Q1598" s="18" t="str">
        <f>"S"&amp;_xlfn.ISOWEEKNUM(Semaine_1[[#This Row],[Date]])</f>
        <v>S26</v>
      </c>
      <c r="R1598" s="18" t="str">
        <f>TEXT(Semaine_1[[#This Row],[Date]],"MMMM")</f>
        <v>juin</v>
      </c>
    </row>
    <row r="1599" spans="1:18" x14ac:dyDescent="0.45">
      <c r="A1599" s="1">
        <v>45833</v>
      </c>
      <c r="B1599" t="s">
        <v>25</v>
      </c>
      <c r="C1599" t="s">
        <v>26</v>
      </c>
      <c r="D1599" t="s">
        <v>1098</v>
      </c>
      <c r="E1599" t="s">
        <v>1349</v>
      </c>
      <c r="F1599">
        <v>708418609</v>
      </c>
      <c r="G1599" t="s">
        <v>27</v>
      </c>
      <c r="I1599" t="s">
        <v>24</v>
      </c>
      <c r="J1599" t="s">
        <v>20</v>
      </c>
      <c r="K1599" t="s">
        <v>831</v>
      </c>
      <c r="L1599" s="4" t="s">
        <v>1350</v>
      </c>
      <c r="Q1599" s="18" t="str">
        <f>"S"&amp;_xlfn.ISOWEEKNUM(Semaine_1[[#This Row],[Date]])</f>
        <v>S26</v>
      </c>
      <c r="R1599" s="18" t="str">
        <f>TEXT(Semaine_1[[#This Row],[Date]],"MMMM")</f>
        <v>juin</v>
      </c>
    </row>
    <row r="1600" spans="1:18" ht="57" x14ac:dyDescent="0.45">
      <c r="A1600" s="1">
        <v>45833</v>
      </c>
      <c r="B1600" t="s">
        <v>25</v>
      </c>
      <c r="C1600" t="s">
        <v>26</v>
      </c>
      <c r="D1600" t="s">
        <v>1098</v>
      </c>
      <c r="E1600" t="s">
        <v>1351</v>
      </c>
      <c r="F1600">
        <v>776347177</v>
      </c>
      <c r="G1600" t="s">
        <v>27</v>
      </c>
      <c r="I1600" t="s">
        <v>19</v>
      </c>
      <c r="J1600" t="s">
        <v>20</v>
      </c>
      <c r="K1600" t="s">
        <v>831</v>
      </c>
      <c r="L1600" s="4" t="s">
        <v>1352</v>
      </c>
      <c r="Q1600" s="18" t="str">
        <f>"S"&amp;_xlfn.ISOWEEKNUM(Semaine_1[[#This Row],[Date]])</f>
        <v>S26</v>
      </c>
      <c r="R1600" s="18" t="str">
        <f>TEXT(Semaine_1[[#This Row],[Date]],"MMMM")</f>
        <v>juin</v>
      </c>
    </row>
    <row r="1601" spans="1:18" ht="42.75" x14ac:dyDescent="0.45">
      <c r="A1601" s="1">
        <v>45833</v>
      </c>
      <c r="B1601" t="s">
        <v>25</v>
      </c>
      <c r="C1601" t="s">
        <v>26</v>
      </c>
      <c r="D1601" t="s">
        <v>1098</v>
      </c>
      <c r="E1601" t="s">
        <v>1353</v>
      </c>
      <c r="F1601">
        <v>776345625</v>
      </c>
      <c r="G1601" t="s">
        <v>27</v>
      </c>
      <c r="I1601" t="s">
        <v>24</v>
      </c>
      <c r="J1601" t="s">
        <v>20</v>
      </c>
      <c r="K1601" t="s">
        <v>831</v>
      </c>
      <c r="L1601" s="4" t="s">
        <v>1354</v>
      </c>
      <c r="Q1601" s="18" t="str">
        <f>"S"&amp;_xlfn.ISOWEEKNUM(Semaine_1[[#This Row],[Date]])</f>
        <v>S26</v>
      </c>
      <c r="R1601" s="18" t="str">
        <f>TEXT(Semaine_1[[#This Row],[Date]],"MMMM")</f>
        <v>juin</v>
      </c>
    </row>
    <row r="1602" spans="1:18" ht="28.5" x14ac:dyDescent="0.45">
      <c r="A1602" s="1">
        <v>45833</v>
      </c>
      <c r="B1602" t="s">
        <v>25</v>
      </c>
      <c r="C1602" t="s">
        <v>26</v>
      </c>
      <c r="D1602" t="s">
        <v>1098</v>
      </c>
      <c r="E1602" t="s">
        <v>1355</v>
      </c>
      <c r="F1602">
        <v>771923397</v>
      </c>
      <c r="G1602" t="s">
        <v>18</v>
      </c>
      <c r="I1602" t="s">
        <v>24</v>
      </c>
      <c r="J1602" t="s">
        <v>20</v>
      </c>
      <c r="K1602" t="s">
        <v>831</v>
      </c>
      <c r="L1602" s="4" t="s">
        <v>1356</v>
      </c>
      <c r="Q1602" s="18" t="str">
        <f>"S"&amp;_xlfn.ISOWEEKNUM(Semaine_1[[#This Row],[Date]])</f>
        <v>S26</v>
      </c>
      <c r="R1602" s="18" t="str">
        <f>TEXT(Semaine_1[[#This Row],[Date]],"MMMM")</f>
        <v>juin</v>
      </c>
    </row>
    <row r="1603" spans="1:18" x14ac:dyDescent="0.45">
      <c r="A1603" s="1">
        <v>45833</v>
      </c>
      <c r="B1603" t="s">
        <v>45</v>
      </c>
      <c r="C1603" t="s">
        <v>46</v>
      </c>
      <c r="D1603" t="s">
        <v>47</v>
      </c>
      <c r="E1603" t="s">
        <v>48</v>
      </c>
      <c r="F1603">
        <v>774216339</v>
      </c>
      <c r="G1603" t="s">
        <v>27</v>
      </c>
      <c r="I1603" t="s">
        <v>24</v>
      </c>
      <c r="J1603" t="s">
        <v>37</v>
      </c>
      <c r="K1603" t="s">
        <v>831</v>
      </c>
      <c r="L1603" s="4" t="s">
        <v>1357</v>
      </c>
      <c r="M1603" t="s">
        <v>34</v>
      </c>
      <c r="N1603">
        <v>25</v>
      </c>
      <c r="O1603" s="5">
        <v>26000</v>
      </c>
      <c r="P1603" s="5">
        <v>650000</v>
      </c>
      <c r="Q1603" s="18" t="str">
        <f>"S"&amp;_xlfn.ISOWEEKNUM(Semaine_1[[#This Row],[Date]])</f>
        <v>S26</v>
      </c>
      <c r="R1603" s="18" t="str">
        <f>TEXT(Semaine_1[[#This Row],[Date]],"MMMM")</f>
        <v>juin</v>
      </c>
    </row>
    <row r="1604" spans="1:18" x14ac:dyDescent="0.45">
      <c r="A1604" s="1">
        <v>45833</v>
      </c>
      <c r="B1604" t="s">
        <v>45</v>
      </c>
      <c r="C1604" t="s">
        <v>46</v>
      </c>
      <c r="D1604" t="s">
        <v>47</v>
      </c>
      <c r="E1604" t="s">
        <v>970</v>
      </c>
      <c r="F1604">
        <v>781280978</v>
      </c>
      <c r="G1604" t="s">
        <v>27</v>
      </c>
      <c r="I1604" t="s">
        <v>24</v>
      </c>
      <c r="J1604" t="s">
        <v>20</v>
      </c>
      <c r="K1604" t="s">
        <v>831</v>
      </c>
      <c r="L1604" s="4" t="s">
        <v>49</v>
      </c>
      <c r="Q1604" s="18" t="str">
        <f>"S"&amp;_xlfn.ISOWEEKNUM(Semaine_1[[#This Row],[Date]])</f>
        <v>S26</v>
      </c>
      <c r="R1604" s="18" t="str">
        <f>TEXT(Semaine_1[[#This Row],[Date]],"MMMM")</f>
        <v>juin</v>
      </c>
    </row>
    <row r="1605" spans="1:18" x14ac:dyDescent="0.45">
      <c r="A1605" s="1">
        <v>45833</v>
      </c>
      <c r="B1605" t="s">
        <v>45</v>
      </c>
      <c r="C1605" t="s">
        <v>46</v>
      </c>
      <c r="D1605" t="s">
        <v>47</v>
      </c>
      <c r="E1605" t="s">
        <v>969</v>
      </c>
      <c r="F1605">
        <v>705121758</v>
      </c>
      <c r="G1605" t="s">
        <v>27</v>
      </c>
      <c r="I1605" t="s">
        <v>24</v>
      </c>
      <c r="J1605" t="s">
        <v>20</v>
      </c>
      <c r="K1605" t="s">
        <v>831</v>
      </c>
      <c r="L1605" s="4" t="s">
        <v>1358</v>
      </c>
      <c r="Q1605" s="18" t="str">
        <f>"S"&amp;_xlfn.ISOWEEKNUM(Semaine_1[[#This Row],[Date]])</f>
        <v>S26</v>
      </c>
      <c r="R1605" s="18" t="str">
        <f>TEXT(Semaine_1[[#This Row],[Date]],"MMMM")</f>
        <v>juin</v>
      </c>
    </row>
    <row r="1606" spans="1:18" x14ac:dyDescent="0.45">
      <c r="A1606" s="1">
        <v>45833</v>
      </c>
      <c r="B1606" t="s">
        <v>45</v>
      </c>
      <c r="C1606" t="s">
        <v>46</v>
      </c>
      <c r="D1606" t="s">
        <v>47</v>
      </c>
      <c r="E1606" t="s">
        <v>968</v>
      </c>
      <c r="F1606">
        <v>773233617</v>
      </c>
      <c r="G1606" t="s">
        <v>27</v>
      </c>
      <c r="I1606" t="s">
        <v>24</v>
      </c>
      <c r="J1606" t="s">
        <v>20</v>
      </c>
      <c r="K1606" t="s">
        <v>831</v>
      </c>
      <c r="L1606" s="4" t="s">
        <v>49</v>
      </c>
      <c r="Q1606" s="18" t="str">
        <f>"S"&amp;_xlfn.ISOWEEKNUM(Semaine_1[[#This Row],[Date]])</f>
        <v>S26</v>
      </c>
      <c r="R1606" s="18" t="str">
        <f>TEXT(Semaine_1[[#This Row],[Date]],"MMMM")</f>
        <v>juin</v>
      </c>
    </row>
    <row r="1607" spans="1:18" x14ac:dyDescent="0.45">
      <c r="A1607" s="1">
        <v>45833</v>
      </c>
      <c r="B1607" t="s">
        <v>45</v>
      </c>
      <c r="C1607" t="s">
        <v>46</v>
      </c>
      <c r="D1607" t="s">
        <v>47</v>
      </c>
      <c r="E1607" t="s">
        <v>966</v>
      </c>
      <c r="F1607">
        <v>770338306</v>
      </c>
      <c r="G1607" t="s">
        <v>27</v>
      </c>
      <c r="I1607" t="s">
        <v>24</v>
      </c>
      <c r="J1607" t="s">
        <v>20</v>
      </c>
      <c r="K1607" t="s">
        <v>831</v>
      </c>
      <c r="L1607" s="4" t="s">
        <v>49</v>
      </c>
      <c r="Q1607" s="18" t="str">
        <f>"S"&amp;_xlfn.ISOWEEKNUM(Semaine_1[[#This Row],[Date]])</f>
        <v>S26</v>
      </c>
      <c r="R1607" s="18" t="str">
        <f>TEXT(Semaine_1[[#This Row],[Date]],"MMMM")</f>
        <v>juin</v>
      </c>
    </row>
    <row r="1608" spans="1:18" x14ac:dyDescent="0.45">
      <c r="A1608" s="1">
        <v>45833</v>
      </c>
      <c r="B1608" t="s">
        <v>45</v>
      </c>
      <c r="C1608" t="s">
        <v>46</v>
      </c>
      <c r="D1608" t="s">
        <v>47</v>
      </c>
      <c r="E1608" t="s">
        <v>965</v>
      </c>
      <c r="F1608">
        <v>775250570</v>
      </c>
      <c r="G1608" t="s">
        <v>27</v>
      </c>
      <c r="I1608" t="s">
        <v>24</v>
      </c>
      <c r="J1608" t="s">
        <v>37</v>
      </c>
      <c r="K1608" t="s">
        <v>831</v>
      </c>
      <c r="L1608" s="4" t="s">
        <v>1357</v>
      </c>
      <c r="M1608" t="s">
        <v>34</v>
      </c>
      <c r="N1608">
        <v>10</v>
      </c>
      <c r="O1608" s="5">
        <v>26000</v>
      </c>
      <c r="P1608" s="5">
        <v>260000</v>
      </c>
      <c r="Q1608" s="18" t="str">
        <f>"S"&amp;_xlfn.ISOWEEKNUM(Semaine_1[[#This Row],[Date]])</f>
        <v>S26</v>
      </c>
      <c r="R1608" s="18" t="str">
        <f>TEXT(Semaine_1[[#This Row],[Date]],"MMMM")</f>
        <v>juin</v>
      </c>
    </row>
    <row r="1609" spans="1:18" x14ac:dyDescent="0.45">
      <c r="A1609" s="1">
        <v>45833</v>
      </c>
      <c r="B1609" t="s">
        <v>45</v>
      </c>
      <c r="C1609" t="s">
        <v>46</v>
      </c>
      <c r="D1609" t="s">
        <v>47</v>
      </c>
      <c r="E1609" t="s">
        <v>968</v>
      </c>
      <c r="F1609">
        <v>773233617</v>
      </c>
      <c r="G1609" t="s">
        <v>27</v>
      </c>
      <c r="I1609" t="s">
        <v>24</v>
      </c>
      <c r="J1609" t="s">
        <v>20</v>
      </c>
      <c r="K1609" t="s">
        <v>831</v>
      </c>
      <c r="L1609" s="4" t="s">
        <v>49</v>
      </c>
      <c r="Q1609" s="18" t="str">
        <f>"S"&amp;_xlfn.ISOWEEKNUM(Semaine_1[[#This Row],[Date]])</f>
        <v>S26</v>
      </c>
      <c r="R1609" s="18" t="str">
        <f>TEXT(Semaine_1[[#This Row],[Date]],"MMMM")</f>
        <v>juin</v>
      </c>
    </row>
    <row r="1610" spans="1:18" x14ac:dyDescent="0.45">
      <c r="A1610" s="1">
        <v>45833</v>
      </c>
      <c r="B1610" t="s">
        <v>45</v>
      </c>
      <c r="C1610" t="s">
        <v>46</v>
      </c>
      <c r="D1610" t="s">
        <v>47</v>
      </c>
      <c r="E1610" t="s">
        <v>975</v>
      </c>
      <c r="F1610">
        <v>770242093</v>
      </c>
      <c r="G1610" t="s">
        <v>27</v>
      </c>
      <c r="I1610" t="s">
        <v>24</v>
      </c>
      <c r="J1610" t="s">
        <v>20</v>
      </c>
      <c r="K1610" t="s">
        <v>831</v>
      </c>
      <c r="L1610" s="4" t="s">
        <v>1359</v>
      </c>
      <c r="Q1610" s="18" t="str">
        <f>"S"&amp;_xlfn.ISOWEEKNUM(Semaine_1[[#This Row],[Date]])</f>
        <v>S26</v>
      </c>
      <c r="R1610" s="18" t="str">
        <f>TEXT(Semaine_1[[#This Row],[Date]],"MMMM")</f>
        <v>juin</v>
      </c>
    </row>
    <row r="1611" spans="1:18" x14ac:dyDescent="0.45">
      <c r="A1611" s="1">
        <v>45833</v>
      </c>
      <c r="B1611" t="s">
        <v>45</v>
      </c>
      <c r="C1611" t="s">
        <v>46</v>
      </c>
      <c r="D1611" t="s">
        <v>47</v>
      </c>
      <c r="E1611" t="s">
        <v>50</v>
      </c>
      <c r="F1611">
        <v>764071546</v>
      </c>
      <c r="G1611" t="s">
        <v>27</v>
      </c>
      <c r="I1611" t="s">
        <v>24</v>
      </c>
      <c r="J1611" t="s">
        <v>20</v>
      </c>
      <c r="K1611" t="s">
        <v>831</v>
      </c>
      <c r="L1611" s="4" t="s">
        <v>49</v>
      </c>
      <c r="Q1611" s="18" t="str">
        <f>"S"&amp;_xlfn.ISOWEEKNUM(Semaine_1[[#This Row],[Date]])</f>
        <v>S26</v>
      </c>
      <c r="R1611" s="18" t="str">
        <f>TEXT(Semaine_1[[#This Row],[Date]],"MMMM")</f>
        <v>juin</v>
      </c>
    </row>
    <row r="1612" spans="1:18" x14ac:dyDescent="0.45">
      <c r="A1612" s="1">
        <v>45833</v>
      </c>
      <c r="B1612" t="s">
        <v>45</v>
      </c>
      <c r="C1612" t="s">
        <v>46</v>
      </c>
      <c r="D1612" t="s">
        <v>47</v>
      </c>
      <c r="E1612" t="s">
        <v>1360</v>
      </c>
      <c r="F1612">
        <v>777748618</v>
      </c>
      <c r="G1612" t="s">
        <v>27</v>
      </c>
      <c r="I1612" t="s">
        <v>24</v>
      </c>
      <c r="J1612" t="s">
        <v>20</v>
      </c>
      <c r="K1612" t="s">
        <v>831</v>
      </c>
      <c r="L1612" s="4" t="s">
        <v>1361</v>
      </c>
      <c r="Q1612" s="18" t="str">
        <f>"S"&amp;_xlfn.ISOWEEKNUM(Semaine_1[[#This Row],[Date]])</f>
        <v>S26</v>
      </c>
      <c r="R1612" s="18" t="str">
        <f>TEXT(Semaine_1[[#This Row],[Date]],"MMMM")</f>
        <v>juin</v>
      </c>
    </row>
    <row r="1613" spans="1:18" x14ac:dyDescent="0.45">
      <c r="A1613" s="1">
        <v>45833</v>
      </c>
      <c r="B1613" t="s">
        <v>45</v>
      </c>
      <c r="C1613" t="s">
        <v>46</v>
      </c>
      <c r="D1613" t="s">
        <v>47</v>
      </c>
      <c r="E1613" t="s">
        <v>972</v>
      </c>
      <c r="F1613">
        <v>774886110</v>
      </c>
      <c r="G1613" t="s">
        <v>27</v>
      </c>
      <c r="I1613" t="s">
        <v>24</v>
      </c>
      <c r="J1613" t="s">
        <v>20</v>
      </c>
      <c r="K1613" t="s">
        <v>831</v>
      </c>
      <c r="L1613" s="4" t="s">
        <v>49</v>
      </c>
      <c r="Q1613" s="18" t="str">
        <f>"S"&amp;_xlfn.ISOWEEKNUM(Semaine_1[[#This Row],[Date]])</f>
        <v>S26</v>
      </c>
      <c r="R1613" s="18" t="str">
        <f>TEXT(Semaine_1[[#This Row],[Date]],"MMMM")</f>
        <v>juin</v>
      </c>
    </row>
    <row r="1614" spans="1:18" x14ac:dyDescent="0.45">
      <c r="A1614" s="1">
        <v>45833</v>
      </c>
      <c r="B1614" t="s">
        <v>45</v>
      </c>
      <c r="C1614" t="s">
        <v>46</v>
      </c>
      <c r="D1614" t="s">
        <v>47</v>
      </c>
      <c r="E1614" t="s">
        <v>971</v>
      </c>
      <c r="F1614">
        <v>774820232</v>
      </c>
      <c r="G1614" t="s">
        <v>27</v>
      </c>
      <c r="I1614" t="s">
        <v>19</v>
      </c>
      <c r="J1614" t="s">
        <v>20</v>
      </c>
      <c r="K1614" t="s">
        <v>831</v>
      </c>
      <c r="L1614" s="4" t="s">
        <v>49</v>
      </c>
      <c r="Q1614" s="18" t="str">
        <f>"S"&amp;_xlfn.ISOWEEKNUM(Semaine_1[[#This Row],[Date]])</f>
        <v>S26</v>
      </c>
      <c r="R1614" s="18" t="str">
        <f>TEXT(Semaine_1[[#This Row],[Date]],"MMMM")</f>
        <v>juin</v>
      </c>
    </row>
    <row r="1615" spans="1:18" x14ac:dyDescent="0.45">
      <c r="A1615" s="1">
        <v>45833</v>
      </c>
      <c r="B1615" t="s">
        <v>45</v>
      </c>
      <c r="C1615" t="s">
        <v>46</v>
      </c>
      <c r="D1615" t="s">
        <v>47</v>
      </c>
      <c r="E1615" t="s">
        <v>963</v>
      </c>
      <c r="F1615">
        <v>785180746</v>
      </c>
      <c r="G1615" t="s">
        <v>18</v>
      </c>
      <c r="I1615" t="s">
        <v>24</v>
      </c>
      <c r="J1615" t="s">
        <v>20</v>
      </c>
      <c r="K1615" t="s">
        <v>831</v>
      </c>
      <c r="L1615" s="4" t="s">
        <v>51</v>
      </c>
      <c r="Q1615" s="18" t="str">
        <f>"S"&amp;_xlfn.ISOWEEKNUM(Semaine_1[[#This Row],[Date]])</f>
        <v>S26</v>
      </c>
      <c r="R1615" s="18" t="str">
        <f>TEXT(Semaine_1[[#This Row],[Date]],"MMMM")</f>
        <v>juin</v>
      </c>
    </row>
    <row r="1616" spans="1:18" x14ac:dyDescent="0.45">
      <c r="A1616" s="1">
        <v>45833</v>
      </c>
      <c r="B1616" t="s">
        <v>45</v>
      </c>
      <c r="C1616" t="s">
        <v>46</v>
      </c>
      <c r="D1616" t="s">
        <v>47</v>
      </c>
      <c r="E1616" t="s">
        <v>52</v>
      </c>
      <c r="F1616">
        <v>781297575</v>
      </c>
      <c r="G1616" t="s">
        <v>27</v>
      </c>
      <c r="I1616" t="s">
        <v>24</v>
      </c>
      <c r="J1616" t="s">
        <v>37</v>
      </c>
      <c r="K1616" t="s">
        <v>831</v>
      </c>
      <c r="L1616" s="4" t="s">
        <v>1361</v>
      </c>
      <c r="M1616" t="s">
        <v>34</v>
      </c>
      <c r="N1616">
        <v>10</v>
      </c>
      <c r="O1616" s="5">
        <v>26000</v>
      </c>
      <c r="P1616" s="5">
        <v>260000</v>
      </c>
      <c r="Q1616" s="18" t="str">
        <f>"S"&amp;_xlfn.ISOWEEKNUM(Semaine_1[[#This Row],[Date]])</f>
        <v>S26</v>
      </c>
      <c r="R1616" s="18" t="str">
        <f>TEXT(Semaine_1[[#This Row],[Date]],"MMMM")</f>
        <v>juin</v>
      </c>
    </row>
    <row r="1617" spans="1:18" ht="28.5" x14ac:dyDescent="0.45">
      <c r="A1617" s="1">
        <v>45833</v>
      </c>
      <c r="B1617" t="s">
        <v>30</v>
      </c>
      <c r="C1617" t="s">
        <v>31</v>
      </c>
      <c r="D1617" t="s">
        <v>53</v>
      </c>
      <c r="E1617" t="s">
        <v>54</v>
      </c>
      <c r="F1617">
        <v>773777037</v>
      </c>
      <c r="G1617" t="s">
        <v>27</v>
      </c>
      <c r="I1617" t="s">
        <v>24</v>
      </c>
      <c r="J1617" t="s">
        <v>28</v>
      </c>
      <c r="K1617" t="s">
        <v>831</v>
      </c>
      <c r="L1617" s="4" t="s">
        <v>1362</v>
      </c>
      <c r="M1617" t="s">
        <v>32</v>
      </c>
      <c r="N1617">
        <v>25</v>
      </c>
      <c r="O1617" s="5">
        <v>31000</v>
      </c>
      <c r="P1617" s="5">
        <v>775000</v>
      </c>
      <c r="Q1617" s="18" t="str">
        <f>"S"&amp;_xlfn.ISOWEEKNUM(Semaine_1[[#This Row],[Date]])</f>
        <v>S26</v>
      </c>
      <c r="R1617" s="18" t="str">
        <f>TEXT(Semaine_1[[#This Row],[Date]],"MMMM")</f>
        <v>juin</v>
      </c>
    </row>
    <row r="1618" spans="1:18" x14ac:dyDescent="0.45">
      <c r="A1618" s="1">
        <v>45833</v>
      </c>
      <c r="B1618" t="s">
        <v>30</v>
      </c>
      <c r="C1618" t="s">
        <v>31</v>
      </c>
      <c r="D1618" t="s">
        <v>210</v>
      </c>
      <c r="E1618" t="s">
        <v>247</v>
      </c>
      <c r="F1618">
        <v>774245132</v>
      </c>
      <c r="G1618" t="s">
        <v>27</v>
      </c>
      <c r="I1618" t="s">
        <v>24</v>
      </c>
      <c r="J1618" t="s">
        <v>28</v>
      </c>
      <c r="K1618" t="s">
        <v>831</v>
      </c>
      <c r="L1618" s="4" t="s">
        <v>1363</v>
      </c>
      <c r="M1618" t="s">
        <v>34</v>
      </c>
      <c r="N1618">
        <v>50</v>
      </c>
      <c r="O1618" s="5">
        <v>26000</v>
      </c>
      <c r="P1618" s="5">
        <v>1300000</v>
      </c>
      <c r="Q1618" s="18" t="str">
        <f>"S"&amp;_xlfn.ISOWEEKNUM(Semaine_1[[#This Row],[Date]])</f>
        <v>S26</v>
      </c>
      <c r="R1618" s="18" t="str">
        <f>TEXT(Semaine_1[[#This Row],[Date]],"MMMM")</f>
        <v>juin</v>
      </c>
    </row>
    <row r="1619" spans="1:18" ht="28.5" x14ac:dyDescent="0.45">
      <c r="A1619" s="1">
        <v>45833</v>
      </c>
      <c r="B1619" t="s">
        <v>40</v>
      </c>
      <c r="C1619" t="s">
        <v>41</v>
      </c>
      <c r="D1619" t="s">
        <v>147</v>
      </c>
      <c r="E1619" t="s">
        <v>1364</v>
      </c>
      <c r="F1619">
        <v>774445778</v>
      </c>
      <c r="G1619" t="s">
        <v>27</v>
      </c>
      <c r="I1619" t="s">
        <v>24</v>
      </c>
      <c r="J1619" t="s">
        <v>20</v>
      </c>
      <c r="K1619" t="s">
        <v>831</v>
      </c>
      <c r="L1619" s="4" t="s">
        <v>1365</v>
      </c>
      <c r="Q1619" s="18" t="str">
        <f>"S"&amp;_xlfn.ISOWEEKNUM(Semaine_1[[#This Row],[Date]])</f>
        <v>S26</v>
      </c>
      <c r="R1619" s="18" t="str">
        <f>TEXT(Semaine_1[[#This Row],[Date]],"MMMM")</f>
        <v>juin</v>
      </c>
    </row>
    <row r="1620" spans="1:18" x14ac:dyDescent="0.45">
      <c r="A1620" s="1">
        <v>45833</v>
      </c>
      <c r="B1620" t="s">
        <v>40</v>
      </c>
      <c r="C1620" t="s">
        <v>41</v>
      </c>
      <c r="D1620" t="s">
        <v>147</v>
      </c>
      <c r="E1620" t="s">
        <v>1366</v>
      </c>
      <c r="F1620">
        <v>778080493</v>
      </c>
      <c r="G1620" t="s">
        <v>27</v>
      </c>
      <c r="I1620" t="s">
        <v>24</v>
      </c>
      <c r="J1620" t="s">
        <v>20</v>
      </c>
      <c r="K1620" t="s">
        <v>831</v>
      </c>
      <c r="L1620" s="4" t="s">
        <v>1181</v>
      </c>
      <c r="Q1620" s="18" t="str">
        <f>"S"&amp;_xlfn.ISOWEEKNUM(Semaine_1[[#This Row],[Date]])</f>
        <v>S26</v>
      </c>
      <c r="R1620" s="18" t="str">
        <f>TEXT(Semaine_1[[#This Row],[Date]],"MMMM")</f>
        <v>juin</v>
      </c>
    </row>
    <row r="1621" spans="1:18" ht="28.5" x14ac:dyDescent="0.45">
      <c r="A1621" s="1">
        <v>45833</v>
      </c>
      <c r="B1621" t="s">
        <v>40</v>
      </c>
      <c r="C1621" t="s">
        <v>41</v>
      </c>
      <c r="D1621" t="s">
        <v>226</v>
      </c>
      <c r="E1621" t="s">
        <v>1367</v>
      </c>
      <c r="F1621">
        <v>771355863</v>
      </c>
      <c r="G1621" t="s">
        <v>27</v>
      </c>
      <c r="I1621" t="s">
        <v>24</v>
      </c>
      <c r="J1621" t="s">
        <v>20</v>
      </c>
      <c r="K1621" t="s">
        <v>831</v>
      </c>
      <c r="L1621" s="4" t="s">
        <v>1368</v>
      </c>
      <c r="Q1621" s="18" t="str">
        <f>"S"&amp;_xlfn.ISOWEEKNUM(Semaine_1[[#This Row],[Date]])</f>
        <v>S26</v>
      </c>
      <c r="R1621" s="18" t="str">
        <f>TEXT(Semaine_1[[#This Row],[Date]],"MMMM")</f>
        <v>juin</v>
      </c>
    </row>
    <row r="1622" spans="1:18" x14ac:dyDescent="0.45">
      <c r="A1622" s="1">
        <v>45833</v>
      </c>
      <c r="B1622" t="s">
        <v>40</v>
      </c>
      <c r="C1622" t="s">
        <v>41</v>
      </c>
      <c r="D1622" t="s">
        <v>226</v>
      </c>
      <c r="E1622" t="s">
        <v>1369</v>
      </c>
      <c r="F1622">
        <v>775361612</v>
      </c>
      <c r="G1622" t="s">
        <v>27</v>
      </c>
      <c r="I1622" t="s">
        <v>19</v>
      </c>
      <c r="J1622" t="s">
        <v>20</v>
      </c>
      <c r="K1622" t="s">
        <v>831</v>
      </c>
      <c r="L1622" s="4" t="s">
        <v>1370</v>
      </c>
      <c r="Q1622" s="18" t="str">
        <f>"S"&amp;_xlfn.ISOWEEKNUM(Semaine_1[[#This Row],[Date]])</f>
        <v>S26</v>
      </c>
      <c r="R1622" s="18" t="str">
        <f>TEXT(Semaine_1[[#This Row],[Date]],"MMMM")</f>
        <v>juin</v>
      </c>
    </row>
    <row r="1623" spans="1:18" x14ac:dyDescent="0.45">
      <c r="A1623" s="1">
        <v>45833</v>
      </c>
      <c r="B1623" t="s">
        <v>40</v>
      </c>
      <c r="C1623" t="s">
        <v>41</v>
      </c>
      <c r="D1623" t="s">
        <v>55</v>
      </c>
      <c r="E1623" t="s">
        <v>1371</v>
      </c>
      <c r="F1623">
        <v>776194079</v>
      </c>
      <c r="G1623" t="s">
        <v>27</v>
      </c>
      <c r="I1623" t="s">
        <v>24</v>
      </c>
      <c r="J1623" t="s">
        <v>37</v>
      </c>
      <c r="K1623" t="s">
        <v>831</v>
      </c>
      <c r="L1623" s="4" t="s">
        <v>1372</v>
      </c>
      <c r="M1623" t="s">
        <v>34</v>
      </c>
      <c r="N1623">
        <v>5</v>
      </c>
      <c r="O1623" s="5">
        <v>26000</v>
      </c>
      <c r="P1623" s="5">
        <v>130000</v>
      </c>
      <c r="Q1623" s="18" t="str">
        <f>"S"&amp;_xlfn.ISOWEEKNUM(Semaine_1[[#This Row],[Date]])</f>
        <v>S26</v>
      </c>
      <c r="R1623" s="18" t="str">
        <f>TEXT(Semaine_1[[#This Row],[Date]],"MMMM")</f>
        <v>juin</v>
      </c>
    </row>
    <row r="1624" spans="1:18" ht="28.5" x14ac:dyDescent="0.45">
      <c r="A1624" s="1">
        <v>45833</v>
      </c>
      <c r="B1624" t="s">
        <v>40</v>
      </c>
      <c r="C1624" t="s">
        <v>41</v>
      </c>
      <c r="D1624" t="s">
        <v>55</v>
      </c>
      <c r="E1624" t="s">
        <v>1373</v>
      </c>
      <c r="F1624">
        <v>788260947</v>
      </c>
      <c r="G1624" t="s">
        <v>27</v>
      </c>
      <c r="I1624" t="s">
        <v>24</v>
      </c>
      <c r="J1624" t="s">
        <v>37</v>
      </c>
      <c r="K1624" t="s">
        <v>831</v>
      </c>
      <c r="L1624" s="4" t="s">
        <v>1374</v>
      </c>
      <c r="M1624" t="s">
        <v>29</v>
      </c>
      <c r="N1624">
        <v>1</v>
      </c>
      <c r="O1624" s="5">
        <v>10250</v>
      </c>
      <c r="P1624" s="5">
        <v>10250</v>
      </c>
      <c r="Q1624" s="18" t="str">
        <f>"S"&amp;_xlfn.ISOWEEKNUM(Semaine_1[[#This Row],[Date]])</f>
        <v>S26</v>
      </c>
      <c r="R1624" s="18" t="str">
        <f>TEXT(Semaine_1[[#This Row],[Date]],"MMMM")</f>
        <v>juin</v>
      </c>
    </row>
    <row r="1625" spans="1:18" ht="28.5" x14ac:dyDescent="0.45">
      <c r="A1625" s="1">
        <v>45833</v>
      </c>
      <c r="B1625" t="s">
        <v>40</v>
      </c>
      <c r="C1625" t="s">
        <v>41</v>
      </c>
      <c r="D1625" t="s">
        <v>55</v>
      </c>
      <c r="E1625" t="s">
        <v>1373</v>
      </c>
      <c r="F1625">
        <v>788260947</v>
      </c>
      <c r="G1625" t="s">
        <v>27</v>
      </c>
      <c r="I1625" t="s">
        <v>24</v>
      </c>
      <c r="J1625" t="s">
        <v>37</v>
      </c>
      <c r="K1625" t="s">
        <v>831</v>
      </c>
      <c r="L1625" s="4" t="s">
        <v>1374</v>
      </c>
      <c r="M1625" t="s">
        <v>43</v>
      </c>
      <c r="N1625">
        <v>1</v>
      </c>
      <c r="O1625" s="5">
        <v>19500</v>
      </c>
      <c r="P1625" s="5">
        <v>19500</v>
      </c>
      <c r="Q1625" s="18" t="str">
        <f>"S"&amp;_xlfn.ISOWEEKNUM(Semaine_1[[#This Row],[Date]])</f>
        <v>S26</v>
      </c>
      <c r="R1625" s="18" t="str">
        <f>TEXT(Semaine_1[[#This Row],[Date]],"MMMM")</f>
        <v>juin</v>
      </c>
    </row>
    <row r="1626" spans="1:18" x14ac:dyDescent="0.45">
      <c r="A1626" s="1">
        <v>45833</v>
      </c>
      <c r="B1626" t="s">
        <v>42</v>
      </c>
      <c r="C1626" t="s">
        <v>815</v>
      </c>
      <c r="D1626" t="s">
        <v>1375</v>
      </c>
      <c r="E1626" t="s">
        <v>56</v>
      </c>
      <c r="F1626">
        <v>782357233</v>
      </c>
      <c r="G1626" t="s">
        <v>23</v>
      </c>
      <c r="I1626" t="s">
        <v>19</v>
      </c>
      <c r="J1626" t="s">
        <v>20</v>
      </c>
      <c r="K1626" t="s">
        <v>831</v>
      </c>
      <c r="L1626" s="4" t="s">
        <v>1376</v>
      </c>
      <c r="Q1626" s="18" t="str">
        <f>"S"&amp;_xlfn.ISOWEEKNUM(Semaine_1[[#This Row],[Date]])</f>
        <v>S26</v>
      </c>
      <c r="R1626" s="18" t="str">
        <f>TEXT(Semaine_1[[#This Row],[Date]],"MMMM")</f>
        <v>juin</v>
      </c>
    </row>
    <row r="1627" spans="1:18" ht="28.5" x14ac:dyDescent="0.45">
      <c r="A1627" s="1">
        <v>45833</v>
      </c>
      <c r="B1627" t="s">
        <v>42</v>
      </c>
      <c r="C1627" t="s">
        <v>815</v>
      </c>
      <c r="D1627" t="s">
        <v>1375</v>
      </c>
      <c r="E1627" t="s">
        <v>1377</v>
      </c>
      <c r="F1627">
        <v>773806309</v>
      </c>
      <c r="G1627" t="s">
        <v>27</v>
      </c>
      <c r="I1627" t="s">
        <v>24</v>
      </c>
      <c r="J1627" t="s">
        <v>20</v>
      </c>
      <c r="K1627" t="s">
        <v>831</v>
      </c>
      <c r="L1627" s="4" t="s">
        <v>1378</v>
      </c>
      <c r="Q1627" s="18" t="str">
        <f>"S"&amp;_xlfn.ISOWEEKNUM(Semaine_1[[#This Row],[Date]])</f>
        <v>S26</v>
      </c>
      <c r="R1627" s="18" t="str">
        <f>TEXT(Semaine_1[[#This Row],[Date]],"MMMM")</f>
        <v>juin</v>
      </c>
    </row>
    <row r="1628" spans="1:18" x14ac:dyDescent="0.45">
      <c r="A1628" s="1">
        <v>45833</v>
      </c>
      <c r="B1628" t="s">
        <v>42</v>
      </c>
      <c r="C1628" t="s">
        <v>815</v>
      </c>
      <c r="D1628" t="s">
        <v>1375</v>
      </c>
      <c r="E1628" t="s">
        <v>1379</v>
      </c>
      <c r="F1628">
        <v>775276149</v>
      </c>
      <c r="G1628" t="s">
        <v>27</v>
      </c>
      <c r="I1628" t="s">
        <v>24</v>
      </c>
      <c r="J1628" t="s">
        <v>20</v>
      </c>
      <c r="K1628" t="s">
        <v>831</v>
      </c>
      <c r="L1628" s="4" t="s">
        <v>1380</v>
      </c>
      <c r="Q1628" s="18" t="str">
        <f>"S"&amp;_xlfn.ISOWEEKNUM(Semaine_1[[#This Row],[Date]])</f>
        <v>S26</v>
      </c>
      <c r="R1628" s="18" t="str">
        <f>TEXT(Semaine_1[[#This Row],[Date]],"MMMM")</f>
        <v>juin</v>
      </c>
    </row>
    <row r="1629" spans="1:18" x14ac:dyDescent="0.45">
      <c r="A1629" s="1">
        <v>45833</v>
      </c>
      <c r="B1629" t="s">
        <v>42</v>
      </c>
      <c r="C1629" t="s">
        <v>815</v>
      </c>
      <c r="D1629" t="s">
        <v>1375</v>
      </c>
      <c r="E1629" t="s">
        <v>1381</v>
      </c>
      <c r="F1629">
        <v>770450834</v>
      </c>
      <c r="G1629" t="s">
        <v>27</v>
      </c>
      <c r="I1629" t="s">
        <v>24</v>
      </c>
      <c r="J1629" t="s">
        <v>20</v>
      </c>
      <c r="K1629" t="s">
        <v>831</v>
      </c>
      <c r="L1629" s="4" t="s">
        <v>1382</v>
      </c>
      <c r="Q1629" s="18" t="str">
        <f>"S"&amp;_xlfn.ISOWEEKNUM(Semaine_1[[#This Row],[Date]])</f>
        <v>S26</v>
      </c>
      <c r="R1629" s="18" t="str">
        <f>TEXT(Semaine_1[[#This Row],[Date]],"MMMM")</f>
        <v>juin</v>
      </c>
    </row>
    <row r="1630" spans="1:18" ht="28.5" x14ac:dyDescent="0.45">
      <c r="A1630" s="1">
        <v>45833</v>
      </c>
      <c r="B1630" t="s">
        <v>42</v>
      </c>
      <c r="C1630" t="s">
        <v>815</v>
      </c>
      <c r="D1630" t="s">
        <v>1375</v>
      </c>
      <c r="E1630" t="s">
        <v>1383</v>
      </c>
      <c r="F1630">
        <v>782442821</v>
      </c>
      <c r="G1630" t="s">
        <v>18</v>
      </c>
      <c r="I1630" t="s">
        <v>24</v>
      </c>
      <c r="J1630" t="s">
        <v>20</v>
      </c>
      <c r="K1630" t="s">
        <v>831</v>
      </c>
      <c r="L1630" s="4" t="s">
        <v>1384</v>
      </c>
      <c r="Q1630" s="18" t="str">
        <f>"S"&amp;_xlfn.ISOWEEKNUM(Semaine_1[[#This Row],[Date]])</f>
        <v>S26</v>
      </c>
      <c r="R1630" s="18" t="str">
        <f>TEXT(Semaine_1[[#This Row],[Date]],"MMMM")</f>
        <v>juin</v>
      </c>
    </row>
    <row r="1631" spans="1:18" ht="42.75" x14ac:dyDescent="0.45">
      <c r="A1631" s="1">
        <v>45833</v>
      </c>
      <c r="B1631" t="s">
        <v>42</v>
      </c>
      <c r="C1631" t="s">
        <v>815</v>
      </c>
      <c r="D1631" t="s">
        <v>1375</v>
      </c>
      <c r="E1631" t="s">
        <v>903</v>
      </c>
      <c r="F1631">
        <v>776194586</v>
      </c>
      <c r="G1631" t="s">
        <v>27</v>
      </c>
      <c r="I1631" t="s">
        <v>24</v>
      </c>
      <c r="J1631" t="s">
        <v>37</v>
      </c>
      <c r="K1631" t="s">
        <v>831</v>
      </c>
      <c r="L1631" s="4" t="s">
        <v>1385</v>
      </c>
      <c r="M1631" t="s">
        <v>32</v>
      </c>
      <c r="N1631">
        <v>25</v>
      </c>
      <c r="O1631" s="5">
        <v>31000</v>
      </c>
      <c r="P1631" s="5">
        <v>775000</v>
      </c>
      <c r="Q1631" s="18" t="str">
        <f>"S"&amp;_xlfn.ISOWEEKNUM(Semaine_1[[#This Row],[Date]])</f>
        <v>S26</v>
      </c>
      <c r="R1631" s="18" t="str">
        <f>TEXT(Semaine_1[[#This Row],[Date]],"MMMM")</f>
        <v>juin</v>
      </c>
    </row>
    <row r="1632" spans="1:18" ht="42.75" x14ac:dyDescent="0.45">
      <c r="A1632" s="1">
        <v>45833</v>
      </c>
      <c r="B1632" t="s">
        <v>42</v>
      </c>
      <c r="C1632" t="s">
        <v>815</v>
      </c>
      <c r="D1632" t="s">
        <v>1375</v>
      </c>
      <c r="E1632" t="s">
        <v>1386</v>
      </c>
      <c r="F1632">
        <v>770922815</v>
      </c>
      <c r="G1632" t="s">
        <v>18</v>
      </c>
      <c r="I1632" t="s">
        <v>24</v>
      </c>
      <c r="J1632" t="s">
        <v>20</v>
      </c>
      <c r="K1632" t="s">
        <v>831</v>
      </c>
      <c r="L1632" s="4" t="s">
        <v>1387</v>
      </c>
      <c r="Q1632" s="18" t="str">
        <f>"S"&amp;_xlfn.ISOWEEKNUM(Semaine_1[[#This Row],[Date]])</f>
        <v>S26</v>
      </c>
      <c r="R1632" s="18" t="str">
        <f>TEXT(Semaine_1[[#This Row],[Date]],"MMMM")</f>
        <v>juin</v>
      </c>
    </row>
    <row r="1633" spans="1:18" ht="42.75" x14ac:dyDescent="0.45">
      <c r="A1633" s="1">
        <v>45833</v>
      </c>
      <c r="B1633" t="s">
        <v>42</v>
      </c>
      <c r="C1633" t="s">
        <v>815</v>
      </c>
      <c r="D1633" t="s">
        <v>1375</v>
      </c>
      <c r="E1633" t="s">
        <v>1388</v>
      </c>
      <c r="F1633">
        <v>785923657</v>
      </c>
      <c r="G1633" t="s">
        <v>18</v>
      </c>
      <c r="I1633" t="s">
        <v>19</v>
      </c>
      <c r="J1633" t="s">
        <v>20</v>
      </c>
      <c r="K1633" t="s">
        <v>831</v>
      </c>
      <c r="L1633" s="4" t="s">
        <v>1389</v>
      </c>
      <c r="Q1633" s="18" t="str">
        <f>"S"&amp;_xlfn.ISOWEEKNUM(Semaine_1[[#This Row],[Date]])</f>
        <v>S26</v>
      </c>
      <c r="R1633" s="18" t="str">
        <f>TEXT(Semaine_1[[#This Row],[Date]],"MMMM")</f>
        <v>juin</v>
      </c>
    </row>
    <row r="1634" spans="1:18" x14ac:dyDescent="0.45">
      <c r="A1634" s="1">
        <v>45833</v>
      </c>
      <c r="B1634" t="s">
        <v>42</v>
      </c>
      <c r="C1634" t="s">
        <v>815</v>
      </c>
      <c r="D1634" t="s">
        <v>1375</v>
      </c>
      <c r="E1634" t="s">
        <v>1390</v>
      </c>
      <c r="F1634">
        <v>765769030</v>
      </c>
      <c r="G1634" t="s">
        <v>27</v>
      </c>
      <c r="I1634" t="s">
        <v>24</v>
      </c>
      <c r="J1634" t="s">
        <v>20</v>
      </c>
      <c r="K1634" t="s">
        <v>831</v>
      </c>
      <c r="L1634" s="4" t="s">
        <v>1391</v>
      </c>
      <c r="Q1634" s="18" t="str">
        <f>"S"&amp;_xlfn.ISOWEEKNUM(Semaine_1[[#This Row],[Date]])</f>
        <v>S26</v>
      </c>
      <c r="R1634" s="18" t="str">
        <f>TEXT(Semaine_1[[#This Row],[Date]],"MMMM")</f>
        <v>juin</v>
      </c>
    </row>
    <row r="1635" spans="1:18" ht="28.5" x14ac:dyDescent="0.45">
      <c r="A1635" s="1">
        <v>45832</v>
      </c>
      <c r="B1635" t="s">
        <v>14</v>
      </c>
      <c r="C1635" t="s">
        <v>15</v>
      </c>
      <c r="D1635" t="s">
        <v>57</v>
      </c>
      <c r="E1635" t="s">
        <v>1005</v>
      </c>
      <c r="F1635">
        <v>780172112</v>
      </c>
      <c r="G1635" t="s">
        <v>27</v>
      </c>
      <c r="I1635" t="s">
        <v>19</v>
      </c>
      <c r="J1635" t="s">
        <v>20</v>
      </c>
      <c r="K1635" t="s">
        <v>831</v>
      </c>
      <c r="L1635" s="4" t="s">
        <v>1392</v>
      </c>
      <c r="Q1635" s="18" t="str">
        <f>"S"&amp;_xlfn.ISOWEEKNUM(Semaine_1[[#This Row],[Date]])</f>
        <v>S26</v>
      </c>
      <c r="R1635" s="18" t="str">
        <f>TEXT(Semaine_1[[#This Row],[Date]],"MMMM")</f>
        <v>juin</v>
      </c>
    </row>
    <row r="1636" spans="1:18" x14ac:dyDescent="0.45">
      <c r="A1636" s="1">
        <v>45832</v>
      </c>
      <c r="B1636" t="s">
        <v>14</v>
      </c>
      <c r="C1636" t="s">
        <v>15</v>
      </c>
      <c r="D1636" t="s">
        <v>57</v>
      </c>
      <c r="E1636" t="s">
        <v>1002</v>
      </c>
      <c r="F1636">
        <v>775447283</v>
      </c>
      <c r="G1636" t="s">
        <v>27</v>
      </c>
      <c r="I1636" t="s">
        <v>19</v>
      </c>
      <c r="J1636" t="s">
        <v>20</v>
      </c>
      <c r="K1636" t="s">
        <v>831</v>
      </c>
      <c r="L1636" s="4" t="s">
        <v>21</v>
      </c>
      <c r="Q1636" s="18" t="str">
        <f>"S"&amp;_xlfn.ISOWEEKNUM(Semaine_1[[#This Row],[Date]])</f>
        <v>S26</v>
      </c>
      <c r="R1636" s="18" t="str">
        <f>TEXT(Semaine_1[[#This Row],[Date]],"MMMM")</f>
        <v>juin</v>
      </c>
    </row>
    <row r="1637" spans="1:18" ht="28.5" x14ac:dyDescent="0.45">
      <c r="A1637" s="1">
        <v>45832</v>
      </c>
      <c r="B1637" t="s">
        <v>14</v>
      </c>
      <c r="C1637" t="s">
        <v>15</v>
      </c>
      <c r="D1637" t="s">
        <v>57</v>
      </c>
      <c r="E1637" t="s">
        <v>58</v>
      </c>
      <c r="F1637">
        <v>771871533</v>
      </c>
      <c r="G1637" t="s">
        <v>18</v>
      </c>
      <c r="I1637" t="s">
        <v>19</v>
      </c>
      <c r="J1637" t="s">
        <v>20</v>
      </c>
      <c r="K1637" t="s">
        <v>831</v>
      </c>
      <c r="L1637" s="4" t="s">
        <v>1392</v>
      </c>
      <c r="Q1637" s="18" t="str">
        <f>"S"&amp;_xlfn.ISOWEEKNUM(Semaine_1[[#This Row],[Date]])</f>
        <v>S26</v>
      </c>
      <c r="R1637" s="18" t="str">
        <f>TEXT(Semaine_1[[#This Row],[Date]],"MMMM")</f>
        <v>juin</v>
      </c>
    </row>
    <row r="1638" spans="1:18" x14ac:dyDescent="0.45">
      <c r="A1638" s="1">
        <v>45832</v>
      </c>
      <c r="B1638" t="s">
        <v>14</v>
      </c>
      <c r="C1638" t="s">
        <v>15</v>
      </c>
      <c r="D1638" t="s">
        <v>57</v>
      </c>
      <c r="E1638" t="s">
        <v>1009</v>
      </c>
      <c r="F1638">
        <v>776885310</v>
      </c>
      <c r="G1638" t="s">
        <v>27</v>
      </c>
      <c r="I1638" t="s">
        <v>24</v>
      </c>
      <c r="J1638" t="s">
        <v>20</v>
      </c>
      <c r="L1638" s="4" t="s">
        <v>1393</v>
      </c>
      <c r="Q1638" s="18" t="str">
        <f>"S"&amp;_xlfn.ISOWEEKNUM(Semaine_1[[#This Row],[Date]])</f>
        <v>S26</v>
      </c>
      <c r="R1638" s="18" t="str">
        <f>TEXT(Semaine_1[[#This Row],[Date]],"MMMM")</f>
        <v>juin</v>
      </c>
    </row>
    <row r="1639" spans="1:18" x14ac:dyDescent="0.45">
      <c r="A1639" s="1">
        <v>45832</v>
      </c>
      <c r="B1639" t="s">
        <v>14</v>
      </c>
      <c r="C1639" t="s">
        <v>15</v>
      </c>
      <c r="D1639" t="s">
        <v>57</v>
      </c>
      <c r="E1639" t="s">
        <v>1000</v>
      </c>
      <c r="F1639">
        <v>766447275</v>
      </c>
      <c r="G1639" t="s">
        <v>27</v>
      </c>
      <c r="I1639" t="s">
        <v>19</v>
      </c>
      <c r="J1639" t="s">
        <v>20</v>
      </c>
      <c r="L1639" s="4" t="s">
        <v>1394</v>
      </c>
      <c r="Q1639" s="18" t="str">
        <f>"S"&amp;_xlfn.ISOWEEKNUM(Semaine_1[[#This Row],[Date]])</f>
        <v>S26</v>
      </c>
      <c r="R1639" s="18" t="str">
        <f>TEXT(Semaine_1[[#This Row],[Date]],"MMMM")</f>
        <v>juin</v>
      </c>
    </row>
    <row r="1640" spans="1:18" x14ac:dyDescent="0.45">
      <c r="A1640" s="1">
        <v>45832</v>
      </c>
      <c r="B1640" t="s">
        <v>14</v>
      </c>
      <c r="C1640" t="s">
        <v>15</v>
      </c>
      <c r="D1640" t="s">
        <v>57</v>
      </c>
      <c r="E1640" t="s">
        <v>59</v>
      </c>
      <c r="F1640">
        <v>776167544</v>
      </c>
      <c r="G1640" t="s">
        <v>27</v>
      </c>
      <c r="I1640" t="s">
        <v>24</v>
      </c>
      <c r="J1640" t="s">
        <v>20</v>
      </c>
      <c r="K1640" t="s">
        <v>831</v>
      </c>
      <c r="L1640" s="4" t="s">
        <v>1393</v>
      </c>
      <c r="Q1640" s="18" t="str">
        <f>"S"&amp;_xlfn.ISOWEEKNUM(Semaine_1[[#This Row],[Date]])</f>
        <v>S26</v>
      </c>
      <c r="R1640" s="18" t="str">
        <f>TEXT(Semaine_1[[#This Row],[Date]],"MMMM")</f>
        <v>juin</v>
      </c>
    </row>
    <row r="1641" spans="1:18" x14ac:dyDescent="0.45">
      <c r="A1641" s="1">
        <v>45832</v>
      </c>
      <c r="B1641" t="s">
        <v>14</v>
      </c>
      <c r="C1641" t="s">
        <v>15</v>
      </c>
      <c r="D1641" t="s">
        <v>57</v>
      </c>
      <c r="E1641" t="s">
        <v>60</v>
      </c>
      <c r="F1641">
        <v>772788635</v>
      </c>
      <c r="G1641" t="s">
        <v>18</v>
      </c>
      <c r="I1641" t="s">
        <v>19</v>
      </c>
      <c r="J1641" t="s">
        <v>20</v>
      </c>
      <c r="K1641" t="s">
        <v>831</v>
      </c>
      <c r="L1641" s="4" t="s">
        <v>998</v>
      </c>
      <c r="Q1641" s="18" t="str">
        <f>"S"&amp;_xlfn.ISOWEEKNUM(Semaine_1[[#This Row],[Date]])</f>
        <v>S26</v>
      </c>
      <c r="R1641" s="18" t="str">
        <f>TEXT(Semaine_1[[#This Row],[Date]],"MMMM")</f>
        <v>juin</v>
      </c>
    </row>
    <row r="1642" spans="1:18" x14ac:dyDescent="0.45">
      <c r="A1642" s="1">
        <v>45832</v>
      </c>
      <c r="B1642" t="s">
        <v>14</v>
      </c>
      <c r="C1642" t="s">
        <v>15</v>
      </c>
      <c r="D1642" t="s">
        <v>57</v>
      </c>
      <c r="E1642" t="s">
        <v>248</v>
      </c>
      <c r="F1642">
        <v>775569510</v>
      </c>
      <c r="G1642" t="s">
        <v>18</v>
      </c>
      <c r="I1642" t="s">
        <v>19</v>
      </c>
      <c r="J1642" t="s">
        <v>20</v>
      </c>
      <c r="K1642" t="s">
        <v>831</v>
      </c>
      <c r="L1642" s="4" t="s">
        <v>21</v>
      </c>
      <c r="Q1642" s="18" t="str">
        <f>"S"&amp;_xlfn.ISOWEEKNUM(Semaine_1[[#This Row],[Date]])</f>
        <v>S26</v>
      </c>
      <c r="R1642" s="18" t="str">
        <f>TEXT(Semaine_1[[#This Row],[Date]],"MMMM")</f>
        <v>juin</v>
      </c>
    </row>
    <row r="1643" spans="1:18" ht="57" x14ac:dyDescent="0.45">
      <c r="A1643" s="1">
        <v>45832</v>
      </c>
      <c r="B1643" t="s">
        <v>25</v>
      </c>
      <c r="C1643" t="s">
        <v>26</v>
      </c>
      <c r="D1643" t="s">
        <v>61</v>
      </c>
      <c r="E1643" t="s">
        <v>62</v>
      </c>
      <c r="F1643">
        <v>776169696</v>
      </c>
      <c r="G1643" t="s">
        <v>27</v>
      </c>
      <c r="I1643" t="s">
        <v>24</v>
      </c>
      <c r="J1643" t="s">
        <v>28</v>
      </c>
      <c r="K1643" t="s">
        <v>831</v>
      </c>
      <c r="L1643" s="4" t="s">
        <v>1395</v>
      </c>
      <c r="M1643" t="s">
        <v>32</v>
      </c>
      <c r="N1643">
        <v>25</v>
      </c>
      <c r="O1643" s="5">
        <v>31000</v>
      </c>
      <c r="P1643" s="5">
        <v>775000</v>
      </c>
      <c r="Q1643" s="18" t="str">
        <f>"S"&amp;_xlfn.ISOWEEKNUM(Semaine_1[[#This Row],[Date]])</f>
        <v>S26</v>
      </c>
      <c r="R1643" s="18" t="str">
        <f>TEXT(Semaine_1[[#This Row],[Date]],"MMMM")</f>
        <v>juin</v>
      </c>
    </row>
    <row r="1644" spans="1:18" ht="28.5" x14ac:dyDescent="0.45">
      <c r="A1644" s="1">
        <v>45832</v>
      </c>
      <c r="B1644" t="s">
        <v>25</v>
      </c>
      <c r="C1644" t="s">
        <v>26</v>
      </c>
      <c r="D1644" t="s">
        <v>813</v>
      </c>
      <c r="E1644" t="s">
        <v>63</v>
      </c>
      <c r="F1644">
        <v>772377240</v>
      </c>
      <c r="G1644" t="s">
        <v>27</v>
      </c>
      <c r="I1644" t="s">
        <v>24</v>
      </c>
      <c r="J1644" t="s">
        <v>28</v>
      </c>
      <c r="K1644" t="s">
        <v>831</v>
      </c>
      <c r="L1644" s="4" t="s">
        <v>1396</v>
      </c>
      <c r="M1644" t="s">
        <v>43</v>
      </c>
      <c r="N1644">
        <v>25</v>
      </c>
      <c r="O1644" s="5">
        <v>19500</v>
      </c>
      <c r="P1644" s="5">
        <v>487500</v>
      </c>
      <c r="Q1644" s="18" t="str">
        <f>"S"&amp;_xlfn.ISOWEEKNUM(Semaine_1[[#This Row],[Date]])</f>
        <v>S26</v>
      </c>
      <c r="R1644" s="18" t="str">
        <f>TEXT(Semaine_1[[#This Row],[Date]],"MMMM")</f>
        <v>juin</v>
      </c>
    </row>
    <row r="1645" spans="1:18" ht="28.5" x14ac:dyDescent="0.45">
      <c r="A1645" s="1">
        <v>45832</v>
      </c>
      <c r="B1645" t="s">
        <v>25</v>
      </c>
      <c r="C1645" t="s">
        <v>26</v>
      </c>
      <c r="D1645" t="s">
        <v>61</v>
      </c>
      <c r="E1645" t="s">
        <v>249</v>
      </c>
      <c r="F1645">
        <v>773366070</v>
      </c>
      <c r="G1645" t="s">
        <v>27</v>
      </c>
      <c r="I1645" t="s">
        <v>24</v>
      </c>
      <c r="J1645" t="s">
        <v>20</v>
      </c>
      <c r="K1645" t="s">
        <v>831</v>
      </c>
      <c r="L1645" s="4" t="s">
        <v>1397</v>
      </c>
      <c r="Q1645" s="18" t="str">
        <f>"S"&amp;_xlfn.ISOWEEKNUM(Semaine_1[[#This Row],[Date]])</f>
        <v>S26</v>
      </c>
      <c r="R1645" s="18" t="str">
        <f>TEXT(Semaine_1[[#This Row],[Date]],"MMMM")</f>
        <v>juin</v>
      </c>
    </row>
    <row r="1646" spans="1:18" ht="42.75" x14ac:dyDescent="0.45">
      <c r="A1646" s="1">
        <v>45832</v>
      </c>
      <c r="B1646" t="s">
        <v>25</v>
      </c>
      <c r="C1646" t="s">
        <v>26</v>
      </c>
      <c r="D1646" t="s">
        <v>61</v>
      </c>
      <c r="E1646" t="s">
        <v>1334</v>
      </c>
      <c r="F1646">
        <v>777739323</v>
      </c>
      <c r="G1646" t="s">
        <v>18</v>
      </c>
      <c r="I1646" t="s">
        <v>24</v>
      </c>
      <c r="J1646" t="s">
        <v>20</v>
      </c>
      <c r="K1646" t="s">
        <v>831</v>
      </c>
      <c r="L1646" s="4" t="s">
        <v>1398</v>
      </c>
      <c r="Q1646" s="18" t="str">
        <f>"S"&amp;_xlfn.ISOWEEKNUM(Semaine_1[[#This Row],[Date]])</f>
        <v>S26</v>
      </c>
      <c r="R1646" s="18" t="str">
        <f>TEXT(Semaine_1[[#This Row],[Date]],"MMMM")</f>
        <v>juin</v>
      </c>
    </row>
    <row r="1647" spans="1:18" ht="42.75" x14ac:dyDescent="0.45">
      <c r="A1647" s="1">
        <v>45832</v>
      </c>
      <c r="B1647" t="s">
        <v>25</v>
      </c>
      <c r="C1647" t="s">
        <v>26</v>
      </c>
      <c r="D1647" t="s">
        <v>61</v>
      </c>
      <c r="E1647" t="s">
        <v>1399</v>
      </c>
      <c r="F1647">
        <v>776480369</v>
      </c>
      <c r="G1647" t="s">
        <v>18</v>
      </c>
      <c r="I1647" t="s">
        <v>24</v>
      </c>
      <c r="J1647" t="s">
        <v>20</v>
      </c>
      <c r="K1647" t="s">
        <v>831</v>
      </c>
      <c r="L1647" s="4" t="s">
        <v>1400</v>
      </c>
      <c r="Q1647" s="18" t="str">
        <f>"S"&amp;_xlfn.ISOWEEKNUM(Semaine_1[[#This Row],[Date]])</f>
        <v>S26</v>
      </c>
      <c r="R1647" s="18" t="str">
        <f>TEXT(Semaine_1[[#This Row],[Date]],"MMMM")</f>
        <v>juin</v>
      </c>
    </row>
    <row r="1648" spans="1:18" ht="57" x14ac:dyDescent="0.45">
      <c r="A1648" s="1">
        <v>45832</v>
      </c>
      <c r="B1648" t="s">
        <v>25</v>
      </c>
      <c r="C1648" t="s">
        <v>26</v>
      </c>
      <c r="D1648" t="s">
        <v>61</v>
      </c>
      <c r="E1648" t="s">
        <v>1401</v>
      </c>
      <c r="F1648">
        <v>775727129</v>
      </c>
      <c r="G1648" t="s">
        <v>27</v>
      </c>
      <c r="I1648" t="s">
        <v>24</v>
      </c>
      <c r="J1648" t="s">
        <v>20</v>
      </c>
      <c r="K1648" t="s">
        <v>831</v>
      </c>
      <c r="L1648" s="4" t="s">
        <v>1402</v>
      </c>
      <c r="Q1648" s="18" t="str">
        <f>"S"&amp;_xlfn.ISOWEEKNUM(Semaine_1[[#This Row],[Date]])</f>
        <v>S26</v>
      </c>
      <c r="R1648" s="18" t="str">
        <f>TEXT(Semaine_1[[#This Row],[Date]],"MMMM")</f>
        <v>juin</v>
      </c>
    </row>
    <row r="1649" spans="1:18" x14ac:dyDescent="0.45">
      <c r="A1649" s="1">
        <v>45832</v>
      </c>
      <c r="B1649" t="s">
        <v>45</v>
      </c>
      <c r="C1649" t="s">
        <v>46</v>
      </c>
      <c r="D1649" t="s">
        <v>64</v>
      </c>
      <c r="E1649" t="s">
        <v>1403</v>
      </c>
      <c r="F1649">
        <v>771108484</v>
      </c>
      <c r="G1649" t="s">
        <v>27</v>
      </c>
      <c r="I1649" t="s">
        <v>19</v>
      </c>
      <c r="J1649" t="s">
        <v>20</v>
      </c>
      <c r="K1649" t="s">
        <v>831</v>
      </c>
      <c r="L1649" s="4" t="s">
        <v>49</v>
      </c>
      <c r="Q1649" s="18" t="str">
        <f>"S"&amp;_xlfn.ISOWEEKNUM(Semaine_1[[#This Row],[Date]])</f>
        <v>S26</v>
      </c>
      <c r="R1649" s="18" t="str">
        <f>TEXT(Semaine_1[[#This Row],[Date]],"MMMM")</f>
        <v>juin</v>
      </c>
    </row>
    <row r="1650" spans="1:18" x14ac:dyDescent="0.45">
      <c r="A1650" s="1">
        <v>45832</v>
      </c>
      <c r="B1650" t="s">
        <v>45</v>
      </c>
      <c r="C1650" t="s">
        <v>46</v>
      </c>
      <c r="D1650" t="s">
        <v>64</v>
      </c>
      <c r="E1650" t="s">
        <v>1404</v>
      </c>
      <c r="F1650">
        <v>773569432</v>
      </c>
      <c r="G1650" t="s">
        <v>27</v>
      </c>
      <c r="I1650" t="s">
        <v>24</v>
      </c>
      <c r="J1650" t="s">
        <v>37</v>
      </c>
      <c r="K1650" t="s">
        <v>831</v>
      </c>
      <c r="L1650" s="4" t="s">
        <v>1405</v>
      </c>
      <c r="M1650" t="s">
        <v>34</v>
      </c>
      <c r="N1650">
        <v>25</v>
      </c>
      <c r="O1650" s="5">
        <v>26000</v>
      </c>
      <c r="P1650" s="5">
        <v>650000</v>
      </c>
      <c r="Q1650" s="18" t="str">
        <f>"S"&amp;_xlfn.ISOWEEKNUM(Semaine_1[[#This Row],[Date]])</f>
        <v>S26</v>
      </c>
      <c r="R1650" s="18" t="str">
        <f>TEXT(Semaine_1[[#This Row],[Date]],"MMMM")</f>
        <v>juin</v>
      </c>
    </row>
    <row r="1651" spans="1:18" x14ac:dyDescent="0.45">
      <c r="A1651" s="1">
        <v>45832</v>
      </c>
      <c r="B1651" t="s">
        <v>45</v>
      </c>
      <c r="C1651" t="s">
        <v>46</v>
      </c>
      <c r="D1651" t="s">
        <v>64</v>
      </c>
      <c r="E1651" t="s">
        <v>1406</v>
      </c>
      <c r="F1651">
        <v>774698440</v>
      </c>
      <c r="G1651" t="s">
        <v>27</v>
      </c>
      <c r="I1651" t="s">
        <v>19</v>
      </c>
      <c r="J1651" t="s">
        <v>20</v>
      </c>
      <c r="K1651" t="s">
        <v>831</v>
      </c>
      <c r="L1651" s="4" t="s">
        <v>49</v>
      </c>
      <c r="Q1651" s="18" t="str">
        <f>"S"&amp;_xlfn.ISOWEEKNUM(Semaine_1[[#This Row],[Date]])</f>
        <v>S26</v>
      </c>
      <c r="R1651" s="18" t="str">
        <f>TEXT(Semaine_1[[#This Row],[Date]],"MMMM")</f>
        <v>juin</v>
      </c>
    </row>
    <row r="1652" spans="1:18" x14ac:dyDescent="0.45">
      <c r="A1652" s="1">
        <v>45832</v>
      </c>
      <c r="B1652" t="s">
        <v>45</v>
      </c>
      <c r="C1652" t="s">
        <v>46</v>
      </c>
      <c r="D1652" t="s">
        <v>64</v>
      </c>
      <c r="E1652" t="s">
        <v>1407</v>
      </c>
      <c r="F1652">
        <v>775109287</v>
      </c>
      <c r="G1652" t="s">
        <v>27</v>
      </c>
      <c r="I1652" t="s">
        <v>19</v>
      </c>
      <c r="J1652" t="s">
        <v>20</v>
      </c>
      <c r="K1652" t="s">
        <v>831</v>
      </c>
      <c r="L1652" s="4" t="s">
        <v>49</v>
      </c>
      <c r="Q1652" s="18" t="str">
        <f>"S"&amp;_xlfn.ISOWEEKNUM(Semaine_1[[#This Row],[Date]])</f>
        <v>S26</v>
      </c>
      <c r="R1652" s="18" t="str">
        <f>TEXT(Semaine_1[[#This Row],[Date]],"MMMM")</f>
        <v>juin</v>
      </c>
    </row>
    <row r="1653" spans="1:18" x14ac:dyDescent="0.45">
      <c r="A1653" s="1">
        <v>45832</v>
      </c>
      <c r="B1653" t="s">
        <v>45</v>
      </c>
      <c r="C1653" t="s">
        <v>46</v>
      </c>
      <c r="D1653" t="s">
        <v>64</v>
      </c>
      <c r="E1653" t="s">
        <v>965</v>
      </c>
      <c r="F1653">
        <v>775658789</v>
      </c>
      <c r="G1653" t="s">
        <v>27</v>
      </c>
      <c r="I1653" t="s">
        <v>24</v>
      </c>
      <c r="J1653" t="s">
        <v>37</v>
      </c>
      <c r="K1653" t="s">
        <v>831</v>
      </c>
      <c r="L1653" s="4" t="s">
        <v>1408</v>
      </c>
      <c r="M1653" t="s">
        <v>34</v>
      </c>
      <c r="N1653">
        <v>25</v>
      </c>
      <c r="O1653" s="5">
        <v>26000</v>
      </c>
      <c r="P1653" s="5">
        <v>650000</v>
      </c>
      <c r="Q1653" s="18" t="str">
        <f>"S"&amp;_xlfn.ISOWEEKNUM(Semaine_1[[#This Row],[Date]])</f>
        <v>S26</v>
      </c>
      <c r="R1653" s="18" t="str">
        <f>TEXT(Semaine_1[[#This Row],[Date]],"MMMM")</f>
        <v>juin</v>
      </c>
    </row>
    <row r="1654" spans="1:18" x14ac:dyDescent="0.45">
      <c r="A1654" s="1">
        <v>45832</v>
      </c>
      <c r="B1654" t="s">
        <v>45</v>
      </c>
      <c r="C1654" t="s">
        <v>46</v>
      </c>
      <c r="D1654" t="s">
        <v>64</v>
      </c>
      <c r="E1654" t="s">
        <v>65</v>
      </c>
      <c r="F1654">
        <v>771020606</v>
      </c>
      <c r="G1654" t="s">
        <v>27</v>
      </c>
      <c r="I1654" t="s">
        <v>19</v>
      </c>
      <c r="J1654" t="s">
        <v>20</v>
      </c>
      <c r="K1654" t="s">
        <v>831</v>
      </c>
      <c r="L1654" s="4" t="s">
        <v>49</v>
      </c>
      <c r="Q1654" s="18" t="str">
        <f>"S"&amp;_xlfn.ISOWEEKNUM(Semaine_1[[#This Row],[Date]])</f>
        <v>S26</v>
      </c>
      <c r="R1654" s="18" t="str">
        <f>TEXT(Semaine_1[[#This Row],[Date]],"MMMM")</f>
        <v>juin</v>
      </c>
    </row>
    <row r="1655" spans="1:18" x14ac:dyDescent="0.45">
      <c r="A1655" s="1">
        <v>45832</v>
      </c>
      <c r="B1655" t="s">
        <v>45</v>
      </c>
      <c r="C1655" t="s">
        <v>46</v>
      </c>
      <c r="D1655" t="s">
        <v>64</v>
      </c>
      <c r="E1655" t="s">
        <v>1409</v>
      </c>
      <c r="F1655">
        <v>775467165</v>
      </c>
      <c r="G1655" t="s">
        <v>27</v>
      </c>
      <c r="I1655" t="s">
        <v>19</v>
      </c>
      <c r="J1655" t="s">
        <v>20</v>
      </c>
      <c r="K1655" t="s">
        <v>831</v>
      </c>
      <c r="L1655" s="4" t="s">
        <v>49</v>
      </c>
      <c r="Q1655" s="18" t="str">
        <f>"S"&amp;_xlfn.ISOWEEKNUM(Semaine_1[[#This Row],[Date]])</f>
        <v>S26</v>
      </c>
      <c r="R1655" s="18" t="str">
        <f>TEXT(Semaine_1[[#This Row],[Date]],"MMMM")</f>
        <v>juin</v>
      </c>
    </row>
    <row r="1656" spans="1:18" x14ac:dyDescent="0.45">
      <c r="A1656" s="1">
        <v>45832</v>
      </c>
      <c r="B1656" t="s">
        <v>45</v>
      </c>
      <c r="C1656" t="s">
        <v>46</v>
      </c>
      <c r="D1656" t="s">
        <v>64</v>
      </c>
      <c r="E1656" t="s">
        <v>250</v>
      </c>
      <c r="F1656">
        <v>774445965</v>
      </c>
      <c r="G1656" t="s">
        <v>27</v>
      </c>
      <c r="I1656" t="s">
        <v>19</v>
      </c>
      <c r="J1656" t="s">
        <v>20</v>
      </c>
      <c r="K1656" t="s">
        <v>831</v>
      </c>
      <c r="L1656" s="4" t="s">
        <v>49</v>
      </c>
      <c r="Q1656" s="18" t="str">
        <f>"S"&amp;_xlfn.ISOWEEKNUM(Semaine_1[[#This Row],[Date]])</f>
        <v>S26</v>
      </c>
      <c r="R1656" s="18" t="str">
        <f>TEXT(Semaine_1[[#This Row],[Date]],"MMMM")</f>
        <v>juin</v>
      </c>
    </row>
    <row r="1657" spans="1:18" x14ac:dyDescent="0.45">
      <c r="A1657" s="1">
        <v>45832</v>
      </c>
      <c r="B1657" t="s">
        <v>45</v>
      </c>
      <c r="C1657" t="s">
        <v>46</v>
      </c>
      <c r="D1657" t="s">
        <v>64</v>
      </c>
      <c r="E1657" t="s">
        <v>250</v>
      </c>
      <c r="F1657">
        <v>775467165</v>
      </c>
      <c r="G1657" t="s">
        <v>27</v>
      </c>
      <c r="I1657" t="s">
        <v>19</v>
      </c>
      <c r="J1657" t="s">
        <v>20</v>
      </c>
      <c r="K1657" t="s">
        <v>831</v>
      </c>
      <c r="L1657" s="4" t="s">
        <v>775</v>
      </c>
      <c r="Q1657" s="18" t="str">
        <f>"S"&amp;_xlfn.ISOWEEKNUM(Semaine_1[[#This Row],[Date]])</f>
        <v>S26</v>
      </c>
      <c r="R1657" s="18" t="str">
        <f>TEXT(Semaine_1[[#This Row],[Date]],"MMMM")</f>
        <v>juin</v>
      </c>
    </row>
    <row r="1658" spans="1:18" x14ac:dyDescent="0.45">
      <c r="A1658" s="1">
        <v>45832</v>
      </c>
      <c r="B1658" t="s">
        <v>45</v>
      </c>
      <c r="C1658" t="s">
        <v>46</v>
      </c>
      <c r="D1658" t="s">
        <v>64</v>
      </c>
      <c r="E1658" t="s">
        <v>857</v>
      </c>
      <c r="F1658">
        <v>338559477</v>
      </c>
      <c r="G1658" t="s">
        <v>27</v>
      </c>
      <c r="I1658" t="s">
        <v>24</v>
      </c>
      <c r="J1658" t="s">
        <v>20</v>
      </c>
      <c r="K1658" t="s">
        <v>831</v>
      </c>
      <c r="L1658" s="4" t="s">
        <v>49</v>
      </c>
      <c r="Q1658" s="18" t="str">
        <f>"S"&amp;_xlfn.ISOWEEKNUM(Semaine_1[[#This Row],[Date]])</f>
        <v>S26</v>
      </c>
      <c r="R1658" s="18" t="str">
        <f>TEXT(Semaine_1[[#This Row],[Date]],"MMMM")</f>
        <v>juin</v>
      </c>
    </row>
    <row r="1659" spans="1:18" x14ac:dyDescent="0.45">
      <c r="A1659" s="1">
        <v>45832</v>
      </c>
      <c r="B1659" t="s">
        <v>30</v>
      </c>
      <c r="C1659" t="s">
        <v>31</v>
      </c>
      <c r="D1659" t="s">
        <v>53</v>
      </c>
      <c r="E1659" t="s">
        <v>1410</v>
      </c>
      <c r="F1659">
        <v>774756755</v>
      </c>
      <c r="G1659" t="s">
        <v>27</v>
      </c>
      <c r="I1659" t="s">
        <v>19</v>
      </c>
      <c r="J1659" t="s">
        <v>20</v>
      </c>
      <c r="K1659" t="s">
        <v>831</v>
      </c>
      <c r="L1659" s="4" t="s">
        <v>1411</v>
      </c>
      <c r="Q1659" s="18" t="str">
        <f>"S"&amp;_xlfn.ISOWEEKNUM(Semaine_1[[#This Row],[Date]])</f>
        <v>S26</v>
      </c>
      <c r="R1659" s="18" t="str">
        <f>TEXT(Semaine_1[[#This Row],[Date]],"MMMM")</f>
        <v>juin</v>
      </c>
    </row>
    <row r="1660" spans="1:18" ht="42.75" x14ac:dyDescent="0.45">
      <c r="A1660" s="1">
        <v>45832</v>
      </c>
      <c r="B1660" t="s">
        <v>30</v>
      </c>
      <c r="C1660" t="s">
        <v>31</v>
      </c>
      <c r="D1660" t="s">
        <v>53</v>
      </c>
      <c r="E1660" t="s">
        <v>66</v>
      </c>
      <c r="F1660">
        <v>774085900</v>
      </c>
      <c r="G1660" t="s">
        <v>27</v>
      </c>
      <c r="I1660" t="s">
        <v>19</v>
      </c>
      <c r="J1660" t="s">
        <v>20</v>
      </c>
      <c r="K1660" t="s">
        <v>831</v>
      </c>
      <c r="L1660" s="4" t="s">
        <v>1412</v>
      </c>
      <c r="Q1660" s="18" t="str">
        <f>"S"&amp;_xlfn.ISOWEEKNUM(Semaine_1[[#This Row],[Date]])</f>
        <v>S26</v>
      </c>
      <c r="R1660" s="18" t="str">
        <f>TEXT(Semaine_1[[#This Row],[Date]],"MMMM")</f>
        <v>juin</v>
      </c>
    </row>
    <row r="1661" spans="1:18" x14ac:dyDescent="0.45">
      <c r="A1661" s="1">
        <v>45832</v>
      </c>
      <c r="B1661" t="s">
        <v>30</v>
      </c>
      <c r="C1661" t="s">
        <v>31</v>
      </c>
      <c r="D1661" t="s">
        <v>53</v>
      </c>
      <c r="E1661" t="s">
        <v>251</v>
      </c>
      <c r="F1661">
        <v>771952926</v>
      </c>
      <c r="G1661" t="s">
        <v>18</v>
      </c>
      <c r="I1661" t="s">
        <v>24</v>
      </c>
      <c r="J1661" t="s">
        <v>20</v>
      </c>
      <c r="K1661" t="s">
        <v>831</v>
      </c>
      <c r="L1661" s="4" t="s">
        <v>252</v>
      </c>
      <c r="Q1661" s="18" t="str">
        <f>"S"&amp;_xlfn.ISOWEEKNUM(Semaine_1[[#This Row],[Date]])</f>
        <v>S26</v>
      </c>
      <c r="R1661" s="18" t="str">
        <f>TEXT(Semaine_1[[#This Row],[Date]],"MMMM")</f>
        <v>juin</v>
      </c>
    </row>
    <row r="1662" spans="1:18" x14ac:dyDescent="0.45">
      <c r="A1662" s="1">
        <v>45832</v>
      </c>
      <c r="B1662" t="s">
        <v>30</v>
      </c>
      <c r="C1662" t="s">
        <v>31</v>
      </c>
      <c r="D1662" t="s">
        <v>53</v>
      </c>
      <c r="E1662" t="s">
        <v>253</v>
      </c>
      <c r="F1662">
        <v>781240407</v>
      </c>
      <c r="G1662" t="s">
        <v>23</v>
      </c>
      <c r="I1662" t="s">
        <v>19</v>
      </c>
      <c r="J1662" t="s">
        <v>20</v>
      </c>
      <c r="K1662" t="s">
        <v>831</v>
      </c>
      <c r="L1662" s="4" t="s">
        <v>1413</v>
      </c>
      <c r="Q1662" s="18" t="str">
        <f>"S"&amp;_xlfn.ISOWEEKNUM(Semaine_1[[#This Row],[Date]])</f>
        <v>S26</v>
      </c>
      <c r="R1662" s="18" t="str">
        <f>TEXT(Semaine_1[[#This Row],[Date]],"MMMM")</f>
        <v>juin</v>
      </c>
    </row>
    <row r="1663" spans="1:18" x14ac:dyDescent="0.45">
      <c r="A1663" s="1">
        <v>45832</v>
      </c>
      <c r="B1663" t="s">
        <v>30</v>
      </c>
      <c r="C1663" t="s">
        <v>31</v>
      </c>
      <c r="D1663" t="s">
        <v>53</v>
      </c>
      <c r="E1663" t="s">
        <v>1414</v>
      </c>
      <c r="F1663">
        <v>778494608</v>
      </c>
      <c r="G1663" t="s">
        <v>27</v>
      </c>
      <c r="I1663" t="s">
        <v>19</v>
      </c>
      <c r="J1663" t="s">
        <v>20</v>
      </c>
      <c r="K1663" t="s">
        <v>831</v>
      </c>
      <c r="L1663" s="4" t="s">
        <v>1415</v>
      </c>
      <c r="Q1663" s="18" t="str">
        <f>"S"&amp;_xlfn.ISOWEEKNUM(Semaine_1[[#This Row],[Date]])</f>
        <v>S26</v>
      </c>
      <c r="R1663" s="18" t="str">
        <f>TEXT(Semaine_1[[#This Row],[Date]],"MMMM")</f>
        <v>juin</v>
      </c>
    </row>
    <row r="1664" spans="1:18" x14ac:dyDescent="0.45">
      <c r="A1664" s="1">
        <v>45832</v>
      </c>
      <c r="B1664" t="s">
        <v>30</v>
      </c>
      <c r="C1664" t="s">
        <v>31</v>
      </c>
      <c r="D1664" t="s">
        <v>67</v>
      </c>
      <c r="E1664" t="s">
        <v>1416</v>
      </c>
      <c r="F1664">
        <v>768703746</v>
      </c>
      <c r="G1664" t="s">
        <v>23</v>
      </c>
      <c r="I1664" t="s">
        <v>19</v>
      </c>
      <c r="J1664" t="s">
        <v>20</v>
      </c>
      <c r="K1664" t="s">
        <v>831</v>
      </c>
      <c r="L1664" s="4" t="s">
        <v>1417</v>
      </c>
      <c r="Q1664" s="18" t="str">
        <f>"S"&amp;_xlfn.ISOWEEKNUM(Semaine_1[[#This Row],[Date]])</f>
        <v>S26</v>
      </c>
      <c r="R1664" s="18" t="str">
        <f>TEXT(Semaine_1[[#This Row],[Date]],"MMMM")</f>
        <v>juin</v>
      </c>
    </row>
    <row r="1665" spans="1:18" ht="28.5" x14ac:dyDescent="0.45">
      <c r="A1665" s="1">
        <v>45832</v>
      </c>
      <c r="B1665" t="s">
        <v>30</v>
      </c>
      <c r="C1665" t="s">
        <v>31</v>
      </c>
      <c r="D1665" t="s">
        <v>67</v>
      </c>
      <c r="E1665" t="s">
        <v>1418</v>
      </c>
      <c r="F1665">
        <v>775582583</v>
      </c>
      <c r="G1665" t="s">
        <v>27</v>
      </c>
      <c r="I1665" t="s">
        <v>19</v>
      </c>
      <c r="J1665" t="s">
        <v>20</v>
      </c>
      <c r="K1665" t="s">
        <v>831</v>
      </c>
      <c r="L1665" s="4" t="s">
        <v>1419</v>
      </c>
      <c r="Q1665" s="18" t="str">
        <f>"S"&amp;_xlfn.ISOWEEKNUM(Semaine_1[[#This Row],[Date]])</f>
        <v>S26</v>
      </c>
      <c r="R1665" s="18" t="str">
        <f>TEXT(Semaine_1[[#This Row],[Date]],"MMMM")</f>
        <v>juin</v>
      </c>
    </row>
    <row r="1666" spans="1:18" x14ac:dyDescent="0.45">
      <c r="A1666" s="1">
        <v>45832</v>
      </c>
      <c r="B1666" t="s">
        <v>30</v>
      </c>
      <c r="C1666" t="s">
        <v>31</v>
      </c>
      <c r="D1666" t="s">
        <v>67</v>
      </c>
      <c r="E1666" t="s">
        <v>54</v>
      </c>
      <c r="F1666">
        <v>773777037</v>
      </c>
      <c r="G1666" t="s">
        <v>27</v>
      </c>
      <c r="I1666" t="s">
        <v>24</v>
      </c>
      <c r="J1666" t="s">
        <v>37</v>
      </c>
      <c r="K1666" t="s">
        <v>831</v>
      </c>
      <c r="L1666" s="4" t="s">
        <v>33</v>
      </c>
      <c r="M1666" t="s">
        <v>32</v>
      </c>
      <c r="N1666">
        <v>25</v>
      </c>
      <c r="O1666" s="5">
        <v>31000</v>
      </c>
      <c r="P1666" s="5">
        <v>775000</v>
      </c>
      <c r="Q1666" s="18" t="str">
        <f>"S"&amp;_xlfn.ISOWEEKNUM(Semaine_1[[#This Row],[Date]])</f>
        <v>S26</v>
      </c>
      <c r="R1666" s="18" t="str">
        <f>TEXT(Semaine_1[[#This Row],[Date]],"MMMM")</f>
        <v>juin</v>
      </c>
    </row>
    <row r="1667" spans="1:18" ht="28.5" x14ac:dyDescent="0.45">
      <c r="A1667" s="1">
        <v>45832</v>
      </c>
      <c r="B1667" t="s">
        <v>30</v>
      </c>
      <c r="C1667" t="s">
        <v>31</v>
      </c>
      <c r="D1667" t="s">
        <v>67</v>
      </c>
      <c r="E1667" t="s">
        <v>254</v>
      </c>
      <c r="F1667">
        <v>775273852</v>
      </c>
      <c r="G1667" t="s">
        <v>18</v>
      </c>
      <c r="I1667" t="s">
        <v>24</v>
      </c>
      <c r="J1667" t="s">
        <v>20</v>
      </c>
      <c r="K1667" t="s">
        <v>831</v>
      </c>
      <c r="L1667" s="4" t="s">
        <v>1420</v>
      </c>
      <c r="Q1667" s="18" t="str">
        <f>"S"&amp;_xlfn.ISOWEEKNUM(Semaine_1[[#This Row],[Date]])</f>
        <v>S26</v>
      </c>
      <c r="R1667" s="18" t="str">
        <f>TEXT(Semaine_1[[#This Row],[Date]],"MMMM")</f>
        <v>juin</v>
      </c>
    </row>
    <row r="1668" spans="1:18" ht="28.5" x14ac:dyDescent="0.45">
      <c r="A1668" s="1">
        <v>45832</v>
      </c>
      <c r="B1668" t="s">
        <v>30</v>
      </c>
      <c r="C1668" t="s">
        <v>31</v>
      </c>
      <c r="D1668" t="s">
        <v>67</v>
      </c>
      <c r="E1668" t="s">
        <v>68</v>
      </c>
      <c r="F1668">
        <v>781282357</v>
      </c>
      <c r="G1668" t="s">
        <v>27</v>
      </c>
      <c r="I1668" t="s">
        <v>24</v>
      </c>
      <c r="J1668" t="s">
        <v>20</v>
      </c>
      <c r="K1668" t="s">
        <v>831</v>
      </c>
      <c r="L1668" s="4" t="s">
        <v>1421</v>
      </c>
      <c r="Q1668" s="18" t="str">
        <f>"S"&amp;_xlfn.ISOWEEKNUM(Semaine_1[[#This Row],[Date]])</f>
        <v>S26</v>
      </c>
      <c r="R1668" s="18" t="str">
        <f>TEXT(Semaine_1[[#This Row],[Date]],"MMMM")</f>
        <v>juin</v>
      </c>
    </row>
    <row r="1669" spans="1:18" x14ac:dyDescent="0.45">
      <c r="A1669" s="1">
        <v>45832</v>
      </c>
      <c r="B1669" t="s">
        <v>30</v>
      </c>
      <c r="C1669" t="s">
        <v>31</v>
      </c>
      <c r="D1669" t="s">
        <v>67</v>
      </c>
      <c r="E1669" t="s">
        <v>1043</v>
      </c>
      <c r="F1669">
        <v>775134338</v>
      </c>
      <c r="G1669" t="s">
        <v>18</v>
      </c>
      <c r="I1669" t="s">
        <v>19</v>
      </c>
      <c r="J1669" t="s">
        <v>20</v>
      </c>
      <c r="K1669" t="s">
        <v>831</v>
      </c>
      <c r="L1669" s="4" t="s">
        <v>252</v>
      </c>
      <c r="Q1669" s="18" t="str">
        <f>"S"&amp;_xlfn.ISOWEEKNUM(Semaine_1[[#This Row],[Date]])</f>
        <v>S26</v>
      </c>
      <c r="R1669" s="18" t="str">
        <f>TEXT(Semaine_1[[#This Row],[Date]],"MMMM")</f>
        <v>juin</v>
      </c>
    </row>
    <row r="1670" spans="1:18" x14ac:dyDescent="0.45">
      <c r="A1670" s="1">
        <v>45832</v>
      </c>
      <c r="B1670" t="s">
        <v>30</v>
      </c>
      <c r="C1670" t="s">
        <v>31</v>
      </c>
      <c r="D1670" t="s">
        <v>67</v>
      </c>
      <c r="E1670" t="s">
        <v>69</v>
      </c>
      <c r="F1670">
        <v>778016676</v>
      </c>
      <c r="G1670" t="s">
        <v>27</v>
      </c>
      <c r="I1670" t="s">
        <v>19</v>
      </c>
      <c r="J1670" t="s">
        <v>20</v>
      </c>
      <c r="K1670" t="s">
        <v>831</v>
      </c>
      <c r="L1670" s="4" t="s">
        <v>1422</v>
      </c>
      <c r="Q1670" s="18" t="str">
        <f>"S"&amp;_xlfn.ISOWEEKNUM(Semaine_1[[#This Row],[Date]])</f>
        <v>S26</v>
      </c>
      <c r="R1670" s="18" t="str">
        <f>TEXT(Semaine_1[[#This Row],[Date]],"MMMM")</f>
        <v>juin</v>
      </c>
    </row>
    <row r="1671" spans="1:18" x14ac:dyDescent="0.45">
      <c r="A1671" s="1">
        <v>45832</v>
      </c>
      <c r="B1671" t="s">
        <v>30</v>
      </c>
      <c r="C1671" t="s">
        <v>31</v>
      </c>
      <c r="D1671" t="s">
        <v>67</v>
      </c>
      <c r="E1671" t="s">
        <v>1423</v>
      </c>
      <c r="F1671">
        <v>770957258</v>
      </c>
      <c r="G1671" t="s">
        <v>27</v>
      </c>
      <c r="I1671" t="s">
        <v>19</v>
      </c>
      <c r="J1671" t="s">
        <v>20</v>
      </c>
      <c r="K1671" t="s">
        <v>831</v>
      </c>
      <c r="L1671" s="4" t="s">
        <v>1424</v>
      </c>
      <c r="Q1671" s="18" t="str">
        <f>"S"&amp;_xlfn.ISOWEEKNUM(Semaine_1[[#This Row],[Date]])</f>
        <v>S26</v>
      </c>
      <c r="R1671" s="18" t="str">
        <f>TEXT(Semaine_1[[#This Row],[Date]],"MMMM")</f>
        <v>juin</v>
      </c>
    </row>
    <row r="1672" spans="1:18" x14ac:dyDescent="0.45">
      <c r="A1672" s="1">
        <v>45832</v>
      </c>
      <c r="B1672" t="s">
        <v>30</v>
      </c>
      <c r="C1672" t="s">
        <v>31</v>
      </c>
      <c r="D1672" t="s">
        <v>67</v>
      </c>
      <c r="E1672" t="s">
        <v>1425</v>
      </c>
      <c r="F1672">
        <v>776375211</v>
      </c>
      <c r="G1672" t="s">
        <v>18</v>
      </c>
      <c r="I1672" t="s">
        <v>19</v>
      </c>
      <c r="J1672" t="s">
        <v>20</v>
      </c>
      <c r="K1672" t="s">
        <v>831</v>
      </c>
      <c r="L1672" s="4" t="s">
        <v>1426</v>
      </c>
      <c r="Q1672" s="18" t="str">
        <f>"S"&amp;_xlfn.ISOWEEKNUM(Semaine_1[[#This Row],[Date]])</f>
        <v>S26</v>
      </c>
      <c r="R1672" s="18" t="str">
        <f>TEXT(Semaine_1[[#This Row],[Date]],"MMMM")</f>
        <v>juin</v>
      </c>
    </row>
    <row r="1673" spans="1:18" ht="28.5" x14ac:dyDescent="0.45">
      <c r="A1673" s="1">
        <v>45832</v>
      </c>
      <c r="B1673" t="s">
        <v>30</v>
      </c>
      <c r="C1673" t="s">
        <v>31</v>
      </c>
      <c r="D1673" t="s">
        <v>67</v>
      </c>
      <c r="E1673" t="s">
        <v>1427</v>
      </c>
      <c r="F1673">
        <v>777132186</v>
      </c>
      <c r="G1673" t="s">
        <v>27</v>
      </c>
      <c r="I1673" t="s">
        <v>24</v>
      </c>
      <c r="J1673" t="s">
        <v>20</v>
      </c>
      <c r="K1673" t="s">
        <v>831</v>
      </c>
      <c r="L1673" s="4" t="s">
        <v>1428</v>
      </c>
      <c r="Q1673" s="18" t="str">
        <f>"S"&amp;_xlfn.ISOWEEKNUM(Semaine_1[[#This Row],[Date]])</f>
        <v>S26</v>
      </c>
      <c r="R1673" s="18" t="str">
        <f>TEXT(Semaine_1[[#This Row],[Date]],"MMMM")</f>
        <v>juin</v>
      </c>
    </row>
    <row r="1674" spans="1:18" ht="42.75" x14ac:dyDescent="0.45">
      <c r="A1674" s="1">
        <v>45832</v>
      </c>
      <c r="B1674" t="s">
        <v>35</v>
      </c>
      <c r="C1674" t="s">
        <v>36</v>
      </c>
      <c r="D1674" t="s">
        <v>214</v>
      </c>
      <c r="E1674" t="s">
        <v>218</v>
      </c>
      <c r="F1674">
        <v>785459209</v>
      </c>
      <c r="G1674" t="s">
        <v>27</v>
      </c>
      <c r="I1674" t="s">
        <v>24</v>
      </c>
      <c r="J1674" t="s">
        <v>20</v>
      </c>
      <c r="K1674" t="s">
        <v>831</v>
      </c>
      <c r="L1674" s="4" t="s">
        <v>1429</v>
      </c>
      <c r="Q1674" s="18" t="str">
        <f>"S"&amp;_xlfn.ISOWEEKNUM(Semaine_1[[#This Row],[Date]])</f>
        <v>S26</v>
      </c>
      <c r="R1674" s="18" t="str">
        <f>TEXT(Semaine_1[[#This Row],[Date]],"MMMM")</f>
        <v>juin</v>
      </c>
    </row>
    <row r="1675" spans="1:18" x14ac:dyDescent="0.45">
      <c r="A1675" s="1">
        <v>45832</v>
      </c>
      <c r="B1675" t="s">
        <v>35</v>
      </c>
      <c r="C1675" t="s">
        <v>36</v>
      </c>
      <c r="D1675" t="s">
        <v>214</v>
      </c>
      <c r="E1675" t="s">
        <v>1294</v>
      </c>
      <c r="F1675">
        <v>775886041</v>
      </c>
      <c r="G1675" t="s">
        <v>27</v>
      </c>
      <c r="I1675" t="s">
        <v>24</v>
      </c>
      <c r="J1675" t="s">
        <v>20</v>
      </c>
      <c r="K1675" t="s">
        <v>831</v>
      </c>
      <c r="L1675" s="4" t="s">
        <v>1430</v>
      </c>
      <c r="Q1675" s="18" t="str">
        <f>"S"&amp;_xlfn.ISOWEEKNUM(Semaine_1[[#This Row],[Date]])</f>
        <v>S26</v>
      </c>
      <c r="R1675" s="18" t="str">
        <f>TEXT(Semaine_1[[#This Row],[Date]],"MMMM")</f>
        <v>juin</v>
      </c>
    </row>
    <row r="1676" spans="1:18" ht="28.5" x14ac:dyDescent="0.45">
      <c r="A1676" s="1">
        <v>45832</v>
      </c>
      <c r="B1676" t="s">
        <v>35</v>
      </c>
      <c r="C1676" t="s">
        <v>36</v>
      </c>
      <c r="D1676" t="s">
        <v>214</v>
      </c>
      <c r="E1676" t="s">
        <v>217</v>
      </c>
      <c r="F1676">
        <v>775092096</v>
      </c>
      <c r="G1676" t="s">
        <v>27</v>
      </c>
      <c r="I1676" t="s">
        <v>19</v>
      </c>
      <c r="J1676" t="s">
        <v>20</v>
      </c>
      <c r="K1676" t="s">
        <v>831</v>
      </c>
      <c r="L1676" s="4" t="s">
        <v>1431</v>
      </c>
      <c r="Q1676" s="18" t="str">
        <f>"S"&amp;_xlfn.ISOWEEKNUM(Semaine_1[[#This Row],[Date]])</f>
        <v>S26</v>
      </c>
      <c r="R1676" s="18" t="str">
        <f>TEXT(Semaine_1[[#This Row],[Date]],"MMMM")</f>
        <v>juin</v>
      </c>
    </row>
    <row r="1677" spans="1:18" ht="28.5" x14ac:dyDescent="0.45">
      <c r="A1677" s="1">
        <v>45832</v>
      </c>
      <c r="B1677" t="s">
        <v>35</v>
      </c>
      <c r="C1677" t="s">
        <v>36</v>
      </c>
      <c r="D1677" t="s">
        <v>214</v>
      </c>
      <c r="E1677" t="s">
        <v>70</v>
      </c>
      <c r="F1677">
        <v>778261084</v>
      </c>
      <c r="G1677" t="s">
        <v>23</v>
      </c>
      <c r="I1677" t="s">
        <v>19</v>
      </c>
      <c r="J1677" t="s">
        <v>20</v>
      </c>
      <c r="K1677" t="s">
        <v>831</v>
      </c>
      <c r="L1677" s="4" t="s">
        <v>1433</v>
      </c>
      <c r="Q1677" s="18" t="str">
        <f>"S"&amp;_xlfn.ISOWEEKNUM(Semaine_1[[#This Row],[Date]])</f>
        <v>S26</v>
      </c>
      <c r="R1677" s="18" t="str">
        <f>TEXT(Semaine_1[[#This Row],[Date]],"MMMM")</f>
        <v>juin</v>
      </c>
    </row>
    <row r="1678" spans="1:18" x14ac:dyDescent="0.45">
      <c r="A1678" s="1">
        <v>45832</v>
      </c>
      <c r="B1678" t="s">
        <v>35</v>
      </c>
      <c r="C1678" t="s">
        <v>36</v>
      </c>
      <c r="D1678" t="s">
        <v>214</v>
      </c>
      <c r="E1678" t="s">
        <v>1434</v>
      </c>
      <c r="F1678">
        <v>789236547</v>
      </c>
      <c r="G1678" t="s">
        <v>27</v>
      </c>
      <c r="I1678" t="s">
        <v>19</v>
      </c>
      <c r="J1678" t="s">
        <v>20</v>
      </c>
      <c r="K1678" t="s">
        <v>831</v>
      </c>
      <c r="L1678" s="4" t="s">
        <v>1435</v>
      </c>
      <c r="Q1678" s="18" t="str">
        <f>"S"&amp;_xlfn.ISOWEEKNUM(Semaine_1[[#This Row],[Date]])</f>
        <v>S26</v>
      </c>
      <c r="R1678" s="18" t="str">
        <f>TEXT(Semaine_1[[#This Row],[Date]],"MMMM")</f>
        <v>juin</v>
      </c>
    </row>
    <row r="1679" spans="1:18" x14ac:dyDescent="0.45">
      <c r="A1679" s="1">
        <v>45832</v>
      </c>
      <c r="B1679" t="s">
        <v>35</v>
      </c>
      <c r="C1679" t="s">
        <v>36</v>
      </c>
      <c r="D1679" t="s">
        <v>214</v>
      </c>
      <c r="E1679" t="s">
        <v>178</v>
      </c>
      <c r="F1679">
        <v>785960999</v>
      </c>
      <c r="G1679" t="s">
        <v>18</v>
      </c>
      <c r="I1679" t="s">
        <v>19</v>
      </c>
      <c r="J1679" t="s">
        <v>20</v>
      </c>
      <c r="K1679" t="s">
        <v>831</v>
      </c>
      <c r="L1679" s="4" t="s">
        <v>1436</v>
      </c>
      <c r="Q1679" s="18" t="str">
        <f>"S"&amp;_xlfn.ISOWEEKNUM(Semaine_1[[#This Row],[Date]])</f>
        <v>S26</v>
      </c>
      <c r="R1679" s="18" t="str">
        <f>TEXT(Semaine_1[[#This Row],[Date]],"MMMM")</f>
        <v>juin</v>
      </c>
    </row>
    <row r="1680" spans="1:18" x14ac:dyDescent="0.45">
      <c r="A1680" s="1">
        <v>45832</v>
      </c>
      <c r="B1680" t="s">
        <v>35</v>
      </c>
      <c r="C1680" t="s">
        <v>36</v>
      </c>
      <c r="D1680" t="s">
        <v>214</v>
      </c>
      <c r="E1680" t="s">
        <v>1130</v>
      </c>
      <c r="F1680">
        <v>779334414</v>
      </c>
      <c r="G1680" t="s">
        <v>27</v>
      </c>
      <c r="I1680" t="s">
        <v>19</v>
      </c>
      <c r="J1680" t="s">
        <v>20</v>
      </c>
      <c r="K1680" t="s">
        <v>831</v>
      </c>
      <c r="L1680" s="4" t="s">
        <v>1437</v>
      </c>
      <c r="Q1680" s="18" t="str">
        <f>"S"&amp;_xlfn.ISOWEEKNUM(Semaine_1[[#This Row],[Date]])</f>
        <v>S26</v>
      </c>
      <c r="R1680" s="18" t="str">
        <f>TEXT(Semaine_1[[#This Row],[Date]],"MMMM")</f>
        <v>juin</v>
      </c>
    </row>
    <row r="1681" spans="1:18" x14ac:dyDescent="0.45">
      <c r="A1681" s="1">
        <v>45832</v>
      </c>
      <c r="B1681" t="s">
        <v>35</v>
      </c>
      <c r="C1681" t="s">
        <v>36</v>
      </c>
      <c r="D1681" t="s">
        <v>214</v>
      </c>
      <c r="E1681" t="s">
        <v>1438</v>
      </c>
      <c r="F1681">
        <v>771791564</v>
      </c>
      <c r="G1681" t="s">
        <v>1432</v>
      </c>
      <c r="I1681" t="s">
        <v>19</v>
      </c>
      <c r="J1681" t="s">
        <v>20</v>
      </c>
      <c r="K1681" t="s">
        <v>831</v>
      </c>
      <c r="L1681" s="4" t="s">
        <v>1439</v>
      </c>
      <c r="Q1681" s="18" t="str">
        <f>"S"&amp;_xlfn.ISOWEEKNUM(Semaine_1[[#This Row],[Date]])</f>
        <v>S26</v>
      </c>
      <c r="R1681" s="18" t="str">
        <f>TEXT(Semaine_1[[#This Row],[Date]],"MMMM")</f>
        <v>juin</v>
      </c>
    </row>
    <row r="1682" spans="1:18" ht="28.5" x14ac:dyDescent="0.45">
      <c r="A1682" s="1">
        <v>45832</v>
      </c>
      <c r="B1682" t="s">
        <v>35</v>
      </c>
      <c r="C1682" t="s">
        <v>36</v>
      </c>
      <c r="D1682" t="s">
        <v>214</v>
      </c>
      <c r="E1682" t="s">
        <v>1440</v>
      </c>
      <c r="F1682">
        <v>776874747</v>
      </c>
      <c r="G1682" t="s">
        <v>27</v>
      </c>
      <c r="I1682" t="s">
        <v>19</v>
      </c>
      <c r="J1682" t="s">
        <v>20</v>
      </c>
      <c r="K1682" t="s">
        <v>831</v>
      </c>
      <c r="L1682" s="4" t="s">
        <v>1441</v>
      </c>
      <c r="Q1682" s="18" t="str">
        <f>"S"&amp;_xlfn.ISOWEEKNUM(Semaine_1[[#This Row],[Date]])</f>
        <v>S26</v>
      </c>
      <c r="R1682" s="18" t="str">
        <f>TEXT(Semaine_1[[#This Row],[Date]],"MMMM")</f>
        <v>juin</v>
      </c>
    </row>
    <row r="1683" spans="1:18" ht="28.5" x14ac:dyDescent="0.45">
      <c r="A1683" s="1">
        <v>45832</v>
      </c>
      <c r="B1683" t="s">
        <v>35</v>
      </c>
      <c r="C1683" t="s">
        <v>36</v>
      </c>
      <c r="D1683" t="s">
        <v>214</v>
      </c>
      <c r="E1683" t="s">
        <v>1442</v>
      </c>
      <c r="F1683">
        <v>764924460</v>
      </c>
      <c r="G1683" t="s">
        <v>27</v>
      </c>
      <c r="I1683" t="s">
        <v>24</v>
      </c>
      <c r="J1683" t="s">
        <v>20</v>
      </c>
      <c r="K1683" t="s">
        <v>831</v>
      </c>
      <c r="L1683" s="4" t="s">
        <v>1443</v>
      </c>
      <c r="Q1683" s="18" t="str">
        <f>"S"&amp;_xlfn.ISOWEEKNUM(Semaine_1[[#This Row],[Date]])</f>
        <v>S26</v>
      </c>
      <c r="R1683" s="18" t="str">
        <f>TEXT(Semaine_1[[#This Row],[Date]],"MMMM")</f>
        <v>juin</v>
      </c>
    </row>
    <row r="1684" spans="1:18" x14ac:dyDescent="0.45">
      <c r="A1684" s="1">
        <v>45832</v>
      </c>
      <c r="B1684" t="s">
        <v>35</v>
      </c>
      <c r="C1684" t="s">
        <v>36</v>
      </c>
      <c r="D1684" t="s">
        <v>214</v>
      </c>
      <c r="E1684" t="s">
        <v>1444</v>
      </c>
      <c r="F1684">
        <v>772489112</v>
      </c>
      <c r="G1684" t="s">
        <v>27</v>
      </c>
      <c r="I1684" t="s">
        <v>19</v>
      </c>
      <c r="J1684" t="s">
        <v>20</v>
      </c>
      <c r="K1684" t="s">
        <v>831</v>
      </c>
      <c r="L1684" s="4" t="s">
        <v>1445</v>
      </c>
      <c r="Q1684" s="18" t="str">
        <f>"S"&amp;_xlfn.ISOWEEKNUM(Semaine_1[[#This Row],[Date]])</f>
        <v>S26</v>
      </c>
      <c r="R1684" s="18" t="str">
        <f>TEXT(Semaine_1[[#This Row],[Date]],"MMMM")</f>
        <v>juin</v>
      </c>
    </row>
    <row r="1685" spans="1:18" x14ac:dyDescent="0.45">
      <c r="A1685" s="1">
        <v>45832</v>
      </c>
      <c r="B1685" t="s">
        <v>35</v>
      </c>
      <c r="C1685" t="s">
        <v>36</v>
      </c>
      <c r="D1685" t="s">
        <v>38</v>
      </c>
      <c r="E1685" t="s">
        <v>919</v>
      </c>
      <c r="F1685">
        <v>774756754</v>
      </c>
      <c r="G1685" t="s">
        <v>18</v>
      </c>
      <c r="I1685" t="s">
        <v>24</v>
      </c>
      <c r="J1685" t="s">
        <v>20</v>
      </c>
      <c r="K1685" t="s">
        <v>831</v>
      </c>
      <c r="L1685" s="4" t="s">
        <v>1446</v>
      </c>
      <c r="Q1685" s="18" t="str">
        <f>"S"&amp;_xlfn.ISOWEEKNUM(Semaine_1[[#This Row],[Date]])</f>
        <v>S26</v>
      </c>
      <c r="R1685" s="18" t="str">
        <f>TEXT(Semaine_1[[#This Row],[Date]],"MMMM")</f>
        <v>juin</v>
      </c>
    </row>
    <row r="1686" spans="1:18" x14ac:dyDescent="0.45">
      <c r="A1686" s="1">
        <v>45832</v>
      </c>
      <c r="B1686" t="s">
        <v>35</v>
      </c>
      <c r="C1686" t="s">
        <v>36</v>
      </c>
      <c r="D1686" t="s">
        <v>38</v>
      </c>
      <c r="E1686" t="s">
        <v>1447</v>
      </c>
      <c r="F1686">
        <v>771701320</v>
      </c>
      <c r="G1686" t="s">
        <v>27</v>
      </c>
      <c r="I1686" t="s">
        <v>24</v>
      </c>
      <c r="J1686" t="s">
        <v>37</v>
      </c>
      <c r="K1686" t="s">
        <v>831</v>
      </c>
      <c r="L1686" s="4" t="s">
        <v>39</v>
      </c>
      <c r="M1686" t="s">
        <v>29</v>
      </c>
      <c r="N1686">
        <v>25</v>
      </c>
      <c r="O1686" s="5">
        <v>10250</v>
      </c>
      <c r="P1686" s="5">
        <v>256250</v>
      </c>
      <c r="Q1686" s="18" t="str">
        <f>"S"&amp;_xlfn.ISOWEEKNUM(Semaine_1[[#This Row],[Date]])</f>
        <v>S26</v>
      </c>
      <c r="R1686" s="18" t="str">
        <f>TEXT(Semaine_1[[#This Row],[Date]],"MMMM")</f>
        <v>juin</v>
      </c>
    </row>
    <row r="1687" spans="1:18" x14ac:dyDescent="0.45">
      <c r="A1687" s="1">
        <v>45832</v>
      </c>
      <c r="B1687" t="s">
        <v>35</v>
      </c>
      <c r="C1687" t="s">
        <v>36</v>
      </c>
      <c r="D1687" t="s">
        <v>38</v>
      </c>
      <c r="E1687" t="s">
        <v>1448</v>
      </c>
      <c r="F1687">
        <v>707912540</v>
      </c>
      <c r="G1687" t="s">
        <v>23</v>
      </c>
      <c r="I1687" t="s">
        <v>19</v>
      </c>
      <c r="J1687" t="s">
        <v>20</v>
      </c>
      <c r="K1687" t="s">
        <v>831</v>
      </c>
      <c r="L1687" s="4" t="s">
        <v>39</v>
      </c>
      <c r="Q1687" s="18" t="str">
        <f>"S"&amp;_xlfn.ISOWEEKNUM(Semaine_1[[#This Row],[Date]])</f>
        <v>S26</v>
      </c>
      <c r="R1687" s="18" t="str">
        <f>TEXT(Semaine_1[[#This Row],[Date]],"MMMM")</f>
        <v>juin</v>
      </c>
    </row>
    <row r="1688" spans="1:18" x14ac:dyDescent="0.45">
      <c r="A1688" s="1">
        <v>45832</v>
      </c>
      <c r="B1688" t="s">
        <v>35</v>
      </c>
      <c r="C1688" t="s">
        <v>36</v>
      </c>
      <c r="D1688" t="s">
        <v>38</v>
      </c>
      <c r="E1688" t="s">
        <v>255</v>
      </c>
      <c r="F1688">
        <v>783682649</v>
      </c>
      <c r="G1688" t="s">
        <v>27</v>
      </c>
      <c r="I1688" t="s">
        <v>24</v>
      </c>
      <c r="J1688" t="s">
        <v>37</v>
      </c>
      <c r="K1688" t="s">
        <v>831</v>
      </c>
      <c r="L1688" s="4" t="s">
        <v>39</v>
      </c>
      <c r="M1688" t="s">
        <v>34</v>
      </c>
      <c r="N1688">
        <v>5</v>
      </c>
      <c r="O1688" s="5">
        <v>26000</v>
      </c>
      <c r="P1688" s="5">
        <v>130000</v>
      </c>
      <c r="Q1688" s="18" t="str">
        <f>"S"&amp;_xlfn.ISOWEEKNUM(Semaine_1[[#This Row],[Date]])</f>
        <v>S26</v>
      </c>
      <c r="R1688" s="18" t="str">
        <f>TEXT(Semaine_1[[#This Row],[Date]],"MMMM")</f>
        <v>juin</v>
      </c>
    </row>
    <row r="1689" spans="1:18" x14ac:dyDescent="0.45">
      <c r="A1689" s="1">
        <v>45832</v>
      </c>
      <c r="B1689" t="s">
        <v>35</v>
      </c>
      <c r="C1689" t="s">
        <v>36</v>
      </c>
      <c r="D1689" t="s">
        <v>38</v>
      </c>
      <c r="E1689" t="s">
        <v>255</v>
      </c>
      <c r="F1689">
        <v>783682649</v>
      </c>
      <c r="G1689" t="s">
        <v>27</v>
      </c>
      <c r="I1689" t="s">
        <v>24</v>
      </c>
      <c r="J1689" t="s">
        <v>37</v>
      </c>
      <c r="K1689" t="s">
        <v>831</v>
      </c>
      <c r="L1689" s="4" t="s">
        <v>39</v>
      </c>
      <c r="M1689" t="s">
        <v>29</v>
      </c>
      <c r="N1689">
        <v>10</v>
      </c>
      <c r="O1689" s="5">
        <v>10250</v>
      </c>
      <c r="P1689" s="5">
        <v>102500</v>
      </c>
      <c r="Q1689" s="18" t="str">
        <f>"S"&amp;_xlfn.ISOWEEKNUM(Semaine_1[[#This Row],[Date]])</f>
        <v>S26</v>
      </c>
      <c r="R1689" s="18" t="str">
        <f>TEXT(Semaine_1[[#This Row],[Date]],"MMMM")</f>
        <v>juin</v>
      </c>
    </row>
    <row r="1690" spans="1:18" x14ac:dyDescent="0.45">
      <c r="A1690" s="1">
        <v>45832</v>
      </c>
      <c r="B1690" t="s">
        <v>35</v>
      </c>
      <c r="C1690" t="s">
        <v>36</v>
      </c>
      <c r="D1690" t="s">
        <v>38</v>
      </c>
      <c r="E1690" t="s">
        <v>255</v>
      </c>
      <c r="F1690">
        <v>783682649</v>
      </c>
      <c r="G1690" t="s">
        <v>27</v>
      </c>
      <c r="I1690" t="s">
        <v>24</v>
      </c>
      <c r="J1690" t="s">
        <v>37</v>
      </c>
      <c r="K1690" t="s">
        <v>831</v>
      </c>
      <c r="L1690" s="4" t="s">
        <v>39</v>
      </c>
      <c r="M1690" t="s">
        <v>43</v>
      </c>
      <c r="N1690">
        <v>5</v>
      </c>
      <c r="O1690" s="5">
        <v>19500</v>
      </c>
      <c r="P1690" s="5">
        <v>97500</v>
      </c>
      <c r="Q1690" s="18" t="str">
        <f>"S"&amp;_xlfn.ISOWEEKNUM(Semaine_1[[#This Row],[Date]])</f>
        <v>S26</v>
      </c>
      <c r="R1690" s="18" t="str">
        <f>TEXT(Semaine_1[[#This Row],[Date]],"MMMM")</f>
        <v>juin</v>
      </c>
    </row>
    <row r="1691" spans="1:18" x14ac:dyDescent="0.45">
      <c r="A1691" s="1">
        <v>45832</v>
      </c>
      <c r="B1691" t="s">
        <v>35</v>
      </c>
      <c r="C1691" t="s">
        <v>36</v>
      </c>
      <c r="D1691" t="s">
        <v>38</v>
      </c>
      <c r="E1691" t="s">
        <v>256</v>
      </c>
      <c r="F1691">
        <v>776175166</v>
      </c>
      <c r="G1691" t="s">
        <v>27</v>
      </c>
      <c r="I1691" t="s">
        <v>24</v>
      </c>
      <c r="J1691" t="s">
        <v>20</v>
      </c>
      <c r="K1691" t="s">
        <v>831</v>
      </c>
      <c r="L1691" s="4" t="s">
        <v>1449</v>
      </c>
      <c r="Q1691" s="18" t="str">
        <f>"S"&amp;_xlfn.ISOWEEKNUM(Semaine_1[[#This Row],[Date]])</f>
        <v>S26</v>
      </c>
      <c r="R1691" s="18" t="str">
        <f>TEXT(Semaine_1[[#This Row],[Date]],"MMMM")</f>
        <v>juin</v>
      </c>
    </row>
    <row r="1692" spans="1:18" x14ac:dyDescent="0.45">
      <c r="A1692" s="1">
        <v>45832</v>
      </c>
      <c r="B1692" t="s">
        <v>35</v>
      </c>
      <c r="C1692" t="s">
        <v>36</v>
      </c>
      <c r="D1692" t="s">
        <v>38</v>
      </c>
      <c r="E1692" t="s">
        <v>257</v>
      </c>
      <c r="F1692">
        <v>777696179</v>
      </c>
      <c r="G1692" t="s">
        <v>23</v>
      </c>
      <c r="I1692" t="s">
        <v>19</v>
      </c>
      <c r="J1692" t="s">
        <v>20</v>
      </c>
      <c r="K1692" t="s">
        <v>831</v>
      </c>
      <c r="L1692" s="4" t="s">
        <v>39</v>
      </c>
      <c r="Q1692" s="18" t="str">
        <f>"S"&amp;_xlfn.ISOWEEKNUM(Semaine_1[[#This Row],[Date]])</f>
        <v>S26</v>
      </c>
      <c r="R1692" s="18" t="str">
        <f>TEXT(Semaine_1[[#This Row],[Date]],"MMMM")</f>
        <v>juin</v>
      </c>
    </row>
    <row r="1693" spans="1:18" x14ac:dyDescent="0.45">
      <c r="A1693" s="1">
        <v>45832</v>
      </c>
      <c r="B1693" t="s">
        <v>35</v>
      </c>
      <c r="C1693" t="s">
        <v>36</v>
      </c>
      <c r="D1693" t="s">
        <v>38</v>
      </c>
      <c r="E1693" t="s">
        <v>1450</v>
      </c>
      <c r="F1693">
        <v>771816838</v>
      </c>
      <c r="G1693" t="s">
        <v>27</v>
      </c>
      <c r="I1693" t="s">
        <v>24</v>
      </c>
      <c r="J1693" t="s">
        <v>20</v>
      </c>
      <c r="K1693" t="s">
        <v>831</v>
      </c>
      <c r="L1693" s="4" t="s">
        <v>1451</v>
      </c>
      <c r="Q1693" s="18" t="str">
        <f>"S"&amp;_xlfn.ISOWEEKNUM(Semaine_1[[#This Row],[Date]])</f>
        <v>S26</v>
      </c>
      <c r="R1693" s="18" t="str">
        <f>TEXT(Semaine_1[[#This Row],[Date]],"MMMM")</f>
        <v>juin</v>
      </c>
    </row>
    <row r="1694" spans="1:18" ht="28.5" x14ac:dyDescent="0.45">
      <c r="A1694" s="1">
        <v>45832</v>
      </c>
      <c r="B1694" t="s">
        <v>40</v>
      </c>
      <c r="C1694" t="s">
        <v>41</v>
      </c>
      <c r="D1694" t="s">
        <v>147</v>
      </c>
      <c r="E1694" t="s">
        <v>1452</v>
      </c>
      <c r="F1694">
        <v>774872626</v>
      </c>
      <c r="G1694" t="s">
        <v>27</v>
      </c>
      <c r="I1694" t="s">
        <v>24</v>
      </c>
      <c r="J1694" t="s">
        <v>20</v>
      </c>
      <c r="K1694" t="s">
        <v>831</v>
      </c>
      <c r="L1694" s="4" t="s">
        <v>1453</v>
      </c>
      <c r="Q1694" s="18" t="str">
        <f>"S"&amp;_xlfn.ISOWEEKNUM(Semaine_1[[#This Row],[Date]])</f>
        <v>S26</v>
      </c>
      <c r="R1694" s="18" t="str">
        <f>TEXT(Semaine_1[[#This Row],[Date]],"MMMM")</f>
        <v>juin</v>
      </c>
    </row>
    <row r="1695" spans="1:18" x14ac:dyDescent="0.45">
      <c r="A1695" s="1">
        <v>45832</v>
      </c>
      <c r="B1695" t="s">
        <v>40</v>
      </c>
      <c r="C1695" t="s">
        <v>41</v>
      </c>
      <c r="D1695" t="s">
        <v>147</v>
      </c>
      <c r="E1695" t="s">
        <v>1454</v>
      </c>
      <c r="F1695">
        <v>779117863</v>
      </c>
      <c r="G1695" t="s">
        <v>27</v>
      </c>
      <c r="I1695" t="s">
        <v>19</v>
      </c>
      <c r="J1695" t="s">
        <v>20</v>
      </c>
      <c r="K1695" t="s">
        <v>831</v>
      </c>
      <c r="L1695" s="4" t="s">
        <v>1455</v>
      </c>
      <c r="Q1695" s="18" t="str">
        <f>"S"&amp;_xlfn.ISOWEEKNUM(Semaine_1[[#This Row],[Date]])</f>
        <v>S26</v>
      </c>
      <c r="R1695" s="18" t="str">
        <f>TEXT(Semaine_1[[#This Row],[Date]],"MMMM")</f>
        <v>juin</v>
      </c>
    </row>
    <row r="1696" spans="1:18" x14ac:dyDescent="0.45">
      <c r="A1696" s="1">
        <v>45832</v>
      </c>
      <c r="B1696" t="s">
        <v>40</v>
      </c>
      <c r="C1696" t="s">
        <v>41</v>
      </c>
      <c r="D1696" t="s">
        <v>147</v>
      </c>
      <c r="E1696" t="s">
        <v>1355</v>
      </c>
      <c r="F1696">
        <v>774850927</v>
      </c>
      <c r="G1696" t="s">
        <v>27</v>
      </c>
      <c r="I1696" t="s">
        <v>24</v>
      </c>
      <c r="J1696" t="s">
        <v>20</v>
      </c>
      <c r="K1696" t="s">
        <v>831</v>
      </c>
      <c r="L1696" s="4" t="s">
        <v>1456</v>
      </c>
      <c r="Q1696" s="18" t="str">
        <f>"S"&amp;_xlfn.ISOWEEKNUM(Semaine_1[[#This Row],[Date]])</f>
        <v>S26</v>
      </c>
      <c r="R1696" s="18" t="str">
        <f>TEXT(Semaine_1[[#This Row],[Date]],"MMMM")</f>
        <v>juin</v>
      </c>
    </row>
    <row r="1697" spans="1:18" x14ac:dyDescent="0.45">
      <c r="A1697" s="1">
        <v>45832</v>
      </c>
      <c r="B1697" t="s">
        <v>40</v>
      </c>
      <c r="C1697" t="s">
        <v>41</v>
      </c>
      <c r="D1697" t="s">
        <v>226</v>
      </c>
      <c r="E1697" t="s">
        <v>1457</v>
      </c>
      <c r="F1697">
        <v>775586819</v>
      </c>
      <c r="G1697" t="s">
        <v>27</v>
      </c>
      <c r="I1697" t="s">
        <v>24</v>
      </c>
      <c r="J1697" t="s">
        <v>37</v>
      </c>
      <c r="K1697" t="s">
        <v>831</v>
      </c>
      <c r="L1697" s="4" t="s">
        <v>1458</v>
      </c>
      <c r="M1697" t="s">
        <v>32</v>
      </c>
      <c r="N1697">
        <v>50</v>
      </c>
      <c r="O1697" s="5">
        <v>31000</v>
      </c>
      <c r="P1697" s="5">
        <v>1550000</v>
      </c>
      <c r="Q1697" s="18" t="str">
        <f>"S"&amp;_xlfn.ISOWEEKNUM(Semaine_1[[#This Row],[Date]])</f>
        <v>S26</v>
      </c>
      <c r="R1697" s="18" t="str">
        <f>TEXT(Semaine_1[[#This Row],[Date]],"MMMM")</f>
        <v>juin</v>
      </c>
    </row>
    <row r="1698" spans="1:18" x14ac:dyDescent="0.45">
      <c r="A1698" s="1">
        <v>45832</v>
      </c>
      <c r="B1698" t="s">
        <v>40</v>
      </c>
      <c r="C1698" t="s">
        <v>41</v>
      </c>
      <c r="D1698" t="s">
        <v>147</v>
      </c>
      <c r="E1698" t="s">
        <v>1459</v>
      </c>
      <c r="F1698">
        <v>773465476</v>
      </c>
      <c r="G1698" t="s">
        <v>18</v>
      </c>
      <c r="I1698" t="s">
        <v>24</v>
      </c>
      <c r="J1698" t="s">
        <v>37</v>
      </c>
      <c r="K1698" t="s">
        <v>831</v>
      </c>
      <c r="L1698" s="4" t="s">
        <v>775</v>
      </c>
      <c r="M1698" t="s">
        <v>34</v>
      </c>
      <c r="N1698">
        <v>1</v>
      </c>
      <c r="O1698" s="5">
        <v>26000</v>
      </c>
      <c r="P1698" s="5">
        <v>26000</v>
      </c>
      <c r="Q1698" s="18" t="str">
        <f>"S"&amp;_xlfn.ISOWEEKNUM(Semaine_1[[#This Row],[Date]])</f>
        <v>S26</v>
      </c>
      <c r="R1698" s="18" t="str">
        <f>TEXT(Semaine_1[[#This Row],[Date]],"MMMM")</f>
        <v>juin</v>
      </c>
    </row>
    <row r="1699" spans="1:18" x14ac:dyDescent="0.45">
      <c r="A1699" s="1">
        <v>45832</v>
      </c>
      <c r="B1699" t="s">
        <v>40</v>
      </c>
      <c r="C1699" t="s">
        <v>41</v>
      </c>
      <c r="D1699" t="s">
        <v>147</v>
      </c>
      <c r="E1699" t="s">
        <v>1459</v>
      </c>
      <c r="F1699">
        <v>773465476</v>
      </c>
      <c r="G1699" t="s">
        <v>18</v>
      </c>
      <c r="I1699" t="s">
        <v>24</v>
      </c>
      <c r="J1699" t="s">
        <v>37</v>
      </c>
      <c r="K1699" t="s">
        <v>831</v>
      </c>
      <c r="L1699" s="4" t="s">
        <v>775</v>
      </c>
      <c r="M1699" t="s">
        <v>29</v>
      </c>
      <c r="N1699">
        <v>3</v>
      </c>
      <c r="O1699" s="5">
        <v>10750</v>
      </c>
      <c r="P1699" s="5">
        <v>32250</v>
      </c>
      <c r="Q1699" s="18" t="str">
        <f>"S"&amp;_xlfn.ISOWEEKNUM(Semaine_1[[#This Row],[Date]])</f>
        <v>S26</v>
      </c>
      <c r="R1699" s="18" t="str">
        <f>TEXT(Semaine_1[[#This Row],[Date]],"MMMM")</f>
        <v>juin</v>
      </c>
    </row>
    <row r="1700" spans="1:18" x14ac:dyDescent="0.45">
      <c r="A1700" s="1">
        <v>45832</v>
      </c>
      <c r="B1700" t="s">
        <v>40</v>
      </c>
      <c r="C1700" t="s">
        <v>41</v>
      </c>
      <c r="D1700" t="s">
        <v>147</v>
      </c>
      <c r="E1700" t="s">
        <v>1460</v>
      </c>
      <c r="F1700">
        <v>774230518</v>
      </c>
      <c r="G1700" t="s">
        <v>18</v>
      </c>
      <c r="I1700" t="s">
        <v>24</v>
      </c>
      <c r="J1700" t="s">
        <v>37</v>
      </c>
      <c r="K1700" t="s">
        <v>831</v>
      </c>
      <c r="L1700" s="4" t="s">
        <v>1461</v>
      </c>
      <c r="M1700" t="s">
        <v>29</v>
      </c>
      <c r="N1700">
        <v>1</v>
      </c>
      <c r="O1700" s="5">
        <v>10750</v>
      </c>
      <c r="P1700" s="5">
        <v>70750</v>
      </c>
      <c r="Q1700" s="18" t="str">
        <f>"S"&amp;_xlfn.ISOWEEKNUM(Semaine_1[[#This Row],[Date]])</f>
        <v>S26</v>
      </c>
      <c r="R1700" s="18" t="str">
        <f>TEXT(Semaine_1[[#This Row],[Date]],"MMMM")</f>
        <v>juin</v>
      </c>
    </row>
    <row r="1701" spans="1:18" x14ac:dyDescent="0.45">
      <c r="A1701" s="1">
        <v>45832</v>
      </c>
      <c r="B1701" t="s">
        <v>40</v>
      </c>
      <c r="C1701" t="s">
        <v>41</v>
      </c>
      <c r="D1701" t="s">
        <v>147</v>
      </c>
      <c r="E1701" t="s">
        <v>1460</v>
      </c>
      <c r="F1701">
        <v>774230518</v>
      </c>
      <c r="G1701" t="s">
        <v>18</v>
      </c>
      <c r="I1701" t="s">
        <v>24</v>
      </c>
      <c r="J1701" t="s">
        <v>37</v>
      </c>
      <c r="K1701" t="s">
        <v>831</v>
      </c>
      <c r="L1701" s="4" t="s">
        <v>1461</v>
      </c>
      <c r="M1701" t="s">
        <v>43</v>
      </c>
      <c r="N1701">
        <v>1</v>
      </c>
      <c r="O1701" s="5">
        <v>19500</v>
      </c>
      <c r="P1701" s="5">
        <v>19500</v>
      </c>
      <c r="Q1701" s="18" t="str">
        <f>"S"&amp;_xlfn.ISOWEEKNUM(Semaine_1[[#This Row],[Date]])</f>
        <v>S26</v>
      </c>
      <c r="R1701" s="18" t="str">
        <f>TEXT(Semaine_1[[#This Row],[Date]],"MMMM")</f>
        <v>juin</v>
      </c>
    </row>
    <row r="1702" spans="1:18" x14ac:dyDescent="0.45">
      <c r="A1702" s="1">
        <v>45832</v>
      </c>
      <c r="B1702" t="s">
        <v>40</v>
      </c>
      <c r="C1702" t="s">
        <v>41</v>
      </c>
      <c r="D1702" t="s">
        <v>147</v>
      </c>
      <c r="E1702" t="s">
        <v>1462</v>
      </c>
      <c r="F1702">
        <v>772283269</v>
      </c>
      <c r="G1702" t="s">
        <v>18</v>
      </c>
      <c r="I1702" t="s">
        <v>24</v>
      </c>
      <c r="J1702" t="s">
        <v>20</v>
      </c>
      <c r="K1702" t="s">
        <v>831</v>
      </c>
      <c r="L1702" s="4" t="s">
        <v>1463</v>
      </c>
      <c r="Q1702" s="18" t="str">
        <f>"S"&amp;_xlfn.ISOWEEKNUM(Semaine_1[[#This Row],[Date]])</f>
        <v>S26</v>
      </c>
      <c r="R1702" s="18" t="str">
        <f>TEXT(Semaine_1[[#This Row],[Date]],"MMMM")</f>
        <v>juin</v>
      </c>
    </row>
    <row r="1703" spans="1:18" x14ac:dyDescent="0.45">
      <c r="A1703" s="1">
        <v>45832</v>
      </c>
      <c r="B1703" t="s">
        <v>40</v>
      </c>
      <c r="C1703" t="s">
        <v>41</v>
      </c>
      <c r="D1703" t="s">
        <v>147</v>
      </c>
      <c r="E1703" t="s">
        <v>189</v>
      </c>
      <c r="F1703">
        <v>774580822</v>
      </c>
      <c r="G1703" t="s">
        <v>27</v>
      </c>
      <c r="I1703" t="s">
        <v>24</v>
      </c>
      <c r="J1703" t="s">
        <v>20</v>
      </c>
      <c r="K1703" t="s">
        <v>831</v>
      </c>
      <c r="L1703" s="4" t="s">
        <v>1464</v>
      </c>
      <c r="Q1703" s="18" t="str">
        <f>"S"&amp;_xlfn.ISOWEEKNUM(Semaine_1[[#This Row],[Date]])</f>
        <v>S26</v>
      </c>
      <c r="R1703" s="18" t="str">
        <f>TEXT(Semaine_1[[#This Row],[Date]],"MMMM")</f>
        <v>juin</v>
      </c>
    </row>
    <row r="1704" spans="1:18" x14ac:dyDescent="0.45">
      <c r="A1704" s="1">
        <v>45832</v>
      </c>
      <c r="B1704" t="s">
        <v>40</v>
      </c>
      <c r="C1704" t="s">
        <v>41</v>
      </c>
      <c r="D1704" t="s">
        <v>147</v>
      </c>
      <c r="E1704" t="s">
        <v>1465</v>
      </c>
      <c r="F1704">
        <v>775942864</v>
      </c>
      <c r="G1704" t="s">
        <v>27</v>
      </c>
      <c r="I1704" t="s">
        <v>19</v>
      </c>
      <c r="J1704" t="s">
        <v>20</v>
      </c>
      <c r="K1704" t="s">
        <v>831</v>
      </c>
      <c r="L1704" s="4" t="s">
        <v>205</v>
      </c>
      <c r="Q1704" s="18" t="str">
        <f>"S"&amp;_xlfn.ISOWEEKNUM(Semaine_1[[#This Row],[Date]])</f>
        <v>S26</v>
      </c>
      <c r="R1704" s="18" t="str">
        <f>TEXT(Semaine_1[[#This Row],[Date]],"MMMM")</f>
        <v>juin</v>
      </c>
    </row>
    <row r="1705" spans="1:18" ht="28.5" x14ac:dyDescent="0.45">
      <c r="A1705" s="1">
        <v>45832</v>
      </c>
      <c r="B1705" t="s">
        <v>42</v>
      </c>
      <c r="C1705" t="s">
        <v>815</v>
      </c>
      <c r="D1705" t="s">
        <v>889</v>
      </c>
      <c r="E1705" t="s">
        <v>903</v>
      </c>
      <c r="F1705">
        <v>776328716</v>
      </c>
      <c r="G1705" t="s">
        <v>27</v>
      </c>
      <c r="I1705" t="s">
        <v>24</v>
      </c>
      <c r="J1705" t="s">
        <v>37</v>
      </c>
      <c r="K1705" t="s">
        <v>831</v>
      </c>
      <c r="L1705" s="4" t="s">
        <v>1466</v>
      </c>
      <c r="M1705" t="s">
        <v>34</v>
      </c>
      <c r="N1705">
        <v>10</v>
      </c>
      <c r="O1705" s="5">
        <v>26000</v>
      </c>
      <c r="P1705" s="5">
        <v>260000</v>
      </c>
      <c r="Q1705" s="18" t="str">
        <f>"S"&amp;_xlfn.ISOWEEKNUM(Semaine_1[[#This Row],[Date]])</f>
        <v>S26</v>
      </c>
      <c r="R1705" s="18" t="str">
        <f>TEXT(Semaine_1[[#This Row],[Date]],"MMMM")</f>
        <v>juin</v>
      </c>
    </row>
    <row r="1706" spans="1:18" ht="28.5" x14ac:dyDescent="0.45">
      <c r="A1706" s="1">
        <v>45832</v>
      </c>
      <c r="B1706" t="s">
        <v>42</v>
      </c>
      <c r="C1706" t="s">
        <v>815</v>
      </c>
      <c r="D1706" t="s">
        <v>889</v>
      </c>
      <c r="E1706" t="s">
        <v>893</v>
      </c>
      <c r="F1706">
        <v>772568061</v>
      </c>
      <c r="G1706" t="s">
        <v>27</v>
      </c>
      <c r="I1706" t="s">
        <v>19</v>
      </c>
      <c r="J1706" t="s">
        <v>20</v>
      </c>
      <c r="K1706" t="s">
        <v>831</v>
      </c>
      <c r="L1706" s="4" t="s">
        <v>1467</v>
      </c>
      <c r="Q1706" s="18" t="str">
        <f>"S"&amp;_xlfn.ISOWEEKNUM(Semaine_1[[#This Row],[Date]])</f>
        <v>S26</v>
      </c>
      <c r="R1706" s="18" t="str">
        <f>TEXT(Semaine_1[[#This Row],[Date]],"MMMM")</f>
        <v>juin</v>
      </c>
    </row>
    <row r="1707" spans="1:18" ht="57" x14ac:dyDescent="0.45">
      <c r="A1707" s="1">
        <v>45832</v>
      </c>
      <c r="B1707" t="s">
        <v>42</v>
      </c>
      <c r="C1707" t="s">
        <v>815</v>
      </c>
      <c r="D1707" t="s">
        <v>889</v>
      </c>
      <c r="E1707" t="s">
        <v>1468</v>
      </c>
      <c r="F1707">
        <v>776227120</v>
      </c>
      <c r="G1707" t="s">
        <v>27</v>
      </c>
      <c r="I1707" t="s">
        <v>24</v>
      </c>
      <c r="J1707" t="s">
        <v>37</v>
      </c>
      <c r="K1707" t="s">
        <v>831</v>
      </c>
      <c r="L1707" s="4" t="s">
        <v>1469</v>
      </c>
      <c r="M1707" t="s">
        <v>34</v>
      </c>
      <c r="N1707">
        <v>25</v>
      </c>
      <c r="O1707" s="5">
        <v>26000</v>
      </c>
      <c r="P1707" s="5">
        <v>650000</v>
      </c>
      <c r="Q1707" s="18" t="str">
        <f>"S"&amp;_xlfn.ISOWEEKNUM(Semaine_1[[#This Row],[Date]])</f>
        <v>S26</v>
      </c>
      <c r="R1707" s="18" t="str">
        <f>TEXT(Semaine_1[[#This Row],[Date]],"MMMM")</f>
        <v>juin</v>
      </c>
    </row>
    <row r="1708" spans="1:18" ht="28.5" x14ac:dyDescent="0.45">
      <c r="A1708" s="1">
        <v>45832</v>
      </c>
      <c r="B1708" t="s">
        <v>42</v>
      </c>
      <c r="C1708" t="s">
        <v>815</v>
      </c>
      <c r="D1708" t="s">
        <v>889</v>
      </c>
      <c r="E1708" t="s">
        <v>1470</v>
      </c>
      <c r="F1708">
        <v>765118157</v>
      </c>
      <c r="G1708" t="s">
        <v>18</v>
      </c>
      <c r="I1708" t="s">
        <v>24</v>
      </c>
      <c r="J1708" t="s">
        <v>20</v>
      </c>
      <c r="K1708" t="s">
        <v>831</v>
      </c>
      <c r="L1708" s="4" t="s">
        <v>1471</v>
      </c>
      <c r="Q1708" s="18" t="str">
        <f>"S"&amp;_xlfn.ISOWEEKNUM(Semaine_1[[#This Row],[Date]])</f>
        <v>S26</v>
      </c>
      <c r="R1708" s="18" t="str">
        <f>TEXT(Semaine_1[[#This Row],[Date]],"MMMM")</f>
        <v>juin</v>
      </c>
    </row>
    <row r="1709" spans="1:18" x14ac:dyDescent="0.45">
      <c r="A1709" s="1">
        <v>45832</v>
      </c>
      <c r="B1709" t="s">
        <v>42</v>
      </c>
      <c r="C1709" t="s">
        <v>815</v>
      </c>
      <c r="D1709" t="s">
        <v>889</v>
      </c>
      <c r="E1709" t="s">
        <v>1186</v>
      </c>
      <c r="F1709">
        <v>781310969</v>
      </c>
      <c r="G1709" t="s">
        <v>27</v>
      </c>
      <c r="I1709" t="s">
        <v>24</v>
      </c>
      <c r="J1709" t="s">
        <v>37</v>
      </c>
      <c r="K1709" t="s">
        <v>831</v>
      </c>
      <c r="L1709" s="4" t="s">
        <v>1472</v>
      </c>
      <c r="M1709" t="s">
        <v>34</v>
      </c>
      <c r="N1709">
        <v>25</v>
      </c>
      <c r="O1709" s="5">
        <v>26000</v>
      </c>
      <c r="P1709" s="5">
        <v>650000</v>
      </c>
      <c r="Q1709" s="18" t="str">
        <f>"S"&amp;_xlfn.ISOWEEKNUM(Semaine_1[[#This Row],[Date]])</f>
        <v>S26</v>
      </c>
      <c r="R1709" s="18" t="str">
        <f>TEXT(Semaine_1[[#This Row],[Date]],"MMMM")</f>
        <v>juin</v>
      </c>
    </row>
    <row r="1710" spans="1:18" x14ac:dyDescent="0.45">
      <c r="A1710" s="1">
        <v>45832</v>
      </c>
      <c r="B1710" t="s">
        <v>42</v>
      </c>
      <c r="C1710" t="s">
        <v>815</v>
      </c>
      <c r="D1710" t="s">
        <v>889</v>
      </c>
      <c r="E1710" t="s">
        <v>1185</v>
      </c>
      <c r="F1710">
        <v>770532919</v>
      </c>
      <c r="G1710" t="s">
        <v>27</v>
      </c>
      <c r="I1710" t="s">
        <v>24</v>
      </c>
      <c r="J1710" t="s">
        <v>37</v>
      </c>
      <c r="K1710" t="s">
        <v>831</v>
      </c>
      <c r="L1710" s="4" t="s">
        <v>1473</v>
      </c>
      <c r="M1710" t="s">
        <v>34</v>
      </c>
      <c r="N1710">
        <v>25</v>
      </c>
      <c r="O1710" s="5">
        <v>26000</v>
      </c>
      <c r="P1710" s="5">
        <v>650000</v>
      </c>
      <c r="Q1710" s="18" t="str">
        <f>"S"&amp;_xlfn.ISOWEEKNUM(Semaine_1[[#This Row],[Date]])</f>
        <v>S26</v>
      </c>
      <c r="R1710" s="18" t="str">
        <f>TEXT(Semaine_1[[#This Row],[Date]],"MMMM")</f>
        <v>juin</v>
      </c>
    </row>
    <row r="1711" spans="1:18" ht="28.5" x14ac:dyDescent="0.45">
      <c r="A1711" s="1">
        <v>45831</v>
      </c>
      <c r="B1711" t="s">
        <v>14</v>
      </c>
      <c r="C1711" t="s">
        <v>15</v>
      </c>
      <c r="D1711" t="s">
        <v>71</v>
      </c>
      <c r="E1711" t="s">
        <v>1474</v>
      </c>
      <c r="F1711">
        <v>773564759</v>
      </c>
      <c r="G1711" t="s">
        <v>27</v>
      </c>
      <c r="I1711" t="s">
        <v>19</v>
      </c>
      <c r="J1711" t="s">
        <v>20</v>
      </c>
      <c r="K1711" t="s">
        <v>831</v>
      </c>
      <c r="L1711" s="4" t="s">
        <v>1475</v>
      </c>
      <c r="Q1711" s="18" t="str">
        <f>"S"&amp;_xlfn.ISOWEEKNUM(Semaine_1[[#This Row],[Date]])</f>
        <v>S26</v>
      </c>
      <c r="R1711" s="18" t="str">
        <f>TEXT(Semaine_1[[#This Row],[Date]],"MMMM")</f>
        <v>juin</v>
      </c>
    </row>
    <row r="1712" spans="1:18" ht="28.5" x14ac:dyDescent="0.45">
      <c r="A1712" s="1">
        <v>45831</v>
      </c>
      <c r="B1712" t="s">
        <v>14</v>
      </c>
      <c r="C1712" t="s">
        <v>15</v>
      </c>
      <c r="D1712" t="s">
        <v>71</v>
      </c>
      <c r="E1712" t="s">
        <v>174</v>
      </c>
      <c r="F1712">
        <v>776582607</v>
      </c>
      <c r="G1712" t="s">
        <v>27</v>
      </c>
      <c r="I1712" t="s">
        <v>19</v>
      </c>
      <c r="J1712" t="s">
        <v>20</v>
      </c>
      <c r="K1712" t="s">
        <v>831</v>
      </c>
      <c r="L1712" s="4" t="s">
        <v>1476</v>
      </c>
      <c r="Q1712" s="18" t="str">
        <f>"S"&amp;_xlfn.ISOWEEKNUM(Semaine_1[[#This Row],[Date]])</f>
        <v>S26</v>
      </c>
      <c r="R1712" s="18" t="str">
        <f>TEXT(Semaine_1[[#This Row],[Date]],"MMMM")</f>
        <v>juin</v>
      </c>
    </row>
    <row r="1713" spans="1:18" x14ac:dyDescent="0.45">
      <c r="A1713" s="1">
        <v>45831</v>
      </c>
      <c r="B1713" t="s">
        <v>14</v>
      </c>
      <c r="C1713" t="s">
        <v>15</v>
      </c>
      <c r="D1713" t="s">
        <v>71</v>
      </c>
      <c r="E1713" t="s">
        <v>1477</v>
      </c>
      <c r="F1713">
        <v>772957336</v>
      </c>
      <c r="G1713" t="s">
        <v>27</v>
      </c>
      <c r="I1713" t="s">
        <v>19</v>
      </c>
      <c r="J1713" t="s">
        <v>20</v>
      </c>
      <c r="K1713" t="s">
        <v>831</v>
      </c>
      <c r="L1713" s="4" t="s">
        <v>1094</v>
      </c>
      <c r="Q1713" s="18" t="str">
        <f>"S"&amp;_xlfn.ISOWEEKNUM(Semaine_1[[#This Row],[Date]])</f>
        <v>S26</v>
      </c>
      <c r="R1713" s="18" t="str">
        <f>TEXT(Semaine_1[[#This Row],[Date]],"MMMM")</f>
        <v>juin</v>
      </c>
    </row>
    <row r="1714" spans="1:18" x14ac:dyDescent="0.45">
      <c r="A1714" s="1">
        <v>45831</v>
      </c>
      <c r="B1714" t="s">
        <v>14</v>
      </c>
      <c r="C1714" t="s">
        <v>15</v>
      </c>
      <c r="D1714" t="s">
        <v>71</v>
      </c>
      <c r="E1714" t="s">
        <v>1478</v>
      </c>
      <c r="F1714">
        <v>781828001</v>
      </c>
      <c r="G1714" t="s">
        <v>18</v>
      </c>
      <c r="I1714" t="s">
        <v>19</v>
      </c>
      <c r="J1714" t="s">
        <v>20</v>
      </c>
      <c r="K1714" t="s">
        <v>831</v>
      </c>
      <c r="L1714" s="4" t="s">
        <v>1094</v>
      </c>
      <c r="Q1714" s="18" t="str">
        <f>"S"&amp;_xlfn.ISOWEEKNUM(Semaine_1[[#This Row],[Date]])</f>
        <v>S26</v>
      </c>
      <c r="R1714" s="18" t="str">
        <f>TEXT(Semaine_1[[#This Row],[Date]],"MMMM")</f>
        <v>juin</v>
      </c>
    </row>
    <row r="1715" spans="1:18" x14ac:dyDescent="0.45">
      <c r="A1715" s="1">
        <v>45831</v>
      </c>
      <c r="B1715" t="s">
        <v>14</v>
      </c>
      <c r="C1715" t="s">
        <v>15</v>
      </c>
      <c r="D1715" t="s">
        <v>71</v>
      </c>
      <c r="E1715" t="s">
        <v>787</v>
      </c>
      <c r="F1715">
        <v>777972938</v>
      </c>
      <c r="G1715" t="s">
        <v>18</v>
      </c>
      <c r="I1715" t="s">
        <v>19</v>
      </c>
      <c r="J1715" t="s">
        <v>20</v>
      </c>
      <c r="K1715" t="s">
        <v>831</v>
      </c>
      <c r="L1715" s="4" t="s">
        <v>1094</v>
      </c>
      <c r="Q1715" s="18" t="str">
        <f>"S"&amp;_xlfn.ISOWEEKNUM(Semaine_1[[#This Row],[Date]])</f>
        <v>S26</v>
      </c>
      <c r="R1715" s="18" t="str">
        <f>TEXT(Semaine_1[[#This Row],[Date]],"MMMM")</f>
        <v>juin</v>
      </c>
    </row>
    <row r="1716" spans="1:18" x14ac:dyDescent="0.45">
      <c r="A1716" s="1">
        <v>45831</v>
      </c>
      <c r="B1716" t="s">
        <v>14</v>
      </c>
      <c r="C1716" t="s">
        <v>15</v>
      </c>
      <c r="D1716" t="s">
        <v>71</v>
      </c>
      <c r="E1716" t="s">
        <v>1479</v>
      </c>
      <c r="F1716">
        <v>775884054</v>
      </c>
      <c r="G1716" t="s">
        <v>18</v>
      </c>
      <c r="I1716" t="s">
        <v>19</v>
      </c>
      <c r="J1716" t="s">
        <v>20</v>
      </c>
      <c r="K1716" t="s">
        <v>831</v>
      </c>
      <c r="L1716" s="4" t="s">
        <v>1480</v>
      </c>
      <c r="Q1716" s="18" t="str">
        <f>"S"&amp;_xlfn.ISOWEEKNUM(Semaine_1[[#This Row],[Date]])</f>
        <v>S26</v>
      </c>
      <c r="R1716" s="18" t="str">
        <f>TEXT(Semaine_1[[#This Row],[Date]],"MMMM")</f>
        <v>juin</v>
      </c>
    </row>
    <row r="1717" spans="1:18" ht="28.5" x14ac:dyDescent="0.45">
      <c r="A1717" s="1">
        <v>45831</v>
      </c>
      <c r="B1717" t="s">
        <v>14</v>
      </c>
      <c r="C1717" t="s">
        <v>15</v>
      </c>
      <c r="D1717" t="s">
        <v>71</v>
      </c>
      <c r="E1717" t="s">
        <v>72</v>
      </c>
      <c r="F1717">
        <v>775538380</v>
      </c>
      <c r="G1717" t="s">
        <v>18</v>
      </c>
      <c r="I1717" t="s">
        <v>19</v>
      </c>
      <c r="J1717" t="s">
        <v>20</v>
      </c>
      <c r="K1717" t="s">
        <v>831</v>
      </c>
      <c r="L1717" s="4" t="s">
        <v>1481</v>
      </c>
      <c r="Q1717" s="18" t="str">
        <f>"S"&amp;_xlfn.ISOWEEKNUM(Semaine_1[[#This Row],[Date]])</f>
        <v>S26</v>
      </c>
      <c r="R1717" s="18" t="str">
        <f>TEXT(Semaine_1[[#This Row],[Date]],"MMMM")</f>
        <v>juin</v>
      </c>
    </row>
    <row r="1718" spans="1:18" x14ac:dyDescent="0.45">
      <c r="A1718" s="1">
        <v>45831</v>
      </c>
      <c r="B1718" t="s">
        <v>14</v>
      </c>
      <c r="C1718" t="s">
        <v>15</v>
      </c>
      <c r="D1718" t="s">
        <v>71</v>
      </c>
      <c r="E1718" t="s">
        <v>258</v>
      </c>
      <c r="F1718">
        <v>776634479</v>
      </c>
      <c r="G1718" t="s">
        <v>27</v>
      </c>
      <c r="I1718" t="s">
        <v>24</v>
      </c>
      <c r="J1718" t="s">
        <v>20</v>
      </c>
      <c r="K1718" t="s">
        <v>831</v>
      </c>
      <c r="L1718" s="4" t="s">
        <v>1482</v>
      </c>
      <c r="Q1718" s="18" t="str">
        <f>"S"&amp;_xlfn.ISOWEEKNUM(Semaine_1[[#This Row],[Date]])</f>
        <v>S26</v>
      </c>
      <c r="R1718" s="18" t="str">
        <f>TEXT(Semaine_1[[#This Row],[Date]],"MMMM")</f>
        <v>juin</v>
      </c>
    </row>
    <row r="1719" spans="1:18" x14ac:dyDescent="0.45">
      <c r="A1719" s="1">
        <v>45831</v>
      </c>
      <c r="B1719" t="s">
        <v>14</v>
      </c>
      <c r="C1719" t="s">
        <v>15</v>
      </c>
      <c r="D1719" t="s">
        <v>71</v>
      </c>
      <c r="E1719" t="s">
        <v>1483</v>
      </c>
      <c r="F1719">
        <v>777262311</v>
      </c>
      <c r="G1719" t="s">
        <v>18</v>
      </c>
      <c r="I1719" t="s">
        <v>19</v>
      </c>
      <c r="J1719" t="s">
        <v>20</v>
      </c>
      <c r="K1719" t="s">
        <v>831</v>
      </c>
      <c r="L1719" s="4" t="s">
        <v>1484</v>
      </c>
      <c r="Q1719" s="18" t="str">
        <f>"S"&amp;_xlfn.ISOWEEKNUM(Semaine_1[[#This Row],[Date]])</f>
        <v>S26</v>
      </c>
      <c r="R1719" s="18" t="str">
        <f>TEXT(Semaine_1[[#This Row],[Date]],"MMMM")</f>
        <v>juin</v>
      </c>
    </row>
    <row r="1720" spans="1:18" x14ac:dyDescent="0.45">
      <c r="A1720" s="1">
        <v>45831</v>
      </c>
      <c r="B1720" t="s">
        <v>14</v>
      </c>
      <c r="C1720" t="s">
        <v>15</v>
      </c>
      <c r="D1720" t="s">
        <v>71</v>
      </c>
      <c r="E1720" t="s">
        <v>1485</v>
      </c>
      <c r="F1720">
        <v>778276533</v>
      </c>
      <c r="G1720" t="s">
        <v>27</v>
      </c>
      <c r="I1720" t="s">
        <v>19</v>
      </c>
      <c r="J1720" t="s">
        <v>20</v>
      </c>
      <c r="K1720" t="s">
        <v>831</v>
      </c>
      <c r="L1720" s="4" t="s">
        <v>1486</v>
      </c>
      <c r="Q1720" s="18" t="str">
        <f>"S"&amp;_xlfn.ISOWEEKNUM(Semaine_1[[#This Row],[Date]])</f>
        <v>S26</v>
      </c>
      <c r="R1720" s="18" t="str">
        <f>TEXT(Semaine_1[[#This Row],[Date]],"MMMM")</f>
        <v>juin</v>
      </c>
    </row>
    <row r="1721" spans="1:18" x14ac:dyDescent="0.45">
      <c r="A1721" s="1">
        <v>45831</v>
      </c>
      <c r="B1721" t="s">
        <v>14</v>
      </c>
      <c r="C1721" t="s">
        <v>15</v>
      </c>
      <c r="D1721" t="s">
        <v>71</v>
      </c>
      <c r="E1721" t="s">
        <v>73</v>
      </c>
      <c r="F1721">
        <v>776367168</v>
      </c>
      <c r="G1721" t="s">
        <v>27</v>
      </c>
      <c r="I1721" t="s">
        <v>24</v>
      </c>
      <c r="J1721" t="s">
        <v>37</v>
      </c>
      <c r="K1721" t="s">
        <v>831</v>
      </c>
      <c r="L1721" s="4" t="s">
        <v>1487</v>
      </c>
      <c r="M1721" t="s">
        <v>34</v>
      </c>
      <c r="N1721">
        <v>25</v>
      </c>
      <c r="O1721" s="5">
        <v>26000</v>
      </c>
      <c r="P1721" s="5">
        <v>650000</v>
      </c>
      <c r="Q1721" s="18" t="str">
        <f>"S"&amp;_xlfn.ISOWEEKNUM(Semaine_1[[#This Row],[Date]])</f>
        <v>S26</v>
      </c>
      <c r="R1721" s="18" t="str">
        <f>TEXT(Semaine_1[[#This Row],[Date]],"MMMM")</f>
        <v>juin</v>
      </c>
    </row>
    <row r="1722" spans="1:18" x14ac:dyDescent="0.45">
      <c r="A1722" s="1">
        <v>45831</v>
      </c>
      <c r="B1722" t="s">
        <v>14</v>
      </c>
      <c r="C1722" t="s">
        <v>15</v>
      </c>
      <c r="D1722" t="s">
        <v>71</v>
      </c>
      <c r="E1722" t="s">
        <v>74</v>
      </c>
      <c r="F1722">
        <v>772900705</v>
      </c>
      <c r="G1722" t="s">
        <v>27</v>
      </c>
      <c r="I1722" t="s">
        <v>19</v>
      </c>
      <c r="J1722" t="s">
        <v>20</v>
      </c>
      <c r="K1722" t="s">
        <v>831</v>
      </c>
      <c r="L1722" s="4" t="s">
        <v>1150</v>
      </c>
      <c r="Q1722" s="18" t="str">
        <f>"S"&amp;_xlfn.ISOWEEKNUM(Semaine_1[[#This Row],[Date]])</f>
        <v>S26</v>
      </c>
      <c r="R1722" s="18" t="str">
        <f>TEXT(Semaine_1[[#This Row],[Date]],"MMMM")</f>
        <v>juin</v>
      </c>
    </row>
    <row r="1723" spans="1:18" x14ac:dyDescent="0.45">
      <c r="A1723" s="1">
        <v>45831</v>
      </c>
      <c r="B1723" t="s">
        <v>14</v>
      </c>
      <c r="C1723" t="s">
        <v>15</v>
      </c>
      <c r="D1723" t="s">
        <v>71</v>
      </c>
      <c r="E1723" t="s">
        <v>75</v>
      </c>
      <c r="F1723">
        <v>773248259</v>
      </c>
      <c r="G1723" t="s">
        <v>23</v>
      </c>
      <c r="I1723" t="s">
        <v>24</v>
      </c>
      <c r="J1723" t="s">
        <v>20</v>
      </c>
      <c r="K1723" t="s">
        <v>831</v>
      </c>
      <c r="L1723" s="4" t="s">
        <v>1094</v>
      </c>
      <c r="Q1723" s="18" t="str">
        <f>"S"&amp;_xlfn.ISOWEEKNUM(Semaine_1[[#This Row],[Date]])</f>
        <v>S26</v>
      </c>
      <c r="R1723" s="18" t="str">
        <f>TEXT(Semaine_1[[#This Row],[Date]],"MMMM")</f>
        <v>juin</v>
      </c>
    </row>
    <row r="1724" spans="1:18" ht="42.75" x14ac:dyDescent="0.45">
      <c r="A1724" s="1">
        <v>45831</v>
      </c>
      <c r="B1724" t="s">
        <v>25</v>
      </c>
      <c r="C1724" t="s">
        <v>26</v>
      </c>
      <c r="D1724" t="s">
        <v>61</v>
      </c>
      <c r="E1724" t="s">
        <v>76</v>
      </c>
      <c r="F1724">
        <v>776622000</v>
      </c>
      <c r="G1724" t="s">
        <v>27</v>
      </c>
      <c r="I1724" t="s">
        <v>24</v>
      </c>
      <c r="J1724" t="s">
        <v>28</v>
      </c>
      <c r="K1724" t="s">
        <v>831</v>
      </c>
      <c r="L1724" s="4" t="s">
        <v>1488</v>
      </c>
      <c r="M1724" t="s">
        <v>190</v>
      </c>
      <c r="N1724">
        <v>100</v>
      </c>
      <c r="O1724" s="5">
        <v>6000</v>
      </c>
      <c r="P1724" s="5">
        <v>600000</v>
      </c>
      <c r="Q1724" s="18" t="str">
        <f>"S"&amp;_xlfn.ISOWEEKNUM(Semaine_1[[#This Row],[Date]])</f>
        <v>S26</v>
      </c>
      <c r="R1724" s="18" t="str">
        <f>TEXT(Semaine_1[[#This Row],[Date]],"MMMM")</f>
        <v>juin</v>
      </c>
    </row>
    <row r="1725" spans="1:18" x14ac:dyDescent="0.45">
      <c r="A1725" s="1">
        <v>45831</v>
      </c>
      <c r="B1725" t="s">
        <v>25</v>
      </c>
      <c r="C1725" t="s">
        <v>26</v>
      </c>
      <c r="D1725" t="s">
        <v>813</v>
      </c>
      <c r="E1725" t="s">
        <v>1489</v>
      </c>
      <c r="F1725">
        <v>775597258</v>
      </c>
      <c r="G1725" t="s">
        <v>27</v>
      </c>
      <c r="I1725" t="s">
        <v>19</v>
      </c>
      <c r="J1725" t="s">
        <v>20</v>
      </c>
      <c r="K1725" t="s">
        <v>831</v>
      </c>
      <c r="L1725" s="4" t="s">
        <v>196</v>
      </c>
      <c r="Q1725" s="18" t="str">
        <f>"S"&amp;_xlfn.ISOWEEKNUM(Semaine_1[[#This Row],[Date]])</f>
        <v>S26</v>
      </c>
      <c r="R1725" s="18" t="str">
        <f>TEXT(Semaine_1[[#This Row],[Date]],"MMMM")</f>
        <v>juin</v>
      </c>
    </row>
    <row r="1726" spans="1:18" x14ac:dyDescent="0.45">
      <c r="A1726" s="1">
        <v>45831</v>
      </c>
      <c r="B1726" t="s">
        <v>25</v>
      </c>
      <c r="C1726" t="s">
        <v>26</v>
      </c>
      <c r="D1726" t="s">
        <v>813</v>
      </c>
      <c r="E1726" t="s">
        <v>1490</v>
      </c>
      <c r="F1726">
        <v>781831938</v>
      </c>
      <c r="G1726" t="s">
        <v>18</v>
      </c>
      <c r="I1726" t="s">
        <v>19</v>
      </c>
      <c r="J1726" t="s">
        <v>20</v>
      </c>
      <c r="K1726" t="s">
        <v>831</v>
      </c>
      <c r="L1726" s="4" t="s">
        <v>219</v>
      </c>
      <c r="Q1726" s="18" t="str">
        <f>"S"&amp;_xlfn.ISOWEEKNUM(Semaine_1[[#This Row],[Date]])</f>
        <v>S26</v>
      </c>
      <c r="R1726" s="18" t="str">
        <f>TEXT(Semaine_1[[#This Row],[Date]],"MMMM")</f>
        <v>juin</v>
      </c>
    </row>
    <row r="1727" spans="1:18" ht="28.5" x14ac:dyDescent="0.45">
      <c r="A1727" s="1">
        <v>45831</v>
      </c>
      <c r="B1727" t="s">
        <v>25</v>
      </c>
      <c r="C1727" t="s">
        <v>26</v>
      </c>
      <c r="D1727" t="s">
        <v>813</v>
      </c>
      <c r="E1727" t="s">
        <v>246</v>
      </c>
      <c r="F1727">
        <v>772064440</v>
      </c>
      <c r="G1727" t="s">
        <v>27</v>
      </c>
      <c r="I1727" t="s">
        <v>24</v>
      </c>
      <c r="J1727" t="s">
        <v>20</v>
      </c>
      <c r="K1727" t="s">
        <v>831</v>
      </c>
      <c r="L1727" s="4" t="s">
        <v>1491</v>
      </c>
      <c r="Q1727" s="18" t="str">
        <f>"S"&amp;_xlfn.ISOWEEKNUM(Semaine_1[[#This Row],[Date]])</f>
        <v>S26</v>
      </c>
      <c r="R1727" s="18" t="str">
        <f>TEXT(Semaine_1[[#This Row],[Date]],"MMMM")</f>
        <v>juin</v>
      </c>
    </row>
    <row r="1728" spans="1:18" ht="28.5" x14ac:dyDescent="0.45">
      <c r="A1728" s="1">
        <v>45831</v>
      </c>
      <c r="B1728" t="s">
        <v>25</v>
      </c>
      <c r="C1728" t="s">
        <v>26</v>
      </c>
      <c r="D1728" t="s">
        <v>813</v>
      </c>
      <c r="E1728" t="s">
        <v>63</v>
      </c>
      <c r="F1728">
        <v>772377240</v>
      </c>
      <c r="G1728" t="s">
        <v>27</v>
      </c>
      <c r="I1728" t="s">
        <v>24</v>
      </c>
      <c r="J1728" t="s">
        <v>37</v>
      </c>
      <c r="K1728" t="s">
        <v>831</v>
      </c>
      <c r="L1728" s="4" t="s">
        <v>1492</v>
      </c>
      <c r="M1728" t="s">
        <v>43</v>
      </c>
      <c r="N1728">
        <v>25</v>
      </c>
      <c r="O1728" s="5">
        <v>19500</v>
      </c>
      <c r="P1728" s="5">
        <v>487500</v>
      </c>
      <c r="Q1728" s="18" t="str">
        <f>"S"&amp;_xlfn.ISOWEEKNUM(Semaine_1[[#This Row],[Date]])</f>
        <v>S26</v>
      </c>
      <c r="R1728" s="18" t="str">
        <f>TEXT(Semaine_1[[#This Row],[Date]],"MMMM")</f>
        <v>juin</v>
      </c>
    </row>
    <row r="1729" spans="1:18" x14ac:dyDescent="0.45">
      <c r="A1729" s="1">
        <v>45831</v>
      </c>
      <c r="B1729" t="s">
        <v>25</v>
      </c>
      <c r="C1729" t="s">
        <v>26</v>
      </c>
      <c r="D1729" t="s">
        <v>813</v>
      </c>
      <c r="E1729" t="s">
        <v>1493</v>
      </c>
      <c r="F1729">
        <v>338240370</v>
      </c>
      <c r="G1729" t="s">
        <v>27</v>
      </c>
      <c r="I1729" t="s">
        <v>19</v>
      </c>
      <c r="J1729" t="s">
        <v>20</v>
      </c>
      <c r="K1729" t="s">
        <v>831</v>
      </c>
      <c r="L1729" s="4" t="s">
        <v>77</v>
      </c>
      <c r="Q1729" s="18" t="str">
        <f>"S"&amp;_xlfn.ISOWEEKNUM(Semaine_1[[#This Row],[Date]])</f>
        <v>S26</v>
      </c>
      <c r="R1729" s="18" t="str">
        <f>TEXT(Semaine_1[[#This Row],[Date]],"MMMM")</f>
        <v>juin</v>
      </c>
    </row>
    <row r="1730" spans="1:18" ht="42.75" x14ac:dyDescent="0.45">
      <c r="A1730" s="1">
        <v>45831</v>
      </c>
      <c r="B1730" t="s">
        <v>25</v>
      </c>
      <c r="C1730" t="s">
        <v>26</v>
      </c>
      <c r="D1730" t="s">
        <v>813</v>
      </c>
      <c r="E1730" t="s">
        <v>78</v>
      </c>
      <c r="F1730">
        <v>338243115</v>
      </c>
      <c r="G1730" t="s">
        <v>27</v>
      </c>
      <c r="I1730" t="s">
        <v>19</v>
      </c>
      <c r="J1730" t="s">
        <v>20</v>
      </c>
      <c r="K1730" t="s">
        <v>831</v>
      </c>
      <c r="L1730" s="4" t="s">
        <v>1494</v>
      </c>
      <c r="Q1730" s="18" t="str">
        <f>"S"&amp;_xlfn.ISOWEEKNUM(Semaine_1[[#This Row],[Date]])</f>
        <v>S26</v>
      </c>
      <c r="R1730" s="18" t="str">
        <f>TEXT(Semaine_1[[#This Row],[Date]],"MMMM")</f>
        <v>juin</v>
      </c>
    </row>
    <row r="1731" spans="1:18" ht="28.5" x14ac:dyDescent="0.45">
      <c r="A1731" s="1">
        <v>45831</v>
      </c>
      <c r="B1731" t="s">
        <v>25</v>
      </c>
      <c r="C1731" t="s">
        <v>26</v>
      </c>
      <c r="D1731" t="s">
        <v>813</v>
      </c>
      <c r="E1731" t="s">
        <v>79</v>
      </c>
      <c r="F1731">
        <v>775411988</v>
      </c>
      <c r="G1731" t="s">
        <v>18</v>
      </c>
      <c r="I1731" t="s">
        <v>24</v>
      </c>
      <c r="J1731" t="s">
        <v>20</v>
      </c>
      <c r="K1731" t="s">
        <v>831</v>
      </c>
      <c r="L1731" s="4" t="s">
        <v>1495</v>
      </c>
      <c r="Q1731" s="18" t="str">
        <f>"S"&amp;_xlfn.ISOWEEKNUM(Semaine_1[[#This Row],[Date]])</f>
        <v>S26</v>
      </c>
      <c r="R1731" s="18" t="str">
        <f>TEXT(Semaine_1[[#This Row],[Date]],"MMMM")</f>
        <v>juin</v>
      </c>
    </row>
    <row r="1732" spans="1:18" ht="28.5" x14ac:dyDescent="0.45">
      <c r="A1732" s="1">
        <v>45831</v>
      </c>
      <c r="B1732" t="s">
        <v>25</v>
      </c>
      <c r="C1732" t="s">
        <v>26</v>
      </c>
      <c r="D1732" t="s">
        <v>813</v>
      </c>
      <c r="E1732" t="s">
        <v>1496</v>
      </c>
      <c r="F1732">
        <v>778013213</v>
      </c>
      <c r="G1732" t="s">
        <v>18</v>
      </c>
      <c r="I1732" t="s">
        <v>24</v>
      </c>
      <c r="J1732" t="s">
        <v>20</v>
      </c>
      <c r="K1732" t="s">
        <v>831</v>
      </c>
      <c r="L1732" s="4" t="s">
        <v>1495</v>
      </c>
      <c r="Q1732" s="18" t="str">
        <f>"S"&amp;_xlfn.ISOWEEKNUM(Semaine_1[[#This Row],[Date]])</f>
        <v>S26</v>
      </c>
      <c r="R1732" s="18" t="str">
        <f>TEXT(Semaine_1[[#This Row],[Date]],"MMMM")</f>
        <v>juin</v>
      </c>
    </row>
    <row r="1733" spans="1:18" ht="42.75" x14ac:dyDescent="0.45">
      <c r="A1733" s="1">
        <v>45831</v>
      </c>
      <c r="B1733" t="s">
        <v>25</v>
      </c>
      <c r="C1733" t="s">
        <v>26</v>
      </c>
      <c r="D1733" t="s">
        <v>813</v>
      </c>
      <c r="E1733" t="s">
        <v>80</v>
      </c>
      <c r="F1733">
        <v>770589198</v>
      </c>
      <c r="G1733" t="s">
        <v>27</v>
      </c>
      <c r="I1733" t="s">
        <v>19</v>
      </c>
      <c r="J1733" t="s">
        <v>20</v>
      </c>
      <c r="K1733" t="s">
        <v>831</v>
      </c>
      <c r="L1733" s="4" t="s">
        <v>1497</v>
      </c>
      <c r="Q1733" s="18" t="str">
        <f>"S"&amp;_xlfn.ISOWEEKNUM(Semaine_1[[#This Row],[Date]])</f>
        <v>S26</v>
      </c>
      <c r="R1733" s="18" t="str">
        <f>TEXT(Semaine_1[[#This Row],[Date]],"MMMM")</f>
        <v>juin</v>
      </c>
    </row>
    <row r="1734" spans="1:18" ht="42.75" x14ac:dyDescent="0.45">
      <c r="A1734" s="1">
        <v>45831</v>
      </c>
      <c r="B1734" t="s">
        <v>25</v>
      </c>
      <c r="C1734" t="s">
        <v>26</v>
      </c>
      <c r="D1734" t="s">
        <v>813</v>
      </c>
      <c r="E1734" t="s">
        <v>44</v>
      </c>
      <c r="F1734">
        <v>775076862</v>
      </c>
      <c r="G1734" t="s">
        <v>81</v>
      </c>
      <c r="I1734" t="s">
        <v>19</v>
      </c>
      <c r="J1734" t="s">
        <v>20</v>
      </c>
      <c r="K1734" t="s">
        <v>831</v>
      </c>
      <c r="L1734" s="4" t="s">
        <v>1498</v>
      </c>
      <c r="Q1734" s="18" t="str">
        <f>"S"&amp;_xlfn.ISOWEEKNUM(Semaine_1[[#This Row],[Date]])</f>
        <v>S26</v>
      </c>
      <c r="R1734" s="18" t="str">
        <f>TEXT(Semaine_1[[#This Row],[Date]],"MMMM")</f>
        <v>juin</v>
      </c>
    </row>
    <row r="1735" spans="1:18" ht="42.75" x14ac:dyDescent="0.45">
      <c r="A1735" s="1">
        <v>45831</v>
      </c>
      <c r="B1735" t="s">
        <v>25</v>
      </c>
      <c r="C1735" t="s">
        <v>26</v>
      </c>
      <c r="D1735" t="s">
        <v>813</v>
      </c>
      <c r="E1735" t="s">
        <v>65</v>
      </c>
      <c r="F1735">
        <v>705098872</v>
      </c>
      <c r="G1735" t="s">
        <v>18</v>
      </c>
      <c r="I1735" t="s">
        <v>19</v>
      </c>
      <c r="J1735" t="s">
        <v>20</v>
      </c>
      <c r="K1735" t="s">
        <v>831</v>
      </c>
      <c r="L1735" s="4" t="s">
        <v>1499</v>
      </c>
      <c r="Q1735" s="18" t="str">
        <f>"S"&amp;_xlfn.ISOWEEKNUM(Semaine_1[[#This Row],[Date]])</f>
        <v>S26</v>
      </c>
      <c r="R1735" s="18" t="str">
        <f>TEXT(Semaine_1[[#This Row],[Date]],"MMMM")</f>
        <v>juin</v>
      </c>
    </row>
    <row r="1736" spans="1:18" x14ac:dyDescent="0.45">
      <c r="A1736" s="1">
        <v>45831</v>
      </c>
      <c r="B1736" t="s">
        <v>45</v>
      </c>
      <c r="C1736" t="s">
        <v>46</v>
      </c>
      <c r="D1736" t="s">
        <v>64</v>
      </c>
      <c r="E1736" t="s">
        <v>1500</v>
      </c>
      <c r="F1736">
        <v>338559599</v>
      </c>
      <c r="G1736" t="s">
        <v>27</v>
      </c>
      <c r="I1736" t="s">
        <v>24</v>
      </c>
      <c r="J1736" t="s">
        <v>20</v>
      </c>
      <c r="K1736" t="s">
        <v>831</v>
      </c>
      <c r="L1736" s="4" t="s">
        <v>775</v>
      </c>
      <c r="Q1736" s="18" t="str">
        <f>"S"&amp;_xlfn.ISOWEEKNUM(Semaine_1[[#This Row],[Date]])</f>
        <v>S26</v>
      </c>
      <c r="R1736" s="18" t="str">
        <f>TEXT(Semaine_1[[#This Row],[Date]],"MMMM")</f>
        <v>juin</v>
      </c>
    </row>
    <row r="1737" spans="1:18" x14ac:dyDescent="0.45">
      <c r="A1737" s="1">
        <v>45831</v>
      </c>
      <c r="B1737" t="s">
        <v>45</v>
      </c>
      <c r="C1737" t="s">
        <v>46</v>
      </c>
      <c r="D1737" t="s">
        <v>64</v>
      </c>
      <c r="E1737" t="s">
        <v>1501</v>
      </c>
      <c r="F1737">
        <v>784770870</v>
      </c>
      <c r="G1737" t="s">
        <v>27</v>
      </c>
      <c r="I1737" t="s">
        <v>19</v>
      </c>
      <c r="J1737" t="s">
        <v>20</v>
      </c>
      <c r="K1737" t="s">
        <v>831</v>
      </c>
      <c r="L1737" s="4" t="s">
        <v>775</v>
      </c>
      <c r="Q1737" s="18" t="str">
        <f>"S"&amp;_xlfn.ISOWEEKNUM(Semaine_1[[#This Row],[Date]])</f>
        <v>S26</v>
      </c>
      <c r="R1737" s="18" t="str">
        <f>TEXT(Semaine_1[[#This Row],[Date]],"MMMM")</f>
        <v>juin</v>
      </c>
    </row>
    <row r="1738" spans="1:18" x14ac:dyDescent="0.45">
      <c r="A1738" s="1">
        <v>45831</v>
      </c>
      <c r="B1738" t="s">
        <v>45</v>
      </c>
      <c r="C1738" t="s">
        <v>46</v>
      </c>
      <c r="D1738" t="s">
        <v>64</v>
      </c>
      <c r="E1738" t="s">
        <v>853</v>
      </c>
      <c r="F1738">
        <v>779417886</v>
      </c>
      <c r="G1738" t="s">
        <v>27</v>
      </c>
      <c r="I1738" t="s">
        <v>19</v>
      </c>
      <c r="J1738" t="s">
        <v>20</v>
      </c>
      <c r="K1738" t="s">
        <v>831</v>
      </c>
      <c r="L1738" s="4" t="s">
        <v>775</v>
      </c>
      <c r="Q1738" s="18" t="str">
        <f>"S"&amp;_xlfn.ISOWEEKNUM(Semaine_1[[#This Row],[Date]])</f>
        <v>S26</v>
      </c>
      <c r="R1738" s="18" t="str">
        <f>TEXT(Semaine_1[[#This Row],[Date]],"MMMM")</f>
        <v>juin</v>
      </c>
    </row>
    <row r="1739" spans="1:18" x14ac:dyDescent="0.45">
      <c r="A1739" s="1">
        <v>45831</v>
      </c>
      <c r="B1739" t="s">
        <v>45</v>
      </c>
      <c r="C1739" t="s">
        <v>46</v>
      </c>
      <c r="D1739" t="s">
        <v>64</v>
      </c>
      <c r="E1739" t="s">
        <v>1027</v>
      </c>
      <c r="F1739">
        <v>760169386</v>
      </c>
      <c r="G1739" t="s">
        <v>27</v>
      </c>
      <c r="I1739" t="s">
        <v>24</v>
      </c>
      <c r="J1739" t="s">
        <v>20</v>
      </c>
      <c r="K1739" t="s">
        <v>831</v>
      </c>
      <c r="L1739" s="4" t="s">
        <v>775</v>
      </c>
      <c r="Q1739" s="18" t="str">
        <f>"S"&amp;_xlfn.ISOWEEKNUM(Semaine_1[[#This Row],[Date]])</f>
        <v>S26</v>
      </c>
      <c r="R1739" s="18" t="str">
        <f>TEXT(Semaine_1[[#This Row],[Date]],"MMMM")</f>
        <v>juin</v>
      </c>
    </row>
    <row r="1740" spans="1:18" x14ac:dyDescent="0.45">
      <c r="A1740" s="1">
        <v>45831</v>
      </c>
      <c r="B1740" t="s">
        <v>45</v>
      </c>
      <c r="C1740" t="s">
        <v>46</v>
      </c>
      <c r="D1740" t="s">
        <v>64</v>
      </c>
      <c r="E1740" t="s">
        <v>1502</v>
      </c>
      <c r="F1740">
        <v>763500909</v>
      </c>
      <c r="G1740" t="s">
        <v>27</v>
      </c>
      <c r="I1740" t="s">
        <v>19</v>
      </c>
      <c r="J1740" t="s">
        <v>20</v>
      </c>
      <c r="K1740" t="s">
        <v>831</v>
      </c>
      <c r="L1740" s="4" t="s">
        <v>775</v>
      </c>
      <c r="Q1740" s="18" t="str">
        <f>"S"&amp;_xlfn.ISOWEEKNUM(Semaine_1[[#This Row],[Date]])</f>
        <v>S26</v>
      </c>
      <c r="R1740" s="18" t="str">
        <f>TEXT(Semaine_1[[#This Row],[Date]],"MMMM")</f>
        <v>juin</v>
      </c>
    </row>
    <row r="1741" spans="1:18" x14ac:dyDescent="0.45">
      <c r="A1741" s="1">
        <v>45831</v>
      </c>
      <c r="B1741" t="s">
        <v>45</v>
      </c>
      <c r="C1741" t="s">
        <v>46</v>
      </c>
      <c r="D1741" t="s">
        <v>64</v>
      </c>
      <c r="E1741" t="s">
        <v>1503</v>
      </c>
      <c r="F1741">
        <v>779071660</v>
      </c>
      <c r="G1741" t="s">
        <v>27</v>
      </c>
      <c r="I1741" t="s">
        <v>19</v>
      </c>
      <c r="J1741" t="s">
        <v>20</v>
      </c>
      <c r="K1741" t="s">
        <v>831</v>
      </c>
      <c r="L1741" s="4" t="s">
        <v>775</v>
      </c>
      <c r="Q1741" s="18" t="str">
        <f>"S"&amp;_xlfn.ISOWEEKNUM(Semaine_1[[#This Row],[Date]])</f>
        <v>S26</v>
      </c>
      <c r="R1741" s="18" t="str">
        <f>TEXT(Semaine_1[[#This Row],[Date]],"MMMM")</f>
        <v>juin</v>
      </c>
    </row>
    <row r="1742" spans="1:18" x14ac:dyDescent="0.45">
      <c r="A1742" s="1">
        <v>45831</v>
      </c>
      <c r="B1742" t="s">
        <v>45</v>
      </c>
      <c r="C1742" t="s">
        <v>46</v>
      </c>
      <c r="D1742" t="s">
        <v>64</v>
      </c>
      <c r="E1742" t="s">
        <v>1504</v>
      </c>
      <c r="F1742">
        <v>708535343</v>
      </c>
      <c r="G1742" t="s">
        <v>27</v>
      </c>
      <c r="I1742" t="s">
        <v>19</v>
      </c>
      <c r="J1742" t="s">
        <v>20</v>
      </c>
      <c r="K1742" t="s">
        <v>831</v>
      </c>
      <c r="L1742" s="4" t="s">
        <v>775</v>
      </c>
      <c r="Q1742" s="18" t="str">
        <f>"S"&amp;_xlfn.ISOWEEKNUM(Semaine_1[[#This Row],[Date]])</f>
        <v>S26</v>
      </c>
      <c r="R1742" s="18" t="str">
        <f>TEXT(Semaine_1[[#This Row],[Date]],"MMMM")</f>
        <v>juin</v>
      </c>
    </row>
    <row r="1743" spans="1:18" x14ac:dyDescent="0.45">
      <c r="A1743" s="1">
        <v>45831</v>
      </c>
      <c r="B1743" t="s">
        <v>45</v>
      </c>
      <c r="C1743" t="s">
        <v>46</v>
      </c>
      <c r="D1743" t="s">
        <v>64</v>
      </c>
      <c r="E1743" t="s">
        <v>259</v>
      </c>
      <c r="F1743">
        <v>775446868</v>
      </c>
      <c r="G1743" t="s">
        <v>27</v>
      </c>
      <c r="I1743" t="s">
        <v>19</v>
      </c>
      <c r="J1743" t="s">
        <v>20</v>
      </c>
      <c r="K1743" t="s">
        <v>831</v>
      </c>
      <c r="L1743" s="4" t="s">
        <v>775</v>
      </c>
      <c r="Q1743" s="18" t="str">
        <f>"S"&amp;_xlfn.ISOWEEKNUM(Semaine_1[[#This Row],[Date]])</f>
        <v>S26</v>
      </c>
      <c r="R1743" s="18" t="str">
        <f>TEXT(Semaine_1[[#This Row],[Date]],"MMMM")</f>
        <v>juin</v>
      </c>
    </row>
    <row r="1744" spans="1:18" x14ac:dyDescent="0.45">
      <c r="A1744" s="1">
        <v>45831</v>
      </c>
      <c r="B1744" t="s">
        <v>45</v>
      </c>
      <c r="C1744" t="s">
        <v>46</v>
      </c>
      <c r="D1744" t="s">
        <v>64</v>
      </c>
      <c r="E1744" t="s">
        <v>1505</v>
      </c>
      <c r="F1744">
        <v>770922026</v>
      </c>
      <c r="G1744" t="s">
        <v>27</v>
      </c>
      <c r="I1744" t="s">
        <v>19</v>
      </c>
      <c r="J1744" t="s">
        <v>20</v>
      </c>
      <c r="K1744" t="s">
        <v>831</v>
      </c>
      <c r="L1744" s="4" t="s">
        <v>775</v>
      </c>
      <c r="Q1744" s="18" t="str">
        <f>"S"&amp;_xlfn.ISOWEEKNUM(Semaine_1[[#This Row],[Date]])</f>
        <v>S26</v>
      </c>
      <c r="R1744" s="18" t="str">
        <f>TEXT(Semaine_1[[#This Row],[Date]],"MMMM")</f>
        <v>juin</v>
      </c>
    </row>
    <row r="1745" spans="1:18" x14ac:dyDescent="0.45">
      <c r="A1745" s="1">
        <v>45831</v>
      </c>
      <c r="B1745" t="s">
        <v>45</v>
      </c>
      <c r="C1745" t="s">
        <v>46</v>
      </c>
      <c r="D1745" t="s">
        <v>64</v>
      </c>
      <c r="E1745" t="s">
        <v>1506</v>
      </c>
      <c r="F1745">
        <v>760289192</v>
      </c>
      <c r="G1745" t="s">
        <v>27</v>
      </c>
      <c r="I1745" t="s">
        <v>19</v>
      </c>
      <c r="J1745" t="s">
        <v>20</v>
      </c>
      <c r="K1745" t="s">
        <v>831</v>
      </c>
      <c r="L1745" s="4" t="s">
        <v>775</v>
      </c>
      <c r="Q1745" s="18" t="str">
        <f>"S"&amp;_xlfn.ISOWEEKNUM(Semaine_1[[#This Row],[Date]])</f>
        <v>S26</v>
      </c>
      <c r="R1745" s="18" t="str">
        <f>TEXT(Semaine_1[[#This Row],[Date]],"MMMM")</f>
        <v>juin</v>
      </c>
    </row>
    <row r="1746" spans="1:18" x14ac:dyDescent="0.45">
      <c r="A1746" s="1">
        <v>45831</v>
      </c>
      <c r="B1746" t="s">
        <v>45</v>
      </c>
      <c r="C1746" t="s">
        <v>46</v>
      </c>
      <c r="D1746" t="s">
        <v>64</v>
      </c>
      <c r="E1746" t="s">
        <v>1507</v>
      </c>
      <c r="F1746">
        <v>775218959</v>
      </c>
      <c r="G1746" t="s">
        <v>27</v>
      </c>
      <c r="I1746" t="s">
        <v>24</v>
      </c>
      <c r="J1746" t="s">
        <v>37</v>
      </c>
      <c r="K1746" t="s">
        <v>831</v>
      </c>
      <c r="L1746" s="4" t="s">
        <v>775</v>
      </c>
      <c r="M1746" t="s">
        <v>29</v>
      </c>
      <c r="N1746">
        <v>5</v>
      </c>
      <c r="O1746" s="5">
        <v>9750</v>
      </c>
      <c r="P1746" s="5">
        <v>48750</v>
      </c>
      <c r="Q1746" s="18" t="str">
        <f>"S"&amp;_xlfn.ISOWEEKNUM(Semaine_1[[#This Row],[Date]])</f>
        <v>S26</v>
      </c>
      <c r="R1746" s="18" t="str">
        <f>TEXT(Semaine_1[[#This Row],[Date]],"MMMM")</f>
        <v>juin</v>
      </c>
    </row>
    <row r="1747" spans="1:18" x14ac:dyDescent="0.45">
      <c r="A1747" s="1">
        <v>45831</v>
      </c>
      <c r="B1747" t="s">
        <v>45</v>
      </c>
      <c r="C1747" t="s">
        <v>46</v>
      </c>
      <c r="D1747" t="s">
        <v>64</v>
      </c>
      <c r="E1747" t="s">
        <v>1508</v>
      </c>
      <c r="F1747">
        <v>773812537</v>
      </c>
      <c r="G1747" t="s">
        <v>27</v>
      </c>
      <c r="I1747" t="s">
        <v>19</v>
      </c>
      <c r="J1747" t="s">
        <v>20</v>
      </c>
      <c r="K1747" t="s">
        <v>831</v>
      </c>
      <c r="L1747" s="4" t="s">
        <v>1509</v>
      </c>
      <c r="Q1747" s="18" t="str">
        <f>"S"&amp;_xlfn.ISOWEEKNUM(Semaine_1[[#This Row],[Date]])</f>
        <v>S26</v>
      </c>
      <c r="R1747" s="18" t="str">
        <f>TEXT(Semaine_1[[#This Row],[Date]],"MMMM")</f>
        <v>juin</v>
      </c>
    </row>
    <row r="1748" spans="1:18" x14ac:dyDescent="0.45">
      <c r="A1748" s="1">
        <v>45831</v>
      </c>
      <c r="B1748" t="s">
        <v>30</v>
      </c>
      <c r="C1748" t="s">
        <v>31</v>
      </c>
      <c r="D1748" t="s">
        <v>213</v>
      </c>
      <c r="E1748" t="s">
        <v>1510</v>
      </c>
      <c r="F1748">
        <v>781370101</v>
      </c>
      <c r="G1748" t="s">
        <v>18</v>
      </c>
      <c r="I1748" t="s">
        <v>19</v>
      </c>
      <c r="J1748" t="s">
        <v>37</v>
      </c>
      <c r="K1748" t="s">
        <v>831</v>
      </c>
      <c r="L1748" s="4" t="s">
        <v>1511</v>
      </c>
      <c r="M1748" t="s">
        <v>34</v>
      </c>
      <c r="N1748">
        <v>5</v>
      </c>
      <c r="O1748" s="5">
        <v>26000</v>
      </c>
      <c r="P1748" s="5">
        <v>130000</v>
      </c>
      <c r="Q1748" s="18" t="str">
        <f>"S"&amp;_xlfn.ISOWEEKNUM(Semaine_1[[#This Row],[Date]])</f>
        <v>S26</v>
      </c>
      <c r="R1748" s="18" t="str">
        <f>TEXT(Semaine_1[[#This Row],[Date]],"MMMM")</f>
        <v>juin</v>
      </c>
    </row>
    <row r="1749" spans="1:18" x14ac:dyDescent="0.45">
      <c r="A1749" s="1">
        <v>45831</v>
      </c>
      <c r="B1749" t="s">
        <v>30</v>
      </c>
      <c r="C1749" t="s">
        <v>31</v>
      </c>
      <c r="D1749" t="s">
        <v>213</v>
      </c>
      <c r="E1749" t="s">
        <v>1510</v>
      </c>
      <c r="F1749">
        <v>781370101</v>
      </c>
      <c r="G1749" t="s">
        <v>18</v>
      </c>
      <c r="I1749" t="s">
        <v>19</v>
      </c>
      <c r="J1749" t="s">
        <v>37</v>
      </c>
      <c r="K1749" t="s">
        <v>831</v>
      </c>
      <c r="L1749" s="4" t="s">
        <v>1511</v>
      </c>
      <c r="M1749" t="s">
        <v>32</v>
      </c>
      <c r="N1749">
        <v>1</v>
      </c>
      <c r="O1749" s="5">
        <v>31000</v>
      </c>
      <c r="P1749" s="5">
        <v>31000</v>
      </c>
      <c r="Q1749" s="18" t="str">
        <f>"S"&amp;_xlfn.ISOWEEKNUM(Semaine_1[[#This Row],[Date]])</f>
        <v>S26</v>
      </c>
      <c r="R1749" s="18" t="str">
        <f>TEXT(Semaine_1[[#This Row],[Date]],"MMMM")</f>
        <v>juin</v>
      </c>
    </row>
    <row r="1750" spans="1:18" x14ac:dyDescent="0.45">
      <c r="A1750" s="1">
        <v>45831</v>
      </c>
      <c r="B1750" t="s">
        <v>30</v>
      </c>
      <c r="C1750" t="s">
        <v>31</v>
      </c>
      <c r="D1750" t="s">
        <v>213</v>
      </c>
      <c r="E1750" t="s">
        <v>181</v>
      </c>
      <c r="F1750">
        <v>775586604</v>
      </c>
      <c r="G1750" t="s">
        <v>27</v>
      </c>
      <c r="I1750" t="s">
        <v>24</v>
      </c>
      <c r="J1750" t="s">
        <v>37</v>
      </c>
      <c r="K1750" t="s">
        <v>831</v>
      </c>
      <c r="L1750" s="4" t="s">
        <v>1512</v>
      </c>
      <c r="M1750" t="s">
        <v>34</v>
      </c>
      <c r="N1750">
        <v>25</v>
      </c>
      <c r="O1750" s="5">
        <v>26000</v>
      </c>
      <c r="P1750" s="5">
        <v>650000</v>
      </c>
      <c r="Q1750" s="18" t="str">
        <f>"S"&amp;_xlfn.ISOWEEKNUM(Semaine_1[[#This Row],[Date]])</f>
        <v>S26</v>
      </c>
      <c r="R1750" s="18" t="str">
        <f>TEXT(Semaine_1[[#This Row],[Date]],"MMMM")</f>
        <v>juin</v>
      </c>
    </row>
    <row r="1751" spans="1:18" ht="42.75" x14ac:dyDescent="0.45">
      <c r="A1751" s="1">
        <v>45831</v>
      </c>
      <c r="B1751" t="s">
        <v>30</v>
      </c>
      <c r="C1751" t="s">
        <v>31</v>
      </c>
      <c r="D1751" t="s">
        <v>213</v>
      </c>
      <c r="E1751" t="s">
        <v>260</v>
      </c>
      <c r="F1751">
        <v>776214111</v>
      </c>
      <c r="G1751" t="s">
        <v>18</v>
      </c>
      <c r="I1751" t="s">
        <v>24</v>
      </c>
      <c r="J1751" t="s">
        <v>20</v>
      </c>
      <c r="K1751" t="s">
        <v>831</v>
      </c>
      <c r="L1751" s="4" t="s">
        <v>1513</v>
      </c>
      <c r="Q1751" s="18" t="str">
        <f>"S"&amp;_xlfn.ISOWEEKNUM(Semaine_1[[#This Row],[Date]])</f>
        <v>S26</v>
      </c>
      <c r="R1751" s="18" t="str">
        <f>TEXT(Semaine_1[[#This Row],[Date]],"MMMM")</f>
        <v>juin</v>
      </c>
    </row>
    <row r="1752" spans="1:18" ht="28.5" x14ac:dyDescent="0.45">
      <c r="A1752" s="1">
        <v>45831</v>
      </c>
      <c r="B1752" t="s">
        <v>30</v>
      </c>
      <c r="C1752" t="s">
        <v>31</v>
      </c>
      <c r="D1752" t="s">
        <v>213</v>
      </c>
      <c r="E1752" t="s">
        <v>1514</v>
      </c>
      <c r="F1752">
        <v>773546192</v>
      </c>
      <c r="G1752" t="s">
        <v>18</v>
      </c>
      <c r="I1752" t="s">
        <v>24</v>
      </c>
      <c r="J1752" t="s">
        <v>20</v>
      </c>
      <c r="K1752" t="s">
        <v>831</v>
      </c>
      <c r="L1752" s="4" t="s">
        <v>1515</v>
      </c>
      <c r="Q1752" s="18" t="str">
        <f>"S"&amp;_xlfn.ISOWEEKNUM(Semaine_1[[#This Row],[Date]])</f>
        <v>S26</v>
      </c>
      <c r="R1752" s="18" t="str">
        <f>TEXT(Semaine_1[[#This Row],[Date]],"MMMM")</f>
        <v>juin</v>
      </c>
    </row>
    <row r="1753" spans="1:18" ht="42.75" x14ac:dyDescent="0.45">
      <c r="A1753" s="1">
        <v>45831</v>
      </c>
      <c r="B1753" t="s">
        <v>30</v>
      </c>
      <c r="C1753" t="s">
        <v>31</v>
      </c>
      <c r="D1753" t="s">
        <v>213</v>
      </c>
      <c r="E1753" t="s">
        <v>1516</v>
      </c>
      <c r="F1753">
        <v>776505937</v>
      </c>
      <c r="G1753" t="s">
        <v>18</v>
      </c>
      <c r="I1753" t="s">
        <v>19</v>
      </c>
      <c r="J1753" t="s">
        <v>20</v>
      </c>
      <c r="K1753" t="s">
        <v>831</v>
      </c>
      <c r="L1753" s="4" t="s">
        <v>1517</v>
      </c>
      <c r="Q1753" s="18" t="str">
        <f>"S"&amp;_xlfn.ISOWEEKNUM(Semaine_1[[#This Row],[Date]])</f>
        <v>S26</v>
      </c>
      <c r="R1753" s="18" t="str">
        <f>TEXT(Semaine_1[[#This Row],[Date]],"MMMM")</f>
        <v>juin</v>
      </c>
    </row>
    <row r="1754" spans="1:18" ht="42.75" x14ac:dyDescent="0.45">
      <c r="A1754" s="1">
        <v>45831</v>
      </c>
      <c r="B1754" t="s">
        <v>30</v>
      </c>
      <c r="C1754" t="s">
        <v>31</v>
      </c>
      <c r="D1754" t="s">
        <v>213</v>
      </c>
      <c r="E1754" t="s">
        <v>261</v>
      </c>
      <c r="F1754">
        <v>784537895</v>
      </c>
      <c r="G1754" t="s">
        <v>27</v>
      </c>
      <c r="I1754" t="s">
        <v>24</v>
      </c>
      <c r="J1754" t="s">
        <v>20</v>
      </c>
      <c r="K1754" t="s">
        <v>831</v>
      </c>
      <c r="L1754" s="4" t="s">
        <v>1518</v>
      </c>
      <c r="Q1754" s="18" t="str">
        <f>"S"&amp;_xlfn.ISOWEEKNUM(Semaine_1[[#This Row],[Date]])</f>
        <v>S26</v>
      </c>
      <c r="R1754" s="18" t="str">
        <f>TEXT(Semaine_1[[#This Row],[Date]],"MMMM")</f>
        <v>juin</v>
      </c>
    </row>
    <row r="1755" spans="1:18" ht="42.75" x14ac:dyDescent="0.45">
      <c r="A1755" s="1">
        <v>45831</v>
      </c>
      <c r="B1755" t="s">
        <v>30</v>
      </c>
      <c r="C1755" t="s">
        <v>31</v>
      </c>
      <c r="D1755" t="s">
        <v>213</v>
      </c>
      <c r="E1755" t="s">
        <v>262</v>
      </c>
      <c r="F1755">
        <v>786323232</v>
      </c>
      <c r="G1755" t="s">
        <v>27</v>
      </c>
      <c r="I1755" t="s">
        <v>24</v>
      </c>
      <c r="J1755" t="s">
        <v>20</v>
      </c>
      <c r="K1755" t="s">
        <v>831</v>
      </c>
      <c r="L1755" s="4" t="s">
        <v>1519</v>
      </c>
      <c r="Q1755" s="18" t="str">
        <f>"S"&amp;_xlfn.ISOWEEKNUM(Semaine_1[[#This Row],[Date]])</f>
        <v>S26</v>
      </c>
      <c r="R1755" s="18" t="str">
        <f>TEXT(Semaine_1[[#This Row],[Date]],"MMMM")</f>
        <v>juin</v>
      </c>
    </row>
    <row r="1756" spans="1:18" ht="42.75" x14ac:dyDescent="0.45">
      <c r="A1756" s="1">
        <v>45831</v>
      </c>
      <c r="B1756" t="s">
        <v>30</v>
      </c>
      <c r="C1756" t="s">
        <v>31</v>
      </c>
      <c r="D1756" t="s">
        <v>213</v>
      </c>
      <c r="E1756" t="s">
        <v>1520</v>
      </c>
      <c r="F1756">
        <v>763313476</v>
      </c>
      <c r="G1756" t="s">
        <v>18</v>
      </c>
      <c r="I1756" t="s">
        <v>19</v>
      </c>
      <c r="J1756" t="s">
        <v>20</v>
      </c>
      <c r="K1756" t="s">
        <v>831</v>
      </c>
      <c r="L1756" s="4" t="s">
        <v>1521</v>
      </c>
      <c r="Q1756" s="18" t="str">
        <f>"S"&amp;_xlfn.ISOWEEKNUM(Semaine_1[[#This Row],[Date]])</f>
        <v>S26</v>
      </c>
      <c r="R1756" s="18" t="str">
        <f>TEXT(Semaine_1[[#This Row],[Date]],"MMMM")</f>
        <v>juin</v>
      </c>
    </row>
    <row r="1757" spans="1:18" x14ac:dyDescent="0.45">
      <c r="A1757" s="1">
        <v>45831</v>
      </c>
      <c r="B1757" t="s">
        <v>30</v>
      </c>
      <c r="C1757" t="s">
        <v>31</v>
      </c>
      <c r="D1757" t="s">
        <v>213</v>
      </c>
      <c r="E1757" t="s">
        <v>263</v>
      </c>
      <c r="F1757">
        <v>774540865</v>
      </c>
      <c r="G1757" t="s">
        <v>27</v>
      </c>
      <c r="I1757" t="s">
        <v>19</v>
      </c>
      <c r="J1757" t="s">
        <v>20</v>
      </c>
      <c r="K1757" t="s">
        <v>831</v>
      </c>
      <c r="L1757" s="4" t="s">
        <v>1522</v>
      </c>
      <c r="Q1757" s="18" t="str">
        <f>"S"&amp;_xlfn.ISOWEEKNUM(Semaine_1[[#This Row],[Date]])</f>
        <v>S26</v>
      </c>
      <c r="R1757" s="18" t="str">
        <f>TEXT(Semaine_1[[#This Row],[Date]],"MMMM")</f>
        <v>juin</v>
      </c>
    </row>
    <row r="1758" spans="1:18" x14ac:dyDescent="0.45">
      <c r="A1758" s="1">
        <v>45831</v>
      </c>
      <c r="B1758" t="s">
        <v>30</v>
      </c>
      <c r="C1758" t="s">
        <v>31</v>
      </c>
      <c r="D1758" t="s">
        <v>213</v>
      </c>
      <c r="E1758" t="s">
        <v>1523</v>
      </c>
      <c r="F1758">
        <v>766972391</v>
      </c>
      <c r="G1758" t="s">
        <v>18</v>
      </c>
      <c r="I1758" t="s">
        <v>19</v>
      </c>
      <c r="J1758" t="s">
        <v>20</v>
      </c>
      <c r="K1758" t="s">
        <v>831</v>
      </c>
      <c r="L1758" s="4" t="s">
        <v>1524</v>
      </c>
      <c r="Q1758" s="18" t="str">
        <f>"S"&amp;_xlfn.ISOWEEKNUM(Semaine_1[[#This Row],[Date]])</f>
        <v>S26</v>
      </c>
      <c r="R1758" s="18" t="str">
        <f>TEXT(Semaine_1[[#This Row],[Date]],"MMMM")</f>
        <v>juin</v>
      </c>
    </row>
    <row r="1759" spans="1:18" x14ac:dyDescent="0.45">
      <c r="A1759" s="1">
        <v>45831</v>
      </c>
      <c r="B1759" t="s">
        <v>30</v>
      </c>
      <c r="C1759" t="s">
        <v>31</v>
      </c>
      <c r="D1759" t="s">
        <v>210</v>
      </c>
      <c r="E1759" t="s">
        <v>1047</v>
      </c>
      <c r="F1759">
        <v>773756258</v>
      </c>
      <c r="G1759" t="s">
        <v>27</v>
      </c>
      <c r="I1759" t="s">
        <v>24</v>
      </c>
      <c r="J1759" t="s">
        <v>37</v>
      </c>
      <c r="K1759" t="s">
        <v>831</v>
      </c>
      <c r="L1759" s="4" t="s">
        <v>1525</v>
      </c>
      <c r="M1759" t="s">
        <v>34</v>
      </c>
      <c r="N1759">
        <v>25</v>
      </c>
      <c r="O1759" s="5">
        <v>26000</v>
      </c>
      <c r="P1759" s="5">
        <v>650000</v>
      </c>
      <c r="Q1759" s="18" t="str">
        <f>"S"&amp;_xlfn.ISOWEEKNUM(Semaine_1[[#This Row],[Date]])</f>
        <v>S26</v>
      </c>
      <c r="R1759" s="18" t="str">
        <f>TEXT(Semaine_1[[#This Row],[Date]],"MMMM")</f>
        <v>juin</v>
      </c>
    </row>
    <row r="1760" spans="1:18" x14ac:dyDescent="0.45">
      <c r="A1760" s="1">
        <v>45831</v>
      </c>
      <c r="B1760" t="s">
        <v>30</v>
      </c>
      <c r="C1760" t="s">
        <v>31</v>
      </c>
      <c r="D1760" t="s">
        <v>210</v>
      </c>
      <c r="E1760" t="s">
        <v>247</v>
      </c>
      <c r="F1760">
        <v>771053847</v>
      </c>
      <c r="G1760" t="s">
        <v>27</v>
      </c>
      <c r="I1760" t="s">
        <v>24</v>
      </c>
      <c r="J1760" t="s">
        <v>37</v>
      </c>
      <c r="K1760" t="s">
        <v>831</v>
      </c>
      <c r="L1760" s="4" t="s">
        <v>33</v>
      </c>
      <c r="M1760" t="s">
        <v>34</v>
      </c>
      <c r="N1760">
        <v>50</v>
      </c>
      <c r="O1760" s="5">
        <v>26000</v>
      </c>
      <c r="P1760" s="5">
        <v>1300000</v>
      </c>
      <c r="Q1760" s="18" t="str">
        <f>"S"&amp;_xlfn.ISOWEEKNUM(Semaine_1[[#This Row],[Date]])</f>
        <v>S26</v>
      </c>
      <c r="R1760" s="18" t="str">
        <f>TEXT(Semaine_1[[#This Row],[Date]],"MMMM")</f>
        <v>juin</v>
      </c>
    </row>
    <row r="1761" spans="1:18" x14ac:dyDescent="0.45">
      <c r="A1761" s="1">
        <v>45831</v>
      </c>
      <c r="B1761" t="s">
        <v>30</v>
      </c>
      <c r="C1761" t="s">
        <v>31</v>
      </c>
      <c r="D1761" t="s">
        <v>210</v>
      </c>
      <c r="E1761" t="s">
        <v>247</v>
      </c>
      <c r="F1761">
        <v>771053847</v>
      </c>
      <c r="G1761" t="s">
        <v>27</v>
      </c>
      <c r="I1761" t="s">
        <v>24</v>
      </c>
      <c r="J1761" t="s">
        <v>37</v>
      </c>
      <c r="K1761" t="s">
        <v>831</v>
      </c>
      <c r="L1761" s="4" t="s">
        <v>33</v>
      </c>
      <c r="M1761" t="s">
        <v>32</v>
      </c>
      <c r="N1761">
        <v>10</v>
      </c>
      <c r="O1761" s="5">
        <v>31000</v>
      </c>
      <c r="P1761" s="5">
        <v>310000</v>
      </c>
      <c r="Q1761" s="18" t="str">
        <f>"S"&amp;_xlfn.ISOWEEKNUM(Semaine_1[[#This Row],[Date]])</f>
        <v>S26</v>
      </c>
      <c r="R1761" s="18" t="str">
        <f>TEXT(Semaine_1[[#This Row],[Date]],"MMMM")</f>
        <v>juin</v>
      </c>
    </row>
    <row r="1762" spans="1:18" x14ac:dyDescent="0.45">
      <c r="A1762" s="1">
        <v>45831</v>
      </c>
      <c r="B1762" t="s">
        <v>30</v>
      </c>
      <c r="C1762" t="s">
        <v>31</v>
      </c>
      <c r="D1762" t="s">
        <v>210</v>
      </c>
      <c r="E1762" t="s">
        <v>1526</v>
      </c>
      <c r="F1762">
        <v>762852932</v>
      </c>
      <c r="G1762" t="s">
        <v>18</v>
      </c>
      <c r="I1762" t="s">
        <v>24</v>
      </c>
      <c r="J1762" t="s">
        <v>20</v>
      </c>
      <c r="K1762" t="s">
        <v>831</v>
      </c>
      <c r="L1762" s="4" t="s">
        <v>1527</v>
      </c>
      <c r="Q1762" s="18" t="str">
        <f>"S"&amp;_xlfn.ISOWEEKNUM(Semaine_1[[#This Row],[Date]])</f>
        <v>S26</v>
      </c>
      <c r="R1762" s="18" t="str">
        <f>TEXT(Semaine_1[[#This Row],[Date]],"MMMM")</f>
        <v>juin</v>
      </c>
    </row>
    <row r="1763" spans="1:18" ht="28.5" x14ac:dyDescent="0.45">
      <c r="A1763" s="1">
        <v>45831</v>
      </c>
      <c r="B1763" t="s">
        <v>30</v>
      </c>
      <c r="C1763" t="s">
        <v>31</v>
      </c>
      <c r="D1763" t="s">
        <v>210</v>
      </c>
      <c r="E1763" t="s">
        <v>212</v>
      </c>
      <c r="F1763">
        <v>785564540</v>
      </c>
      <c r="G1763" t="s">
        <v>18</v>
      </c>
      <c r="I1763" t="s">
        <v>19</v>
      </c>
      <c r="J1763" t="s">
        <v>20</v>
      </c>
      <c r="K1763" t="s">
        <v>831</v>
      </c>
      <c r="L1763" s="4" t="s">
        <v>1528</v>
      </c>
      <c r="Q1763" s="18" t="str">
        <f>"S"&amp;_xlfn.ISOWEEKNUM(Semaine_1[[#This Row],[Date]])</f>
        <v>S26</v>
      </c>
      <c r="R1763" s="18" t="str">
        <f>TEXT(Semaine_1[[#This Row],[Date]],"MMMM")</f>
        <v>juin</v>
      </c>
    </row>
    <row r="1764" spans="1:18" x14ac:dyDescent="0.45">
      <c r="A1764" s="1">
        <v>45831</v>
      </c>
      <c r="B1764" t="s">
        <v>30</v>
      </c>
      <c r="C1764" t="s">
        <v>31</v>
      </c>
      <c r="D1764" t="s">
        <v>210</v>
      </c>
      <c r="E1764" t="s">
        <v>264</v>
      </c>
      <c r="F1764">
        <v>775405469</v>
      </c>
      <c r="G1764" t="s">
        <v>27</v>
      </c>
      <c r="I1764" t="s">
        <v>24</v>
      </c>
      <c r="J1764" t="s">
        <v>20</v>
      </c>
      <c r="K1764" t="s">
        <v>831</v>
      </c>
      <c r="L1764" s="4" t="s">
        <v>1529</v>
      </c>
      <c r="Q1764" s="18" t="str">
        <f>"S"&amp;_xlfn.ISOWEEKNUM(Semaine_1[[#This Row],[Date]])</f>
        <v>S26</v>
      </c>
      <c r="R1764" s="18" t="str">
        <f>TEXT(Semaine_1[[#This Row],[Date]],"MMMM")</f>
        <v>juin</v>
      </c>
    </row>
    <row r="1765" spans="1:18" ht="28.5" x14ac:dyDescent="0.45">
      <c r="A1765" s="1">
        <v>45831</v>
      </c>
      <c r="B1765" t="s">
        <v>30</v>
      </c>
      <c r="C1765" t="s">
        <v>31</v>
      </c>
      <c r="D1765" t="s">
        <v>210</v>
      </c>
      <c r="E1765" t="s">
        <v>1530</v>
      </c>
      <c r="F1765">
        <v>771428937</v>
      </c>
      <c r="G1765" t="s">
        <v>27</v>
      </c>
      <c r="I1765" t="s">
        <v>19</v>
      </c>
      <c r="J1765" t="s">
        <v>20</v>
      </c>
      <c r="K1765" t="s">
        <v>831</v>
      </c>
      <c r="L1765" s="4" t="s">
        <v>1531</v>
      </c>
      <c r="Q1765" s="18" t="str">
        <f>"S"&amp;_xlfn.ISOWEEKNUM(Semaine_1[[#This Row],[Date]])</f>
        <v>S26</v>
      </c>
      <c r="R1765" s="18" t="str">
        <f>TEXT(Semaine_1[[#This Row],[Date]],"MMMM")</f>
        <v>juin</v>
      </c>
    </row>
    <row r="1766" spans="1:18" ht="28.5" x14ac:dyDescent="0.45">
      <c r="A1766" s="1">
        <v>45831</v>
      </c>
      <c r="B1766" t="s">
        <v>30</v>
      </c>
      <c r="C1766" t="s">
        <v>31</v>
      </c>
      <c r="D1766" t="s">
        <v>210</v>
      </c>
      <c r="E1766" t="s">
        <v>1532</v>
      </c>
      <c r="F1766">
        <v>776503464</v>
      </c>
      <c r="G1766" t="s">
        <v>27</v>
      </c>
      <c r="I1766" t="s">
        <v>24</v>
      </c>
      <c r="J1766" t="s">
        <v>20</v>
      </c>
      <c r="K1766" t="s">
        <v>831</v>
      </c>
      <c r="L1766" s="4" t="s">
        <v>1533</v>
      </c>
      <c r="Q1766" s="18" t="str">
        <f>"S"&amp;_xlfn.ISOWEEKNUM(Semaine_1[[#This Row],[Date]])</f>
        <v>S26</v>
      </c>
      <c r="R1766" s="18" t="str">
        <f>TEXT(Semaine_1[[#This Row],[Date]],"MMMM")</f>
        <v>juin</v>
      </c>
    </row>
    <row r="1767" spans="1:18" x14ac:dyDescent="0.45">
      <c r="A1767" s="1">
        <v>45831</v>
      </c>
      <c r="B1767" t="s">
        <v>35</v>
      </c>
      <c r="C1767" t="s">
        <v>36</v>
      </c>
      <c r="D1767" t="s">
        <v>265</v>
      </c>
      <c r="E1767" t="s">
        <v>1534</v>
      </c>
      <c r="F1767">
        <v>784362607</v>
      </c>
      <c r="G1767" t="s">
        <v>27</v>
      </c>
      <c r="I1767" t="s">
        <v>24</v>
      </c>
      <c r="J1767" t="s">
        <v>37</v>
      </c>
      <c r="K1767" t="s">
        <v>831</v>
      </c>
      <c r="L1767" s="4" t="s">
        <v>33</v>
      </c>
      <c r="M1767" t="s">
        <v>34</v>
      </c>
      <c r="N1767">
        <v>25</v>
      </c>
      <c r="O1767" s="5">
        <v>26000</v>
      </c>
      <c r="P1767" s="5">
        <v>650000</v>
      </c>
      <c r="Q1767" s="18" t="str">
        <f>"S"&amp;_xlfn.ISOWEEKNUM(Semaine_1[[#This Row],[Date]])</f>
        <v>S26</v>
      </c>
      <c r="R1767" s="18" t="str">
        <f>TEXT(Semaine_1[[#This Row],[Date]],"MMMM")</f>
        <v>juin</v>
      </c>
    </row>
    <row r="1768" spans="1:18" x14ac:dyDescent="0.45">
      <c r="A1768" s="1">
        <v>45831</v>
      </c>
      <c r="B1768" t="s">
        <v>35</v>
      </c>
      <c r="C1768" t="s">
        <v>36</v>
      </c>
      <c r="D1768" t="s">
        <v>265</v>
      </c>
      <c r="E1768" t="s">
        <v>1534</v>
      </c>
      <c r="F1768">
        <v>784362607</v>
      </c>
      <c r="G1768" t="s">
        <v>27</v>
      </c>
      <c r="I1768" t="s">
        <v>24</v>
      </c>
      <c r="J1768" t="s">
        <v>37</v>
      </c>
      <c r="K1768" t="s">
        <v>831</v>
      </c>
      <c r="L1768" s="4" t="s">
        <v>33</v>
      </c>
      <c r="M1768" t="s">
        <v>32</v>
      </c>
      <c r="N1768">
        <v>13</v>
      </c>
      <c r="O1768" s="5">
        <v>31000</v>
      </c>
      <c r="P1768" s="5">
        <v>403000</v>
      </c>
      <c r="Q1768" s="18" t="str">
        <f>"S"&amp;_xlfn.ISOWEEKNUM(Semaine_1[[#This Row],[Date]])</f>
        <v>S26</v>
      </c>
      <c r="R1768" s="18" t="str">
        <f>TEXT(Semaine_1[[#This Row],[Date]],"MMMM")</f>
        <v>juin</v>
      </c>
    </row>
    <row r="1769" spans="1:18" x14ac:dyDescent="0.45">
      <c r="A1769" s="1">
        <v>45831</v>
      </c>
      <c r="B1769" t="s">
        <v>35</v>
      </c>
      <c r="C1769" t="s">
        <v>36</v>
      </c>
      <c r="D1769" t="s">
        <v>241</v>
      </c>
      <c r="E1769" t="s">
        <v>266</v>
      </c>
      <c r="F1769">
        <v>778886969</v>
      </c>
      <c r="G1769" t="s">
        <v>27</v>
      </c>
      <c r="I1769" t="s">
        <v>24</v>
      </c>
      <c r="J1769" t="s">
        <v>20</v>
      </c>
      <c r="K1769" t="s">
        <v>831</v>
      </c>
      <c r="L1769" s="4" t="s">
        <v>1535</v>
      </c>
      <c r="Q1769" s="18" t="str">
        <f>"S"&amp;_xlfn.ISOWEEKNUM(Semaine_1[[#This Row],[Date]])</f>
        <v>S26</v>
      </c>
      <c r="R1769" s="18" t="str">
        <f>TEXT(Semaine_1[[#This Row],[Date]],"MMMM")</f>
        <v>juin</v>
      </c>
    </row>
    <row r="1770" spans="1:18" x14ac:dyDescent="0.45">
      <c r="A1770" s="1">
        <v>45831</v>
      </c>
      <c r="B1770" t="s">
        <v>35</v>
      </c>
      <c r="C1770" t="s">
        <v>36</v>
      </c>
      <c r="D1770" t="s">
        <v>241</v>
      </c>
      <c r="E1770" t="s">
        <v>1536</v>
      </c>
      <c r="F1770">
        <v>778657940</v>
      </c>
      <c r="G1770" t="s">
        <v>27</v>
      </c>
      <c r="I1770" t="s">
        <v>24</v>
      </c>
      <c r="J1770" t="s">
        <v>37</v>
      </c>
      <c r="K1770" t="s">
        <v>831</v>
      </c>
      <c r="L1770" s="4" t="s">
        <v>39</v>
      </c>
      <c r="M1770" t="s">
        <v>34</v>
      </c>
      <c r="N1770">
        <v>20</v>
      </c>
      <c r="O1770" s="5">
        <v>26000</v>
      </c>
      <c r="P1770" s="5">
        <v>520000</v>
      </c>
      <c r="Q1770" s="18" t="str">
        <f>"S"&amp;_xlfn.ISOWEEKNUM(Semaine_1[[#This Row],[Date]])</f>
        <v>S26</v>
      </c>
      <c r="R1770" s="18" t="str">
        <f>TEXT(Semaine_1[[#This Row],[Date]],"MMMM")</f>
        <v>juin</v>
      </c>
    </row>
    <row r="1771" spans="1:18" x14ac:dyDescent="0.45">
      <c r="A1771" s="1">
        <v>45831</v>
      </c>
      <c r="B1771" t="s">
        <v>35</v>
      </c>
      <c r="C1771" t="s">
        <v>36</v>
      </c>
      <c r="D1771" t="s">
        <v>241</v>
      </c>
      <c r="E1771" t="s">
        <v>1536</v>
      </c>
      <c r="F1771">
        <v>778657940</v>
      </c>
      <c r="G1771" t="s">
        <v>27</v>
      </c>
      <c r="I1771" t="s">
        <v>24</v>
      </c>
      <c r="J1771" t="s">
        <v>37</v>
      </c>
      <c r="K1771" t="s">
        <v>831</v>
      </c>
      <c r="L1771" s="4" t="s">
        <v>39</v>
      </c>
      <c r="M1771" t="s">
        <v>32</v>
      </c>
      <c r="N1771">
        <v>5</v>
      </c>
      <c r="O1771" s="5">
        <v>31000</v>
      </c>
      <c r="P1771" s="5">
        <v>155000</v>
      </c>
      <c r="Q1771" s="18" t="str">
        <f>"S"&amp;_xlfn.ISOWEEKNUM(Semaine_1[[#This Row],[Date]])</f>
        <v>S26</v>
      </c>
      <c r="R1771" s="18" t="str">
        <f>TEXT(Semaine_1[[#This Row],[Date]],"MMMM")</f>
        <v>juin</v>
      </c>
    </row>
    <row r="1772" spans="1:18" x14ac:dyDescent="0.45">
      <c r="A1772" s="1">
        <v>45831</v>
      </c>
      <c r="B1772" t="s">
        <v>35</v>
      </c>
      <c r="C1772" t="s">
        <v>36</v>
      </c>
      <c r="D1772" t="s">
        <v>241</v>
      </c>
      <c r="E1772" t="s">
        <v>1537</v>
      </c>
      <c r="F1772">
        <v>773493195</v>
      </c>
      <c r="G1772" t="s">
        <v>27</v>
      </c>
      <c r="I1772" t="s">
        <v>19</v>
      </c>
      <c r="J1772" t="s">
        <v>20</v>
      </c>
      <c r="K1772" t="s">
        <v>831</v>
      </c>
      <c r="L1772" s="4" t="s">
        <v>39</v>
      </c>
      <c r="Q1772" s="18" t="str">
        <f>"S"&amp;_xlfn.ISOWEEKNUM(Semaine_1[[#This Row],[Date]])</f>
        <v>S26</v>
      </c>
      <c r="R1772" s="18" t="str">
        <f>TEXT(Semaine_1[[#This Row],[Date]],"MMMM")</f>
        <v>juin</v>
      </c>
    </row>
    <row r="1773" spans="1:18" x14ac:dyDescent="0.45">
      <c r="A1773" s="1">
        <v>45831</v>
      </c>
      <c r="B1773" t="s">
        <v>35</v>
      </c>
      <c r="C1773" t="s">
        <v>36</v>
      </c>
      <c r="D1773" t="s">
        <v>241</v>
      </c>
      <c r="E1773" t="s">
        <v>1292</v>
      </c>
      <c r="F1773">
        <v>775740539</v>
      </c>
      <c r="G1773" t="s">
        <v>27</v>
      </c>
      <c r="I1773" t="s">
        <v>24</v>
      </c>
      <c r="J1773" t="s">
        <v>37</v>
      </c>
      <c r="K1773" t="s">
        <v>831</v>
      </c>
      <c r="L1773" s="4" t="s">
        <v>1538</v>
      </c>
      <c r="M1773" t="s">
        <v>34</v>
      </c>
      <c r="N1773">
        <v>50</v>
      </c>
      <c r="O1773" s="5">
        <v>26000</v>
      </c>
      <c r="P1773" s="5">
        <v>1300000</v>
      </c>
      <c r="Q1773" s="18" t="str">
        <f>"S"&amp;_xlfn.ISOWEEKNUM(Semaine_1[[#This Row],[Date]])</f>
        <v>S26</v>
      </c>
      <c r="R1773" s="18" t="str">
        <f>TEXT(Semaine_1[[#This Row],[Date]],"MMMM")</f>
        <v>juin</v>
      </c>
    </row>
    <row r="1774" spans="1:18" ht="28.5" x14ac:dyDescent="0.45">
      <c r="A1774" s="1">
        <v>45831</v>
      </c>
      <c r="B1774" t="s">
        <v>35</v>
      </c>
      <c r="C1774" t="s">
        <v>36</v>
      </c>
      <c r="D1774" t="s">
        <v>241</v>
      </c>
      <c r="E1774" t="s">
        <v>1539</v>
      </c>
      <c r="F1774">
        <v>779646150</v>
      </c>
      <c r="G1774" t="s">
        <v>27</v>
      </c>
      <c r="I1774" t="s">
        <v>24</v>
      </c>
      <c r="J1774" t="s">
        <v>20</v>
      </c>
      <c r="K1774" t="s">
        <v>831</v>
      </c>
      <c r="L1774" s="4" t="s">
        <v>1540</v>
      </c>
      <c r="Q1774" s="18" t="str">
        <f>"S"&amp;_xlfn.ISOWEEKNUM(Semaine_1[[#This Row],[Date]])</f>
        <v>S26</v>
      </c>
      <c r="R1774" s="18" t="str">
        <f>TEXT(Semaine_1[[#This Row],[Date]],"MMMM")</f>
        <v>juin</v>
      </c>
    </row>
    <row r="1775" spans="1:18" x14ac:dyDescent="0.45">
      <c r="A1775" s="1">
        <v>45831</v>
      </c>
      <c r="B1775" t="s">
        <v>35</v>
      </c>
      <c r="C1775" t="s">
        <v>36</v>
      </c>
      <c r="D1775" t="s">
        <v>241</v>
      </c>
      <c r="E1775" t="s">
        <v>1541</v>
      </c>
      <c r="F1775">
        <v>779724512</v>
      </c>
      <c r="G1775" t="s">
        <v>18</v>
      </c>
      <c r="I1775" t="s">
        <v>24</v>
      </c>
      <c r="J1775" t="s">
        <v>20</v>
      </c>
      <c r="K1775" t="s">
        <v>831</v>
      </c>
      <c r="L1775" s="4" t="s">
        <v>1542</v>
      </c>
      <c r="Q1775" s="18" t="str">
        <f>"S"&amp;_xlfn.ISOWEEKNUM(Semaine_1[[#This Row],[Date]])</f>
        <v>S26</v>
      </c>
      <c r="R1775" s="18" t="str">
        <f>TEXT(Semaine_1[[#This Row],[Date]],"MMMM")</f>
        <v>juin</v>
      </c>
    </row>
    <row r="1776" spans="1:18" x14ac:dyDescent="0.45">
      <c r="A1776" s="1">
        <v>45831</v>
      </c>
      <c r="B1776" t="s">
        <v>35</v>
      </c>
      <c r="C1776" t="s">
        <v>36</v>
      </c>
      <c r="D1776" t="s">
        <v>241</v>
      </c>
      <c r="E1776" t="s">
        <v>1543</v>
      </c>
      <c r="F1776">
        <v>709176169</v>
      </c>
      <c r="G1776" t="s">
        <v>27</v>
      </c>
      <c r="I1776" t="s">
        <v>24</v>
      </c>
      <c r="J1776" t="s">
        <v>37</v>
      </c>
      <c r="K1776" t="s">
        <v>831</v>
      </c>
      <c r="L1776" s="4" t="s">
        <v>39</v>
      </c>
      <c r="M1776" t="s">
        <v>32</v>
      </c>
      <c r="N1776">
        <v>5</v>
      </c>
      <c r="O1776" s="5">
        <v>31000</v>
      </c>
      <c r="P1776" s="5">
        <v>155000</v>
      </c>
      <c r="Q1776" s="18" t="str">
        <f>"S"&amp;_xlfn.ISOWEEKNUM(Semaine_1[[#This Row],[Date]])</f>
        <v>S26</v>
      </c>
      <c r="R1776" s="18" t="str">
        <f>TEXT(Semaine_1[[#This Row],[Date]],"MMMM")</f>
        <v>juin</v>
      </c>
    </row>
    <row r="1777" spans="1:18" ht="28.5" x14ac:dyDescent="0.45">
      <c r="A1777" s="1">
        <v>45831</v>
      </c>
      <c r="B1777" t="s">
        <v>35</v>
      </c>
      <c r="C1777" t="s">
        <v>36</v>
      </c>
      <c r="D1777" t="s">
        <v>241</v>
      </c>
      <c r="E1777" t="s">
        <v>1544</v>
      </c>
      <c r="F1777">
        <v>773592330</v>
      </c>
      <c r="G1777" t="s">
        <v>18</v>
      </c>
      <c r="I1777" t="s">
        <v>24</v>
      </c>
      <c r="J1777" t="s">
        <v>37</v>
      </c>
      <c r="K1777" t="s">
        <v>831</v>
      </c>
      <c r="L1777" s="4" t="s">
        <v>1545</v>
      </c>
      <c r="M1777" t="s">
        <v>34</v>
      </c>
      <c r="N1777">
        <v>5</v>
      </c>
      <c r="O1777" s="5">
        <v>26000</v>
      </c>
      <c r="P1777" s="5">
        <v>130000</v>
      </c>
      <c r="Q1777" s="18" t="str">
        <f>"S"&amp;_xlfn.ISOWEEKNUM(Semaine_1[[#This Row],[Date]])</f>
        <v>S26</v>
      </c>
      <c r="R1777" s="18" t="str">
        <f>TEXT(Semaine_1[[#This Row],[Date]],"MMMM")</f>
        <v>juin</v>
      </c>
    </row>
    <row r="1778" spans="1:18" x14ac:dyDescent="0.45">
      <c r="A1778" s="1">
        <v>45831</v>
      </c>
      <c r="B1778" t="s">
        <v>35</v>
      </c>
      <c r="C1778" t="s">
        <v>36</v>
      </c>
      <c r="D1778" t="s">
        <v>241</v>
      </c>
      <c r="E1778" t="s">
        <v>1546</v>
      </c>
      <c r="F1778">
        <v>774187389</v>
      </c>
      <c r="G1778" t="s">
        <v>27</v>
      </c>
      <c r="I1778" t="s">
        <v>24</v>
      </c>
      <c r="J1778" t="s">
        <v>37</v>
      </c>
      <c r="K1778" t="s">
        <v>831</v>
      </c>
      <c r="L1778" s="4" t="s">
        <v>1547</v>
      </c>
      <c r="M1778" t="s">
        <v>34</v>
      </c>
      <c r="N1778">
        <v>13</v>
      </c>
      <c r="O1778" s="5">
        <v>26000</v>
      </c>
      <c r="P1778" s="5">
        <v>338000</v>
      </c>
      <c r="Q1778" s="18" t="str">
        <f>"S"&amp;_xlfn.ISOWEEKNUM(Semaine_1[[#This Row],[Date]])</f>
        <v>S26</v>
      </c>
      <c r="R1778" s="18" t="str">
        <f>TEXT(Semaine_1[[#This Row],[Date]],"MMMM")</f>
        <v>juin</v>
      </c>
    </row>
    <row r="1779" spans="1:18" x14ac:dyDescent="0.45">
      <c r="A1779" s="1">
        <v>45831</v>
      </c>
      <c r="B1779" t="s">
        <v>35</v>
      </c>
      <c r="C1779" t="s">
        <v>36</v>
      </c>
      <c r="D1779" t="s">
        <v>241</v>
      </c>
      <c r="E1779" t="s">
        <v>1548</v>
      </c>
      <c r="F1779">
        <v>777370401</v>
      </c>
      <c r="G1779" t="s">
        <v>23</v>
      </c>
      <c r="I1779" t="s">
        <v>19</v>
      </c>
      <c r="J1779" t="s">
        <v>20</v>
      </c>
      <c r="K1779" t="s">
        <v>831</v>
      </c>
      <c r="L1779" s="4" t="s">
        <v>39</v>
      </c>
      <c r="Q1779" s="18" t="str">
        <f>"S"&amp;_xlfn.ISOWEEKNUM(Semaine_1[[#This Row],[Date]])</f>
        <v>S26</v>
      </c>
      <c r="R1779" s="18" t="str">
        <f>TEXT(Semaine_1[[#This Row],[Date]],"MMMM")</f>
        <v>juin</v>
      </c>
    </row>
    <row r="1780" spans="1:18" x14ac:dyDescent="0.45">
      <c r="A1780" s="1">
        <v>45831</v>
      </c>
      <c r="B1780" t="s">
        <v>35</v>
      </c>
      <c r="C1780" t="s">
        <v>36</v>
      </c>
      <c r="D1780" t="s">
        <v>241</v>
      </c>
      <c r="E1780" t="s">
        <v>1549</v>
      </c>
      <c r="F1780">
        <v>773725495</v>
      </c>
      <c r="G1780" t="s">
        <v>27</v>
      </c>
      <c r="I1780" t="s">
        <v>19</v>
      </c>
      <c r="J1780" t="s">
        <v>20</v>
      </c>
      <c r="K1780" t="s">
        <v>831</v>
      </c>
      <c r="L1780" s="4" t="s">
        <v>1439</v>
      </c>
      <c r="Q1780" s="18" t="str">
        <f>"S"&amp;_xlfn.ISOWEEKNUM(Semaine_1[[#This Row],[Date]])</f>
        <v>S26</v>
      </c>
      <c r="R1780" s="18" t="str">
        <f>TEXT(Semaine_1[[#This Row],[Date]],"MMMM")</f>
        <v>juin</v>
      </c>
    </row>
    <row r="1781" spans="1:18" x14ac:dyDescent="0.45">
      <c r="A1781" s="1">
        <v>45831</v>
      </c>
      <c r="B1781" t="s">
        <v>35</v>
      </c>
      <c r="C1781" t="s">
        <v>36</v>
      </c>
      <c r="D1781" t="s">
        <v>241</v>
      </c>
      <c r="E1781" t="s">
        <v>1550</v>
      </c>
      <c r="F1781">
        <v>770315128</v>
      </c>
      <c r="G1781" t="s">
        <v>27</v>
      </c>
      <c r="I1781" t="s">
        <v>19</v>
      </c>
      <c r="J1781" t="s">
        <v>20</v>
      </c>
      <c r="K1781" t="s">
        <v>831</v>
      </c>
      <c r="L1781" s="4" t="s">
        <v>1551</v>
      </c>
      <c r="Q1781" s="18" t="str">
        <f>"S"&amp;_xlfn.ISOWEEKNUM(Semaine_1[[#This Row],[Date]])</f>
        <v>S26</v>
      </c>
      <c r="R1781" s="18" t="str">
        <f>TEXT(Semaine_1[[#This Row],[Date]],"MMMM")</f>
        <v>juin</v>
      </c>
    </row>
    <row r="1782" spans="1:18" x14ac:dyDescent="0.45">
      <c r="A1782" s="1">
        <v>45831</v>
      </c>
      <c r="B1782" t="s">
        <v>35</v>
      </c>
      <c r="C1782" t="s">
        <v>36</v>
      </c>
      <c r="D1782" t="s">
        <v>241</v>
      </c>
      <c r="E1782" t="s">
        <v>1552</v>
      </c>
      <c r="F1782">
        <v>782130484</v>
      </c>
      <c r="G1782" t="s">
        <v>27</v>
      </c>
      <c r="I1782" t="s">
        <v>19</v>
      </c>
      <c r="J1782" t="s">
        <v>20</v>
      </c>
      <c r="K1782" t="s">
        <v>831</v>
      </c>
      <c r="L1782" s="4" t="s">
        <v>1553</v>
      </c>
      <c r="Q1782" s="18" t="str">
        <f>"S"&amp;_xlfn.ISOWEEKNUM(Semaine_1[[#This Row],[Date]])</f>
        <v>S26</v>
      </c>
      <c r="R1782" s="18" t="str">
        <f>TEXT(Semaine_1[[#This Row],[Date]],"MMMM")</f>
        <v>juin</v>
      </c>
    </row>
    <row r="1783" spans="1:18" x14ac:dyDescent="0.45">
      <c r="A1783" s="1">
        <v>45831</v>
      </c>
      <c r="B1783" t="s">
        <v>40</v>
      </c>
      <c r="C1783" t="s">
        <v>41</v>
      </c>
      <c r="D1783" t="s">
        <v>226</v>
      </c>
      <c r="E1783" t="s">
        <v>1554</v>
      </c>
      <c r="F1783">
        <v>774061052</v>
      </c>
      <c r="G1783" t="s">
        <v>27</v>
      </c>
      <c r="I1783" t="s">
        <v>24</v>
      </c>
      <c r="J1783" t="s">
        <v>20</v>
      </c>
      <c r="K1783" t="s">
        <v>831</v>
      </c>
      <c r="L1783" s="4" t="s">
        <v>1094</v>
      </c>
      <c r="Q1783" s="18" t="str">
        <f>"S"&amp;_xlfn.ISOWEEKNUM(Semaine_1[[#This Row],[Date]])</f>
        <v>S26</v>
      </c>
      <c r="R1783" s="18" t="str">
        <f>TEXT(Semaine_1[[#This Row],[Date]],"MMMM")</f>
        <v>juin</v>
      </c>
    </row>
    <row r="1784" spans="1:18" x14ac:dyDescent="0.45">
      <c r="A1784" s="1">
        <v>45831</v>
      </c>
      <c r="B1784" t="s">
        <v>40</v>
      </c>
      <c r="C1784" t="s">
        <v>41</v>
      </c>
      <c r="D1784" t="s">
        <v>147</v>
      </c>
      <c r="E1784" t="s">
        <v>1555</v>
      </c>
      <c r="F1784">
        <v>774714384</v>
      </c>
      <c r="G1784" t="s">
        <v>27</v>
      </c>
      <c r="I1784" t="s">
        <v>19</v>
      </c>
      <c r="J1784" t="s">
        <v>37</v>
      </c>
      <c r="K1784" t="s">
        <v>831</v>
      </c>
      <c r="L1784" s="4" t="s">
        <v>39</v>
      </c>
      <c r="M1784" t="s">
        <v>34</v>
      </c>
      <c r="N1784">
        <v>3</v>
      </c>
      <c r="O1784" s="5">
        <v>26000</v>
      </c>
      <c r="P1784" s="5">
        <v>78000</v>
      </c>
      <c r="Q1784" s="18" t="str">
        <f>"S"&amp;_xlfn.ISOWEEKNUM(Semaine_1[[#This Row],[Date]])</f>
        <v>S26</v>
      </c>
      <c r="R1784" s="18" t="str">
        <f>TEXT(Semaine_1[[#This Row],[Date]],"MMMM")</f>
        <v>juin</v>
      </c>
    </row>
    <row r="1785" spans="1:18" x14ac:dyDescent="0.45">
      <c r="A1785" s="1">
        <v>45831</v>
      </c>
      <c r="B1785" t="s">
        <v>40</v>
      </c>
      <c r="C1785" t="s">
        <v>41</v>
      </c>
      <c r="D1785" t="s">
        <v>226</v>
      </c>
      <c r="E1785" t="s">
        <v>1556</v>
      </c>
      <c r="F1785">
        <v>776193016</v>
      </c>
      <c r="G1785" t="s">
        <v>18</v>
      </c>
      <c r="I1785" t="s">
        <v>24</v>
      </c>
      <c r="J1785" t="s">
        <v>20</v>
      </c>
      <c r="K1785" t="s">
        <v>831</v>
      </c>
      <c r="L1785" s="4" t="s">
        <v>1094</v>
      </c>
      <c r="Q1785" s="18" t="str">
        <f>"S"&amp;_xlfn.ISOWEEKNUM(Semaine_1[[#This Row],[Date]])</f>
        <v>S26</v>
      </c>
      <c r="R1785" s="18" t="str">
        <f>TEXT(Semaine_1[[#This Row],[Date]],"MMMM")</f>
        <v>juin</v>
      </c>
    </row>
    <row r="1786" spans="1:18" x14ac:dyDescent="0.45">
      <c r="A1786" s="1">
        <v>45831</v>
      </c>
      <c r="B1786" t="s">
        <v>40</v>
      </c>
      <c r="C1786" t="s">
        <v>41</v>
      </c>
      <c r="D1786" t="s">
        <v>226</v>
      </c>
      <c r="E1786" t="s">
        <v>1557</v>
      </c>
      <c r="F1786">
        <v>776147708</v>
      </c>
      <c r="G1786" t="s">
        <v>27</v>
      </c>
      <c r="I1786" t="s">
        <v>19</v>
      </c>
      <c r="J1786" t="s">
        <v>20</v>
      </c>
      <c r="K1786" t="s">
        <v>831</v>
      </c>
      <c r="L1786" s="4" t="s">
        <v>1558</v>
      </c>
      <c r="Q1786" s="18" t="str">
        <f>"S"&amp;_xlfn.ISOWEEKNUM(Semaine_1[[#This Row],[Date]])</f>
        <v>S26</v>
      </c>
      <c r="R1786" s="18" t="str">
        <f>TEXT(Semaine_1[[#This Row],[Date]],"MMMM")</f>
        <v>juin</v>
      </c>
    </row>
    <row r="1787" spans="1:18" x14ac:dyDescent="0.45">
      <c r="A1787" s="1">
        <v>45831</v>
      </c>
      <c r="B1787" t="s">
        <v>40</v>
      </c>
      <c r="C1787" t="s">
        <v>41</v>
      </c>
      <c r="D1787" t="s">
        <v>226</v>
      </c>
      <c r="E1787" t="s">
        <v>1559</v>
      </c>
      <c r="F1787">
        <v>777422663</v>
      </c>
      <c r="G1787" t="s">
        <v>18</v>
      </c>
      <c r="I1787" t="s">
        <v>24</v>
      </c>
      <c r="J1787" t="s">
        <v>37</v>
      </c>
      <c r="K1787" t="s">
        <v>831</v>
      </c>
      <c r="L1787" s="4" t="s">
        <v>39</v>
      </c>
      <c r="M1787" t="s">
        <v>177</v>
      </c>
      <c r="N1787">
        <v>1</v>
      </c>
      <c r="O1787" s="5">
        <v>31000</v>
      </c>
      <c r="P1787" s="5">
        <v>31000</v>
      </c>
      <c r="Q1787" s="18" t="str">
        <f>"S"&amp;_xlfn.ISOWEEKNUM(Semaine_1[[#This Row],[Date]])</f>
        <v>S26</v>
      </c>
      <c r="R1787" s="18" t="str">
        <f>TEXT(Semaine_1[[#This Row],[Date]],"MMMM")</f>
        <v>juin</v>
      </c>
    </row>
    <row r="1788" spans="1:18" x14ac:dyDescent="0.45">
      <c r="A1788" s="1">
        <v>45831</v>
      </c>
      <c r="B1788" t="s">
        <v>40</v>
      </c>
      <c r="C1788" t="s">
        <v>41</v>
      </c>
      <c r="D1788" t="s">
        <v>226</v>
      </c>
      <c r="E1788" t="s">
        <v>1560</v>
      </c>
      <c r="F1788">
        <v>775570266</v>
      </c>
      <c r="G1788" t="s">
        <v>27</v>
      </c>
      <c r="I1788" t="s">
        <v>19</v>
      </c>
      <c r="J1788" t="s">
        <v>20</v>
      </c>
      <c r="K1788" t="s">
        <v>831</v>
      </c>
      <c r="L1788" s="4" t="s">
        <v>1561</v>
      </c>
      <c r="Q1788" s="18" t="str">
        <f>"S"&amp;_xlfn.ISOWEEKNUM(Semaine_1[[#This Row],[Date]])</f>
        <v>S26</v>
      </c>
      <c r="R1788" s="18" t="str">
        <f>TEXT(Semaine_1[[#This Row],[Date]],"MMMM")</f>
        <v>juin</v>
      </c>
    </row>
    <row r="1789" spans="1:18" ht="28.5" x14ac:dyDescent="0.45">
      <c r="A1789" s="1">
        <v>45831</v>
      </c>
      <c r="B1789" t="s">
        <v>40</v>
      </c>
      <c r="C1789" t="s">
        <v>41</v>
      </c>
      <c r="D1789" t="s">
        <v>226</v>
      </c>
      <c r="E1789" t="s">
        <v>1562</v>
      </c>
      <c r="F1789">
        <v>775717613</v>
      </c>
      <c r="G1789" t="s">
        <v>27</v>
      </c>
      <c r="I1789" t="s">
        <v>19</v>
      </c>
      <c r="J1789" t="s">
        <v>20</v>
      </c>
      <c r="K1789" t="s">
        <v>831</v>
      </c>
      <c r="L1789" s="4" t="s">
        <v>1563</v>
      </c>
      <c r="Q1789" s="18" t="str">
        <f>"S"&amp;_xlfn.ISOWEEKNUM(Semaine_1[[#This Row],[Date]])</f>
        <v>S26</v>
      </c>
      <c r="R1789" s="18" t="str">
        <f>TEXT(Semaine_1[[#This Row],[Date]],"MMMM")</f>
        <v>juin</v>
      </c>
    </row>
    <row r="1790" spans="1:18" ht="28.5" x14ac:dyDescent="0.45">
      <c r="A1790" s="1">
        <v>45831</v>
      </c>
      <c r="B1790" t="s">
        <v>42</v>
      </c>
      <c r="C1790" t="s">
        <v>815</v>
      </c>
      <c r="D1790" t="s">
        <v>889</v>
      </c>
      <c r="E1790" t="s">
        <v>1184</v>
      </c>
      <c r="F1790">
        <v>770217868</v>
      </c>
      <c r="G1790" t="s">
        <v>27</v>
      </c>
      <c r="I1790" t="s">
        <v>24</v>
      </c>
      <c r="J1790" t="s">
        <v>37</v>
      </c>
      <c r="K1790" t="s">
        <v>831</v>
      </c>
      <c r="L1790" s="4" t="s">
        <v>1564</v>
      </c>
      <c r="M1790" t="s">
        <v>34</v>
      </c>
      <c r="N1790">
        <v>50</v>
      </c>
      <c r="O1790" s="5">
        <v>26000</v>
      </c>
      <c r="P1790" s="5">
        <v>1300000</v>
      </c>
      <c r="Q1790" s="18" t="str">
        <f>"S"&amp;_xlfn.ISOWEEKNUM(Semaine_1[[#This Row],[Date]])</f>
        <v>S26</v>
      </c>
      <c r="R1790" s="18" t="str">
        <f>TEXT(Semaine_1[[#This Row],[Date]],"MMMM")</f>
        <v>juin</v>
      </c>
    </row>
    <row r="1791" spans="1:18" ht="28.5" x14ac:dyDescent="0.45">
      <c r="A1791" s="1">
        <v>45831</v>
      </c>
      <c r="B1791" t="s">
        <v>42</v>
      </c>
      <c r="C1791" t="s">
        <v>815</v>
      </c>
      <c r="D1791" t="s">
        <v>1375</v>
      </c>
      <c r="E1791" t="s">
        <v>267</v>
      </c>
      <c r="F1791">
        <v>775484487</v>
      </c>
      <c r="G1791" t="s">
        <v>23</v>
      </c>
      <c r="I1791" t="s">
        <v>24</v>
      </c>
      <c r="J1791" t="s">
        <v>28</v>
      </c>
      <c r="K1791" t="s">
        <v>831</v>
      </c>
      <c r="L1791" s="4" t="s">
        <v>1565</v>
      </c>
      <c r="M1791" t="s">
        <v>209</v>
      </c>
      <c r="N1791">
        <v>5</v>
      </c>
      <c r="O1791" s="5">
        <v>7500</v>
      </c>
      <c r="P1791" s="5">
        <v>37500</v>
      </c>
      <c r="Q1791" s="18" t="str">
        <f>"S"&amp;_xlfn.ISOWEEKNUM(Semaine_1[[#This Row],[Date]])</f>
        <v>S26</v>
      </c>
      <c r="R1791" s="18" t="str">
        <f>TEXT(Semaine_1[[#This Row],[Date]],"MMMM")</f>
        <v>juin</v>
      </c>
    </row>
    <row r="1792" spans="1:18" x14ac:dyDescent="0.45">
      <c r="A1792" s="1">
        <v>45831</v>
      </c>
      <c r="B1792" t="s">
        <v>42</v>
      </c>
      <c r="C1792" t="s">
        <v>815</v>
      </c>
      <c r="D1792" t="s">
        <v>889</v>
      </c>
      <c r="E1792" t="s">
        <v>1566</v>
      </c>
      <c r="F1792">
        <v>770921464</v>
      </c>
      <c r="G1792" t="s">
        <v>18</v>
      </c>
      <c r="I1792" t="s">
        <v>19</v>
      </c>
      <c r="J1792" t="s">
        <v>20</v>
      </c>
      <c r="K1792" t="s">
        <v>831</v>
      </c>
      <c r="L1792" s="4" t="s">
        <v>1567</v>
      </c>
      <c r="Q1792" s="18" t="str">
        <f>"S"&amp;_xlfn.ISOWEEKNUM(Semaine_1[[#This Row],[Date]])</f>
        <v>S26</v>
      </c>
      <c r="R1792" s="18" t="str">
        <f>TEXT(Semaine_1[[#This Row],[Date]],"MMMM")</f>
        <v>juin</v>
      </c>
    </row>
    <row r="1793" spans="1:18" x14ac:dyDescent="0.45">
      <c r="A1793" s="1">
        <v>45831</v>
      </c>
      <c r="B1793" t="s">
        <v>42</v>
      </c>
      <c r="C1793" t="s">
        <v>815</v>
      </c>
      <c r="D1793" t="s">
        <v>889</v>
      </c>
      <c r="E1793" t="s">
        <v>1568</v>
      </c>
      <c r="F1793">
        <v>781523821</v>
      </c>
      <c r="G1793" t="s">
        <v>27</v>
      </c>
      <c r="I1793" t="s">
        <v>19</v>
      </c>
      <c r="J1793" t="s">
        <v>20</v>
      </c>
      <c r="K1793" t="s">
        <v>831</v>
      </c>
      <c r="L1793" s="4" t="s">
        <v>1569</v>
      </c>
      <c r="Q1793" s="18" t="str">
        <f>"S"&amp;_xlfn.ISOWEEKNUM(Semaine_1[[#This Row],[Date]])</f>
        <v>S26</v>
      </c>
      <c r="R1793" s="18" t="str">
        <f>TEXT(Semaine_1[[#This Row],[Date]],"MMMM")</f>
        <v>juin</v>
      </c>
    </row>
    <row r="1794" spans="1:18" x14ac:dyDescent="0.45">
      <c r="A1794" s="1">
        <v>45831</v>
      </c>
      <c r="B1794" t="s">
        <v>42</v>
      </c>
      <c r="C1794" t="s">
        <v>815</v>
      </c>
      <c r="D1794" t="s">
        <v>889</v>
      </c>
      <c r="E1794" t="s">
        <v>1570</v>
      </c>
      <c r="F1794">
        <v>774379845</v>
      </c>
      <c r="G1794" t="s">
        <v>18</v>
      </c>
      <c r="I1794" t="s">
        <v>19</v>
      </c>
      <c r="J1794" t="s">
        <v>20</v>
      </c>
      <c r="K1794" t="s">
        <v>831</v>
      </c>
      <c r="L1794" s="4" t="s">
        <v>1571</v>
      </c>
      <c r="Q1794" s="18" t="str">
        <f>"S"&amp;_xlfn.ISOWEEKNUM(Semaine_1[[#This Row],[Date]])</f>
        <v>S26</v>
      </c>
      <c r="R1794" s="18" t="str">
        <f>TEXT(Semaine_1[[#This Row],[Date]],"MMMM")</f>
        <v>juin</v>
      </c>
    </row>
    <row r="1795" spans="1:18" x14ac:dyDescent="0.45">
      <c r="A1795" s="1">
        <v>45831</v>
      </c>
      <c r="B1795" t="s">
        <v>42</v>
      </c>
      <c r="C1795" t="s">
        <v>815</v>
      </c>
      <c r="D1795" t="s">
        <v>889</v>
      </c>
      <c r="E1795" t="s">
        <v>1572</v>
      </c>
      <c r="F1795">
        <v>775001321</v>
      </c>
      <c r="G1795" t="s">
        <v>18</v>
      </c>
      <c r="I1795" t="s">
        <v>19</v>
      </c>
      <c r="J1795" t="s">
        <v>20</v>
      </c>
      <c r="K1795" t="s">
        <v>831</v>
      </c>
      <c r="L1795" s="4" t="s">
        <v>1573</v>
      </c>
      <c r="Q1795" s="18" t="str">
        <f>"S"&amp;_xlfn.ISOWEEKNUM(Semaine_1[[#This Row],[Date]])</f>
        <v>S26</v>
      </c>
      <c r="R1795" s="18" t="str">
        <f>TEXT(Semaine_1[[#This Row],[Date]],"MMMM")</f>
        <v>juin</v>
      </c>
    </row>
    <row r="1796" spans="1:18" ht="28.5" x14ac:dyDescent="0.45">
      <c r="A1796" s="1">
        <v>45831</v>
      </c>
      <c r="B1796" t="s">
        <v>42</v>
      </c>
      <c r="C1796" t="s">
        <v>815</v>
      </c>
      <c r="D1796" t="s">
        <v>889</v>
      </c>
      <c r="E1796" t="s">
        <v>1574</v>
      </c>
      <c r="F1796">
        <v>778876532</v>
      </c>
      <c r="G1796" t="s">
        <v>18</v>
      </c>
      <c r="I1796" t="s">
        <v>19</v>
      </c>
      <c r="J1796" t="s">
        <v>20</v>
      </c>
      <c r="K1796" t="s">
        <v>831</v>
      </c>
      <c r="L1796" s="4" t="s">
        <v>1575</v>
      </c>
      <c r="Q1796" s="18" t="str">
        <f>"S"&amp;_xlfn.ISOWEEKNUM(Semaine_1[[#This Row],[Date]])</f>
        <v>S26</v>
      </c>
      <c r="R1796" s="18" t="str">
        <f>TEXT(Semaine_1[[#This Row],[Date]],"MMMM")</f>
        <v>juin</v>
      </c>
    </row>
    <row r="1797" spans="1:18" ht="28.5" x14ac:dyDescent="0.45">
      <c r="A1797" s="1">
        <v>45831</v>
      </c>
      <c r="B1797" t="s">
        <v>42</v>
      </c>
      <c r="C1797" t="s">
        <v>815</v>
      </c>
      <c r="D1797" t="s">
        <v>889</v>
      </c>
      <c r="E1797" t="s">
        <v>1477</v>
      </c>
      <c r="F1797">
        <v>776421350</v>
      </c>
      <c r="G1797" t="s">
        <v>18</v>
      </c>
      <c r="I1797" t="s">
        <v>19</v>
      </c>
      <c r="J1797" t="s">
        <v>20</v>
      </c>
      <c r="K1797" t="s">
        <v>831</v>
      </c>
      <c r="L1797" s="4" t="s">
        <v>1576</v>
      </c>
      <c r="Q1797" s="18" t="str">
        <f>"S"&amp;_xlfn.ISOWEEKNUM(Semaine_1[[#This Row],[Date]])</f>
        <v>S26</v>
      </c>
      <c r="R1797" s="18" t="str">
        <f>TEXT(Semaine_1[[#This Row],[Date]],"MMMM")</f>
        <v>juin</v>
      </c>
    </row>
    <row r="1798" spans="1:18" ht="28.5" x14ac:dyDescent="0.45">
      <c r="A1798" s="1">
        <v>45831</v>
      </c>
      <c r="B1798" t="s">
        <v>42</v>
      </c>
      <c r="C1798" t="s">
        <v>815</v>
      </c>
      <c r="D1798" t="s">
        <v>889</v>
      </c>
      <c r="E1798" t="s">
        <v>1577</v>
      </c>
      <c r="F1798">
        <v>784548655</v>
      </c>
      <c r="G1798" t="s">
        <v>18</v>
      </c>
      <c r="I1798" t="s">
        <v>24</v>
      </c>
      <c r="J1798" t="s">
        <v>20</v>
      </c>
      <c r="K1798" t="s">
        <v>831</v>
      </c>
      <c r="L1798" s="4" t="s">
        <v>1578</v>
      </c>
      <c r="Q1798" s="18" t="str">
        <f>"S"&amp;_xlfn.ISOWEEKNUM(Semaine_1[[#This Row],[Date]])</f>
        <v>S26</v>
      </c>
      <c r="R1798" s="18" t="str">
        <f>TEXT(Semaine_1[[#This Row],[Date]],"MMMM")</f>
        <v>juin</v>
      </c>
    </row>
    <row r="1799" spans="1:18" ht="28.5" x14ac:dyDescent="0.45">
      <c r="A1799" s="1">
        <v>45830</v>
      </c>
      <c r="B1799" t="s">
        <v>25</v>
      </c>
      <c r="C1799" t="s">
        <v>26</v>
      </c>
      <c r="D1799" t="s">
        <v>61</v>
      </c>
      <c r="E1799" t="s">
        <v>76</v>
      </c>
      <c r="F1799">
        <v>776622000</v>
      </c>
      <c r="G1799" t="s">
        <v>27</v>
      </c>
      <c r="I1799" t="s">
        <v>24</v>
      </c>
      <c r="J1799" t="s">
        <v>37</v>
      </c>
      <c r="K1799" t="s">
        <v>831</v>
      </c>
      <c r="L1799" s="4" t="s">
        <v>1579</v>
      </c>
      <c r="M1799" t="s">
        <v>190</v>
      </c>
      <c r="N1799">
        <v>100</v>
      </c>
      <c r="O1799" s="5">
        <v>6000</v>
      </c>
      <c r="P1799" s="5">
        <v>600000</v>
      </c>
      <c r="Q1799" s="18" t="str">
        <f>"S"&amp;_xlfn.ISOWEEKNUM(Semaine_1[[#This Row],[Date]])</f>
        <v>S25</v>
      </c>
      <c r="R1799" s="18" t="str">
        <f>TEXT(Semaine_1[[#This Row],[Date]],"MMMM")</f>
        <v>juin</v>
      </c>
    </row>
    <row r="1800" spans="1:18" x14ac:dyDescent="0.45">
      <c r="A1800" s="1">
        <v>45868</v>
      </c>
      <c r="B1800" t="s">
        <v>14</v>
      </c>
      <c r="C1800" t="s">
        <v>15</v>
      </c>
      <c r="D1800" t="s">
        <v>57</v>
      </c>
      <c r="E1800" t="s">
        <v>314</v>
      </c>
      <c r="F1800">
        <v>774464768</v>
      </c>
      <c r="G1800" t="s">
        <v>27</v>
      </c>
      <c r="I1800" t="s">
        <v>24</v>
      </c>
      <c r="J1800" t="s">
        <v>28</v>
      </c>
      <c r="K1800" t="s">
        <v>126</v>
      </c>
      <c r="L1800" s="4" t="s">
        <v>1622</v>
      </c>
      <c r="M1800" t="s">
        <v>34</v>
      </c>
      <c r="N1800">
        <v>2</v>
      </c>
      <c r="O1800" s="5">
        <v>26000</v>
      </c>
      <c r="P1800" s="5">
        <v>52000</v>
      </c>
      <c r="Q1800" s="18" t="str">
        <f>"S"&amp;_xlfn.ISOWEEKNUM(Semaine_1[[#This Row],[Date]])</f>
        <v>S31</v>
      </c>
      <c r="R1800" s="18" t="str">
        <f>TEXT(Semaine_1[[#This Row],[Date]],"MMMM")</f>
        <v>juillet</v>
      </c>
    </row>
    <row r="1801" spans="1:18" x14ac:dyDescent="0.45">
      <c r="A1801" s="1">
        <v>45868</v>
      </c>
      <c r="B1801" t="s">
        <v>14</v>
      </c>
      <c r="C1801" t="s">
        <v>15</v>
      </c>
      <c r="D1801" t="s">
        <v>57</v>
      </c>
      <c r="E1801" t="s">
        <v>616</v>
      </c>
      <c r="F1801">
        <v>776167544</v>
      </c>
      <c r="G1801" t="s">
        <v>27</v>
      </c>
      <c r="I1801" t="s">
        <v>24</v>
      </c>
      <c r="J1801" t="s">
        <v>28</v>
      </c>
      <c r="K1801" t="s">
        <v>126</v>
      </c>
      <c r="L1801" s="4" t="s">
        <v>39</v>
      </c>
      <c r="M1801" t="s">
        <v>34</v>
      </c>
      <c r="N1801">
        <v>10</v>
      </c>
      <c r="O1801" s="5">
        <v>26000</v>
      </c>
      <c r="P1801" s="5">
        <v>260000</v>
      </c>
      <c r="Q1801" s="18" t="str">
        <f>"S"&amp;_xlfn.ISOWEEKNUM(Semaine_1[[#This Row],[Date]])</f>
        <v>S31</v>
      </c>
      <c r="R1801" s="18" t="str">
        <f>TEXT(Semaine_1[[#This Row],[Date]],"MMMM")</f>
        <v>juillet</v>
      </c>
    </row>
    <row r="1802" spans="1:18" x14ac:dyDescent="0.45">
      <c r="A1802" s="1">
        <v>45868</v>
      </c>
      <c r="B1802" t="s">
        <v>14</v>
      </c>
      <c r="C1802" t="s">
        <v>15</v>
      </c>
      <c r="D1802" t="s">
        <v>57</v>
      </c>
      <c r="E1802" t="s">
        <v>310</v>
      </c>
      <c r="F1802">
        <v>772788635</v>
      </c>
      <c r="G1802" t="s">
        <v>18</v>
      </c>
      <c r="I1802" t="s">
        <v>19</v>
      </c>
      <c r="J1802" t="s">
        <v>20</v>
      </c>
      <c r="L1802" s="4" t="s">
        <v>311</v>
      </c>
      <c r="Q1802" s="18" t="str">
        <f>"S"&amp;_xlfn.ISOWEEKNUM(Semaine_1[[#This Row],[Date]])</f>
        <v>S31</v>
      </c>
      <c r="R1802" s="18" t="str">
        <f>TEXT(Semaine_1[[#This Row],[Date]],"MMMM")</f>
        <v>juillet</v>
      </c>
    </row>
    <row r="1803" spans="1:18" x14ac:dyDescent="0.45">
      <c r="A1803" s="1">
        <v>45868</v>
      </c>
      <c r="B1803" t="s">
        <v>14</v>
      </c>
      <c r="C1803" t="s">
        <v>15</v>
      </c>
      <c r="D1803" t="s">
        <v>57</v>
      </c>
      <c r="E1803" t="s">
        <v>318</v>
      </c>
      <c r="F1803">
        <v>776885310</v>
      </c>
      <c r="G1803" t="s">
        <v>27</v>
      </c>
      <c r="I1803" t="s">
        <v>24</v>
      </c>
      <c r="J1803" t="s">
        <v>20</v>
      </c>
      <c r="L1803" s="4" t="s">
        <v>1793</v>
      </c>
      <c r="Q1803" s="18" t="str">
        <f>"S"&amp;_xlfn.ISOWEEKNUM(Semaine_1[[#This Row],[Date]])</f>
        <v>S31</v>
      </c>
      <c r="R1803" s="18" t="str">
        <f>TEXT(Semaine_1[[#This Row],[Date]],"MMMM")</f>
        <v>juillet</v>
      </c>
    </row>
    <row r="1804" spans="1:18" x14ac:dyDescent="0.45">
      <c r="A1804" s="1">
        <v>45868</v>
      </c>
      <c r="B1804" t="s">
        <v>14</v>
      </c>
      <c r="C1804" t="s">
        <v>15</v>
      </c>
      <c r="D1804" t="s">
        <v>57</v>
      </c>
      <c r="E1804" t="s">
        <v>2353</v>
      </c>
      <c r="F1804">
        <v>775197108</v>
      </c>
      <c r="G1804" t="s">
        <v>27</v>
      </c>
      <c r="I1804" t="s">
        <v>19</v>
      </c>
      <c r="J1804" t="s">
        <v>20</v>
      </c>
      <c r="L1804" s="4" t="s">
        <v>311</v>
      </c>
      <c r="Q1804" s="18" t="str">
        <f>"S"&amp;_xlfn.ISOWEEKNUM(Semaine_1[[#This Row],[Date]])</f>
        <v>S31</v>
      </c>
      <c r="R1804" s="18" t="str">
        <f>TEXT(Semaine_1[[#This Row],[Date]],"MMMM")</f>
        <v>juillet</v>
      </c>
    </row>
    <row r="1805" spans="1:18" ht="42.75" x14ac:dyDescent="0.45">
      <c r="A1805" s="1">
        <v>45868</v>
      </c>
      <c r="B1805" t="s">
        <v>14</v>
      </c>
      <c r="C1805" t="s">
        <v>15</v>
      </c>
      <c r="D1805" t="s">
        <v>57</v>
      </c>
      <c r="E1805" t="s">
        <v>320</v>
      </c>
      <c r="F1805">
        <v>785943768</v>
      </c>
      <c r="G1805" t="s">
        <v>27</v>
      </c>
      <c r="I1805" t="s">
        <v>19</v>
      </c>
      <c r="J1805" t="s">
        <v>20</v>
      </c>
      <c r="L1805" s="4" t="s">
        <v>2354</v>
      </c>
      <c r="Q1805" s="18" t="str">
        <f>"S"&amp;_xlfn.ISOWEEKNUM(Semaine_1[[#This Row],[Date]])</f>
        <v>S31</v>
      </c>
      <c r="R1805" s="18" t="str">
        <f>TEXT(Semaine_1[[#This Row],[Date]],"MMMM")</f>
        <v>juillet</v>
      </c>
    </row>
    <row r="1806" spans="1:18" x14ac:dyDescent="0.45">
      <c r="A1806" s="1">
        <v>45868</v>
      </c>
      <c r="B1806" t="s">
        <v>14</v>
      </c>
      <c r="C1806" t="s">
        <v>15</v>
      </c>
      <c r="D1806" t="s">
        <v>71</v>
      </c>
      <c r="E1806" t="s">
        <v>2252</v>
      </c>
      <c r="F1806">
        <v>776367168</v>
      </c>
      <c r="G1806" t="s">
        <v>27</v>
      </c>
      <c r="I1806" t="s">
        <v>24</v>
      </c>
      <c r="J1806" t="s">
        <v>28</v>
      </c>
      <c r="K1806" t="s">
        <v>126</v>
      </c>
      <c r="L1806" s="4" t="s">
        <v>39</v>
      </c>
      <c r="M1806" t="s">
        <v>34</v>
      </c>
      <c r="N1806">
        <v>21</v>
      </c>
      <c r="O1806" s="5">
        <v>26000</v>
      </c>
      <c r="P1806" s="5">
        <v>546000</v>
      </c>
      <c r="Q1806" s="18" t="str">
        <f>"S"&amp;_xlfn.ISOWEEKNUM(Semaine_1[[#This Row],[Date]])</f>
        <v>S31</v>
      </c>
      <c r="R1806" s="18" t="str">
        <f>TEXT(Semaine_1[[#This Row],[Date]],"MMMM")</f>
        <v>juillet</v>
      </c>
    </row>
    <row r="1807" spans="1:18" x14ac:dyDescent="0.45">
      <c r="A1807" s="1">
        <v>45868</v>
      </c>
      <c r="B1807" t="s">
        <v>30</v>
      </c>
      <c r="C1807" t="s">
        <v>31</v>
      </c>
      <c r="D1807" t="s">
        <v>115</v>
      </c>
      <c r="E1807" t="s">
        <v>2159</v>
      </c>
      <c r="F1807">
        <v>755253232</v>
      </c>
      <c r="G1807" t="s">
        <v>27</v>
      </c>
      <c r="I1807" t="s">
        <v>19</v>
      </c>
      <c r="J1807" t="s">
        <v>20</v>
      </c>
      <c r="L1807" s="4" t="s">
        <v>2355</v>
      </c>
      <c r="Q1807" s="18" t="str">
        <f>"S"&amp;_xlfn.ISOWEEKNUM(Semaine_1[[#This Row],[Date]])</f>
        <v>S31</v>
      </c>
      <c r="R1807" s="18" t="str">
        <f>TEXT(Semaine_1[[#This Row],[Date]],"MMMM")</f>
        <v>juillet</v>
      </c>
    </row>
    <row r="1808" spans="1:18" ht="28.5" x14ac:dyDescent="0.45">
      <c r="A1808" s="1">
        <v>45868</v>
      </c>
      <c r="B1808" t="s">
        <v>30</v>
      </c>
      <c r="C1808" t="s">
        <v>31</v>
      </c>
      <c r="D1808" t="s">
        <v>115</v>
      </c>
      <c r="E1808" t="s">
        <v>1240</v>
      </c>
      <c r="F1808">
        <v>772884203</v>
      </c>
      <c r="G1808" t="s">
        <v>18</v>
      </c>
      <c r="I1808" t="s">
        <v>24</v>
      </c>
      <c r="J1808" t="s">
        <v>20</v>
      </c>
      <c r="L1808" s="4" t="s">
        <v>2356</v>
      </c>
      <c r="Q1808" s="18" t="str">
        <f>"S"&amp;_xlfn.ISOWEEKNUM(Semaine_1[[#This Row],[Date]])</f>
        <v>S31</v>
      </c>
      <c r="R1808" s="18" t="str">
        <f>TEXT(Semaine_1[[#This Row],[Date]],"MMMM")</f>
        <v>juillet</v>
      </c>
    </row>
    <row r="1809" spans="1:18" x14ac:dyDescent="0.45">
      <c r="A1809" s="1">
        <v>45868</v>
      </c>
      <c r="B1809" t="s">
        <v>30</v>
      </c>
      <c r="C1809" t="s">
        <v>31</v>
      </c>
      <c r="D1809" t="s">
        <v>115</v>
      </c>
      <c r="E1809" t="s">
        <v>114</v>
      </c>
      <c r="F1809">
        <v>762625997</v>
      </c>
      <c r="G1809" t="s">
        <v>18</v>
      </c>
      <c r="I1809" t="s">
        <v>19</v>
      </c>
      <c r="J1809" t="s">
        <v>20</v>
      </c>
      <c r="L1809" s="4" t="s">
        <v>2357</v>
      </c>
      <c r="Q1809" s="18" t="str">
        <f>"S"&amp;_xlfn.ISOWEEKNUM(Semaine_1[[#This Row],[Date]])</f>
        <v>S31</v>
      </c>
      <c r="R1809" s="18" t="str">
        <f>TEXT(Semaine_1[[#This Row],[Date]],"MMMM")</f>
        <v>juillet</v>
      </c>
    </row>
    <row r="1810" spans="1:18" ht="28.5" x14ac:dyDescent="0.45">
      <c r="A1810" s="1">
        <v>45868</v>
      </c>
      <c r="B1810" t="s">
        <v>30</v>
      </c>
      <c r="C1810" t="s">
        <v>31</v>
      </c>
      <c r="D1810" t="s">
        <v>115</v>
      </c>
      <c r="E1810" t="s">
        <v>113</v>
      </c>
      <c r="F1810">
        <v>778747772</v>
      </c>
      <c r="G1810" t="s">
        <v>18</v>
      </c>
      <c r="I1810" t="s">
        <v>24</v>
      </c>
      <c r="J1810" t="s">
        <v>20</v>
      </c>
      <c r="L1810" s="4" t="s">
        <v>2358</v>
      </c>
      <c r="Q1810" s="18" t="str">
        <f>"S"&amp;_xlfn.ISOWEEKNUM(Semaine_1[[#This Row],[Date]])</f>
        <v>S31</v>
      </c>
      <c r="R1810" s="18" t="str">
        <f>TEXT(Semaine_1[[#This Row],[Date]],"MMMM")</f>
        <v>juillet</v>
      </c>
    </row>
    <row r="1811" spans="1:18" x14ac:dyDescent="0.45">
      <c r="A1811" s="1">
        <v>45868</v>
      </c>
      <c r="B1811" t="s">
        <v>30</v>
      </c>
      <c r="C1811" t="s">
        <v>31</v>
      </c>
      <c r="D1811" t="s">
        <v>115</v>
      </c>
      <c r="E1811" t="s">
        <v>233</v>
      </c>
      <c r="F1811">
        <v>764881522</v>
      </c>
      <c r="G1811" t="s">
        <v>18</v>
      </c>
      <c r="I1811" t="s">
        <v>19</v>
      </c>
      <c r="J1811" t="s">
        <v>20</v>
      </c>
      <c r="L1811" s="4" t="s">
        <v>2359</v>
      </c>
      <c r="Q1811" s="18" t="str">
        <f>"S"&amp;_xlfn.ISOWEEKNUM(Semaine_1[[#This Row],[Date]])</f>
        <v>S31</v>
      </c>
      <c r="R1811" s="18" t="str">
        <f>TEXT(Semaine_1[[#This Row],[Date]],"MMMM")</f>
        <v>juillet</v>
      </c>
    </row>
    <row r="1812" spans="1:18" x14ac:dyDescent="0.45">
      <c r="A1812" s="1">
        <v>45868</v>
      </c>
      <c r="B1812" t="s">
        <v>30</v>
      </c>
      <c r="C1812" t="s">
        <v>31</v>
      </c>
      <c r="D1812" t="s">
        <v>115</v>
      </c>
      <c r="E1812" t="s">
        <v>232</v>
      </c>
      <c r="F1812">
        <v>773340367</v>
      </c>
      <c r="G1812" t="s">
        <v>18</v>
      </c>
      <c r="I1812" t="s">
        <v>24</v>
      </c>
      <c r="J1812" t="s">
        <v>28</v>
      </c>
      <c r="K1812" t="s">
        <v>126</v>
      </c>
      <c r="L1812" s="4" t="s">
        <v>33</v>
      </c>
      <c r="M1812" t="s">
        <v>34</v>
      </c>
      <c r="N1812">
        <v>5</v>
      </c>
      <c r="O1812" s="5">
        <v>26000</v>
      </c>
      <c r="P1812" s="5">
        <v>130000</v>
      </c>
      <c r="Q1812" s="18" t="str">
        <f>"S"&amp;_xlfn.ISOWEEKNUM(Semaine_1[[#This Row],[Date]])</f>
        <v>S31</v>
      </c>
      <c r="R1812" s="18" t="str">
        <f>TEXT(Semaine_1[[#This Row],[Date]],"MMMM")</f>
        <v>juillet</v>
      </c>
    </row>
    <row r="1813" spans="1:18" x14ac:dyDescent="0.45">
      <c r="A1813" s="1">
        <v>45868</v>
      </c>
      <c r="B1813" t="s">
        <v>30</v>
      </c>
      <c r="C1813" t="s">
        <v>31</v>
      </c>
      <c r="D1813" t="s">
        <v>107</v>
      </c>
      <c r="E1813" t="s">
        <v>112</v>
      </c>
      <c r="F1813">
        <v>781532059</v>
      </c>
      <c r="G1813" t="s">
        <v>18</v>
      </c>
      <c r="I1813" t="s">
        <v>24</v>
      </c>
      <c r="J1813" t="s">
        <v>20</v>
      </c>
      <c r="L1813" s="4" t="s">
        <v>2360</v>
      </c>
      <c r="Q1813" s="18" t="str">
        <f>"S"&amp;_xlfn.ISOWEEKNUM(Semaine_1[[#This Row],[Date]])</f>
        <v>S31</v>
      </c>
      <c r="R1813" s="18" t="str">
        <f>TEXT(Semaine_1[[#This Row],[Date]],"MMMM")</f>
        <v>juillet</v>
      </c>
    </row>
    <row r="1814" spans="1:18" ht="42.75" x14ac:dyDescent="0.45">
      <c r="A1814" s="1">
        <v>45868</v>
      </c>
      <c r="B1814" t="s">
        <v>30</v>
      </c>
      <c r="C1814" t="s">
        <v>31</v>
      </c>
      <c r="D1814" t="s">
        <v>107</v>
      </c>
      <c r="E1814" t="s">
        <v>111</v>
      </c>
      <c r="F1814">
        <v>775792864</v>
      </c>
      <c r="G1814" t="s">
        <v>18</v>
      </c>
      <c r="I1814" t="s">
        <v>24</v>
      </c>
      <c r="J1814" t="s">
        <v>20</v>
      </c>
      <c r="L1814" s="4" t="s">
        <v>2361</v>
      </c>
      <c r="Q1814" s="18" t="str">
        <f>"S"&amp;_xlfn.ISOWEEKNUM(Semaine_1[[#This Row],[Date]])</f>
        <v>S31</v>
      </c>
      <c r="R1814" s="18" t="str">
        <f>TEXT(Semaine_1[[#This Row],[Date]],"MMMM")</f>
        <v>juillet</v>
      </c>
    </row>
    <row r="1815" spans="1:18" x14ac:dyDescent="0.45">
      <c r="A1815" s="1">
        <v>45868</v>
      </c>
      <c r="B1815" t="s">
        <v>30</v>
      </c>
      <c r="C1815" t="s">
        <v>31</v>
      </c>
      <c r="D1815" t="s">
        <v>107</v>
      </c>
      <c r="E1815" t="s">
        <v>145</v>
      </c>
      <c r="F1815">
        <v>762974040</v>
      </c>
      <c r="G1815" t="s">
        <v>27</v>
      </c>
      <c r="I1815" t="s">
        <v>24</v>
      </c>
      <c r="J1815" t="s">
        <v>20</v>
      </c>
      <c r="L1815" s="4" t="s">
        <v>1990</v>
      </c>
      <c r="Q1815" s="18" t="str">
        <f>"S"&amp;_xlfn.ISOWEEKNUM(Semaine_1[[#This Row],[Date]])</f>
        <v>S31</v>
      </c>
      <c r="R1815" s="18" t="str">
        <f>TEXT(Semaine_1[[#This Row],[Date]],"MMMM")</f>
        <v>juillet</v>
      </c>
    </row>
    <row r="1816" spans="1:18" ht="42.75" x14ac:dyDescent="0.45">
      <c r="A1816" s="1">
        <v>45868</v>
      </c>
      <c r="B1816" t="s">
        <v>30</v>
      </c>
      <c r="C1816" t="s">
        <v>31</v>
      </c>
      <c r="D1816" t="s">
        <v>107</v>
      </c>
      <c r="E1816" t="s">
        <v>108</v>
      </c>
      <c r="F1816">
        <v>775213948</v>
      </c>
      <c r="G1816" t="s">
        <v>18</v>
      </c>
      <c r="I1816" t="s">
        <v>24</v>
      </c>
      <c r="J1816" t="s">
        <v>20</v>
      </c>
      <c r="L1816" s="4" t="s">
        <v>2362</v>
      </c>
      <c r="Q1816" s="18" t="str">
        <f>"S"&amp;_xlfn.ISOWEEKNUM(Semaine_1[[#This Row],[Date]])</f>
        <v>S31</v>
      </c>
      <c r="R1816" s="18" t="str">
        <f>TEXT(Semaine_1[[#This Row],[Date]],"MMMM")</f>
        <v>juillet</v>
      </c>
    </row>
    <row r="1817" spans="1:18" ht="28.5" x14ac:dyDescent="0.45">
      <c r="A1817" s="1">
        <v>45868</v>
      </c>
      <c r="B1817" t="s">
        <v>30</v>
      </c>
      <c r="C1817" t="s">
        <v>31</v>
      </c>
      <c r="D1817" t="s">
        <v>107</v>
      </c>
      <c r="E1817" t="s">
        <v>110</v>
      </c>
      <c r="F1817">
        <v>768059355</v>
      </c>
      <c r="G1817" t="s">
        <v>27</v>
      </c>
      <c r="I1817" t="s">
        <v>24</v>
      </c>
      <c r="J1817" t="s">
        <v>20</v>
      </c>
      <c r="L1817" s="4" t="s">
        <v>2363</v>
      </c>
      <c r="Q1817" s="18" t="str">
        <f>"S"&amp;_xlfn.ISOWEEKNUM(Semaine_1[[#This Row],[Date]])</f>
        <v>S31</v>
      </c>
      <c r="R1817" s="18" t="str">
        <f>TEXT(Semaine_1[[#This Row],[Date]],"MMMM")</f>
        <v>juillet</v>
      </c>
    </row>
    <row r="1818" spans="1:18" ht="42.75" x14ac:dyDescent="0.45">
      <c r="A1818" s="1">
        <v>45868</v>
      </c>
      <c r="B1818" t="s">
        <v>30</v>
      </c>
      <c r="C1818" t="s">
        <v>31</v>
      </c>
      <c r="D1818" t="s">
        <v>107</v>
      </c>
      <c r="E1818" t="s">
        <v>642</v>
      </c>
      <c r="F1818">
        <v>772713019</v>
      </c>
      <c r="G1818" t="s">
        <v>27</v>
      </c>
      <c r="I1818" t="s">
        <v>24</v>
      </c>
      <c r="J1818" t="s">
        <v>20</v>
      </c>
      <c r="L1818" s="4" t="s">
        <v>2364</v>
      </c>
      <c r="Q1818" s="18" t="str">
        <f>"S"&amp;_xlfn.ISOWEEKNUM(Semaine_1[[#This Row],[Date]])</f>
        <v>S31</v>
      </c>
      <c r="R1818" s="18" t="str">
        <f>TEXT(Semaine_1[[#This Row],[Date]],"MMMM")</f>
        <v>juillet</v>
      </c>
    </row>
    <row r="1819" spans="1:18" x14ac:dyDescent="0.45">
      <c r="A1819" s="1">
        <v>45868</v>
      </c>
      <c r="B1819" t="s">
        <v>30</v>
      </c>
      <c r="C1819" t="s">
        <v>31</v>
      </c>
      <c r="D1819" t="s">
        <v>107</v>
      </c>
      <c r="E1819" t="s">
        <v>109</v>
      </c>
      <c r="F1819">
        <v>779420909</v>
      </c>
      <c r="G1819" t="s">
        <v>18</v>
      </c>
      <c r="I1819" t="s">
        <v>24</v>
      </c>
      <c r="J1819" t="s">
        <v>28</v>
      </c>
      <c r="K1819" t="s">
        <v>126</v>
      </c>
      <c r="L1819" s="4" t="s">
        <v>33</v>
      </c>
      <c r="M1819" t="s">
        <v>34</v>
      </c>
      <c r="N1819">
        <v>10</v>
      </c>
      <c r="O1819" s="5">
        <v>26000</v>
      </c>
      <c r="P1819" s="5">
        <v>260000</v>
      </c>
      <c r="Q1819" s="18" t="str">
        <f>"S"&amp;_xlfn.ISOWEEKNUM(Semaine_1[[#This Row],[Date]])</f>
        <v>S31</v>
      </c>
      <c r="R1819" s="18" t="str">
        <f>TEXT(Semaine_1[[#This Row],[Date]],"MMMM")</f>
        <v>juillet</v>
      </c>
    </row>
    <row r="1820" spans="1:18" x14ac:dyDescent="0.45">
      <c r="A1820" s="1">
        <v>45868</v>
      </c>
      <c r="B1820" t="s">
        <v>25</v>
      </c>
      <c r="C1820" t="s">
        <v>26</v>
      </c>
      <c r="D1820" t="s">
        <v>864</v>
      </c>
      <c r="E1820" t="s">
        <v>867</v>
      </c>
      <c r="F1820">
        <v>777484616</v>
      </c>
      <c r="G1820" t="s">
        <v>18</v>
      </c>
      <c r="I1820" t="s">
        <v>19</v>
      </c>
      <c r="J1820" t="s">
        <v>20</v>
      </c>
      <c r="L1820" s="4" t="s">
        <v>219</v>
      </c>
      <c r="Q1820" s="18" t="str">
        <f>"S"&amp;_xlfn.ISOWEEKNUM(Semaine_1[[#This Row],[Date]])</f>
        <v>S31</v>
      </c>
      <c r="R1820" s="18" t="str">
        <f>TEXT(Semaine_1[[#This Row],[Date]],"MMMM")</f>
        <v>juillet</v>
      </c>
    </row>
    <row r="1821" spans="1:18" ht="28.5" x14ac:dyDescent="0.45">
      <c r="A1821" s="1">
        <v>45868</v>
      </c>
      <c r="B1821" t="s">
        <v>25</v>
      </c>
      <c r="C1821" t="s">
        <v>26</v>
      </c>
      <c r="D1821" t="s">
        <v>864</v>
      </c>
      <c r="E1821" t="s">
        <v>2133</v>
      </c>
      <c r="F1821">
        <v>776480328</v>
      </c>
      <c r="G1821" t="s">
        <v>18</v>
      </c>
      <c r="I1821" t="s">
        <v>19</v>
      </c>
      <c r="J1821" t="s">
        <v>20</v>
      </c>
      <c r="L1821" s="4" t="s">
        <v>1481</v>
      </c>
      <c r="Q1821" s="18" t="str">
        <f>"S"&amp;_xlfn.ISOWEEKNUM(Semaine_1[[#This Row],[Date]])</f>
        <v>S31</v>
      </c>
      <c r="R1821" s="18" t="str">
        <f>TEXT(Semaine_1[[#This Row],[Date]],"MMMM")</f>
        <v>juillet</v>
      </c>
    </row>
    <row r="1822" spans="1:18" ht="28.5" x14ac:dyDescent="0.45">
      <c r="A1822" s="1">
        <v>45868</v>
      </c>
      <c r="B1822" t="s">
        <v>25</v>
      </c>
      <c r="C1822" t="s">
        <v>26</v>
      </c>
      <c r="D1822" t="s">
        <v>864</v>
      </c>
      <c r="E1822" t="s">
        <v>869</v>
      </c>
      <c r="F1822">
        <v>774898830</v>
      </c>
      <c r="G1822" t="s">
        <v>18</v>
      </c>
      <c r="I1822" t="s">
        <v>19</v>
      </c>
      <c r="J1822" t="s">
        <v>20</v>
      </c>
      <c r="L1822" s="4" t="s">
        <v>2365</v>
      </c>
      <c r="Q1822" s="18" t="str">
        <f>"S"&amp;_xlfn.ISOWEEKNUM(Semaine_1[[#This Row],[Date]])</f>
        <v>S31</v>
      </c>
      <c r="R1822" s="18" t="str">
        <f>TEXT(Semaine_1[[#This Row],[Date]],"MMMM")</f>
        <v>juillet</v>
      </c>
    </row>
    <row r="1823" spans="1:18" x14ac:dyDescent="0.45">
      <c r="A1823" s="1">
        <v>45868</v>
      </c>
      <c r="B1823" t="s">
        <v>45</v>
      </c>
      <c r="C1823" t="s">
        <v>46</v>
      </c>
      <c r="D1823" t="s">
        <v>64</v>
      </c>
      <c r="E1823" t="s">
        <v>2129</v>
      </c>
      <c r="F1823">
        <v>760169386</v>
      </c>
      <c r="G1823" t="s">
        <v>27</v>
      </c>
      <c r="I1823" t="s">
        <v>24</v>
      </c>
      <c r="J1823" t="s">
        <v>37</v>
      </c>
      <c r="L1823" s="4" t="s">
        <v>1600</v>
      </c>
      <c r="M1823" t="s">
        <v>34</v>
      </c>
      <c r="N1823">
        <v>10</v>
      </c>
      <c r="O1823" s="5">
        <v>26000</v>
      </c>
      <c r="P1823" s="5">
        <v>260000</v>
      </c>
      <c r="Q1823" s="18" t="str">
        <f>"S"&amp;_xlfn.ISOWEEKNUM(Semaine_1[[#This Row],[Date]])</f>
        <v>S31</v>
      </c>
      <c r="R1823" s="18" t="str">
        <f>TEXT(Semaine_1[[#This Row],[Date]],"MMMM")</f>
        <v>juillet</v>
      </c>
    </row>
    <row r="1824" spans="1:18" x14ac:dyDescent="0.45">
      <c r="A1824" s="1">
        <v>45868</v>
      </c>
      <c r="B1824" t="s">
        <v>45</v>
      </c>
      <c r="C1824" t="s">
        <v>46</v>
      </c>
      <c r="D1824" t="s">
        <v>64</v>
      </c>
      <c r="E1824" t="s">
        <v>306</v>
      </c>
      <c r="F1824">
        <v>778066928</v>
      </c>
      <c r="G1824" t="s">
        <v>138</v>
      </c>
      <c r="I1824" t="s">
        <v>24</v>
      </c>
      <c r="J1824" t="s">
        <v>20</v>
      </c>
      <c r="L1824" s="4" t="s">
        <v>51</v>
      </c>
      <c r="Q1824" s="18" t="str">
        <f>"S"&amp;_xlfn.ISOWEEKNUM(Semaine_1[[#This Row],[Date]])</f>
        <v>S31</v>
      </c>
      <c r="R1824" s="18" t="str">
        <f>TEXT(Semaine_1[[#This Row],[Date]],"MMMM")</f>
        <v>juillet</v>
      </c>
    </row>
    <row r="1825" spans="1:18" x14ac:dyDescent="0.45">
      <c r="A1825" s="1">
        <v>45868</v>
      </c>
      <c r="B1825" t="s">
        <v>45</v>
      </c>
      <c r="C1825" t="s">
        <v>46</v>
      </c>
      <c r="D1825" t="s">
        <v>64</v>
      </c>
      <c r="E1825" t="s">
        <v>131</v>
      </c>
      <c r="F1825">
        <v>775122270</v>
      </c>
      <c r="G1825" t="s">
        <v>27</v>
      </c>
      <c r="I1825" t="s">
        <v>24</v>
      </c>
      <c r="J1825" t="s">
        <v>37</v>
      </c>
      <c r="L1825" s="4" t="s">
        <v>2366</v>
      </c>
      <c r="M1825" t="s">
        <v>34</v>
      </c>
      <c r="N1825">
        <v>10</v>
      </c>
      <c r="O1825" s="5">
        <v>26000</v>
      </c>
      <c r="P1825" s="5">
        <v>260000</v>
      </c>
      <c r="Q1825" s="18" t="str">
        <f>"S"&amp;_xlfn.ISOWEEKNUM(Semaine_1[[#This Row],[Date]])</f>
        <v>S31</v>
      </c>
      <c r="R1825" s="18" t="str">
        <f>TEXT(Semaine_1[[#This Row],[Date]],"MMMM")</f>
        <v>juillet</v>
      </c>
    </row>
    <row r="1826" spans="1:18" x14ac:dyDescent="0.45">
      <c r="A1826" s="1">
        <v>45868</v>
      </c>
      <c r="B1826" t="s">
        <v>45</v>
      </c>
      <c r="C1826" t="s">
        <v>46</v>
      </c>
      <c r="D1826" t="s">
        <v>64</v>
      </c>
      <c r="E1826" t="s">
        <v>150</v>
      </c>
      <c r="F1826">
        <v>773066194</v>
      </c>
      <c r="G1826" t="s">
        <v>27</v>
      </c>
      <c r="I1826" t="s">
        <v>24</v>
      </c>
      <c r="J1826" t="s">
        <v>20</v>
      </c>
      <c r="L1826" s="4" t="s">
        <v>1094</v>
      </c>
      <c r="Q1826" s="18" t="str">
        <f>"S"&amp;_xlfn.ISOWEEKNUM(Semaine_1[[#This Row],[Date]])</f>
        <v>S31</v>
      </c>
      <c r="R1826" s="18" t="str">
        <f>TEXT(Semaine_1[[#This Row],[Date]],"MMMM")</f>
        <v>juillet</v>
      </c>
    </row>
    <row r="1827" spans="1:18" x14ac:dyDescent="0.45">
      <c r="A1827" s="1">
        <v>45868</v>
      </c>
      <c r="B1827" t="s">
        <v>45</v>
      </c>
      <c r="C1827" t="s">
        <v>46</v>
      </c>
      <c r="D1827" t="s">
        <v>64</v>
      </c>
      <c r="E1827" t="s">
        <v>2367</v>
      </c>
      <c r="F1827">
        <v>775904086</v>
      </c>
      <c r="G1827" t="s">
        <v>138</v>
      </c>
      <c r="I1827" t="s">
        <v>24</v>
      </c>
      <c r="J1827" t="s">
        <v>20</v>
      </c>
      <c r="L1827" s="4" t="s">
        <v>132</v>
      </c>
      <c r="Q1827" s="18" t="str">
        <f>"S"&amp;_xlfn.ISOWEEKNUM(Semaine_1[[#This Row],[Date]])</f>
        <v>S31</v>
      </c>
      <c r="R1827" s="18" t="str">
        <f>TEXT(Semaine_1[[#This Row],[Date]],"MMMM")</f>
        <v>juillet</v>
      </c>
    </row>
    <row r="1828" spans="1:18" x14ac:dyDescent="0.45">
      <c r="A1828" s="1">
        <v>45868</v>
      </c>
      <c r="B1828" t="s">
        <v>45</v>
      </c>
      <c r="C1828" t="s">
        <v>46</v>
      </c>
      <c r="D1828" t="s">
        <v>64</v>
      </c>
      <c r="E1828" t="s">
        <v>1724</v>
      </c>
      <c r="F1828">
        <v>775273147</v>
      </c>
      <c r="G1828" t="s">
        <v>27</v>
      </c>
      <c r="I1828" t="s">
        <v>24</v>
      </c>
      <c r="J1828" t="s">
        <v>28</v>
      </c>
      <c r="K1828" t="s">
        <v>126</v>
      </c>
      <c r="L1828" s="4" t="s">
        <v>2368</v>
      </c>
      <c r="M1828" t="s">
        <v>190</v>
      </c>
      <c r="N1828">
        <v>25</v>
      </c>
      <c r="O1828" s="5">
        <v>6000</v>
      </c>
      <c r="P1828" s="5">
        <v>150000</v>
      </c>
      <c r="Q1828" s="18" t="str">
        <f>"S"&amp;_xlfn.ISOWEEKNUM(Semaine_1[[#This Row],[Date]])</f>
        <v>S31</v>
      </c>
      <c r="R1828" s="18" t="str">
        <f>TEXT(Semaine_1[[#This Row],[Date]],"MMMM")</f>
        <v>juillet</v>
      </c>
    </row>
    <row r="1829" spans="1:18" ht="28.5" x14ac:dyDescent="0.45">
      <c r="A1829" s="1">
        <v>45868</v>
      </c>
      <c r="B1829" t="s">
        <v>14</v>
      </c>
      <c r="C1829" t="s">
        <v>15</v>
      </c>
      <c r="D1829" t="s">
        <v>192</v>
      </c>
      <c r="E1829" t="s">
        <v>445</v>
      </c>
      <c r="F1829">
        <v>771837885</v>
      </c>
      <c r="G1829" t="s">
        <v>18</v>
      </c>
      <c r="I1829" t="s">
        <v>24</v>
      </c>
      <c r="J1829" t="s">
        <v>20</v>
      </c>
      <c r="L1829" s="4" t="s">
        <v>2369</v>
      </c>
      <c r="Q1829" s="18" t="str">
        <f>"S"&amp;_xlfn.ISOWEEKNUM(Semaine_1[[#This Row],[Date]])</f>
        <v>S31</v>
      </c>
      <c r="R1829" s="18" t="str">
        <f>TEXT(Semaine_1[[#This Row],[Date]],"MMMM")</f>
        <v>juillet</v>
      </c>
    </row>
    <row r="1830" spans="1:18" x14ac:dyDescent="0.45">
      <c r="A1830" s="1">
        <v>45868</v>
      </c>
      <c r="B1830" t="s">
        <v>14</v>
      </c>
      <c r="C1830" t="s">
        <v>15</v>
      </c>
      <c r="D1830" t="s">
        <v>192</v>
      </c>
      <c r="E1830" t="s">
        <v>1788</v>
      </c>
      <c r="F1830">
        <v>771022842</v>
      </c>
      <c r="G1830" t="s">
        <v>18</v>
      </c>
      <c r="I1830" t="s">
        <v>19</v>
      </c>
      <c r="J1830" t="s">
        <v>20</v>
      </c>
      <c r="L1830" s="4" t="s">
        <v>311</v>
      </c>
      <c r="Q1830" s="18" t="str">
        <f>"S"&amp;_xlfn.ISOWEEKNUM(Semaine_1[[#This Row],[Date]])</f>
        <v>S31</v>
      </c>
      <c r="R1830" s="18" t="str">
        <f>TEXT(Semaine_1[[#This Row],[Date]],"MMMM")</f>
        <v>juillet</v>
      </c>
    </row>
    <row r="1831" spans="1:18" x14ac:dyDescent="0.45">
      <c r="A1831" s="1">
        <v>45868</v>
      </c>
      <c r="B1831" t="s">
        <v>14</v>
      </c>
      <c r="C1831" t="s">
        <v>15</v>
      </c>
      <c r="D1831" t="s">
        <v>192</v>
      </c>
      <c r="E1831" t="s">
        <v>1789</v>
      </c>
      <c r="F1831">
        <v>338643675</v>
      </c>
      <c r="G1831" t="s">
        <v>27</v>
      </c>
      <c r="I1831" t="s">
        <v>19</v>
      </c>
      <c r="J1831" t="s">
        <v>20</v>
      </c>
      <c r="L1831" s="4" t="s">
        <v>311</v>
      </c>
      <c r="Q1831" s="18" t="str">
        <f>"S"&amp;_xlfn.ISOWEEKNUM(Semaine_1[[#This Row],[Date]])</f>
        <v>S31</v>
      </c>
      <c r="R1831" s="18" t="str">
        <f>TEXT(Semaine_1[[#This Row],[Date]],"MMMM")</f>
        <v>juillet</v>
      </c>
    </row>
    <row r="1832" spans="1:18" ht="28.5" x14ac:dyDescent="0.45">
      <c r="A1832" s="1">
        <v>45868</v>
      </c>
      <c r="B1832" t="s">
        <v>14</v>
      </c>
      <c r="C1832" t="s">
        <v>15</v>
      </c>
      <c r="D1832" t="s">
        <v>192</v>
      </c>
      <c r="E1832" t="s">
        <v>450</v>
      </c>
      <c r="F1832">
        <v>781400202</v>
      </c>
      <c r="G1832" t="s">
        <v>27</v>
      </c>
      <c r="I1832" t="s">
        <v>19</v>
      </c>
      <c r="J1832" t="s">
        <v>20</v>
      </c>
      <c r="L1832" s="4" t="s">
        <v>2122</v>
      </c>
      <c r="Q1832" s="18" t="str">
        <f>"S"&amp;_xlfn.ISOWEEKNUM(Semaine_1[[#This Row],[Date]])</f>
        <v>S31</v>
      </c>
      <c r="R1832" s="18" t="str">
        <f>TEXT(Semaine_1[[#This Row],[Date]],"MMMM")</f>
        <v>juillet</v>
      </c>
    </row>
    <row r="1833" spans="1:18" x14ac:dyDescent="0.45">
      <c r="A1833" s="1">
        <v>45868</v>
      </c>
      <c r="B1833" t="s">
        <v>14</v>
      </c>
      <c r="C1833" t="s">
        <v>15</v>
      </c>
      <c r="D1833" t="s">
        <v>192</v>
      </c>
      <c r="E1833" t="s">
        <v>449</v>
      </c>
      <c r="F1833">
        <v>773247171</v>
      </c>
      <c r="G1833" t="s">
        <v>27</v>
      </c>
      <c r="I1833" t="s">
        <v>19</v>
      </c>
      <c r="J1833" t="s">
        <v>20</v>
      </c>
      <c r="L1833" s="4" t="s">
        <v>2116</v>
      </c>
      <c r="Q1833" s="18" t="str">
        <f>"S"&amp;_xlfn.ISOWEEKNUM(Semaine_1[[#This Row],[Date]])</f>
        <v>S31</v>
      </c>
      <c r="R1833" s="18" t="str">
        <f>TEXT(Semaine_1[[#This Row],[Date]],"MMMM")</f>
        <v>juillet</v>
      </c>
    </row>
    <row r="1834" spans="1:18" x14ac:dyDescent="0.45">
      <c r="A1834" s="1">
        <v>45868</v>
      </c>
      <c r="B1834" t="s">
        <v>30</v>
      </c>
      <c r="C1834" t="s">
        <v>31</v>
      </c>
      <c r="D1834" t="s">
        <v>213</v>
      </c>
      <c r="E1834" t="s">
        <v>261</v>
      </c>
      <c r="F1834">
        <v>784537895</v>
      </c>
      <c r="G1834" t="s">
        <v>27</v>
      </c>
      <c r="I1834" t="s">
        <v>24</v>
      </c>
      <c r="J1834" t="s">
        <v>37</v>
      </c>
      <c r="L1834" s="4" t="s">
        <v>33</v>
      </c>
      <c r="M1834" t="s">
        <v>43</v>
      </c>
      <c r="N1834">
        <v>25</v>
      </c>
      <c r="O1834" s="5">
        <v>19500</v>
      </c>
      <c r="P1834" s="5">
        <v>487500</v>
      </c>
      <c r="Q1834" s="18" t="str">
        <f>"S"&amp;_xlfn.ISOWEEKNUM(Semaine_1[[#This Row],[Date]])</f>
        <v>S31</v>
      </c>
      <c r="R1834" s="18" t="str">
        <f>TEXT(Semaine_1[[#This Row],[Date]],"MMMM")</f>
        <v>juillet</v>
      </c>
    </row>
    <row r="1835" spans="1:18" x14ac:dyDescent="0.45">
      <c r="A1835" s="1">
        <v>45868</v>
      </c>
      <c r="B1835" t="s">
        <v>42</v>
      </c>
      <c r="C1835" t="s">
        <v>815</v>
      </c>
      <c r="D1835" t="s">
        <v>889</v>
      </c>
      <c r="E1835" t="s">
        <v>2370</v>
      </c>
      <c r="F1835">
        <v>770217868</v>
      </c>
      <c r="G1835" t="s">
        <v>27</v>
      </c>
      <c r="I1835" t="s">
        <v>24</v>
      </c>
      <c r="J1835" t="s">
        <v>28</v>
      </c>
      <c r="K1835" t="s">
        <v>126</v>
      </c>
      <c r="L1835" s="4" t="s">
        <v>2371</v>
      </c>
      <c r="M1835" t="s">
        <v>29</v>
      </c>
      <c r="N1835">
        <v>25</v>
      </c>
      <c r="O1835" s="5">
        <v>9750</v>
      </c>
      <c r="P1835" s="5">
        <v>243750</v>
      </c>
      <c r="Q1835" s="18" t="str">
        <f>"S"&amp;_xlfn.ISOWEEKNUM(Semaine_1[[#This Row],[Date]])</f>
        <v>S31</v>
      </c>
      <c r="R1835" s="18" t="str">
        <f>TEXT(Semaine_1[[#This Row],[Date]],"MMMM")</f>
        <v>juillet</v>
      </c>
    </row>
    <row r="1836" spans="1:18" x14ac:dyDescent="0.45">
      <c r="A1836" s="1">
        <v>45868</v>
      </c>
      <c r="B1836" t="s">
        <v>42</v>
      </c>
      <c r="C1836" t="s">
        <v>815</v>
      </c>
      <c r="D1836" t="s">
        <v>889</v>
      </c>
      <c r="E1836" t="s">
        <v>2370</v>
      </c>
      <c r="F1836">
        <v>770217868</v>
      </c>
      <c r="G1836" t="s">
        <v>27</v>
      </c>
      <c r="I1836" t="s">
        <v>24</v>
      </c>
      <c r="J1836" t="s">
        <v>28</v>
      </c>
      <c r="K1836" t="s">
        <v>126</v>
      </c>
      <c r="L1836" s="4" t="s">
        <v>2371</v>
      </c>
      <c r="M1836" t="s">
        <v>43</v>
      </c>
      <c r="N1836">
        <v>25</v>
      </c>
      <c r="O1836" s="5">
        <v>19500</v>
      </c>
      <c r="P1836" s="5">
        <v>487500</v>
      </c>
      <c r="Q1836" s="18" t="str">
        <f>"S"&amp;_xlfn.ISOWEEKNUM(Semaine_1[[#This Row],[Date]])</f>
        <v>S31</v>
      </c>
      <c r="R1836" s="18" t="str">
        <f>TEXT(Semaine_1[[#This Row],[Date]],"MMMM")</f>
        <v>juillet</v>
      </c>
    </row>
    <row r="1837" spans="1:18" x14ac:dyDescent="0.45">
      <c r="A1837" s="1">
        <v>45868</v>
      </c>
      <c r="B1837" t="s">
        <v>42</v>
      </c>
      <c r="C1837" t="s">
        <v>815</v>
      </c>
      <c r="D1837" t="s">
        <v>889</v>
      </c>
      <c r="E1837" t="s">
        <v>1577</v>
      </c>
      <c r="F1837">
        <v>784548655</v>
      </c>
      <c r="G1837" t="s">
        <v>18</v>
      </c>
      <c r="I1837" t="s">
        <v>24</v>
      </c>
      <c r="J1837" t="s">
        <v>20</v>
      </c>
      <c r="L1837" s="4" t="s">
        <v>2372</v>
      </c>
      <c r="Q1837" s="18" t="str">
        <f>"S"&amp;_xlfn.ISOWEEKNUM(Semaine_1[[#This Row],[Date]])</f>
        <v>S31</v>
      </c>
      <c r="R1837" s="18" t="str">
        <f>TEXT(Semaine_1[[#This Row],[Date]],"MMMM")</f>
        <v>juillet</v>
      </c>
    </row>
    <row r="1838" spans="1:18" x14ac:dyDescent="0.45">
      <c r="A1838" s="1">
        <v>45868</v>
      </c>
      <c r="B1838" t="s">
        <v>42</v>
      </c>
      <c r="C1838" t="s">
        <v>815</v>
      </c>
      <c r="D1838" t="s">
        <v>889</v>
      </c>
      <c r="E1838" t="s">
        <v>2373</v>
      </c>
      <c r="F1838">
        <v>770921464</v>
      </c>
      <c r="G1838" t="s">
        <v>27</v>
      </c>
      <c r="I1838" t="s">
        <v>19</v>
      </c>
      <c r="J1838" t="s">
        <v>20</v>
      </c>
      <c r="L1838" s="4" t="s">
        <v>2374</v>
      </c>
      <c r="Q1838" s="18" t="str">
        <f>"S"&amp;_xlfn.ISOWEEKNUM(Semaine_1[[#This Row],[Date]])</f>
        <v>S31</v>
      </c>
      <c r="R1838" s="18" t="str">
        <f>TEXT(Semaine_1[[#This Row],[Date]],"MMMM")</f>
        <v>juillet</v>
      </c>
    </row>
    <row r="1839" spans="1:18" x14ac:dyDescent="0.45">
      <c r="A1839" s="1">
        <v>45868</v>
      </c>
      <c r="B1839" t="s">
        <v>42</v>
      </c>
      <c r="C1839" t="s">
        <v>815</v>
      </c>
      <c r="D1839" t="s">
        <v>889</v>
      </c>
      <c r="E1839" t="s">
        <v>1477</v>
      </c>
      <c r="F1839">
        <v>776421356</v>
      </c>
      <c r="G1839" t="s">
        <v>18</v>
      </c>
      <c r="I1839" t="s">
        <v>19</v>
      </c>
      <c r="J1839" t="s">
        <v>20</v>
      </c>
      <c r="L1839" s="4" t="s">
        <v>2375</v>
      </c>
      <c r="Q1839" s="18" t="str">
        <f>"S"&amp;_xlfn.ISOWEEKNUM(Semaine_1[[#This Row],[Date]])</f>
        <v>S31</v>
      </c>
      <c r="R1839" s="18" t="str">
        <f>TEXT(Semaine_1[[#This Row],[Date]],"MMMM")</f>
        <v>juillet</v>
      </c>
    </row>
    <row r="1840" spans="1:18" x14ac:dyDescent="0.45">
      <c r="A1840" s="1">
        <v>45868</v>
      </c>
      <c r="B1840" t="s">
        <v>42</v>
      </c>
      <c r="C1840" t="s">
        <v>815</v>
      </c>
      <c r="D1840" t="s">
        <v>889</v>
      </c>
      <c r="E1840" t="s">
        <v>708</v>
      </c>
      <c r="F1840">
        <v>773999936</v>
      </c>
      <c r="G1840" t="s">
        <v>18</v>
      </c>
      <c r="I1840" t="s">
        <v>19</v>
      </c>
      <c r="J1840" t="s">
        <v>20</v>
      </c>
      <c r="L1840" s="4" t="s">
        <v>2376</v>
      </c>
      <c r="Q1840" s="18" t="str">
        <f>"S"&amp;_xlfn.ISOWEEKNUM(Semaine_1[[#This Row],[Date]])</f>
        <v>S31</v>
      </c>
      <c r="R1840" s="18" t="str">
        <f>TEXT(Semaine_1[[#This Row],[Date]],"MMMM")</f>
        <v>juillet</v>
      </c>
    </row>
    <row r="1841" spans="1:18" x14ac:dyDescent="0.45">
      <c r="A1841" s="1">
        <v>45868</v>
      </c>
      <c r="B1841" t="s">
        <v>42</v>
      </c>
      <c r="C1841" t="s">
        <v>815</v>
      </c>
      <c r="D1841" t="s">
        <v>889</v>
      </c>
      <c r="E1841" t="s">
        <v>1477</v>
      </c>
      <c r="F1841">
        <v>702063636</v>
      </c>
      <c r="G1841" t="s">
        <v>18</v>
      </c>
      <c r="I1841" t="s">
        <v>19</v>
      </c>
      <c r="J1841" t="s">
        <v>20</v>
      </c>
      <c r="L1841" s="4" t="s">
        <v>2377</v>
      </c>
      <c r="Q1841" s="18" t="str">
        <f>"S"&amp;_xlfn.ISOWEEKNUM(Semaine_1[[#This Row],[Date]])</f>
        <v>S31</v>
      </c>
      <c r="R1841" s="18" t="str">
        <f>TEXT(Semaine_1[[#This Row],[Date]],"MMMM")</f>
        <v>juillet</v>
      </c>
    </row>
    <row r="1842" spans="1:18" x14ac:dyDescent="0.45">
      <c r="A1842" s="1">
        <v>45868</v>
      </c>
      <c r="B1842" t="s">
        <v>40</v>
      </c>
      <c r="C1842" t="s">
        <v>41</v>
      </c>
      <c r="D1842" t="s">
        <v>147</v>
      </c>
      <c r="E1842" t="s">
        <v>189</v>
      </c>
      <c r="F1842">
        <v>775189251</v>
      </c>
      <c r="G1842" t="s">
        <v>27</v>
      </c>
      <c r="I1842" t="s">
        <v>24</v>
      </c>
      <c r="J1842" t="s">
        <v>20</v>
      </c>
      <c r="L1842" s="4" t="s">
        <v>2378</v>
      </c>
      <c r="Q1842" s="18" t="str">
        <f>"S"&amp;_xlfn.ISOWEEKNUM(Semaine_1[[#This Row],[Date]])</f>
        <v>S31</v>
      </c>
      <c r="R1842" s="18" t="str">
        <f>TEXT(Semaine_1[[#This Row],[Date]],"MMMM")</f>
        <v>juillet</v>
      </c>
    </row>
    <row r="1843" spans="1:18" x14ac:dyDescent="0.45">
      <c r="A1843" s="1">
        <v>45868</v>
      </c>
      <c r="B1843" t="s">
        <v>40</v>
      </c>
      <c r="C1843" t="s">
        <v>41</v>
      </c>
      <c r="D1843" t="s">
        <v>147</v>
      </c>
      <c r="E1843" t="s">
        <v>2379</v>
      </c>
      <c r="F1843">
        <v>775724732</v>
      </c>
      <c r="G1843" t="s">
        <v>27</v>
      </c>
      <c r="I1843" t="s">
        <v>19</v>
      </c>
      <c r="J1843" t="s">
        <v>20</v>
      </c>
      <c r="L1843" s="4" t="s">
        <v>2380</v>
      </c>
      <c r="Q1843" s="18" t="str">
        <f>"S"&amp;_xlfn.ISOWEEKNUM(Semaine_1[[#This Row],[Date]])</f>
        <v>S31</v>
      </c>
      <c r="R1843" s="18" t="str">
        <f>TEXT(Semaine_1[[#This Row],[Date]],"MMMM")</f>
        <v>juillet</v>
      </c>
    </row>
    <row r="1844" spans="1:18" x14ac:dyDescent="0.45">
      <c r="A1844" s="1">
        <v>45868</v>
      </c>
      <c r="B1844" t="s">
        <v>40</v>
      </c>
      <c r="C1844" t="s">
        <v>41</v>
      </c>
      <c r="D1844" t="s">
        <v>147</v>
      </c>
      <c r="E1844" t="s">
        <v>1087</v>
      </c>
      <c r="F1844">
        <v>788260947</v>
      </c>
      <c r="G1844" t="s">
        <v>18</v>
      </c>
      <c r="I1844" t="s">
        <v>24</v>
      </c>
      <c r="J1844" t="s">
        <v>37</v>
      </c>
      <c r="L1844" s="4" t="s">
        <v>663</v>
      </c>
      <c r="M1844" t="s">
        <v>43</v>
      </c>
      <c r="N1844">
        <v>1</v>
      </c>
      <c r="O1844" s="5">
        <v>19500</v>
      </c>
      <c r="P1844" s="5">
        <v>19500</v>
      </c>
      <c r="Q1844" s="18" t="str">
        <f>"S"&amp;_xlfn.ISOWEEKNUM(Semaine_1[[#This Row],[Date]])</f>
        <v>S31</v>
      </c>
      <c r="R1844" s="18" t="str">
        <f>TEXT(Semaine_1[[#This Row],[Date]],"MMMM")</f>
        <v>juillet</v>
      </c>
    </row>
    <row r="1845" spans="1:18" x14ac:dyDescent="0.45">
      <c r="A1845" s="1">
        <v>45868</v>
      </c>
      <c r="B1845" t="s">
        <v>40</v>
      </c>
      <c r="C1845" t="s">
        <v>41</v>
      </c>
      <c r="D1845" t="s">
        <v>147</v>
      </c>
      <c r="E1845" t="s">
        <v>2381</v>
      </c>
      <c r="F1845">
        <v>707523461</v>
      </c>
      <c r="G1845" t="s">
        <v>27</v>
      </c>
      <c r="I1845" t="s">
        <v>24</v>
      </c>
      <c r="J1845" t="s">
        <v>20</v>
      </c>
      <c r="L1845" s="4" t="s">
        <v>2382</v>
      </c>
      <c r="Q1845" s="18" t="str">
        <f>"S"&amp;_xlfn.ISOWEEKNUM(Semaine_1[[#This Row],[Date]])</f>
        <v>S31</v>
      </c>
      <c r="R1845" s="18" t="str">
        <f>TEXT(Semaine_1[[#This Row],[Date]],"MMMM")</f>
        <v>juillet</v>
      </c>
    </row>
    <row r="1846" spans="1:18" ht="28.5" x14ac:dyDescent="0.45">
      <c r="A1846" s="1">
        <v>45868</v>
      </c>
      <c r="B1846" t="s">
        <v>40</v>
      </c>
      <c r="C1846" t="s">
        <v>41</v>
      </c>
      <c r="D1846" t="s">
        <v>147</v>
      </c>
      <c r="E1846" t="s">
        <v>2383</v>
      </c>
      <c r="F1846">
        <v>774230518</v>
      </c>
      <c r="G1846" t="s">
        <v>18</v>
      </c>
      <c r="I1846" t="s">
        <v>24</v>
      </c>
      <c r="J1846" t="s">
        <v>20</v>
      </c>
      <c r="L1846" s="4" t="s">
        <v>2384</v>
      </c>
      <c r="Q1846" s="18" t="str">
        <f>"S"&amp;_xlfn.ISOWEEKNUM(Semaine_1[[#This Row],[Date]])</f>
        <v>S31</v>
      </c>
      <c r="R1846" s="18" t="str">
        <f>TEXT(Semaine_1[[#This Row],[Date]],"MMMM")</f>
        <v>juillet</v>
      </c>
    </row>
    <row r="1847" spans="1:18" x14ac:dyDescent="0.45">
      <c r="A1847" s="1">
        <v>45868</v>
      </c>
      <c r="B1847" t="s">
        <v>40</v>
      </c>
      <c r="C1847" t="s">
        <v>41</v>
      </c>
      <c r="D1847" t="s">
        <v>147</v>
      </c>
      <c r="E1847" t="s">
        <v>2385</v>
      </c>
      <c r="F1847">
        <v>775942864</v>
      </c>
      <c r="G1847" t="s">
        <v>27</v>
      </c>
      <c r="I1847" t="s">
        <v>19</v>
      </c>
      <c r="J1847" t="s">
        <v>20</v>
      </c>
      <c r="L1847" s="4" t="s">
        <v>2386</v>
      </c>
      <c r="Q1847" s="18" t="str">
        <f>"S"&amp;_xlfn.ISOWEEKNUM(Semaine_1[[#This Row],[Date]])</f>
        <v>S31</v>
      </c>
      <c r="R1847" s="18" t="str">
        <f>TEXT(Semaine_1[[#This Row],[Date]],"MMMM")</f>
        <v>juillet</v>
      </c>
    </row>
    <row r="1848" spans="1:18" x14ac:dyDescent="0.45">
      <c r="A1848" s="1">
        <v>45868</v>
      </c>
      <c r="B1848" t="s">
        <v>40</v>
      </c>
      <c r="C1848" t="s">
        <v>41</v>
      </c>
      <c r="D1848" t="s">
        <v>147</v>
      </c>
      <c r="E1848" t="s">
        <v>2387</v>
      </c>
      <c r="F1848">
        <v>784872626</v>
      </c>
      <c r="G1848" t="s">
        <v>27</v>
      </c>
      <c r="I1848" t="s">
        <v>24</v>
      </c>
      <c r="J1848" t="s">
        <v>20</v>
      </c>
      <c r="L1848" s="4" t="s">
        <v>2388</v>
      </c>
      <c r="Q1848" s="18" t="str">
        <f>"S"&amp;_xlfn.ISOWEEKNUM(Semaine_1[[#This Row],[Date]])</f>
        <v>S31</v>
      </c>
      <c r="R1848" s="18" t="str">
        <f>TEXT(Semaine_1[[#This Row],[Date]],"MMMM")</f>
        <v>juillet</v>
      </c>
    </row>
    <row r="1849" spans="1:18" x14ac:dyDescent="0.45">
      <c r="A1849" s="1">
        <v>45868</v>
      </c>
      <c r="B1849" t="s">
        <v>40</v>
      </c>
      <c r="C1849" t="s">
        <v>41</v>
      </c>
      <c r="D1849" t="s">
        <v>147</v>
      </c>
      <c r="E1849" t="s">
        <v>2389</v>
      </c>
      <c r="F1849">
        <v>777829130</v>
      </c>
      <c r="G1849" t="s">
        <v>27</v>
      </c>
      <c r="I1849" t="s">
        <v>19</v>
      </c>
      <c r="J1849" t="s">
        <v>20</v>
      </c>
      <c r="L1849" s="4" t="s">
        <v>2390</v>
      </c>
      <c r="Q1849" s="18" t="str">
        <f>"S"&amp;_xlfn.ISOWEEKNUM(Semaine_1[[#This Row],[Date]])</f>
        <v>S31</v>
      </c>
      <c r="R1849" s="18" t="str">
        <f>TEXT(Semaine_1[[#This Row],[Date]],"MMMM")</f>
        <v>juillet</v>
      </c>
    </row>
    <row r="1850" spans="1:18" x14ac:dyDescent="0.45">
      <c r="A1850" s="1">
        <v>45868</v>
      </c>
      <c r="B1850" t="s">
        <v>40</v>
      </c>
      <c r="C1850" t="s">
        <v>41</v>
      </c>
      <c r="D1850" t="s">
        <v>147</v>
      </c>
      <c r="E1850" t="s">
        <v>2249</v>
      </c>
      <c r="F1850">
        <v>776194079</v>
      </c>
      <c r="G1850" t="s">
        <v>27</v>
      </c>
      <c r="I1850" t="s">
        <v>24</v>
      </c>
      <c r="J1850" t="s">
        <v>37</v>
      </c>
      <c r="L1850" s="4" t="s">
        <v>663</v>
      </c>
      <c r="M1850" t="s">
        <v>34</v>
      </c>
      <c r="N1850">
        <v>5</v>
      </c>
      <c r="O1850" s="5">
        <v>26000</v>
      </c>
      <c r="P1850" s="5">
        <v>130000</v>
      </c>
      <c r="Q1850" s="18" t="str">
        <f>"S"&amp;_xlfn.ISOWEEKNUM(Semaine_1[[#This Row],[Date]])</f>
        <v>S31</v>
      </c>
      <c r="R1850" s="18" t="str">
        <f>TEXT(Semaine_1[[#This Row],[Date]],"MMMM")</f>
        <v>juillet</v>
      </c>
    </row>
    <row r="1851" spans="1:18" x14ac:dyDescent="0.45">
      <c r="A1851" s="1">
        <v>45868</v>
      </c>
      <c r="B1851" t="s">
        <v>40</v>
      </c>
      <c r="C1851" t="s">
        <v>41</v>
      </c>
      <c r="D1851" t="s">
        <v>147</v>
      </c>
      <c r="E1851" t="s">
        <v>2391</v>
      </c>
      <c r="F1851">
        <v>775467220</v>
      </c>
      <c r="G1851" t="s">
        <v>27</v>
      </c>
      <c r="I1851" t="s">
        <v>24</v>
      </c>
      <c r="J1851" t="s">
        <v>28</v>
      </c>
      <c r="K1851" t="s">
        <v>126</v>
      </c>
      <c r="L1851" s="4" t="s">
        <v>2392</v>
      </c>
      <c r="M1851" t="s">
        <v>43</v>
      </c>
      <c r="N1851">
        <v>1</v>
      </c>
      <c r="O1851" s="5">
        <v>19500</v>
      </c>
      <c r="P1851" s="5">
        <v>19500</v>
      </c>
      <c r="Q1851" s="18" t="str">
        <f>"S"&amp;_xlfn.ISOWEEKNUM(Semaine_1[[#This Row],[Date]])</f>
        <v>S31</v>
      </c>
      <c r="R1851" s="18" t="str">
        <f>TEXT(Semaine_1[[#This Row],[Date]],"MMMM")</f>
        <v>juillet</v>
      </c>
    </row>
    <row r="1852" spans="1:18" x14ac:dyDescent="0.45">
      <c r="A1852" s="1">
        <v>45868</v>
      </c>
      <c r="B1852" t="s">
        <v>40</v>
      </c>
      <c r="C1852" t="s">
        <v>41</v>
      </c>
      <c r="D1852" t="s">
        <v>147</v>
      </c>
      <c r="E1852" t="s">
        <v>2391</v>
      </c>
      <c r="F1852">
        <v>775467220</v>
      </c>
      <c r="G1852" t="s">
        <v>27</v>
      </c>
      <c r="I1852" t="s">
        <v>24</v>
      </c>
      <c r="J1852" t="s">
        <v>28</v>
      </c>
      <c r="K1852" t="s">
        <v>126</v>
      </c>
      <c r="L1852" s="4" t="s">
        <v>2392</v>
      </c>
      <c r="M1852" t="s">
        <v>209</v>
      </c>
      <c r="N1852">
        <v>1</v>
      </c>
      <c r="O1852" s="5">
        <v>7500</v>
      </c>
      <c r="P1852" s="5">
        <v>7500</v>
      </c>
      <c r="Q1852" s="18" t="str">
        <f>"S"&amp;_xlfn.ISOWEEKNUM(Semaine_1[[#This Row],[Date]])</f>
        <v>S31</v>
      </c>
      <c r="R1852" s="18" t="str">
        <f>TEXT(Semaine_1[[#This Row],[Date]],"MMMM")</f>
        <v>juillet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270A-DB91-4BC5-8A6B-A7436352A605}">
  <sheetPr codeName="Feuil3"/>
  <dimension ref="A1:AGD828"/>
  <sheetViews>
    <sheetView topLeftCell="AU15" zoomScale="106" zoomScaleNormal="106" workbookViewId="0">
      <selection activeCell="AU20" sqref="AU20"/>
    </sheetView>
  </sheetViews>
  <sheetFormatPr baseColWidth="10" defaultRowHeight="14.25" x14ac:dyDescent="0.45"/>
  <cols>
    <col min="1" max="1" width="19.06640625" bestFit="1" customWidth="1"/>
    <col min="2" max="2" width="21.6640625" bestFit="1" customWidth="1"/>
    <col min="3" max="3" width="10.06640625" bestFit="1" customWidth="1"/>
    <col min="4" max="4" width="8" bestFit="1" customWidth="1"/>
    <col min="5" max="5" width="11.46484375" bestFit="1" customWidth="1"/>
    <col min="6" max="6" width="3.06640625" customWidth="1"/>
    <col min="7" max="7" width="10.3984375" bestFit="1" customWidth="1"/>
    <col min="8" max="8" width="24.33203125" bestFit="1" customWidth="1"/>
    <col min="9" max="9" width="24.3984375" bestFit="1" customWidth="1"/>
    <col min="10" max="10" width="21.6640625" bestFit="1" customWidth="1"/>
    <col min="11" max="11" width="18.265625" bestFit="1" customWidth="1"/>
    <col min="12" max="13" width="27.06640625" bestFit="1" customWidth="1"/>
    <col min="14" max="14" width="19.46484375" bestFit="1" customWidth="1"/>
    <col min="15" max="15" width="10.06640625" bestFit="1" customWidth="1"/>
    <col min="16" max="16" width="6.9296875" bestFit="1" customWidth="1"/>
    <col min="17" max="17" width="27.06640625" bestFit="1" customWidth="1"/>
    <col min="18" max="18" width="9.796875" bestFit="1" customWidth="1"/>
    <col min="19" max="19" width="19.06640625" bestFit="1" customWidth="1"/>
    <col min="20" max="20" width="21.6640625" bestFit="1" customWidth="1"/>
    <col min="21" max="21" width="9.6640625" bestFit="1" customWidth="1"/>
    <col min="22" max="22" width="11.46484375" bestFit="1" customWidth="1"/>
    <col min="23" max="23" width="18" bestFit="1" customWidth="1"/>
    <col min="24" max="24" width="17.6640625" bestFit="1" customWidth="1"/>
    <col min="25" max="25" width="18" bestFit="1" customWidth="1"/>
    <col min="26" max="26" width="17.6640625" bestFit="1" customWidth="1"/>
    <col min="27" max="27" width="10.6640625" bestFit="1" customWidth="1"/>
    <col min="28" max="28" width="22.73046875" bestFit="1" customWidth="1"/>
    <col min="29" max="29" width="3.796875" bestFit="1" customWidth="1"/>
    <col min="30" max="30" width="18" bestFit="1" customWidth="1"/>
    <col min="31" max="31" width="19.46484375" bestFit="1" customWidth="1"/>
    <col min="32" max="32" width="10.06640625" bestFit="1" customWidth="1"/>
    <col min="33" max="33" width="6.9296875" bestFit="1" customWidth="1"/>
    <col min="34" max="34" width="11.33203125" bestFit="1" customWidth="1"/>
    <col min="35" max="35" width="26.796875" bestFit="1" customWidth="1"/>
    <col min="36" max="36" width="21.6640625" bestFit="1" customWidth="1"/>
    <col min="37" max="38" width="11" bestFit="1" customWidth="1"/>
    <col min="39" max="39" width="10.6640625" bestFit="1" customWidth="1"/>
    <col min="40" max="41" width="24.3984375" bestFit="1" customWidth="1"/>
    <col min="42" max="42" width="22.19921875" bestFit="1" customWidth="1"/>
    <col min="43" max="43" width="10.86328125" bestFit="1" customWidth="1"/>
    <col min="44" max="45" width="12.265625" bestFit="1" customWidth="1"/>
    <col min="46" max="48" width="10.86328125" bestFit="1" customWidth="1"/>
    <col min="49" max="55" width="12.265625" bestFit="1" customWidth="1"/>
    <col min="56" max="56" width="10.86328125" bestFit="1" customWidth="1"/>
    <col min="57" max="57" width="12.1328125" bestFit="1" customWidth="1"/>
    <col min="58" max="60" width="10.86328125" bestFit="1" customWidth="1"/>
    <col min="61" max="61" width="12.265625" bestFit="1" customWidth="1"/>
    <col min="62" max="62" width="10.86328125" bestFit="1" customWidth="1"/>
    <col min="63" max="63" width="12.265625" bestFit="1" customWidth="1"/>
    <col min="64" max="64" width="10.86328125" bestFit="1" customWidth="1"/>
    <col min="65" max="67" width="12.265625" bestFit="1" customWidth="1"/>
    <col min="68" max="70" width="10.86328125" bestFit="1" customWidth="1"/>
    <col min="71" max="71" width="12.265625" bestFit="1" customWidth="1"/>
    <col min="72" max="73" width="10.86328125" bestFit="1" customWidth="1"/>
    <col min="74" max="74" width="12.265625" bestFit="1" customWidth="1"/>
    <col min="75" max="76" width="10.86328125" bestFit="1" customWidth="1"/>
    <col min="77" max="77" width="12.265625" bestFit="1" customWidth="1"/>
    <col min="78" max="82" width="10.86328125" bestFit="1" customWidth="1"/>
    <col min="83" max="84" width="12.265625" bestFit="1" customWidth="1"/>
    <col min="85" max="85" width="10.86328125" bestFit="1" customWidth="1"/>
    <col min="86" max="86" width="12.265625" bestFit="1" customWidth="1"/>
    <col min="87" max="88" width="10.86328125" bestFit="1" customWidth="1"/>
    <col min="89" max="89" width="12.265625" bestFit="1" customWidth="1"/>
    <col min="90" max="91" width="10.86328125" bestFit="1" customWidth="1"/>
    <col min="92" max="92" width="12.265625" bestFit="1" customWidth="1"/>
    <col min="93" max="94" width="10.86328125" bestFit="1" customWidth="1"/>
    <col min="95" max="95" width="12.265625" bestFit="1" customWidth="1"/>
    <col min="96" max="96" width="10.86328125" bestFit="1" customWidth="1"/>
    <col min="97" max="102" width="12.265625" bestFit="1" customWidth="1"/>
    <col min="103" max="103" width="10.86328125" bestFit="1" customWidth="1"/>
    <col min="104" max="116" width="12.265625" bestFit="1" customWidth="1"/>
    <col min="117" max="119" width="10.86328125" bestFit="1" customWidth="1"/>
    <col min="120" max="121" width="12.265625" bestFit="1" customWidth="1"/>
    <col min="122" max="122" width="10.86328125" bestFit="1" customWidth="1"/>
    <col min="123" max="126" width="12.265625" bestFit="1" customWidth="1"/>
    <col min="127" max="130" width="10.86328125" bestFit="1" customWidth="1"/>
    <col min="131" max="134" width="12.265625" bestFit="1" customWidth="1"/>
    <col min="135" max="135" width="10.86328125" bestFit="1" customWidth="1"/>
    <col min="136" max="137" width="12.265625" bestFit="1" customWidth="1"/>
    <col min="138" max="140" width="10.86328125" bestFit="1" customWidth="1"/>
    <col min="141" max="142" width="12.265625" bestFit="1" customWidth="1"/>
    <col min="143" max="144" width="10.86328125" bestFit="1" customWidth="1"/>
    <col min="145" max="146" width="12.265625" bestFit="1" customWidth="1"/>
    <col min="147" max="147" width="10.86328125" bestFit="1" customWidth="1"/>
    <col min="148" max="148" width="12.265625" bestFit="1" customWidth="1"/>
    <col min="149" max="149" width="10.86328125" bestFit="1" customWidth="1"/>
    <col min="150" max="150" width="12.265625" style="25" bestFit="1" customWidth="1"/>
    <col min="151" max="153" width="10.86328125" bestFit="1" customWidth="1"/>
    <col min="154" max="156" width="12.265625" bestFit="1" customWidth="1"/>
    <col min="157" max="157" width="12.265625" style="25" bestFit="1" customWidth="1"/>
    <col min="158" max="158" width="10.86328125" bestFit="1" customWidth="1"/>
    <col min="159" max="160" width="12.265625" bestFit="1" customWidth="1"/>
    <col min="161" max="161" width="10.86328125" bestFit="1" customWidth="1"/>
    <col min="162" max="164" width="12.265625" bestFit="1" customWidth="1"/>
    <col min="165" max="167" width="10.86328125" bestFit="1" customWidth="1"/>
    <col min="168" max="169" width="12.265625" bestFit="1" customWidth="1"/>
    <col min="170" max="170" width="10.86328125" bestFit="1" customWidth="1"/>
    <col min="171" max="172" width="12.265625" bestFit="1" customWidth="1"/>
    <col min="173" max="174" width="10.86328125" bestFit="1" customWidth="1"/>
    <col min="175" max="175" width="12.265625" bestFit="1" customWidth="1"/>
    <col min="176" max="176" width="10.86328125" bestFit="1" customWidth="1"/>
    <col min="177" max="179" width="12.265625" bestFit="1" customWidth="1"/>
    <col min="180" max="180" width="12.265625" style="25" bestFit="1" customWidth="1"/>
    <col min="181" max="182" width="10.86328125" bestFit="1" customWidth="1"/>
    <col min="183" max="183" width="12.265625" bestFit="1" customWidth="1"/>
    <col min="184" max="184" width="10.86328125" bestFit="1" customWidth="1"/>
    <col min="185" max="185" width="12.265625" bestFit="1" customWidth="1"/>
    <col min="186" max="187" width="10.86328125" bestFit="1" customWidth="1"/>
    <col min="188" max="188" width="12.265625" bestFit="1" customWidth="1"/>
    <col min="189" max="190" width="10.86328125" bestFit="1" customWidth="1"/>
    <col min="191" max="192" width="12.265625" bestFit="1" customWidth="1"/>
    <col min="193" max="196" width="10.86328125" bestFit="1" customWidth="1"/>
    <col min="197" max="199" width="12.265625" bestFit="1" customWidth="1"/>
    <col min="200" max="201" width="10.86328125" bestFit="1" customWidth="1"/>
    <col min="202" max="202" width="12.265625" style="26" bestFit="1" customWidth="1"/>
    <col min="203" max="204" width="10.86328125" bestFit="1" customWidth="1"/>
    <col min="205" max="206" width="12.265625" bestFit="1" customWidth="1"/>
    <col min="207" max="208" width="10.86328125" bestFit="1" customWidth="1"/>
    <col min="209" max="210" width="12.265625" bestFit="1" customWidth="1"/>
    <col min="211" max="211" width="10.86328125" bestFit="1" customWidth="1"/>
    <col min="212" max="213" width="12.265625" bestFit="1" customWidth="1"/>
    <col min="214" max="215" width="10.86328125" bestFit="1" customWidth="1"/>
    <col min="216" max="218" width="12.265625" bestFit="1" customWidth="1"/>
    <col min="219" max="219" width="10.86328125" bestFit="1" customWidth="1"/>
    <col min="220" max="225" width="12.265625" bestFit="1" customWidth="1"/>
    <col min="226" max="226" width="10.86328125" bestFit="1" customWidth="1"/>
    <col min="227" max="227" width="12.265625" bestFit="1" customWidth="1"/>
    <col min="228" max="228" width="10.86328125" bestFit="1" customWidth="1"/>
    <col min="229" max="232" width="12.265625" bestFit="1" customWidth="1"/>
    <col min="233" max="233" width="10.86328125" bestFit="1" customWidth="1"/>
    <col min="234" max="236" width="12.265625" bestFit="1" customWidth="1"/>
    <col min="237" max="237" width="10.86328125" bestFit="1" customWidth="1"/>
    <col min="238" max="238" width="12.265625" bestFit="1" customWidth="1"/>
    <col min="239" max="240" width="10.86328125" bestFit="1" customWidth="1"/>
    <col min="241" max="245" width="12.265625" bestFit="1" customWidth="1"/>
    <col min="246" max="246" width="10.86328125" bestFit="1" customWidth="1"/>
    <col min="247" max="252" width="12.265625" bestFit="1" customWidth="1"/>
    <col min="253" max="253" width="10.86328125" bestFit="1" customWidth="1"/>
    <col min="254" max="254" width="12.265625" bestFit="1" customWidth="1"/>
    <col min="255" max="255" width="10.86328125" bestFit="1" customWidth="1"/>
    <col min="256" max="256" width="12.265625" bestFit="1" customWidth="1"/>
    <col min="257" max="257" width="10.86328125" bestFit="1" customWidth="1"/>
    <col min="258" max="258" width="12.265625" bestFit="1" customWidth="1"/>
    <col min="259" max="260" width="10.86328125" bestFit="1" customWidth="1"/>
    <col min="261" max="261" width="12.265625" bestFit="1" customWidth="1"/>
    <col min="262" max="262" width="10.86328125" bestFit="1" customWidth="1"/>
    <col min="263" max="265" width="12.265625" bestFit="1" customWidth="1"/>
    <col min="266" max="266" width="10.86328125" bestFit="1" customWidth="1"/>
    <col min="267" max="267" width="12.265625" bestFit="1" customWidth="1"/>
    <col min="268" max="268" width="10.86328125" bestFit="1" customWidth="1"/>
    <col min="269" max="271" width="12.265625" bestFit="1" customWidth="1"/>
    <col min="272" max="272" width="10.86328125" bestFit="1" customWidth="1"/>
    <col min="273" max="274" width="12.265625" bestFit="1" customWidth="1"/>
    <col min="275" max="277" width="10.86328125" bestFit="1" customWidth="1"/>
    <col min="278" max="278" width="12.265625" bestFit="1" customWidth="1"/>
    <col min="279" max="279" width="10.86328125" bestFit="1" customWidth="1"/>
    <col min="280" max="281" width="12.265625" bestFit="1" customWidth="1"/>
    <col min="282" max="282" width="10.86328125" bestFit="1" customWidth="1"/>
    <col min="283" max="283" width="12.265625" bestFit="1" customWidth="1"/>
    <col min="284" max="285" width="10.86328125" bestFit="1" customWidth="1"/>
    <col min="286" max="286" width="12.265625" style="25" bestFit="1" customWidth="1"/>
    <col min="287" max="288" width="12.265625" bestFit="1" customWidth="1"/>
    <col min="289" max="292" width="10.86328125" bestFit="1" customWidth="1"/>
    <col min="293" max="293" width="12.265625" bestFit="1" customWidth="1"/>
    <col min="294" max="294" width="10.86328125" bestFit="1" customWidth="1"/>
    <col min="295" max="297" width="12.265625" bestFit="1" customWidth="1"/>
    <col min="298" max="298" width="10.86328125" bestFit="1" customWidth="1"/>
    <col min="299" max="299" width="12.265625" bestFit="1" customWidth="1"/>
    <col min="300" max="300" width="10.86328125" bestFit="1" customWidth="1"/>
    <col min="301" max="301" width="12.265625" bestFit="1" customWidth="1"/>
    <col min="302" max="302" width="12.265625" style="25" bestFit="1" customWidth="1"/>
    <col min="303" max="304" width="10.86328125" bestFit="1" customWidth="1"/>
    <col min="305" max="306" width="12.265625" bestFit="1" customWidth="1"/>
    <col min="307" max="311" width="10.86328125" bestFit="1" customWidth="1"/>
    <col min="312" max="312" width="12.265625" bestFit="1" customWidth="1"/>
    <col min="313" max="315" width="10.86328125" bestFit="1" customWidth="1"/>
    <col min="316" max="316" width="12.265625" bestFit="1" customWidth="1"/>
    <col min="317" max="317" width="10.86328125" bestFit="1" customWidth="1"/>
    <col min="318" max="318" width="12.265625" bestFit="1" customWidth="1"/>
    <col min="319" max="319" width="10.86328125" bestFit="1" customWidth="1"/>
    <col min="320" max="323" width="12.265625" bestFit="1" customWidth="1"/>
    <col min="324" max="325" width="10.86328125" bestFit="1" customWidth="1"/>
    <col min="326" max="327" width="12.265625" bestFit="1" customWidth="1"/>
    <col min="328" max="330" width="10.86328125" bestFit="1" customWidth="1"/>
    <col min="331" max="332" width="12.265625" bestFit="1" customWidth="1"/>
    <col min="333" max="333" width="12.265625" style="25" bestFit="1" customWidth="1"/>
    <col min="334" max="336" width="10.86328125" bestFit="1" customWidth="1"/>
    <col min="337" max="339" width="12.265625" bestFit="1" customWidth="1"/>
    <col min="340" max="342" width="10.86328125" bestFit="1" customWidth="1"/>
    <col min="343" max="346" width="12.265625" bestFit="1" customWidth="1"/>
    <col min="347" max="347" width="12.265625" style="25" bestFit="1" customWidth="1"/>
    <col min="348" max="351" width="12.265625" bestFit="1" customWidth="1"/>
    <col min="352" max="352" width="10.86328125" bestFit="1" customWidth="1"/>
    <col min="353" max="358" width="12.265625" bestFit="1" customWidth="1"/>
    <col min="359" max="359" width="10.86328125" bestFit="1" customWidth="1"/>
    <col min="360" max="362" width="12.265625" bestFit="1" customWidth="1"/>
    <col min="363" max="363" width="10.86328125" bestFit="1" customWidth="1"/>
    <col min="364" max="368" width="12.265625" bestFit="1" customWidth="1"/>
    <col min="369" max="373" width="10.86328125" bestFit="1" customWidth="1"/>
    <col min="374" max="378" width="12.265625" bestFit="1" customWidth="1"/>
    <col min="379" max="379" width="10.86328125" bestFit="1" customWidth="1"/>
    <col min="380" max="385" width="12.265625" bestFit="1" customWidth="1"/>
    <col min="386" max="388" width="10.86328125" bestFit="1" customWidth="1"/>
    <col min="389" max="389" width="12.265625" bestFit="1" customWidth="1"/>
    <col min="390" max="390" width="10.86328125" bestFit="1" customWidth="1"/>
    <col min="391" max="393" width="12.265625" bestFit="1" customWidth="1"/>
    <col min="394" max="394" width="10.86328125" bestFit="1" customWidth="1"/>
    <col min="395" max="395" width="12.265625" style="25" bestFit="1" customWidth="1"/>
    <col min="396" max="398" width="12.265625" bestFit="1" customWidth="1"/>
    <col min="399" max="399" width="10.86328125" bestFit="1" customWidth="1"/>
    <col min="400" max="404" width="12.265625" bestFit="1" customWidth="1"/>
    <col min="405" max="405" width="10.86328125" bestFit="1" customWidth="1"/>
    <col min="406" max="408" width="12.265625" bestFit="1" customWidth="1"/>
    <col min="409" max="409" width="10.86328125" bestFit="1" customWidth="1"/>
    <col min="410" max="414" width="12.265625" bestFit="1" customWidth="1"/>
    <col min="415" max="415" width="12.33203125" bestFit="1" customWidth="1"/>
    <col min="416" max="417" width="12.1328125" bestFit="1" customWidth="1"/>
    <col min="418" max="418" width="10.9296875" bestFit="1" customWidth="1"/>
    <col min="419" max="419" width="12.33203125" bestFit="1" customWidth="1"/>
    <col min="420" max="420" width="12.1328125" bestFit="1" customWidth="1"/>
    <col min="421" max="421" width="12.33203125" bestFit="1" customWidth="1"/>
    <col min="422" max="424" width="10.9296875" bestFit="1" customWidth="1"/>
    <col min="425" max="427" width="12.33203125" bestFit="1" customWidth="1"/>
    <col min="428" max="428" width="12.1328125" bestFit="1" customWidth="1"/>
    <col min="429" max="431" width="12.33203125" bestFit="1" customWidth="1"/>
    <col min="432" max="433" width="12.1328125" bestFit="1" customWidth="1"/>
    <col min="434" max="436" width="12.33203125" bestFit="1" customWidth="1"/>
    <col min="437" max="437" width="12.1328125" bestFit="1" customWidth="1"/>
    <col min="438" max="438" width="10.9296875" bestFit="1" customWidth="1"/>
    <col min="439" max="439" width="12.33203125" bestFit="1" customWidth="1"/>
    <col min="440" max="443" width="10.86328125" bestFit="1" customWidth="1"/>
    <col min="444" max="446" width="12.265625" bestFit="1" customWidth="1"/>
    <col min="447" max="447" width="10.86328125" bestFit="1" customWidth="1"/>
    <col min="448" max="449" width="12.265625" bestFit="1" customWidth="1"/>
    <col min="450" max="451" width="10.86328125" bestFit="1" customWidth="1"/>
    <col min="452" max="452" width="12.265625" bestFit="1" customWidth="1"/>
    <col min="453" max="453" width="10.86328125" bestFit="1" customWidth="1"/>
    <col min="454" max="454" width="12.265625" bestFit="1" customWidth="1"/>
    <col min="455" max="455" width="10.86328125" bestFit="1" customWidth="1"/>
    <col min="456" max="456" width="12.265625" bestFit="1" customWidth="1"/>
    <col min="457" max="457" width="10.86328125" bestFit="1" customWidth="1"/>
    <col min="458" max="458" width="12.265625" bestFit="1" customWidth="1"/>
    <col min="459" max="459" width="10.86328125" bestFit="1" customWidth="1"/>
    <col min="460" max="464" width="12.265625" bestFit="1" customWidth="1"/>
    <col min="465" max="465" width="10.86328125" bestFit="1" customWidth="1"/>
    <col min="466" max="466" width="12.265625" bestFit="1" customWidth="1"/>
    <col min="467" max="467" width="10.86328125" bestFit="1" customWidth="1"/>
    <col min="468" max="468" width="12.265625" bestFit="1" customWidth="1"/>
    <col min="469" max="470" width="10.86328125" bestFit="1" customWidth="1"/>
    <col min="471" max="471" width="12.265625" bestFit="1" customWidth="1"/>
    <col min="472" max="472" width="10.86328125" bestFit="1" customWidth="1"/>
    <col min="473" max="474" width="12.265625" bestFit="1" customWidth="1"/>
    <col min="475" max="475" width="10.86328125" bestFit="1" customWidth="1"/>
    <col min="476" max="476" width="12.265625" bestFit="1" customWidth="1"/>
    <col min="477" max="477" width="10.86328125" bestFit="1" customWidth="1"/>
    <col min="478" max="480" width="12.265625" bestFit="1" customWidth="1"/>
    <col min="481" max="482" width="10.86328125" bestFit="1" customWidth="1"/>
    <col min="483" max="484" width="12.265625" bestFit="1" customWidth="1"/>
    <col min="485" max="485" width="10.86328125" bestFit="1" customWidth="1"/>
    <col min="486" max="489" width="12.265625" bestFit="1" customWidth="1"/>
    <col min="490" max="490" width="10.86328125" bestFit="1" customWidth="1"/>
    <col min="491" max="492" width="12.265625" bestFit="1" customWidth="1"/>
    <col min="493" max="493" width="10.86328125" bestFit="1" customWidth="1"/>
    <col min="494" max="495" width="12.265625" bestFit="1" customWidth="1"/>
    <col min="496" max="497" width="10.86328125" bestFit="1" customWidth="1"/>
    <col min="498" max="498" width="12.265625" bestFit="1" customWidth="1"/>
    <col min="499" max="499" width="10.86328125" bestFit="1" customWidth="1"/>
    <col min="500" max="501" width="12.265625" bestFit="1" customWidth="1"/>
    <col min="502" max="502" width="12.265625" style="25" bestFit="1" customWidth="1"/>
    <col min="503" max="503" width="10.86328125" bestFit="1" customWidth="1"/>
    <col min="504" max="505" width="12.265625" bestFit="1" customWidth="1"/>
    <col min="506" max="507" width="10.86328125" bestFit="1" customWidth="1"/>
    <col min="508" max="508" width="12.265625" bestFit="1" customWidth="1"/>
    <col min="509" max="509" width="10.86328125" bestFit="1" customWidth="1"/>
    <col min="510" max="511" width="12.265625" bestFit="1" customWidth="1"/>
    <col min="512" max="512" width="10.86328125" bestFit="1" customWidth="1"/>
    <col min="513" max="513" width="12.265625" bestFit="1" customWidth="1"/>
    <col min="514" max="514" width="10.86328125" bestFit="1" customWidth="1"/>
    <col min="515" max="520" width="12.265625" bestFit="1" customWidth="1"/>
    <col min="521" max="521" width="10.86328125" bestFit="1" customWidth="1"/>
    <col min="522" max="522" width="12.265625" bestFit="1" customWidth="1"/>
    <col min="523" max="523" width="10.86328125" bestFit="1" customWidth="1"/>
    <col min="524" max="525" width="12.265625" bestFit="1" customWidth="1"/>
    <col min="526" max="528" width="10.86328125" bestFit="1" customWidth="1"/>
    <col min="529" max="530" width="12.265625" bestFit="1" customWidth="1"/>
    <col min="531" max="531" width="10.86328125" bestFit="1" customWidth="1"/>
    <col min="532" max="533" width="12.265625" bestFit="1" customWidth="1"/>
    <col min="534" max="534" width="10.86328125" bestFit="1" customWidth="1"/>
    <col min="535" max="541" width="12.265625" bestFit="1" customWidth="1"/>
    <col min="542" max="542" width="10.86328125" bestFit="1" customWidth="1"/>
    <col min="543" max="543" width="12.265625" bestFit="1" customWidth="1"/>
    <col min="544" max="544" width="10.86328125" bestFit="1" customWidth="1"/>
    <col min="545" max="547" width="12.265625" bestFit="1" customWidth="1"/>
    <col min="548" max="549" width="10.86328125" bestFit="1" customWidth="1"/>
    <col min="550" max="551" width="12.265625" bestFit="1" customWidth="1"/>
    <col min="552" max="552" width="10.86328125" bestFit="1" customWidth="1"/>
    <col min="553" max="560" width="12.265625" bestFit="1" customWidth="1"/>
    <col min="561" max="562" width="10.86328125" bestFit="1" customWidth="1"/>
    <col min="563" max="565" width="12.265625" bestFit="1" customWidth="1"/>
    <col min="566" max="566" width="10.86328125" bestFit="1" customWidth="1"/>
    <col min="567" max="568" width="12.265625" bestFit="1" customWidth="1"/>
    <col min="569" max="570" width="10.86328125" bestFit="1" customWidth="1"/>
    <col min="571" max="571" width="12.265625" bestFit="1" customWidth="1"/>
    <col min="572" max="572" width="10.86328125" bestFit="1" customWidth="1"/>
    <col min="573" max="573" width="12.265625" bestFit="1" customWidth="1"/>
    <col min="574" max="574" width="10.86328125" bestFit="1" customWidth="1"/>
    <col min="575" max="575" width="12.265625" bestFit="1" customWidth="1"/>
    <col min="576" max="576" width="10.86328125" bestFit="1" customWidth="1"/>
    <col min="577" max="577" width="12.265625" bestFit="1" customWidth="1"/>
    <col min="578" max="582" width="10.86328125" bestFit="1" customWidth="1"/>
    <col min="583" max="586" width="12.265625" bestFit="1" customWidth="1"/>
    <col min="587" max="587" width="10.86328125" bestFit="1" customWidth="1"/>
    <col min="588" max="588" width="12.265625" bestFit="1" customWidth="1"/>
    <col min="589" max="589" width="12.1328125" bestFit="1" customWidth="1"/>
    <col min="590" max="592" width="12.265625" bestFit="1" customWidth="1"/>
    <col min="593" max="594" width="10.86328125" bestFit="1" customWidth="1"/>
    <col min="595" max="598" width="12.265625" bestFit="1" customWidth="1"/>
    <col min="599" max="600" width="10.86328125" bestFit="1" customWidth="1"/>
    <col min="601" max="601" width="12.265625" bestFit="1" customWidth="1"/>
    <col min="602" max="602" width="10.86328125" bestFit="1" customWidth="1"/>
    <col min="603" max="606" width="12.265625" bestFit="1" customWidth="1"/>
    <col min="607" max="607" width="10.86328125" bestFit="1" customWidth="1"/>
    <col min="608" max="609" width="12.265625" bestFit="1" customWidth="1"/>
    <col min="610" max="610" width="10.86328125" bestFit="1" customWidth="1"/>
    <col min="611" max="615" width="12.265625" bestFit="1" customWidth="1"/>
    <col min="616" max="616" width="10.86328125" bestFit="1" customWidth="1"/>
    <col min="617" max="618" width="12.265625" bestFit="1" customWidth="1"/>
    <col min="619" max="619" width="10.86328125" bestFit="1" customWidth="1"/>
    <col min="620" max="620" width="12.265625" bestFit="1" customWidth="1"/>
    <col min="621" max="621" width="10.86328125" bestFit="1" customWidth="1"/>
    <col min="622" max="623" width="12.265625" bestFit="1" customWidth="1"/>
    <col min="624" max="626" width="10.86328125" bestFit="1" customWidth="1"/>
    <col min="627" max="629" width="12.265625" bestFit="1" customWidth="1"/>
    <col min="630" max="630" width="10.86328125" bestFit="1" customWidth="1"/>
    <col min="631" max="633" width="12.265625" bestFit="1" customWidth="1"/>
    <col min="634" max="635" width="10.86328125" bestFit="1" customWidth="1"/>
    <col min="636" max="636" width="12.265625" bestFit="1" customWidth="1"/>
    <col min="637" max="638" width="10.86328125" bestFit="1" customWidth="1"/>
    <col min="639" max="641" width="12.265625" bestFit="1" customWidth="1"/>
    <col min="642" max="644" width="10.86328125" bestFit="1" customWidth="1"/>
    <col min="645" max="645" width="12.265625" bestFit="1" customWidth="1"/>
    <col min="646" max="647" width="10.86328125" bestFit="1" customWidth="1"/>
    <col min="648" max="648" width="12.265625" bestFit="1" customWidth="1"/>
    <col min="649" max="661" width="10.86328125" bestFit="1" customWidth="1"/>
    <col min="662" max="662" width="12.265625" bestFit="1" customWidth="1"/>
    <col min="663" max="663" width="10.86328125" bestFit="1" customWidth="1"/>
    <col min="664" max="664" width="12.265625" bestFit="1" customWidth="1"/>
    <col min="665" max="665" width="10.86328125" bestFit="1" customWidth="1"/>
    <col min="666" max="666" width="12.265625" bestFit="1" customWidth="1"/>
    <col min="667" max="667" width="10.86328125" bestFit="1" customWidth="1"/>
    <col min="668" max="669" width="12.265625" bestFit="1" customWidth="1"/>
    <col min="670" max="670" width="10.86328125" bestFit="1" customWidth="1"/>
    <col min="671" max="671" width="12.265625" bestFit="1" customWidth="1"/>
    <col min="672" max="676" width="10.86328125" bestFit="1" customWidth="1"/>
    <col min="677" max="677" width="12.265625" bestFit="1" customWidth="1"/>
    <col min="678" max="678" width="10.86328125" bestFit="1" customWidth="1"/>
    <col min="679" max="679" width="12.265625" bestFit="1" customWidth="1"/>
    <col min="680" max="684" width="10.86328125" bestFit="1" customWidth="1"/>
    <col min="685" max="685" width="12.265625" bestFit="1" customWidth="1"/>
    <col min="686" max="687" width="10.86328125" bestFit="1" customWidth="1"/>
    <col min="688" max="688" width="12.265625" bestFit="1" customWidth="1"/>
    <col min="689" max="689" width="10.86328125" bestFit="1" customWidth="1"/>
    <col min="690" max="690" width="12.265625" bestFit="1" customWidth="1"/>
    <col min="691" max="692" width="10.86328125" bestFit="1" customWidth="1"/>
    <col min="693" max="693" width="12.265625" bestFit="1" customWidth="1"/>
    <col min="694" max="694" width="10.86328125" bestFit="1" customWidth="1"/>
    <col min="695" max="697" width="12.265625" bestFit="1" customWidth="1"/>
    <col min="698" max="700" width="10.86328125" bestFit="1" customWidth="1"/>
    <col min="701" max="701" width="12.265625" bestFit="1" customWidth="1"/>
    <col min="702" max="703" width="10.86328125" bestFit="1" customWidth="1"/>
    <col min="704" max="704" width="12.265625" bestFit="1" customWidth="1"/>
    <col min="705" max="705" width="10.86328125" bestFit="1" customWidth="1"/>
    <col min="706" max="706" width="12.265625" bestFit="1" customWidth="1"/>
    <col min="707" max="714" width="10.86328125" bestFit="1" customWidth="1"/>
    <col min="715" max="715" width="12.265625" bestFit="1" customWidth="1"/>
    <col min="716" max="718" width="10.86328125" bestFit="1" customWidth="1"/>
  </cols>
  <sheetData>
    <row r="1" spans="1:502" ht="15.4" x14ac:dyDescent="0.45">
      <c r="A1" s="59"/>
      <c r="B1" s="60"/>
      <c r="D1" s="21"/>
      <c r="G1" s="9" t="s">
        <v>275</v>
      </c>
      <c r="H1" s="8"/>
      <c r="I1" s="62"/>
      <c r="J1" s="62"/>
      <c r="K1" s="10"/>
      <c r="M1" s="62"/>
      <c r="N1" s="62"/>
      <c r="O1" s="10"/>
      <c r="S1" s="61" t="s">
        <v>191</v>
      </c>
      <c r="T1" s="61"/>
      <c r="U1" s="61"/>
      <c r="V1" s="61"/>
      <c r="ET1"/>
      <c r="FA1"/>
      <c r="FX1"/>
      <c r="GT1"/>
      <c r="JZ1"/>
      <c r="KP1"/>
      <c r="LU1"/>
      <c r="MI1"/>
      <c r="OE1"/>
      <c r="SH1"/>
    </row>
    <row r="2" spans="1:502" x14ac:dyDescent="0.45">
      <c r="G2" s="6" t="s">
        <v>274</v>
      </c>
      <c r="I2" t="s">
        <v>98</v>
      </c>
      <c r="J2" t="s">
        <v>99</v>
      </c>
      <c r="L2" s="62" t="s">
        <v>97</v>
      </c>
      <c r="M2" s="62"/>
      <c r="S2" s="6" t="s">
        <v>269</v>
      </c>
      <c r="T2" s="6" t="s">
        <v>168</v>
      </c>
      <c r="AD2" s="59" t="s">
        <v>88</v>
      </c>
      <c r="AE2" s="60"/>
      <c r="ET2"/>
      <c r="FA2"/>
      <c r="FX2"/>
      <c r="GT2"/>
      <c r="JZ2"/>
      <c r="KP2"/>
      <c r="LU2"/>
      <c r="MI2"/>
      <c r="OE2"/>
      <c r="SH2"/>
    </row>
    <row r="3" spans="1:502" x14ac:dyDescent="0.45">
      <c r="G3" s="7">
        <v>338237733</v>
      </c>
      <c r="I3" s="11" t="s">
        <v>14</v>
      </c>
      <c r="J3" s="5">
        <v>4687500</v>
      </c>
      <c r="L3" s="6" t="s">
        <v>85</v>
      </c>
      <c r="M3" s="6" t="s">
        <v>168</v>
      </c>
      <c r="S3" s="6" t="s">
        <v>83</v>
      </c>
      <c r="T3" t="s">
        <v>167</v>
      </c>
      <c r="U3" t="s">
        <v>1583</v>
      </c>
      <c r="V3" t="s">
        <v>84</v>
      </c>
      <c r="AD3" s="6" t="s">
        <v>87</v>
      </c>
      <c r="AE3" s="6" t="s">
        <v>168</v>
      </c>
      <c r="AP3" s="6" t="s">
        <v>102</v>
      </c>
      <c r="ET3"/>
      <c r="FA3"/>
      <c r="FX3"/>
      <c r="GT3"/>
      <c r="JZ3"/>
      <c r="KP3"/>
      <c r="LU3"/>
      <c r="MI3"/>
      <c r="OE3"/>
      <c r="SH3"/>
    </row>
    <row r="4" spans="1:502" x14ac:dyDescent="0.45">
      <c r="G4" s="7">
        <v>338240370</v>
      </c>
      <c r="I4" t="s">
        <v>25</v>
      </c>
      <c r="J4" s="5">
        <v>4687500</v>
      </c>
      <c r="L4" s="6" t="s">
        <v>83</v>
      </c>
      <c r="M4" t="s">
        <v>28</v>
      </c>
      <c r="N4" t="s">
        <v>37</v>
      </c>
      <c r="O4" t="s">
        <v>20</v>
      </c>
      <c r="S4" s="7" t="s">
        <v>20</v>
      </c>
      <c r="T4" s="5"/>
      <c r="U4" s="5"/>
      <c r="V4" s="5"/>
      <c r="AD4" s="6" t="s">
        <v>83</v>
      </c>
      <c r="AE4" t="s">
        <v>28</v>
      </c>
      <c r="AF4" t="s">
        <v>37</v>
      </c>
      <c r="AG4" t="s">
        <v>20</v>
      </c>
      <c r="AP4" s="7" t="s">
        <v>1580</v>
      </c>
      <c r="ET4"/>
      <c r="FA4"/>
      <c r="FX4"/>
      <c r="GT4"/>
      <c r="JZ4"/>
      <c r="KP4"/>
      <c r="LU4"/>
      <c r="MI4"/>
      <c r="OE4"/>
      <c r="SH4"/>
    </row>
    <row r="5" spans="1:502" x14ac:dyDescent="0.45">
      <c r="G5" s="7">
        <v>338243115</v>
      </c>
      <c r="I5" t="s">
        <v>30</v>
      </c>
      <c r="J5" s="5">
        <v>4687500</v>
      </c>
      <c r="L5" s="7" t="s">
        <v>187</v>
      </c>
      <c r="M5" s="5">
        <v>71000</v>
      </c>
      <c r="N5" s="5">
        <v>71000</v>
      </c>
      <c r="O5" s="5"/>
      <c r="Q5" t="str">
        <f>IF(OR(L5="(vide)",L5=""),"",L5)</f>
        <v>Café Altimo pot 100g x 24 pcs</v>
      </c>
      <c r="R5" s="5">
        <f>IF(OR(L5="(vide)",L5=""),"",M5)</f>
        <v>71000</v>
      </c>
      <c r="S5" s="7" t="s">
        <v>37</v>
      </c>
      <c r="T5" s="5">
        <v>63766750</v>
      </c>
      <c r="U5" s="5">
        <v>34504250</v>
      </c>
      <c r="V5" s="5">
        <v>98271000</v>
      </c>
      <c r="AD5" s="7" t="s">
        <v>31</v>
      </c>
      <c r="AE5" s="5">
        <v>595</v>
      </c>
      <c r="AF5" s="5">
        <v>1112</v>
      </c>
      <c r="AG5" s="5"/>
      <c r="AI5" t="str">
        <f t="shared" ref="AI5:AI11" si="0">IF(AD5="","",AD5)</f>
        <v>GUEDIAWAYE</v>
      </c>
      <c r="AJ5" s="5">
        <f t="shared" ref="AJ5:AJ11" si="1">IF(AD5="","",AE5)</f>
        <v>595</v>
      </c>
      <c r="AP5" s="7" t="s">
        <v>1581</v>
      </c>
      <c r="ET5"/>
      <c r="FA5"/>
      <c r="FX5"/>
      <c r="GT5"/>
      <c r="JZ5"/>
      <c r="KP5"/>
      <c r="LU5"/>
      <c r="MI5"/>
      <c r="OE5"/>
      <c r="SH5"/>
    </row>
    <row r="6" spans="1:502" x14ac:dyDescent="0.45">
      <c r="G6" s="7">
        <v>338347554</v>
      </c>
      <c r="I6" t="s">
        <v>45</v>
      </c>
      <c r="J6" s="5">
        <v>4687500</v>
      </c>
      <c r="L6" s="7" t="s">
        <v>1188</v>
      </c>
      <c r="M6" s="5">
        <v>19500</v>
      </c>
      <c r="N6" s="5">
        <v>136500</v>
      </c>
      <c r="O6" s="5"/>
      <c r="Q6" t="str">
        <f t="shared" ref="Q6:Q16" si="2">IF(OR(L6="(vide)",L6=""),"",L6)</f>
        <v>Café Altimo pot 50g x 24 pcs</v>
      </c>
      <c r="R6" s="5">
        <f t="shared" ref="R6:R16" si="3">IF(OR(L6="(vide)",L6=""),"",M6)</f>
        <v>19500</v>
      </c>
      <c r="S6" s="7" t="s">
        <v>28</v>
      </c>
      <c r="T6" s="5">
        <v>30681000</v>
      </c>
      <c r="U6" s="5">
        <v>16352250</v>
      </c>
      <c r="V6" s="5">
        <v>47033250</v>
      </c>
      <c r="AD6" s="7" t="s">
        <v>26</v>
      </c>
      <c r="AE6" s="5">
        <v>755</v>
      </c>
      <c r="AF6" s="5">
        <v>536</v>
      </c>
      <c r="AG6" s="5"/>
      <c r="AI6" t="str">
        <f t="shared" si="0"/>
        <v>DKR PLATEAU</v>
      </c>
      <c r="AJ6" s="5">
        <f t="shared" si="1"/>
        <v>755</v>
      </c>
      <c r="AP6" s="7" t="s">
        <v>1582</v>
      </c>
      <c r="ET6"/>
      <c r="FA6"/>
      <c r="FX6"/>
      <c r="GT6"/>
      <c r="JZ6"/>
      <c r="KP6"/>
      <c r="LU6"/>
      <c r="MI6"/>
      <c r="OE6"/>
      <c r="SH6"/>
    </row>
    <row r="7" spans="1:502" x14ac:dyDescent="0.45">
      <c r="G7" s="7">
        <v>338377866</v>
      </c>
      <c r="I7" s="7" t="s">
        <v>40</v>
      </c>
      <c r="J7" s="5">
        <v>4687500</v>
      </c>
      <c r="L7" s="7" t="s">
        <v>43</v>
      </c>
      <c r="M7" s="5">
        <v>3100500</v>
      </c>
      <c r="N7" s="5">
        <v>2886000</v>
      </c>
      <c r="O7" s="5"/>
      <c r="Q7" t="str">
        <f t="shared" si="2"/>
        <v>Café pot Refraish 200g</v>
      </c>
      <c r="R7" s="5">
        <f t="shared" si="3"/>
        <v>3100500</v>
      </c>
      <c r="S7" s="7" t="s">
        <v>84</v>
      </c>
      <c r="T7" s="5">
        <v>94447750</v>
      </c>
      <c r="U7" s="5">
        <v>50856500</v>
      </c>
      <c r="V7" s="5">
        <v>145304250</v>
      </c>
      <c r="AD7" s="7" t="s">
        <v>46</v>
      </c>
      <c r="AE7" s="5">
        <v>227</v>
      </c>
      <c r="AF7" s="5">
        <v>872</v>
      </c>
      <c r="AG7" s="5"/>
      <c r="AI7" t="str">
        <f t="shared" si="0"/>
        <v>GRAND YOFF</v>
      </c>
      <c r="AJ7" s="5">
        <f t="shared" si="1"/>
        <v>227</v>
      </c>
      <c r="AP7" s="7" t="s">
        <v>371</v>
      </c>
      <c r="ET7"/>
      <c r="FA7"/>
      <c r="FX7"/>
      <c r="GT7"/>
      <c r="JZ7"/>
      <c r="KP7"/>
      <c r="LU7"/>
      <c r="MI7"/>
      <c r="OE7"/>
      <c r="SH7"/>
    </row>
    <row r="8" spans="1:502" x14ac:dyDescent="0.45">
      <c r="G8" s="7">
        <v>338559477</v>
      </c>
      <c r="I8" t="s">
        <v>42</v>
      </c>
      <c r="J8" s="5">
        <v>4687500</v>
      </c>
      <c r="L8" s="7" t="s">
        <v>29</v>
      </c>
      <c r="M8" s="5">
        <v>2024250</v>
      </c>
      <c r="N8" s="5">
        <v>2433500</v>
      </c>
      <c r="O8" s="5"/>
      <c r="Q8" t="str">
        <f t="shared" si="2"/>
        <v>Café pot Refraish 50g</v>
      </c>
      <c r="R8" s="5">
        <f t="shared" si="3"/>
        <v>2024250</v>
      </c>
      <c r="AD8" s="7" t="s">
        <v>41</v>
      </c>
      <c r="AE8" s="5">
        <v>479</v>
      </c>
      <c r="AF8" s="5">
        <v>466</v>
      </c>
      <c r="AG8" s="5"/>
      <c r="AI8" t="str">
        <f t="shared" si="0"/>
        <v>PIKINE</v>
      </c>
      <c r="AJ8" s="5">
        <f t="shared" si="1"/>
        <v>479</v>
      </c>
      <c r="AP8" s="7" t="s">
        <v>1615</v>
      </c>
      <c r="ET8"/>
      <c r="FA8"/>
      <c r="FX8"/>
      <c r="GT8"/>
      <c r="JZ8"/>
      <c r="KP8"/>
      <c r="LU8"/>
      <c r="MI8"/>
      <c r="OE8"/>
      <c r="SH8"/>
    </row>
    <row r="9" spans="1:502" x14ac:dyDescent="0.45">
      <c r="G9" s="7">
        <v>338559599</v>
      </c>
      <c r="I9" t="s">
        <v>35</v>
      </c>
      <c r="J9" s="5">
        <v>4687500</v>
      </c>
      <c r="L9" s="7" t="s">
        <v>32</v>
      </c>
      <c r="M9" s="5">
        <v>10850000</v>
      </c>
      <c r="N9" s="5">
        <v>13485000</v>
      </c>
      <c r="O9" s="5"/>
      <c r="Q9" t="str">
        <f t="shared" si="2"/>
        <v>Café stick Altimo 1,5gx09boites</v>
      </c>
      <c r="R9" s="5">
        <f t="shared" si="3"/>
        <v>10850000</v>
      </c>
      <c r="AD9" s="7" t="s">
        <v>36</v>
      </c>
      <c r="AE9" s="5">
        <v>190</v>
      </c>
      <c r="AF9" s="5">
        <v>724</v>
      </c>
      <c r="AG9" s="5"/>
      <c r="AI9" t="str">
        <f t="shared" si="0"/>
        <v>KEUR MASSAR</v>
      </c>
      <c r="AJ9" s="5">
        <f t="shared" si="1"/>
        <v>190</v>
      </c>
      <c r="AP9" s="7" t="s">
        <v>2022</v>
      </c>
      <c r="ET9"/>
      <c r="FA9"/>
      <c r="FX9"/>
      <c r="GT9"/>
      <c r="JZ9"/>
      <c r="KP9"/>
      <c r="LU9"/>
      <c r="MI9"/>
      <c r="OE9"/>
      <c r="SH9"/>
    </row>
    <row r="10" spans="1:502" x14ac:dyDescent="0.45">
      <c r="G10" s="7">
        <v>338643675</v>
      </c>
      <c r="I10" t="s">
        <v>100</v>
      </c>
      <c r="J10" s="5">
        <f>SUBTOTAL(109,Objectif_CA[Objectif CA])</f>
        <v>32812500</v>
      </c>
      <c r="L10" s="7" t="s">
        <v>177</v>
      </c>
      <c r="M10" s="5">
        <v>1550000</v>
      </c>
      <c r="N10" s="5">
        <v>403000</v>
      </c>
      <c r="O10" s="5"/>
      <c r="Q10" t="str">
        <f t="shared" si="2"/>
        <v>Café stick Altimo 1,5gx18boites</v>
      </c>
      <c r="R10" s="5">
        <f t="shared" si="3"/>
        <v>1550000</v>
      </c>
      <c r="S10" s="59" t="s">
        <v>86</v>
      </c>
      <c r="T10" s="60"/>
      <c r="V10" s="21"/>
      <c r="AD10" s="7" t="s">
        <v>815</v>
      </c>
      <c r="AE10" s="5">
        <v>306</v>
      </c>
      <c r="AF10" s="5">
        <v>365</v>
      </c>
      <c r="AG10" s="5"/>
      <c r="AI10" t="str">
        <f t="shared" si="0"/>
        <v>PNR</v>
      </c>
      <c r="AJ10" s="5">
        <f t="shared" si="1"/>
        <v>306</v>
      </c>
      <c r="AP10" s="7" t="s">
        <v>2287</v>
      </c>
      <c r="ET10"/>
      <c r="FA10"/>
      <c r="FX10"/>
      <c r="GT10"/>
      <c r="JZ10"/>
      <c r="KP10"/>
      <c r="LU10"/>
      <c r="MI10"/>
      <c r="OE10"/>
      <c r="SH10"/>
    </row>
    <row r="11" spans="1:502" x14ac:dyDescent="0.45">
      <c r="G11" s="7">
        <v>338729194</v>
      </c>
      <c r="I11" s="21" t="s">
        <v>276</v>
      </c>
      <c r="J11" s="21"/>
      <c r="L11" s="7" t="s">
        <v>34</v>
      </c>
      <c r="M11" s="5">
        <v>23348000</v>
      </c>
      <c r="N11" s="5">
        <v>76284000</v>
      </c>
      <c r="O11" s="5"/>
      <c r="Q11" t="str">
        <f t="shared" si="2"/>
        <v>Café stick Refraish 1,5gx09boites</v>
      </c>
      <c r="R11" s="5">
        <f t="shared" si="3"/>
        <v>23348000</v>
      </c>
      <c r="S11" s="6" t="s">
        <v>85</v>
      </c>
      <c r="T11" s="6" t="s">
        <v>168</v>
      </c>
      <c r="AD11" s="7" t="s">
        <v>15</v>
      </c>
      <c r="AE11" s="5">
        <v>83</v>
      </c>
      <c r="AF11" s="5">
        <v>63</v>
      </c>
      <c r="AG11" s="5"/>
      <c r="AI11" t="str">
        <f t="shared" si="0"/>
        <v>CASTOR</v>
      </c>
      <c r="AJ11" s="5">
        <f t="shared" si="1"/>
        <v>83</v>
      </c>
      <c r="ET11"/>
      <c r="FA11"/>
      <c r="FX11"/>
      <c r="GT11"/>
      <c r="JZ11"/>
      <c r="KP11"/>
      <c r="LU11"/>
      <c r="MI11"/>
      <c r="OE11"/>
      <c r="SH11"/>
    </row>
    <row r="12" spans="1:502" x14ac:dyDescent="0.45">
      <c r="A12" s="6" t="s">
        <v>87</v>
      </c>
      <c r="B12" s="6" t="s">
        <v>168</v>
      </c>
      <c r="G12" s="7">
        <v>704917338</v>
      </c>
      <c r="I12" s="6" t="s">
        <v>273</v>
      </c>
      <c r="J12" s="6" t="s">
        <v>168</v>
      </c>
      <c r="L12" s="7" t="s">
        <v>190</v>
      </c>
      <c r="M12" s="5">
        <v>3750000</v>
      </c>
      <c r="N12" s="5">
        <v>900000</v>
      </c>
      <c r="O12" s="5"/>
      <c r="Q12" t="str">
        <f t="shared" si="2"/>
        <v>Lait Janus 18gx100</v>
      </c>
      <c r="R12" s="5">
        <f t="shared" si="3"/>
        <v>3750000</v>
      </c>
      <c r="S12" s="6" t="s">
        <v>83</v>
      </c>
      <c r="T12" t="s">
        <v>28</v>
      </c>
      <c r="U12" t="s">
        <v>37</v>
      </c>
      <c r="V12" t="s">
        <v>20</v>
      </c>
      <c r="ET12"/>
      <c r="FA12"/>
      <c r="FX12"/>
      <c r="GT12"/>
      <c r="JZ12"/>
      <c r="KP12"/>
      <c r="LU12"/>
      <c r="MI12"/>
      <c r="OE12"/>
      <c r="SH12"/>
    </row>
    <row r="13" spans="1:502" x14ac:dyDescent="0.45">
      <c r="A13" s="6" t="s">
        <v>83</v>
      </c>
      <c r="B13" t="s">
        <v>20</v>
      </c>
      <c r="C13" t="s">
        <v>37</v>
      </c>
      <c r="D13" t="s">
        <v>28</v>
      </c>
      <c r="E13" t="s">
        <v>84</v>
      </c>
      <c r="G13" s="7">
        <v>705098872</v>
      </c>
      <c r="I13" s="6" t="s">
        <v>83</v>
      </c>
      <c r="J13" t="s">
        <v>24</v>
      </c>
      <c r="K13" t="s">
        <v>19</v>
      </c>
      <c r="L13" s="7" t="s">
        <v>141</v>
      </c>
      <c r="M13" s="5">
        <v>1050000</v>
      </c>
      <c r="N13" s="5">
        <v>900000</v>
      </c>
      <c r="O13" s="5"/>
      <c r="Q13" t="str">
        <f t="shared" si="2"/>
        <v>Lait Janus 20gx100</v>
      </c>
      <c r="R13" s="5">
        <f t="shared" si="3"/>
        <v>1050000</v>
      </c>
      <c r="S13" s="7" t="s">
        <v>31</v>
      </c>
      <c r="T13" s="5">
        <v>14612500</v>
      </c>
      <c r="U13" s="5">
        <v>27942250</v>
      </c>
      <c r="V13" s="5"/>
      <c r="X13" t="str">
        <f>IF(S13="","",S13)</f>
        <v>GUEDIAWAYE</v>
      </c>
      <c r="Y13" s="5">
        <f>IF(X13="","",T13)</f>
        <v>14612500</v>
      </c>
      <c r="ET13"/>
      <c r="FA13"/>
      <c r="FX13"/>
      <c r="GT13"/>
      <c r="JZ13"/>
      <c r="KP13"/>
      <c r="LU13"/>
      <c r="MI13"/>
      <c r="OE13"/>
      <c r="SH13"/>
    </row>
    <row r="14" spans="1:502" x14ac:dyDescent="0.45">
      <c r="A14" s="7" t="s">
        <v>31</v>
      </c>
      <c r="B14" s="5"/>
      <c r="C14" s="5">
        <v>1112</v>
      </c>
      <c r="D14" s="5">
        <v>595</v>
      </c>
      <c r="E14" s="5">
        <v>1707</v>
      </c>
      <c r="G14" s="7">
        <v>705121758</v>
      </c>
      <c r="I14" s="7">
        <v>338237733</v>
      </c>
      <c r="J14" s="5">
        <v>338237733</v>
      </c>
      <c r="K14" s="5"/>
      <c r="L14" s="7" t="s">
        <v>341</v>
      </c>
      <c r="M14" s="5">
        <v>122500</v>
      </c>
      <c r="N14" s="5">
        <v>98000</v>
      </c>
      <c r="O14" s="5"/>
      <c r="Q14" t="str">
        <f t="shared" si="2"/>
        <v>Lait Janus 400gx10</v>
      </c>
      <c r="R14" s="5">
        <f t="shared" si="3"/>
        <v>122500</v>
      </c>
      <c r="S14" s="7" t="s">
        <v>46</v>
      </c>
      <c r="T14" s="5">
        <v>4389000</v>
      </c>
      <c r="U14" s="5">
        <v>21590750</v>
      </c>
      <c r="V14" s="5"/>
      <c r="X14" t="str">
        <f t="shared" ref="X14:X19" si="4">IF(S14="","",S14)</f>
        <v>GRAND YOFF</v>
      </c>
      <c r="Y14" s="5">
        <f t="shared" ref="Y14:Y19" si="5">IF(X14="","",T14)</f>
        <v>4389000</v>
      </c>
      <c r="ET14"/>
      <c r="FA14"/>
      <c r="FX14"/>
      <c r="GT14"/>
      <c r="JZ14"/>
      <c r="KP14"/>
      <c r="LU14"/>
      <c r="MI14"/>
      <c r="OE14"/>
      <c r="SH14"/>
    </row>
    <row r="15" spans="1:502" x14ac:dyDescent="0.45">
      <c r="A15" s="7" t="s">
        <v>26</v>
      </c>
      <c r="B15" s="5"/>
      <c r="C15" s="5">
        <v>536</v>
      </c>
      <c r="D15" s="5">
        <v>755</v>
      </c>
      <c r="E15" s="5">
        <v>1291</v>
      </c>
      <c r="G15" s="7">
        <v>705125807</v>
      </c>
      <c r="I15" s="7">
        <v>338240370</v>
      </c>
      <c r="J15" s="5"/>
      <c r="K15" s="5">
        <v>338240370</v>
      </c>
      <c r="L15" s="7" t="s">
        <v>209</v>
      </c>
      <c r="M15" s="5">
        <v>1147500</v>
      </c>
      <c r="N15" s="5">
        <v>350000</v>
      </c>
      <c r="O15" s="5"/>
      <c r="Q15" t="str">
        <f t="shared" si="2"/>
        <v>Lait Kamlac sachet 18gx100</v>
      </c>
      <c r="R15" s="5">
        <f t="shared" si="3"/>
        <v>1147500</v>
      </c>
      <c r="S15" s="7" t="s">
        <v>36</v>
      </c>
      <c r="T15" s="5">
        <v>4542500</v>
      </c>
      <c r="U15" s="5">
        <v>18212500</v>
      </c>
      <c r="V15" s="5"/>
      <c r="X15" t="str">
        <f t="shared" si="4"/>
        <v>KEUR MASSAR</v>
      </c>
      <c r="Y15" s="5">
        <f t="shared" si="5"/>
        <v>4542500</v>
      </c>
      <c r="ET15"/>
      <c r="FA15"/>
      <c r="FX15"/>
      <c r="GT15"/>
      <c r="JZ15"/>
      <c r="KP15"/>
      <c r="LU15"/>
      <c r="MI15"/>
      <c r="OE15"/>
      <c r="SH15"/>
    </row>
    <row r="16" spans="1:502" x14ac:dyDescent="0.45">
      <c r="A16" s="7" t="s">
        <v>46</v>
      </c>
      <c r="B16" s="5"/>
      <c r="C16" s="5">
        <v>872</v>
      </c>
      <c r="D16" s="5">
        <v>227</v>
      </c>
      <c r="E16" s="5">
        <v>1099</v>
      </c>
      <c r="G16" s="7">
        <v>705677612</v>
      </c>
      <c r="I16" s="7">
        <v>338243115</v>
      </c>
      <c r="J16" s="5"/>
      <c r="K16" s="5">
        <v>1014729345</v>
      </c>
      <c r="L16" s="7" t="s">
        <v>123</v>
      </c>
      <c r="M16" s="5"/>
      <c r="N16" s="5"/>
      <c r="O16" s="5"/>
      <c r="Q16" t="str">
        <f t="shared" si="2"/>
        <v/>
      </c>
      <c r="R16" s="5" t="str">
        <f t="shared" si="3"/>
        <v/>
      </c>
      <c r="S16" s="7" t="s">
        <v>41</v>
      </c>
      <c r="T16" s="5">
        <v>6106750</v>
      </c>
      <c r="U16" s="5">
        <v>12515500</v>
      </c>
      <c r="V16" s="5"/>
      <c r="X16" t="str">
        <f t="shared" si="4"/>
        <v>PIKINE</v>
      </c>
      <c r="Y16" s="5">
        <f t="shared" si="5"/>
        <v>6106750</v>
      </c>
      <c r="ET16"/>
      <c r="FA16"/>
      <c r="FX16"/>
      <c r="GT16"/>
      <c r="JZ16"/>
      <c r="KP16"/>
      <c r="LU16"/>
      <c r="MI16"/>
      <c r="OE16"/>
      <c r="SH16"/>
    </row>
    <row r="17" spans="1:862" x14ac:dyDescent="0.45">
      <c r="A17" s="7" t="s">
        <v>41</v>
      </c>
      <c r="B17" s="5"/>
      <c r="C17" s="5">
        <v>466</v>
      </c>
      <c r="D17" s="5">
        <v>479</v>
      </c>
      <c r="E17" s="5">
        <v>945</v>
      </c>
      <c r="G17" s="7">
        <v>706994949</v>
      </c>
      <c r="I17" s="7">
        <v>338347554</v>
      </c>
      <c r="J17" s="5">
        <v>338347554</v>
      </c>
      <c r="K17" s="5"/>
      <c r="L17" s="7" t="s">
        <v>2114</v>
      </c>
      <c r="M17" s="5"/>
      <c r="N17" s="5">
        <v>24000</v>
      </c>
      <c r="O17" s="5"/>
      <c r="S17" s="7" t="s">
        <v>26</v>
      </c>
      <c r="T17" s="5">
        <v>8842500</v>
      </c>
      <c r="U17" s="5">
        <v>7764250</v>
      </c>
      <c r="V17" s="5"/>
      <c r="X17" t="str">
        <f t="shared" si="4"/>
        <v>DKR PLATEAU</v>
      </c>
      <c r="Y17" s="5">
        <f t="shared" si="5"/>
        <v>8842500</v>
      </c>
      <c r="ET17"/>
      <c r="FA17"/>
      <c r="FX17"/>
      <c r="GT17"/>
      <c r="JZ17"/>
      <c r="KP17"/>
      <c r="LU17"/>
      <c r="MI17"/>
      <c r="OE17"/>
      <c r="SH17"/>
    </row>
    <row r="18" spans="1:862" x14ac:dyDescent="0.45">
      <c r="A18" s="7" t="s">
        <v>36</v>
      </c>
      <c r="B18" s="5"/>
      <c r="C18" s="5">
        <v>724</v>
      </c>
      <c r="D18" s="5">
        <v>190</v>
      </c>
      <c r="E18" s="5">
        <v>914</v>
      </c>
      <c r="G18" s="7">
        <v>707077072</v>
      </c>
      <c r="I18" s="7">
        <v>338377866</v>
      </c>
      <c r="J18" s="5"/>
      <c r="K18" s="5">
        <v>338377866</v>
      </c>
      <c r="L18" s="7" t="s">
        <v>2221</v>
      </c>
      <c r="M18" s="5"/>
      <c r="N18" s="5">
        <v>300000</v>
      </c>
      <c r="O18" s="5"/>
      <c r="S18" s="7" t="s">
        <v>815</v>
      </c>
      <c r="T18" s="5">
        <v>6382000</v>
      </c>
      <c r="U18" s="5">
        <v>8614250</v>
      </c>
      <c r="V18" s="5"/>
      <c r="X18" t="str">
        <f t="shared" si="4"/>
        <v>PNR</v>
      </c>
      <c r="Y18" s="5">
        <f t="shared" si="5"/>
        <v>6382000</v>
      </c>
      <c r="ET18"/>
      <c r="FA18"/>
      <c r="FX18"/>
      <c r="GT18"/>
      <c r="JZ18"/>
      <c r="KP18"/>
      <c r="LU18"/>
      <c r="MI18"/>
      <c r="OE18"/>
      <c r="SH18"/>
    </row>
    <row r="19" spans="1:862" x14ac:dyDescent="0.45">
      <c r="A19" s="7" t="s">
        <v>815</v>
      </c>
      <c r="B19" s="5"/>
      <c r="C19" s="5">
        <v>365</v>
      </c>
      <c r="D19" s="5">
        <v>306</v>
      </c>
      <c r="E19" s="5">
        <v>671</v>
      </c>
      <c r="G19" s="7">
        <v>707396415</v>
      </c>
      <c r="I19" s="7">
        <v>338559477</v>
      </c>
      <c r="J19" s="5">
        <v>1692797385</v>
      </c>
      <c r="K19" s="5"/>
      <c r="S19" s="7" t="s">
        <v>15</v>
      </c>
      <c r="T19" s="5">
        <v>2158000</v>
      </c>
      <c r="U19" s="5">
        <v>1631500</v>
      </c>
      <c r="V19" s="5"/>
      <c r="X19" t="str">
        <f t="shared" si="4"/>
        <v>CASTOR</v>
      </c>
      <c r="Y19" s="5">
        <f t="shared" si="5"/>
        <v>2158000</v>
      </c>
      <c r="ET19"/>
      <c r="FA19"/>
      <c r="FX19"/>
      <c r="GT19"/>
      <c r="JZ19"/>
      <c r="KP19"/>
      <c r="LU19"/>
      <c r="MI19"/>
      <c r="OE19"/>
      <c r="SH19"/>
    </row>
    <row r="20" spans="1:862" x14ac:dyDescent="0.45">
      <c r="A20" s="7" t="s">
        <v>15</v>
      </c>
      <c r="B20" s="5"/>
      <c r="C20" s="5">
        <v>63</v>
      </c>
      <c r="D20" s="5">
        <v>83</v>
      </c>
      <c r="E20" s="5">
        <v>146</v>
      </c>
      <c r="G20" s="7">
        <v>707523461</v>
      </c>
      <c r="I20" s="7">
        <v>338559599</v>
      </c>
      <c r="J20" s="5">
        <v>1692797995</v>
      </c>
      <c r="K20" s="5"/>
      <c r="AU20" s="6" t="s">
        <v>273</v>
      </c>
      <c r="AV20" s="6" t="s">
        <v>168</v>
      </c>
      <c r="ET20"/>
      <c r="FA20"/>
      <c r="FX20"/>
      <c r="GT20"/>
      <c r="JZ20"/>
      <c r="KP20"/>
      <c r="LU20"/>
      <c r="MI20"/>
      <c r="OE20"/>
      <c r="SH20"/>
    </row>
    <row r="21" spans="1:862" x14ac:dyDescent="0.45">
      <c r="A21" s="7" t="s">
        <v>84</v>
      </c>
      <c r="B21" s="5"/>
      <c r="C21" s="5">
        <v>4138</v>
      </c>
      <c r="D21" s="5">
        <v>2635</v>
      </c>
      <c r="E21" s="5">
        <v>6773</v>
      </c>
      <c r="G21" s="7">
        <v>707788922</v>
      </c>
      <c r="I21" s="7">
        <v>338643675</v>
      </c>
      <c r="J21" s="5"/>
      <c r="K21" s="5">
        <v>1693218375</v>
      </c>
      <c r="AU21" s="6" t="s">
        <v>102</v>
      </c>
      <c r="AV21">
        <v>338201907</v>
      </c>
      <c r="AW21">
        <v>338237733</v>
      </c>
      <c r="AX21">
        <v>338240370</v>
      </c>
      <c r="AY21">
        <v>338243115</v>
      </c>
      <c r="AZ21">
        <v>338347554</v>
      </c>
      <c r="BA21">
        <v>338377866</v>
      </c>
      <c r="BB21">
        <v>338559477</v>
      </c>
      <c r="BC21">
        <v>338559599</v>
      </c>
      <c r="BD21">
        <v>338643675</v>
      </c>
      <c r="BE21">
        <v>338729194</v>
      </c>
      <c r="BF21">
        <v>700607009</v>
      </c>
      <c r="BG21">
        <v>702063636</v>
      </c>
      <c r="BH21">
        <v>704917338</v>
      </c>
      <c r="BI21">
        <v>705098872</v>
      </c>
      <c r="BJ21">
        <v>705121758</v>
      </c>
      <c r="BK21">
        <v>705125807</v>
      </c>
      <c r="BL21">
        <v>705677612</v>
      </c>
      <c r="BM21">
        <v>705791884</v>
      </c>
      <c r="BN21">
        <v>706994949</v>
      </c>
      <c r="BO21">
        <v>707077072</v>
      </c>
      <c r="BP21">
        <v>707396415</v>
      </c>
      <c r="BQ21">
        <v>707523461</v>
      </c>
      <c r="BR21">
        <v>707788922</v>
      </c>
      <c r="BS21">
        <v>707912540</v>
      </c>
      <c r="BT21">
        <v>708015391</v>
      </c>
      <c r="BU21">
        <v>708066928</v>
      </c>
      <c r="BV21">
        <v>708317208</v>
      </c>
      <c r="BW21">
        <v>708418609</v>
      </c>
      <c r="BX21">
        <v>708535343</v>
      </c>
      <c r="BY21">
        <v>708555357</v>
      </c>
      <c r="BZ21">
        <v>709176169</v>
      </c>
      <c r="CA21">
        <v>709713260</v>
      </c>
      <c r="CB21">
        <v>709882764</v>
      </c>
      <c r="CC21">
        <v>745420354</v>
      </c>
      <c r="CD21">
        <v>749763759</v>
      </c>
      <c r="CE21">
        <v>753359759</v>
      </c>
      <c r="CF21">
        <v>755253232</v>
      </c>
      <c r="CG21">
        <v>756409883</v>
      </c>
      <c r="CH21">
        <v>757433564</v>
      </c>
      <c r="CI21">
        <v>760169386</v>
      </c>
      <c r="CJ21">
        <v>760224535</v>
      </c>
      <c r="CK21">
        <v>760289192</v>
      </c>
      <c r="CL21">
        <v>761209176</v>
      </c>
      <c r="CM21">
        <v>761242307</v>
      </c>
      <c r="CN21">
        <v>761386330</v>
      </c>
      <c r="CO21">
        <v>761509551</v>
      </c>
      <c r="CP21">
        <v>761592193</v>
      </c>
      <c r="CQ21">
        <v>761618073</v>
      </c>
      <c r="CR21">
        <v>761924801</v>
      </c>
      <c r="CS21">
        <v>762383057</v>
      </c>
      <c r="CT21">
        <v>762625979</v>
      </c>
      <c r="CU21">
        <v>762625997</v>
      </c>
      <c r="CV21">
        <v>762725097</v>
      </c>
      <c r="CW21">
        <v>762735182</v>
      </c>
      <c r="CX21">
        <v>762794040</v>
      </c>
      <c r="CY21">
        <v>762852932</v>
      </c>
      <c r="CZ21">
        <v>762932950</v>
      </c>
      <c r="DA21">
        <v>762974040</v>
      </c>
      <c r="DB21">
        <v>762979605</v>
      </c>
      <c r="DC21">
        <v>763109696</v>
      </c>
      <c r="DD21">
        <v>763198632</v>
      </c>
      <c r="DE21">
        <v>763313476</v>
      </c>
      <c r="DF21">
        <v>763376724</v>
      </c>
      <c r="DG21">
        <v>763414593</v>
      </c>
      <c r="DH21">
        <v>763469670</v>
      </c>
      <c r="DI21">
        <v>763500909</v>
      </c>
      <c r="DJ21">
        <v>763739110</v>
      </c>
      <c r="DK21">
        <v>763795076</v>
      </c>
      <c r="DL21">
        <v>763809306</v>
      </c>
      <c r="DM21">
        <v>763888972</v>
      </c>
      <c r="DN21">
        <v>764071546</v>
      </c>
      <c r="DO21">
        <v>764094907</v>
      </c>
      <c r="DP21">
        <v>764631568</v>
      </c>
      <c r="DQ21">
        <v>764631569</v>
      </c>
      <c r="DR21">
        <v>764690084</v>
      </c>
      <c r="DS21">
        <v>764881522</v>
      </c>
      <c r="DT21">
        <v>764924460</v>
      </c>
      <c r="DU21">
        <v>764930372</v>
      </c>
      <c r="DV21">
        <v>765118157</v>
      </c>
      <c r="DW21">
        <v>765160316</v>
      </c>
      <c r="DX21">
        <v>765222286</v>
      </c>
      <c r="DY21">
        <v>765434141</v>
      </c>
      <c r="DZ21">
        <v>765601591</v>
      </c>
      <c r="EA21">
        <v>765769030</v>
      </c>
      <c r="EB21">
        <v>765953323</v>
      </c>
      <c r="EC21">
        <v>766174009</v>
      </c>
      <c r="ED21">
        <v>766445135</v>
      </c>
      <c r="EE21">
        <v>766447275</v>
      </c>
      <c r="EF21">
        <v>766454835</v>
      </c>
      <c r="EG21">
        <v>766474442</v>
      </c>
      <c r="EH21">
        <v>766657313</v>
      </c>
      <c r="EI21">
        <v>766916189</v>
      </c>
      <c r="EJ21">
        <v>766972391</v>
      </c>
      <c r="EK21">
        <v>767379110</v>
      </c>
      <c r="EL21">
        <v>767494933</v>
      </c>
      <c r="EM21">
        <v>767510303</v>
      </c>
      <c r="EN21">
        <v>768059355</v>
      </c>
      <c r="EO21">
        <v>768136454</v>
      </c>
      <c r="EP21">
        <v>768141160</v>
      </c>
      <c r="EQ21">
        <v>768703746</v>
      </c>
      <c r="ER21">
        <v>768819835</v>
      </c>
      <c r="ES21">
        <v>769223802</v>
      </c>
      <c r="ET21">
        <v>769661010</v>
      </c>
      <c r="EU21">
        <v>770188596</v>
      </c>
      <c r="EV21">
        <v>770217868</v>
      </c>
      <c r="EW21">
        <v>770242093</v>
      </c>
      <c r="EX21">
        <v>770281973</v>
      </c>
      <c r="EY21">
        <v>770290375</v>
      </c>
      <c r="EZ21">
        <v>770290395</v>
      </c>
      <c r="FA21">
        <v>770298942</v>
      </c>
      <c r="FB21">
        <v>770303067</v>
      </c>
      <c r="FC21">
        <v>770315128</v>
      </c>
      <c r="FD21">
        <v>770338306</v>
      </c>
      <c r="FE21">
        <v>770343860</v>
      </c>
      <c r="FF21">
        <v>770392582</v>
      </c>
      <c r="FG21">
        <v>770394556</v>
      </c>
      <c r="FH21">
        <v>770430101</v>
      </c>
      <c r="FI21">
        <v>770450834</v>
      </c>
      <c r="FJ21">
        <v>770509812</v>
      </c>
      <c r="FK21">
        <v>770512919</v>
      </c>
      <c r="FL21">
        <v>770532919</v>
      </c>
      <c r="FM21">
        <v>770571683</v>
      </c>
      <c r="FN21">
        <v>770589198</v>
      </c>
      <c r="FO21">
        <v>770601842</v>
      </c>
      <c r="FP21">
        <v>770655495</v>
      </c>
      <c r="FQ21">
        <v>770706706</v>
      </c>
      <c r="FR21">
        <v>770712599</v>
      </c>
      <c r="FS21">
        <v>770921464</v>
      </c>
      <c r="FT21">
        <v>770922026</v>
      </c>
      <c r="FU21">
        <v>770922815</v>
      </c>
      <c r="FV21">
        <v>770924696</v>
      </c>
      <c r="FW21">
        <v>770933357</v>
      </c>
      <c r="FX21">
        <v>770957258</v>
      </c>
      <c r="FY21">
        <v>771020606</v>
      </c>
      <c r="FZ21">
        <v>771022842</v>
      </c>
      <c r="GA21">
        <v>771023656</v>
      </c>
      <c r="GB21">
        <v>771040904</v>
      </c>
      <c r="GC21">
        <v>771053847</v>
      </c>
      <c r="GD21">
        <v>771078008</v>
      </c>
      <c r="GE21">
        <v>771108484</v>
      </c>
      <c r="GF21">
        <v>771132810</v>
      </c>
      <c r="GG21">
        <v>771141243</v>
      </c>
      <c r="GH21">
        <v>771165277</v>
      </c>
      <c r="GI21">
        <v>771175522</v>
      </c>
      <c r="GJ21">
        <v>771207041</v>
      </c>
      <c r="GK21">
        <v>771226553</v>
      </c>
      <c r="GL21">
        <v>771247171</v>
      </c>
      <c r="GM21">
        <v>771266314</v>
      </c>
      <c r="GN21">
        <v>771303133</v>
      </c>
      <c r="GO21">
        <v>771321066</v>
      </c>
      <c r="GP21">
        <v>771327935</v>
      </c>
      <c r="GQ21">
        <v>771355063</v>
      </c>
      <c r="GR21">
        <v>771355863</v>
      </c>
      <c r="GS21">
        <v>771368327</v>
      </c>
      <c r="GT21">
        <v>771377243</v>
      </c>
      <c r="GU21">
        <v>771428937</v>
      </c>
      <c r="GV21">
        <v>771570266</v>
      </c>
      <c r="GW21">
        <v>771589091</v>
      </c>
      <c r="GX21">
        <v>771619220</v>
      </c>
      <c r="GY21">
        <v>771630365</v>
      </c>
      <c r="GZ21">
        <v>771681949</v>
      </c>
      <c r="HA21">
        <v>771701320</v>
      </c>
      <c r="HB21">
        <v>771765012</v>
      </c>
      <c r="HC21">
        <v>771791564</v>
      </c>
      <c r="HD21">
        <v>771797482</v>
      </c>
      <c r="HE21">
        <v>771816838</v>
      </c>
      <c r="HF21">
        <v>771837885</v>
      </c>
      <c r="HG21">
        <v>771844968</v>
      </c>
      <c r="HH21">
        <v>771868130</v>
      </c>
      <c r="HI21">
        <v>771871533</v>
      </c>
      <c r="HJ21">
        <v>771907833</v>
      </c>
      <c r="HK21">
        <v>771923397</v>
      </c>
      <c r="HL21">
        <v>771952687</v>
      </c>
      <c r="HM21">
        <v>771952926</v>
      </c>
      <c r="HN21">
        <v>771961441</v>
      </c>
      <c r="HO21">
        <v>771985160</v>
      </c>
      <c r="HP21">
        <v>771987678</v>
      </c>
      <c r="HQ21">
        <v>771990476</v>
      </c>
      <c r="HR21">
        <v>772034200</v>
      </c>
      <c r="HS21">
        <v>772038792</v>
      </c>
      <c r="HT21">
        <v>772064440</v>
      </c>
      <c r="HU21">
        <v>772070286</v>
      </c>
      <c r="HV21">
        <v>772131614</v>
      </c>
      <c r="HW21">
        <v>772136299</v>
      </c>
      <c r="HX21">
        <v>772138804</v>
      </c>
      <c r="HY21">
        <v>772186291</v>
      </c>
      <c r="HZ21">
        <v>772222253</v>
      </c>
      <c r="IA21">
        <v>772252177</v>
      </c>
      <c r="IB21">
        <v>772257934</v>
      </c>
      <c r="IC21">
        <v>772283269</v>
      </c>
      <c r="ID21">
        <v>772289185</v>
      </c>
      <c r="IE21">
        <v>772304013</v>
      </c>
      <c r="IF21">
        <v>772345161</v>
      </c>
      <c r="IG21">
        <v>772350653</v>
      </c>
      <c r="IH21">
        <v>772361840</v>
      </c>
      <c r="II21">
        <v>772377240</v>
      </c>
      <c r="IJ21">
        <v>772401513</v>
      </c>
      <c r="IK21">
        <v>772401517</v>
      </c>
      <c r="IL21">
        <v>772403781</v>
      </c>
      <c r="IM21">
        <v>772424434</v>
      </c>
      <c r="IN21">
        <v>772443935</v>
      </c>
      <c r="IO21">
        <v>772445091</v>
      </c>
      <c r="IP21">
        <v>772489112</v>
      </c>
      <c r="IQ21">
        <v>772506388</v>
      </c>
      <c r="IR21">
        <v>772515146</v>
      </c>
      <c r="IS21">
        <v>772523102</v>
      </c>
      <c r="IT21">
        <v>772539977</v>
      </c>
      <c r="IU21">
        <v>772543032</v>
      </c>
      <c r="IV21">
        <v>772551078</v>
      </c>
      <c r="IW21">
        <v>772555234</v>
      </c>
      <c r="IX21">
        <v>772568061</v>
      </c>
      <c r="IY21">
        <v>772595320</v>
      </c>
      <c r="IZ21">
        <v>772625989</v>
      </c>
      <c r="JA21">
        <v>772714747</v>
      </c>
      <c r="JB21">
        <v>772766450</v>
      </c>
      <c r="JC21">
        <v>772768061</v>
      </c>
      <c r="JD21">
        <v>772773318</v>
      </c>
      <c r="JE21">
        <v>772788635</v>
      </c>
      <c r="JF21">
        <v>772810635</v>
      </c>
      <c r="JG21">
        <v>772811685</v>
      </c>
      <c r="JH21">
        <v>772879565</v>
      </c>
      <c r="JI21">
        <v>772884203</v>
      </c>
      <c r="JJ21">
        <v>772892924</v>
      </c>
      <c r="JK21">
        <v>772900705</v>
      </c>
      <c r="JL21">
        <v>772902514</v>
      </c>
      <c r="JM21">
        <v>772921235</v>
      </c>
      <c r="JN21">
        <v>772932581</v>
      </c>
      <c r="JO21">
        <v>772957336</v>
      </c>
      <c r="JP21">
        <v>772969670</v>
      </c>
      <c r="JQ21">
        <v>772986013</v>
      </c>
      <c r="JR21">
        <v>773066194</v>
      </c>
      <c r="JS21">
        <v>773068732</v>
      </c>
      <c r="JT21">
        <v>773101818</v>
      </c>
      <c r="JU21">
        <v>773122246</v>
      </c>
      <c r="JV21">
        <v>773125434</v>
      </c>
      <c r="JW21">
        <v>773140899</v>
      </c>
      <c r="JX21">
        <v>773170826</v>
      </c>
      <c r="JY21">
        <v>773171955</v>
      </c>
      <c r="JZ21">
        <v>773199049</v>
      </c>
      <c r="KA21">
        <v>773233060</v>
      </c>
      <c r="KB21">
        <v>773233617</v>
      </c>
      <c r="KC21">
        <v>773247171</v>
      </c>
      <c r="KD21">
        <v>773248253</v>
      </c>
      <c r="KE21">
        <v>773248259</v>
      </c>
      <c r="KF21">
        <v>773273433</v>
      </c>
      <c r="KG21">
        <v>773308303</v>
      </c>
      <c r="KH21" s="55">
        <v>773340367</v>
      </c>
      <c r="KI21">
        <v>773366070</v>
      </c>
      <c r="KJ21">
        <v>773377333</v>
      </c>
      <c r="KK21">
        <v>773415748</v>
      </c>
      <c r="KL21">
        <v>773420594</v>
      </c>
      <c r="KM21">
        <v>773422594</v>
      </c>
      <c r="KN21">
        <v>773445799</v>
      </c>
      <c r="KO21">
        <v>773465476</v>
      </c>
      <c r="KP21">
        <v>773481721</v>
      </c>
      <c r="KQ21">
        <v>773482683</v>
      </c>
      <c r="KR21">
        <v>773493195</v>
      </c>
      <c r="KS21">
        <v>773523587</v>
      </c>
      <c r="KT21">
        <v>773531341</v>
      </c>
      <c r="KU21">
        <v>773546191</v>
      </c>
      <c r="KV21">
        <v>773546192</v>
      </c>
      <c r="KW21">
        <v>773546734</v>
      </c>
      <c r="KX21">
        <v>773553588</v>
      </c>
      <c r="KY21">
        <v>773564759</v>
      </c>
      <c r="KZ21">
        <v>773569432</v>
      </c>
      <c r="LA21">
        <v>773592330</v>
      </c>
      <c r="LB21">
        <v>773632830</v>
      </c>
      <c r="LC21">
        <v>773633030</v>
      </c>
      <c r="LD21">
        <v>773635629</v>
      </c>
      <c r="LE21">
        <v>773637953</v>
      </c>
      <c r="LF21">
        <v>773641828</v>
      </c>
      <c r="LG21">
        <v>773661109</v>
      </c>
      <c r="LH21">
        <v>773678975</v>
      </c>
      <c r="LI21">
        <v>773682131</v>
      </c>
      <c r="LJ21">
        <v>773691545</v>
      </c>
      <c r="LK21">
        <v>773708303</v>
      </c>
      <c r="LL21">
        <v>773708393</v>
      </c>
      <c r="LM21">
        <v>773725495</v>
      </c>
      <c r="LN21">
        <v>773739328</v>
      </c>
      <c r="LO21">
        <v>773750007</v>
      </c>
      <c r="LP21">
        <v>773752191</v>
      </c>
      <c r="LQ21">
        <v>773756258</v>
      </c>
      <c r="LR21">
        <v>773758073</v>
      </c>
      <c r="LS21">
        <v>773777037</v>
      </c>
      <c r="LT21">
        <v>773806309</v>
      </c>
      <c r="LU21">
        <v>773812537</v>
      </c>
      <c r="LV21">
        <v>773887602</v>
      </c>
      <c r="LW21">
        <v>773904335</v>
      </c>
      <c r="LX21">
        <v>773942143</v>
      </c>
      <c r="LY21">
        <v>773999936</v>
      </c>
      <c r="LZ21">
        <v>774004542</v>
      </c>
      <c r="MA21">
        <v>774024173</v>
      </c>
      <c r="MB21">
        <v>774045777</v>
      </c>
      <c r="MC21">
        <v>774061052</v>
      </c>
      <c r="MD21">
        <v>774085200</v>
      </c>
      <c r="ME21">
        <v>774085900</v>
      </c>
      <c r="MF21">
        <v>774161282</v>
      </c>
      <c r="MG21">
        <v>774187389</v>
      </c>
      <c r="MH21">
        <v>774190976</v>
      </c>
      <c r="MI21">
        <v>774216339</v>
      </c>
      <c r="MJ21">
        <v>774216341</v>
      </c>
      <c r="MK21">
        <v>774230318</v>
      </c>
      <c r="ML21">
        <v>774230518</v>
      </c>
      <c r="MM21">
        <v>774230720</v>
      </c>
      <c r="MN21">
        <v>774245132</v>
      </c>
      <c r="MO21">
        <v>774245222</v>
      </c>
      <c r="MP21">
        <v>774249184</v>
      </c>
      <c r="MQ21">
        <v>774249188</v>
      </c>
      <c r="MR21">
        <v>774249189</v>
      </c>
      <c r="MS21">
        <v>774266172</v>
      </c>
      <c r="MT21">
        <v>774289051</v>
      </c>
      <c r="MU21">
        <v>774304589</v>
      </c>
      <c r="MV21">
        <v>774330364</v>
      </c>
      <c r="MW21">
        <v>774333344</v>
      </c>
      <c r="MX21">
        <v>774379845</v>
      </c>
      <c r="MY21">
        <v>774381151</v>
      </c>
      <c r="MZ21">
        <v>774388361</v>
      </c>
      <c r="NA21">
        <v>774405166</v>
      </c>
      <c r="NB21">
        <v>774409291</v>
      </c>
      <c r="NC21">
        <v>774415358</v>
      </c>
      <c r="ND21">
        <v>774428537</v>
      </c>
      <c r="NE21">
        <v>774445002</v>
      </c>
      <c r="NF21">
        <v>774445089</v>
      </c>
      <c r="NG21">
        <v>774445778</v>
      </c>
      <c r="NH21">
        <v>774445965</v>
      </c>
      <c r="NI21">
        <v>774446240</v>
      </c>
      <c r="NJ21">
        <v>774450094</v>
      </c>
      <c r="NK21">
        <v>774452553</v>
      </c>
      <c r="NL21">
        <v>774474646</v>
      </c>
      <c r="NM21">
        <v>774480985</v>
      </c>
      <c r="NN21">
        <v>774483771</v>
      </c>
      <c r="NO21">
        <v>774483791</v>
      </c>
      <c r="NP21">
        <v>774514544</v>
      </c>
      <c r="NQ21">
        <v>774521282</v>
      </c>
      <c r="NR21">
        <v>774521295</v>
      </c>
      <c r="NS21">
        <v>774540017</v>
      </c>
      <c r="NT21">
        <v>774540805</v>
      </c>
      <c r="NU21">
        <v>774540865</v>
      </c>
      <c r="NV21">
        <v>774580822</v>
      </c>
      <c r="NW21">
        <v>774624747</v>
      </c>
      <c r="NX21">
        <v>774677098</v>
      </c>
      <c r="NY21">
        <v>774677998</v>
      </c>
      <c r="NZ21">
        <v>774685418</v>
      </c>
      <c r="OA21">
        <v>774698440</v>
      </c>
      <c r="OB21">
        <v>774714304</v>
      </c>
      <c r="OC21">
        <v>774714384</v>
      </c>
      <c r="OD21">
        <v>774717946</v>
      </c>
      <c r="OE21">
        <v>774723559</v>
      </c>
      <c r="OF21">
        <v>774725050</v>
      </c>
      <c r="OG21">
        <v>774743538</v>
      </c>
      <c r="OH21">
        <v>774756754</v>
      </c>
      <c r="OI21">
        <v>774756755</v>
      </c>
      <c r="OJ21">
        <v>774782155</v>
      </c>
      <c r="OK21">
        <v>774820232</v>
      </c>
      <c r="OL21">
        <v>774849293</v>
      </c>
      <c r="OM21">
        <v>774850927</v>
      </c>
      <c r="ON21">
        <v>774872626</v>
      </c>
      <c r="OO21">
        <v>774880562</v>
      </c>
      <c r="OP21">
        <v>774886110</v>
      </c>
      <c r="OQ21">
        <v>774898830</v>
      </c>
      <c r="OR21">
        <v>774922626</v>
      </c>
      <c r="OS21">
        <v>774971394</v>
      </c>
      <c r="OT21">
        <v>774993694</v>
      </c>
      <c r="OU21">
        <v>775001321</v>
      </c>
      <c r="OV21">
        <v>775014335</v>
      </c>
      <c r="OW21">
        <v>775035260</v>
      </c>
      <c r="OX21">
        <v>775038524</v>
      </c>
      <c r="OY21">
        <v>775039973</v>
      </c>
      <c r="OZ21">
        <v>775043755</v>
      </c>
      <c r="PA21">
        <v>775060715</v>
      </c>
      <c r="PB21">
        <v>775067806</v>
      </c>
      <c r="PC21">
        <v>775076862</v>
      </c>
      <c r="PD21">
        <v>775079426</v>
      </c>
      <c r="PE21">
        <v>775092096</v>
      </c>
      <c r="PF21">
        <v>775109287</v>
      </c>
      <c r="PG21">
        <v>775122270</v>
      </c>
      <c r="PH21">
        <v>775134338</v>
      </c>
      <c r="PI21">
        <v>775144318</v>
      </c>
      <c r="PJ21">
        <v>775145318</v>
      </c>
      <c r="PK21">
        <v>775156666</v>
      </c>
      <c r="PL21">
        <v>775159936</v>
      </c>
      <c r="PM21">
        <v>775160316</v>
      </c>
      <c r="PN21">
        <v>775160533</v>
      </c>
      <c r="PO21">
        <v>775171537</v>
      </c>
      <c r="PP21">
        <v>775182219</v>
      </c>
      <c r="PQ21">
        <v>775188251</v>
      </c>
      <c r="PR21">
        <v>775197108</v>
      </c>
      <c r="PS21">
        <v>775202374</v>
      </c>
      <c r="PT21">
        <v>775212989</v>
      </c>
      <c r="PU21">
        <v>775213948</v>
      </c>
      <c r="PV21">
        <v>775215135</v>
      </c>
      <c r="PW21">
        <v>775216418</v>
      </c>
      <c r="PX21">
        <v>775218959</v>
      </c>
      <c r="PY21">
        <v>775240776</v>
      </c>
      <c r="PZ21">
        <v>775250570</v>
      </c>
      <c r="QA21">
        <v>775262371</v>
      </c>
      <c r="QB21">
        <v>775264622</v>
      </c>
      <c r="QC21">
        <v>775273147</v>
      </c>
      <c r="QD21">
        <v>775273852</v>
      </c>
      <c r="QE21">
        <v>775276149</v>
      </c>
      <c r="QF21">
        <v>775331187</v>
      </c>
      <c r="QG21">
        <v>775356094</v>
      </c>
      <c r="QH21">
        <v>775360791</v>
      </c>
      <c r="QI21">
        <v>775361133</v>
      </c>
      <c r="QJ21">
        <v>775361612</v>
      </c>
      <c r="QK21">
        <v>775364833</v>
      </c>
      <c r="QL21">
        <v>775364835</v>
      </c>
      <c r="QM21">
        <v>775376725</v>
      </c>
      <c r="QN21">
        <v>775398902</v>
      </c>
      <c r="QO21">
        <v>775403877</v>
      </c>
      <c r="QP21">
        <v>775405469</v>
      </c>
      <c r="QQ21">
        <v>775406016</v>
      </c>
      <c r="QR21">
        <v>775407226</v>
      </c>
      <c r="QS21">
        <v>775411038</v>
      </c>
      <c r="QT21">
        <v>775411094</v>
      </c>
      <c r="QU21">
        <v>775411988</v>
      </c>
      <c r="QV21">
        <v>775413453</v>
      </c>
      <c r="QW21">
        <v>775420354</v>
      </c>
      <c r="QX21">
        <v>775446868</v>
      </c>
      <c r="QY21">
        <v>775447283</v>
      </c>
      <c r="QZ21">
        <v>775450094</v>
      </c>
      <c r="RA21">
        <v>775452096</v>
      </c>
      <c r="RB21">
        <v>775456083</v>
      </c>
      <c r="RC21">
        <v>775467165</v>
      </c>
      <c r="RD21">
        <v>775467223</v>
      </c>
      <c r="RE21">
        <v>775467226</v>
      </c>
      <c r="RF21">
        <v>775479810</v>
      </c>
      <c r="RG21">
        <v>775484487</v>
      </c>
      <c r="RH21">
        <v>775485771</v>
      </c>
      <c r="RI21">
        <v>775487801</v>
      </c>
      <c r="RJ21">
        <v>775495462</v>
      </c>
      <c r="RK21">
        <v>775496769</v>
      </c>
      <c r="RL21">
        <v>775510532</v>
      </c>
      <c r="RM21">
        <v>775513483</v>
      </c>
      <c r="RN21">
        <v>775513903</v>
      </c>
      <c r="RO21">
        <v>775516278</v>
      </c>
      <c r="RP21">
        <v>775518292</v>
      </c>
      <c r="RQ21">
        <v>775538380</v>
      </c>
      <c r="RR21">
        <v>775539595</v>
      </c>
      <c r="RS21">
        <v>775541532</v>
      </c>
      <c r="RT21">
        <v>775542238</v>
      </c>
      <c r="RU21">
        <v>775554017</v>
      </c>
      <c r="RV21">
        <v>775556094</v>
      </c>
      <c r="RW21">
        <v>775564814</v>
      </c>
      <c r="RX21">
        <v>775569510</v>
      </c>
      <c r="RY21">
        <v>775570266</v>
      </c>
      <c r="RZ21">
        <v>775582583</v>
      </c>
      <c r="SA21">
        <v>775586253</v>
      </c>
      <c r="SB21">
        <v>775586604</v>
      </c>
      <c r="SC21">
        <v>775586718</v>
      </c>
      <c r="SD21">
        <v>775586818</v>
      </c>
      <c r="SE21">
        <v>775586819</v>
      </c>
      <c r="SF21">
        <v>775597258</v>
      </c>
      <c r="SG21">
        <v>775598302</v>
      </c>
      <c r="SH21">
        <v>775601949</v>
      </c>
      <c r="SI21">
        <v>775602589</v>
      </c>
      <c r="SJ21">
        <v>775602981</v>
      </c>
      <c r="SK21">
        <v>775616351</v>
      </c>
      <c r="SL21">
        <v>775623289</v>
      </c>
      <c r="SM21">
        <v>775626425</v>
      </c>
      <c r="SN21">
        <v>775627410</v>
      </c>
      <c r="SO21">
        <v>775630094</v>
      </c>
      <c r="SP21">
        <v>775649041</v>
      </c>
      <c r="SQ21">
        <v>775653543</v>
      </c>
      <c r="SR21">
        <v>775658789</v>
      </c>
      <c r="SS21">
        <v>775661455</v>
      </c>
      <c r="ST21">
        <v>775661459</v>
      </c>
      <c r="SU21">
        <v>775663399</v>
      </c>
      <c r="SV21">
        <v>775669353</v>
      </c>
      <c r="SW21">
        <v>775683281</v>
      </c>
      <c r="SX21">
        <v>775710053</v>
      </c>
      <c r="SY21">
        <v>775715660</v>
      </c>
      <c r="SZ21">
        <v>775717613</v>
      </c>
      <c r="TA21">
        <v>775724732</v>
      </c>
      <c r="TB21">
        <v>775727129</v>
      </c>
      <c r="TC21">
        <v>775740539</v>
      </c>
      <c r="TD21">
        <v>775740574</v>
      </c>
      <c r="TE21">
        <v>775742357</v>
      </c>
      <c r="TF21">
        <v>775758201</v>
      </c>
      <c r="TG21">
        <v>775772788</v>
      </c>
      <c r="TH21">
        <v>775780909</v>
      </c>
      <c r="TI21">
        <v>775783316</v>
      </c>
      <c r="TJ21">
        <v>775784714</v>
      </c>
      <c r="TK21">
        <v>775792864</v>
      </c>
      <c r="TL21">
        <v>775793242</v>
      </c>
      <c r="TM21">
        <v>775839852</v>
      </c>
      <c r="TN21">
        <v>775884054</v>
      </c>
      <c r="TO21">
        <v>775886041</v>
      </c>
      <c r="TP21">
        <v>775894235</v>
      </c>
      <c r="TQ21">
        <v>775904086</v>
      </c>
      <c r="TR21">
        <v>775934252</v>
      </c>
      <c r="TS21">
        <v>775942286</v>
      </c>
      <c r="TT21">
        <v>775942864</v>
      </c>
      <c r="TU21">
        <v>775944647</v>
      </c>
      <c r="TV21">
        <v>775984700</v>
      </c>
      <c r="TW21">
        <v>775987400</v>
      </c>
      <c r="TX21">
        <v>776054296</v>
      </c>
      <c r="TY21">
        <v>776058374</v>
      </c>
      <c r="TZ21">
        <v>776067914</v>
      </c>
      <c r="UA21">
        <v>776083230</v>
      </c>
      <c r="UB21">
        <v>776108351</v>
      </c>
      <c r="UC21">
        <v>776110732</v>
      </c>
      <c r="UD21">
        <v>776116789</v>
      </c>
      <c r="UE21">
        <v>776147708</v>
      </c>
      <c r="UF21">
        <v>776149093</v>
      </c>
      <c r="UG21">
        <v>776156373</v>
      </c>
      <c r="UH21">
        <v>776156393</v>
      </c>
      <c r="UI21">
        <v>776162965</v>
      </c>
      <c r="UJ21">
        <v>776167544</v>
      </c>
      <c r="UK21">
        <v>776169696</v>
      </c>
      <c r="UL21">
        <v>776170495</v>
      </c>
      <c r="UM21">
        <v>776172449</v>
      </c>
      <c r="UN21">
        <v>776175166</v>
      </c>
      <c r="UO21">
        <v>776180875</v>
      </c>
      <c r="UP21" s="55">
        <v>776193016</v>
      </c>
      <c r="UQ21">
        <v>776194079</v>
      </c>
      <c r="UR21">
        <v>776194586</v>
      </c>
      <c r="US21">
        <v>776213131</v>
      </c>
      <c r="UT21">
        <v>776214111</v>
      </c>
      <c r="UU21">
        <v>776225068</v>
      </c>
      <c r="UV21">
        <v>776227120</v>
      </c>
      <c r="UW21">
        <v>776251899</v>
      </c>
      <c r="UX21">
        <v>776256670</v>
      </c>
      <c r="UY21">
        <v>776294931</v>
      </c>
      <c r="UZ21">
        <v>776294949</v>
      </c>
      <c r="VA21">
        <v>776303477</v>
      </c>
      <c r="VB21">
        <v>776317469</v>
      </c>
      <c r="VC21">
        <v>776323437</v>
      </c>
      <c r="VD21">
        <v>776323477</v>
      </c>
      <c r="VE21">
        <v>776327767</v>
      </c>
      <c r="VF21">
        <v>776328716</v>
      </c>
      <c r="VG21">
        <v>776331474</v>
      </c>
      <c r="VH21">
        <v>776345625</v>
      </c>
      <c r="VI21">
        <v>776347177</v>
      </c>
      <c r="VJ21">
        <v>776363030</v>
      </c>
      <c r="VK21">
        <v>776367168</v>
      </c>
      <c r="VL21">
        <v>776369929</v>
      </c>
      <c r="VM21">
        <v>776371828</v>
      </c>
      <c r="VN21">
        <v>776375211</v>
      </c>
      <c r="VO21">
        <v>776413480</v>
      </c>
      <c r="VP21">
        <v>776414102</v>
      </c>
      <c r="VQ21">
        <v>776421350</v>
      </c>
      <c r="VR21">
        <v>776421356</v>
      </c>
      <c r="VS21">
        <v>776439896</v>
      </c>
      <c r="VT21">
        <v>776449891</v>
      </c>
      <c r="VU21">
        <v>776458744</v>
      </c>
      <c r="VV21">
        <v>776480328</v>
      </c>
      <c r="VW21">
        <v>776480369</v>
      </c>
      <c r="VX21">
        <v>776491918</v>
      </c>
      <c r="VY21">
        <v>776498707</v>
      </c>
      <c r="VZ21">
        <v>776503464</v>
      </c>
      <c r="WA21">
        <v>776505937</v>
      </c>
      <c r="WB21">
        <v>776528748</v>
      </c>
      <c r="WC21">
        <v>776536527</v>
      </c>
      <c r="WD21">
        <v>776546598</v>
      </c>
      <c r="WE21">
        <v>776548448</v>
      </c>
      <c r="WF21">
        <v>776571507</v>
      </c>
      <c r="WG21">
        <v>776582607</v>
      </c>
      <c r="WH21">
        <v>776591883</v>
      </c>
      <c r="WI21">
        <v>776616316</v>
      </c>
      <c r="WJ21">
        <v>776622000</v>
      </c>
      <c r="WK21">
        <v>776630094</v>
      </c>
      <c r="WL21">
        <v>776634479</v>
      </c>
      <c r="WM21">
        <v>776646316</v>
      </c>
      <c r="WN21">
        <v>776683199</v>
      </c>
      <c r="WO21">
        <v>776712564</v>
      </c>
      <c r="WP21">
        <v>776818022</v>
      </c>
      <c r="WQ21">
        <v>776874747</v>
      </c>
      <c r="WR21">
        <v>776885310</v>
      </c>
      <c r="WS21">
        <v>776893330</v>
      </c>
      <c r="WT21">
        <v>776957575</v>
      </c>
      <c r="WU21">
        <v>776985187</v>
      </c>
      <c r="WV21">
        <v>776994558</v>
      </c>
      <c r="WW21">
        <v>777049024</v>
      </c>
      <c r="WX21">
        <v>777082130</v>
      </c>
      <c r="WY21">
        <v>777093511</v>
      </c>
      <c r="WZ21">
        <v>777110521</v>
      </c>
      <c r="XA21">
        <v>777132186</v>
      </c>
      <c r="XB21">
        <v>777222802</v>
      </c>
      <c r="XC21">
        <v>777236558</v>
      </c>
      <c r="XD21">
        <v>777249189</v>
      </c>
      <c r="XE21">
        <v>777262311</v>
      </c>
      <c r="XF21">
        <v>777313120</v>
      </c>
      <c r="XG21">
        <v>777321977</v>
      </c>
      <c r="XH21">
        <v>777370401</v>
      </c>
      <c r="XI21">
        <v>777379059</v>
      </c>
      <c r="XJ21">
        <v>777422663</v>
      </c>
      <c r="XK21">
        <v>777427919</v>
      </c>
      <c r="XL21">
        <v>777484616</v>
      </c>
      <c r="XM21" s="55">
        <v>777531857</v>
      </c>
      <c r="XN21">
        <v>777561262</v>
      </c>
      <c r="XO21">
        <v>777570152</v>
      </c>
      <c r="XP21">
        <v>777631935</v>
      </c>
      <c r="XQ21">
        <v>777643068</v>
      </c>
      <c r="XR21">
        <v>777671841</v>
      </c>
      <c r="XS21">
        <v>777696179</v>
      </c>
      <c r="XT21">
        <v>777739323</v>
      </c>
      <c r="XU21">
        <v>777748610</v>
      </c>
      <c r="XV21">
        <v>777748618</v>
      </c>
      <c r="XW21">
        <v>777756403</v>
      </c>
      <c r="XX21">
        <v>777772248</v>
      </c>
      <c r="XY21">
        <v>777782900</v>
      </c>
      <c r="XZ21">
        <v>777929047</v>
      </c>
      <c r="YA21">
        <v>777972928</v>
      </c>
      <c r="YB21">
        <v>777972938</v>
      </c>
      <c r="YC21">
        <v>778000021</v>
      </c>
      <c r="YD21">
        <v>778003741</v>
      </c>
      <c r="YE21">
        <v>778013213</v>
      </c>
      <c r="YF21">
        <v>778016676</v>
      </c>
      <c r="YG21">
        <v>778037533</v>
      </c>
      <c r="YH21">
        <v>778056161</v>
      </c>
      <c r="YI21">
        <v>778066928</v>
      </c>
      <c r="YJ21">
        <v>778080493</v>
      </c>
      <c r="YK21">
        <v>778080570</v>
      </c>
      <c r="YL21">
        <v>778096419</v>
      </c>
      <c r="YM21">
        <v>778130036</v>
      </c>
      <c r="YN21">
        <v>778134091</v>
      </c>
      <c r="YO21">
        <v>778140261</v>
      </c>
      <c r="YP21">
        <v>778147708</v>
      </c>
      <c r="YQ21">
        <v>778175300</v>
      </c>
      <c r="YR21">
        <v>778195274</v>
      </c>
      <c r="YS21">
        <v>778221515</v>
      </c>
      <c r="YT21">
        <v>778261084</v>
      </c>
      <c r="YU21">
        <v>778272783</v>
      </c>
      <c r="YV21">
        <v>778276533</v>
      </c>
      <c r="YW21">
        <v>778291515</v>
      </c>
      <c r="YX21">
        <v>778356666</v>
      </c>
      <c r="YY21">
        <v>778368282</v>
      </c>
      <c r="YZ21">
        <v>778368284</v>
      </c>
      <c r="ZA21">
        <v>778380324</v>
      </c>
      <c r="ZB21">
        <v>778405145</v>
      </c>
      <c r="ZC21">
        <v>778420348</v>
      </c>
      <c r="ZD21">
        <v>778477772</v>
      </c>
      <c r="ZE21">
        <v>778494608</v>
      </c>
      <c r="ZF21">
        <v>778610692</v>
      </c>
      <c r="ZG21">
        <v>778657940</v>
      </c>
      <c r="ZH21">
        <v>778722043</v>
      </c>
      <c r="ZI21">
        <v>778747772</v>
      </c>
      <c r="ZJ21">
        <v>778813636</v>
      </c>
      <c r="ZK21">
        <v>778823579</v>
      </c>
      <c r="ZL21">
        <v>778826078</v>
      </c>
      <c r="ZM21">
        <v>778837600</v>
      </c>
      <c r="ZN21">
        <v>778840348</v>
      </c>
      <c r="ZO21">
        <v>778852859</v>
      </c>
      <c r="ZP21">
        <v>778870144</v>
      </c>
      <c r="ZQ21">
        <v>778876532</v>
      </c>
      <c r="ZR21">
        <v>778886969</v>
      </c>
      <c r="ZS21">
        <v>778976507</v>
      </c>
      <c r="ZT21">
        <v>778986696</v>
      </c>
      <c r="ZU21">
        <v>779071660</v>
      </c>
      <c r="ZV21">
        <v>779072194</v>
      </c>
      <c r="ZW21">
        <v>779083030</v>
      </c>
      <c r="ZX21">
        <v>779107424</v>
      </c>
      <c r="ZY21">
        <v>779111572</v>
      </c>
      <c r="ZZ21">
        <v>779117562</v>
      </c>
      <c r="AAA21">
        <v>779117863</v>
      </c>
      <c r="AAB21">
        <v>779180688</v>
      </c>
      <c r="AAC21">
        <v>779235028</v>
      </c>
      <c r="AAD21">
        <v>779236547</v>
      </c>
      <c r="AAE21" s="55">
        <v>779274722</v>
      </c>
      <c r="AAF21">
        <v>779334414</v>
      </c>
      <c r="AAG21">
        <v>779361133</v>
      </c>
      <c r="AAH21">
        <v>779362821</v>
      </c>
      <c r="AAI21">
        <v>779414699</v>
      </c>
      <c r="AAJ21">
        <v>779417886</v>
      </c>
      <c r="AAK21">
        <v>779420909</v>
      </c>
      <c r="AAL21">
        <v>779460713</v>
      </c>
      <c r="AAM21">
        <v>779511345</v>
      </c>
      <c r="AAN21">
        <v>779585990</v>
      </c>
      <c r="AAO21">
        <v>779646150</v>
      </c>
      <c r="AAP21">
        <v>779650702</v>
      </c>
      <c r="AAQ21" s="55">
        <v>779661523</v>
      </c>
      <c r="AAR21">
        <v>779676016</v>
      </c>
      <c r="AAS21">
        <v>779724512</v>
      </c>
      <c r="AAT21">
        <v>779759210</v>
      </c>
      <c r="AAU21">
        <v>779763759</v>
      </c>
      <c r="AAV21">
        <v>779773605</v>
      </c>
      <c r="AAW21">
        <v>779970282</v>
      </c>
      <c r="AAX21">
        <v>779987747</v>
      </c>
      <c r="AAY21">
        <v>780137992</v>
      </c>
      <c r="AAZ21">
        <v>780172112</v>
      </c>
      <c r="ABA21">
        <v>780172121</v>
      </c>
      <c r="ABB21">
        <v>780182099</v>
      </c>
      <c r="ABC21">
        <v>780191969</v>
      </c>
      <c r="ABD21">
        <v>781004518</v>
      </c>
      <c r="ABE21">
        <v>781035372</v>
      </c>
      <c r="ABF21">
        <v>781112351</v>
      </c>
      <c r="ABG21">
        <v>781150133</v>
      </c>
      <c r="ABH21">
        <v>781164945</v>
      </c>
      <c r="ABI21">
        <v>781208128</v>
      </c>
      <c r="ABJ21">
        <v>781230417</v>
      </c>
      <c r="ABK21">
        <v>781240407</v>
      </c>
      <c r="ABL21">
        <v>781280978</v>
      </c>
      <c r="ABM21">
        <v>781282357</v>
      </c>
      <c r="ABN21">
        <v>781297575</v>
      </c>
      <c r="ABO21">
        <v>781310969</v>
      </c>
      <c r="ABP21">
        <v>781350615</v>
      </c>
      <c r="ABQ21">
        <v>781370101</v>
      </c>
      <c r="ABR21">
        <v>781384000</v>
      </c>
      <c r="ABS21">
        <v>781384800</v>
      </c>
      <c r="ABT21">
        <v>781400202</v>
      </c>
      <c r="ABU21">
        <v>781426622</v>
      </c>
      <c r="ABV21">
        <v>781466046</v>
      </c>
      <c r="ABW21">
        <v>781468744</v>
      </c>
      <c r="ABX21">
        <v>781496491</v>
      </c>
      <c r="ABY21">
        <v>781507274</v>
      </c>
      <c r="ABZ21">
        <v>781523821</v>
      </c>
      <c r="ACA21">
        <v>781532059</v>
      </c>
      <c r="ACB21">
        <v>781566500</v>
      </c>
      <c r="ACC21">
        <v>781602688</v>
      </c>
      <c r="ACD21">
        <v>781627979</v>
      </c>
      <c r="ACE21">
        <v>781681572</v>
      </c>
      <c r="ACF21">
        <v>781681995</v>
      </c>
      <c r="ACG21">
        <v>781699011</v>
      </c>
      <c r="ACH21">
        <v>781706051</v>
      </c>
      <c r="ACI21">
        <v>781706851</v>
      </c>
      <c r="ACJ21">
        <v>781728925</v>
      </c>
      <c r="ACK21">
        <v>781757464</v>
      </c>
      <c r="ACL21">
        <v>781828001</v>
      </c>
      <c r="ACM21">
        <v>781831938</v>
      </c>
      <c r="ACN21">
        <v>781884000</v>
      </c>
      <c r="ACO21">
        <v>781938215</v>
      </c>
      <c r="ACP21">
        <v>781985160</v>
      </c>
      <c r="ACQ21">
        <v>782130484</v>
      </c>
      <c r="ACR21">
        <v>782340433</v>
      </c>
      <c r="ACS21">
        <v>782353502</v>
      </c>
      <c r="ACT21">
        <v>782357233</v>
      </c>
      <c r="ACU21">
        <v>782431105</v>
      </c>
      <c r="ACV21">
        <v>782442821</v>
      </c>
      <c r="ACW21">
        <v>782489112</v>
      </c>
      <c r="ACX21">
        <v>782967453</v>
      </c>
      <c r="ACY21">
        <v>782998230</v>
      </c>
      <c r="ACZ21">
        <v>783033787</v>
      </c>
      <c r="ADA21">
        <v>783343158</v>
      </c>
      <c r="ADB21">
        <v>783682649</v>
      </c>
      <c r="ADC21">
        <v>783740441</v>
      </c>
      <c r="ADD21">
        <v>783751627</v>
      </c>
      <c r="ADE21">
        <v>783758073</v>
      </c>
      <c r="ADF21">
        <v>783795076</v>
      </c>
      <c r="ADG21">
        <v>783844775</v>
      </c>
      <c r="ADH21">
        <v>783844997</v>
      </c>
      <c r="ADI21">
        <v>783880187</v>
      </c>
      <c r="ADJ21">
        <v>783942599</v>
      </c>
      <c r="ADK21">
        <v>784063374</v>
      </c>
      <c r="ADL21">
        <v>784071086</v>
      </c>
      <c r="ADM21">
        <v>784158254</v>
      </c>
      <c r="ADN21">
        <v>784208258</v>
      </c>
      <c r="ADO21">
        <v>784227996</v>
      </c>
      <c r="ADP21">
        <v>784267222</v>
      </c>
      <c r="ADQ21">
        <v>784267292</v>
      </c>
      <c r="ADR21">
        <v>784362607</v>
      </c>
      <c r="ADS21">
        <v>784364814</v>
      </c>
      <c r="ADT21">
        <v>784365656</v>
      </c>
      <c r="ADU21">
        <v>784389233</v>
      </c>
      <c r="ADV21">
        <v>784419069</v>
      </c>
      <c r="ADW21">
        <v>784426640</v>
      </c>
      <c r="ADX21">
        <v>784464768</v>
      </c>
      <c r="ADY21">
        <v>784494590</v>
      </c>
      <c r="ADZ21">
        <v>784520555</v>
      </c>
      <c r="AEA21">
        <v>784537895</v>
      </c>
      <c r="AEB21">
        <v>784548655</v>
      </c>
      <c r="AEC21">
        <v>784551637</v>
      </c>
      <c r="AED21">
        <v>784674867</v>
      </c>
      <c r="AEE21">
        <v>784770870</v>
      </c>
      <c r="AEF21">
        <v>784844775</v>
      </c>
      <c r="AEG21">
        <v>784872626</v>
      </c>
      <c r="AEH21">
        <v>785107921</v>
      </c>
      <c r="AEI21">
        <v>785158696</v>
      </c>
      <c r="AEJ21">
        <v>785180746</v>
      </c>
      <c r="AEK21">
        <v>785321833</v>
      </c>
      <c r="AEL21">
        <v>785434976</v>
      </c>
      <c r="AEM21">
        <v>785459209</v>
      </c>
      <c r="AEN21">
        <v>785529269</v>
      </c>
      <c r="AEO21">
        <v>785554540</v>
      </c>
      <c r="AEP21">
        <v>785564540</v>
      </c>
      <c r="AEQ21">
        <v>785604159</v>
      </c>
      <c r="AER21">
        <v>785886073</v>
      </c>
      <c r="AES21">
        <v>785923657</v>
      </c>
      <c r="AET21">
        <v>785943768</v>
      </c>
      <c r="AEU21">
        <v>785960999</v>
      </c>
      <c r="AEV21">
        <v>786038253</v>
      </c>
      <c r="AEW21">
        <v>786042688</v>
      </c>
      <c r="AEX21">
        <v>786312198</v>
      </c>
      <c r="AEY21">
        <v>786319054</v>
      </c>
      <c r="AEZ21">
        <v>786323232</v>
      </c>
      <c r="AFA21">
        <v>786336194</v>
      </c>
      <c r="AFB21">
        <v>786352424</v>
      </c>
      <c r="AFC21">
        <v>786402688</v>
      </c>
      <c r="AFD21">
        <v>786543737</v>
      </c>
      <c r="AFE21">
        <v>786687540</v>
      </c>
      <c r="AFF21">
        <v>787025496</v>
      </c>
      <c r="AFG21">
        <v>787101123</v>
      </c>
      <c r="AFH21">
        <v>787487293</v>
      </c>
      <c r="AFI21">
        <v>787554231</v>
      </c>
      <c r="AFJ21">
        <v>788258296</v>
      </c>
      <c r="AFK21">
        <v>788260947</v>
      </c>
      <c r="AFL21">
        <v>788454467</v>
      </c>
      <c r="AFM21">
        <v>789236547</v>
      </c>
      <c r="AFN21">
        <v>789401855</v>
      </c>
      <c r="AFO21">
        <v>789659235</v>
      </c>
      <c r="AFP21">
        <v>772713019</v>
      </c>
      <c r="AFQ21">
        <v>757454545</v>
      </c>
      <c r="AFR21">
        <v>776923531</v>
      </c>
      <c r="AFS21">
        <v>754419069</v>
      </c>
      <c r="AFT21">
        <v>772325282</v>
      </c>
      <c r="AFU21">
        <v>783592220</v>
      </c>
      <c r="AFV21">
        <v>773759880</v>
      </c>
      <c r="AFW21">
        <v>773953430</v>
      </c>
      <c r="AFX21">
        <v>775586319</v>
      </c>
      <c r="AFY21">
        <v>774714382</v>
      </c>
      <c r="AFZ21">
        <v>770188526</v>
      </c>
      <c r="AGA21">
        <v>774464768</v>
      </c>
      <c r="AGB21">
        <v>775189251</v>
      </c>
      <c r="AGC21">
        <v>777829130</v>
      </c>
      <c r="AGD21">
        <v>775467220</v>
      </c>
    </row>
    <row r="22" spans="1:862" x14ac:dyDescent="0.45">
      <c r="G22" s="7">
        <v>707912540</v>
      </c>
      <c r="I22" s="7">
        <v>338729194</v>
      </c>
      <c r="J22" s="5"/>
      <c r="K22" s="5">
        <v>1693645970</v>
      </c>
      <c r="AU22" s="7" t="s">
        <v>23</v>
      </c>
      <c r="AV22" s="5"/>
      <c r="AW22" s="5"/>
      <c r="AX22" s="5"/>
      <c r="AY22" s="5"/>
      <c r="AZ22" s="5"/>
      <c r="BA22" s="5"/>
      <c r="BB22" s="5"/>
      <c r="BC22" s="5"/>
      <c r="BD22" s="5"/>
      <c r="BE22" s="5"/>
      <c r="BF22" s="5"/>
      <c r="BG22" s="5"/>
      <c r="BH22" s="5"/>
      <c r="BI22" s="5"/>
      <c r="BJ22" s="5"/>
      <c r="BK22" s="5"/>
      <c r="BL22" s="5"/>
      <c r="BM22" s="5"/>
      <c r="BN22" s="5"/>
      <c r="BO22" s="5">
        <v>2121231216</v>
      </c>
      <c r="BP22" s="5"/>
      <c r="BQ22" s="5"/>
      <c r="BR22" s="5"/>
      <c r="BS22" s="5">
        <v>1415825080</v>
      </c>
      <c r="BT22" s="5"/>
      <c r="BU22" s="5"/>
      <c r="BV22" s="5"/>
      <c r="BW22" s="5"/>
      <c r="BX22" s="5"/>
      <c r="BY22" s="5"/>
      <c r="BZ22" s="5"/>
      <c r="CA22" s="5"/>
      <c r="CB22" s="5"/>
      <c r="CC22" s="5"/>
      <c r="CD22" s="5">
        <v>749763759</v>
      </c>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v>768703746</v>
      </c>
      <c r="ER22" s="5"/>
      <c r="ES22" s="5"/>
      <c r="ET22" s="5"/>
      <c r="EU22" s="5"/>
      <c r="EV22" s="5"/>
      <c r="EW22" s="5"/>
      <c r="EX22" s="5"/>
      <c r="EY22" s="5"/>
      <c r="EZ22" s="5"/>
      <c r="FA22" s="5"/>
      <c r="FB22" s="5"/>
      <c r="FC22" s="5"/>
      <c r="FD22" s="5"/>
      <c r="FE22" s="5"/>
      <c r="FF22" s="5">
        <v>770392582</v>
      </c>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v>3856639675</v>
      </c>
      <c r="GQ22" s="5"/>
      <c r="GR22" s="5"/>
      <c r="GS22" s="5"/>
      <c r="GT22" s="5">
        <v>3085508972</v>
      </c>
      <c r="GU22" s="5"/>
      <c r="GV22" s="5"/>
      <c r="GW22" s="5"/>
      <c r="GX22" s="5"/>
      <c r="GY22" s="5"/>
      <c r="GZ22" s="5"/>
      <c r="HA22" s="5"/>
      <c r="HB22" s="5"/>
      <c r="HC22" s="5"/>
      <c r="HD22" s="5"/>
      <c r="HE22" s="5"/>
      <c r="HF22" s="5"/>
      <c r="HG22" s="5"/>
      <c r="HH22" s="5"/>
      <c r="HI22" s="5"/>
      <c r="HJ22" s="5"/>
      <c r="HK22" s="5"/>
      <c r="HL22" s="5"/>
      <c r="HM22" s="5"/>
      <c r="HN22" s="5"/>
      <c r="HO22" s="5"/>
      <c r="HP22" s="5"/>
      <c r="HQ22" s="5">
        <v>771990476</v>
      </c>
      <c r="HR22" s="5"/>
      <c r="HS22" s="5"/>
      <c r="HT22" s="5"/>
      <c r="HU22" s="5"/>
      <c r="HV22" s="5"/>
      <c r="HW22" s="5"/>
      <c r="HX22" s="5"/>
      <c r="HY22" s="5"/>
      <c r="HZ22" s="5">
        <v>4633333518</v>
      </c>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v>2318319954</v>
      </c>
      <c r="JE22" s="5"/>
      <c r="JF22" s="5"/>
      <c r="JG22" s="5">
        <v>772811685</v>
      </c>
      <c r="JH22" s="5"/>
      <c r="JI22" s="5"/>
      <c r="JJ22" s="5"/>
      <c r="JK22" s="5"/>
      <c r="JL22" s="5"/>
      <c r="JM22" s="5"/>
      <c r="JN22" s="5"/>
      <c r="JO22" s="5"/>
      <c r="JP22" s="5"/>
      <c r="JQ22" s="5"/>
      <c r="JR22" s="5"/>
      <c r="JS22" s="5"/>
      <c r="JT22" s="5"/>
      <c r="JU22" s="5"/>
      <c r="JV22" s="5"/>
      <c r="JW22" s="5"/>
      <c r="JX22" s="5"/>
      <c r="JY22" s="5"/>
      <c r="JZ22" s="5"/>
      <c r="KA22" s="5"/>
      <c r="KB22" s="5"/>
      <c r="KC22" s="5"/>
      <c r="KD22" s="5">
        <v>773248253</v>
      </c>
      <c r="KE22" s="5">
        <v>3866241295</v>
      </c>
      <c r="KF22" s="5"/>
      <c r="KG22" s="5"/>
      <c r="KH22" s="56"/>
      <c r="KI22" s="5"/>
      <c r="KJ22" s="5"/>
      <c r="KK22" s="5">
        <v>773415748</v>
      </c>
      <c r="KL22" s="5"/>
      <c r="KM22" s="5"/>
      <c r="KN22" s="5"/>
      <c r="KO22" s="5"/>
      <c r="KP22" s="5"/>
      <c r="KQ22" s="5"/>
      <c r="KR22" s="5"/>
      <c r="KS22" s="5"/>
      <c r="KT22" s="5"/>
      <c r="KU22" s="5"/>
      <c r="KV22" s="5"/>
      <c r="KW22" s="5"/>
      <c r="KX22" s="5"/>
      <c r="KY22" s="5"/>
      <c r="KZ22" s="5"/>
      <c r="LA22" s="5"/>
      <c r="LB22" s="5"/>
      <c r="LC22" s="5"/>
      <c r="LD22" s="5"/>
      <c r="LE22" s="5"/>
      <c r="LF22" s="5"/>
      <c r="LG22" s="5"/>
      <c r="LH22" s="5">
        <v>773678975</v>
      </c>
      <c r="LI22" s="5"/>
      <c r="LJ22" s="5"/>
      <c r="LK22" s="5"/>
      <c r="LL22" s="5"/>
      <c r="LM22" s="5"/>
      <c r="LN22" s="5"/>
      <c r="LO22" s="5">
        <v>1547500014</v>
      </c>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774409291</v>
      </c>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v>774782155</v>
      </c>
      <c r="OK22" s="5"/>
      <c r="OL22" s="5"/>
      <c r="OM22" s="5"/>
      <c r="ON22" s="5"/>
      <c r="OO22" s="5"/>
      <c r="OP22" s="5"/>
      <c r="OQ22" s="5"/>
      <c r="OR22" s="5">
        <v>774922626</v>
      </c>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v>775484487</v>
      </c>
      <c r="RH22" s="5"/>
      <c r="RI22" s="5"/>
      <c r="RJ22" s="5"/>
      <c r="RK22" s="5"/>
      <c r="RL22" s="5"/>
      <c r="RM22" s="5"/>
      <c r="RN22" s="5"/>
      <c r="RO22" s="5"/>
      <c r="RP22" s="5">
        <v>775518292</v>
      </c>
      <c r="RQ22" s="5"/>
      <c r="RR22" s="5">
        <v>775539595</v>
      </c>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v>775934252</v>
      </c>
      <c r="TS22" s="5"/>
      <c r="TT22" s="5"/>
      <c r="TU22" s="5"/>
      <c r="TV22" s="5"/>
      <c r="TW22" s="5"/>
      <c r="TX22" s="5"/>
      <c r="TY22" s="5"/>
      <c r="TZ22" s="5">
        <v>1552135828</v>
      </c>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v>776546598</v>
      </c>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v>777370401</v>
      </c>
      <c r="XI22" s="5"/>
      <c r="XJ22" s="5"/>
      <c r="XK22" s="5"/>
      <c r="XL22" s="5"/>
      <c r="XM22" s="5"/>
      <c r="XN22" s="5"/>
      <c r="XO22" s="5"/>
      <c r="XP22" s="5"/>
      <c r="XQ22" s="5"/>
      <c r="XR22" s="5"/>
      <c r="XS22" s="5">
        <v>1555392358</v>
      </c>
      <c r="XT22" s="5"/>
      <c r="XU22" s="5"/>
      <c r="XV22" s="5"/>
      <c r="XW22" s="5"/>
      <c r="XX22" s="5"/>
      <c r="XY22" s="5"/>
      <c r="XZ22" s="5"/>
      <c r="YA22" s="5"/>
      <c r="YB22" s="5"/>
      <c r="YC22" s="5">
        <v>2334000063</v>
      </c>
      <c r="YD22" s="5"/>
      <c r="YE22" s="5"/>
      <c r="YF22" s="5"/>
      <c r="YG22" s="5"/>
      <c r="YH22" s="5"/>
      <c r="YI22" s="5"/>
      <c r="YJ22" s="5"/>
      <c r="YK22" s="5"/>
      <c r="YL22" s="5"/>
      <c r="YM22" s="5"/>
      <c r="YN22" s="5"/>
      <c r="YO22" s="5"/>
      <c r="YP22" s="5"/>
      <c r="YQ22" s="5"/>
      <c r="YR22" s="5"/>
      <c r="YS22" s="5"/>
      <c r="YT22" s="5">
        <v>1556522168</v>
      </c>
      <c r="YU22" s="5"/>
      <c r="YV22" s="5"/>
      <c r="YW22" s="5"/>
      <c r="YX22" s="5"/>
      <c r="YY22" s="5"/>
      <c r="YZ22" s="5"/>
      <c r="ZA22" s="5"/>
      <c r="ZB22" s="5"/>
      <c r="ZC22" s="5"/>
      <c r="ZD22" s="5"/>
      <c r="ZE22" s="5"/>
      <c r="ZF22" s="5"/>
      <c r="ZG22" s="5"/>
      <c r="ZH22" s="5">
        <v>1557444086</v>
      </c>
      <c r="ZI22" s="5"/>
      <c r="ZJ22" s="5"/>
      <c r="ZK22" s="5"/>
      <c r="ZL22" s="5"/>
      <c r="ZM22" s="5"/>
      <c r="ZN22" s="5"/>
      <c r="ZO22" s="5"/>
      <c r="ZP22" s="5"/>
      <c r="ZQ22" s="5"/>
      <c r="ZR22" s="5"/>
      <c r="ZS22" s="5"/>
      <c r="ZT22" s="5"/>
      <c r="ZU22" s="5"/>
      <c r="ZV22" s="5">
        <v>779072194</v>
      </c>
      <c r="ZW22" s="5">
        <v>779083030</v>
      </c>
      <c r="ZX22" s="5"/>
      <c r="ZY22" s="5"/>
      <c r="ZZ22" s="5"/>
      <c r="AAA22" s="5"/>
      <c r="AAB22" s="5"/>
      <c r="AAC22" s="5"/>
      <c r="AAD22" s="5"/>
      <c r="AAE22" s="56"/>
      <c r="AAF22" s="5"/>
      <c r="AAG22" s="5"/>
      <c r="AAH22" s="5"/>
      <c r="AAI22" s="5"/>
      <c r="AAJ22" s="5"/>
      <c r="AAK22" s="5"/>
      <c r="AAL22" s="5"/>
      <c r="AAM22" s="5"/>
      <c r="AAN22" s="5"/>
      <c r="AAO22" s="5"/>
      <c r="AAP22" s="5"/>
      <c r="AAQ22" s="5"/>
      <c r="AAR22" s="5"/>
      <c r="AAS22" s="5"/>
      <c r="AAT22" s="5"/>
      <c r="AAU22" s="5">
        <v>1559527518</v>
      </c>
      <c r="AAV22" s="5"/>
      <c r="AAW22" s="5"/>
      <c r="AAX22" s="5"/>
      <c r="AAY22" s="5"/>
      <c r="AAZ22" s="5"/>
      <c r="ABA22" s="5"/>
      <c r="ABB22" s="5"/>
      <c r="ABC22" s="5"/>
      <c r="ABD22" s="5"/>
      <c r="ABE22" s="5"/>
      <c r="ABF22" s="5"/>
      <c r="ABG22" s="5"/>
      <c r="ABH22" s="5"/>
      <c r="ABI22" s="5"/>
      <c r="ABJ22" s="5"/>
      <c r="ABK22" s="5">
        <v>2343721221</v>
      </c>
      <c r="ABL22" s="5"/>
      <c r="ABM22" s="5"/>
      <c r="ABN22" s="5"/>
      <c r="ABO22" s="5"/>
      <c r="ABP22" s="5"/>
      <c r="ABQ22" s="5"/>
      <c r="ABR22" s="5"/>
      <c r="ABS22" s="5"/>
      <c r="ABT22" s="5"/>
      <c r="ABU22" s="5"/>
      <c r="ABV22" s="5"/>
      <c r="ABW22" s="5"/>
      <c r="ABX22" s="5">
        <v>781496491</v>
      </c>
      <c r="ABY22" s="5"/>
      <c r="ABZ22" s="5"/>
      <c r="ACA22" s="5"/>
      <c r="ACB22" s="5"/>
      <c r="ACC22" s="5"/>
      <c r="ACD22" s="5"/>
      <c r="ACE22" s="5"/>
      <c r="ACF22" s="5"/>
      <c r="ACG22" s="5"/>
      <c r="ACH22" s="5"/>
      <c r="ACI22" s="5"/>
      <c r="ACJ22" s="5"/>
      <c r="ACK22" s="5"/>
      <c r="ACL22" s="5"/>
      <c r="ACM22" s="5"/>
      <c r="ACN22" s="5"/>
      <c r="ACO22" s="5"/>
      <c r="ACP22" s="5"/>
      <c r="ACQ22" s="5"/>
      <c r="ACR22" s="5"/>
      <c r="ACS22" s="5"/>
      <c r="ACT22" s="5">
        <v>1564714466</v>
      </c>
      <c r="ACU22" s="5"/>
      <c r="ACV22" s="5"/>
      <c r="ACW22" s="5"/>
      <c r="ACX22" s="5"/>
      <c r="ACY22" s="5"/>
      <c r="ACZ22" s="5"/>
      <c r="ADA22" s="5"/>
      <c r="ADB22" s="5"/>
      <c r="ADC22" s="5"/>
      <c r="ADD22" s="5"/>
      <c r="ADE22" s="5"/>
      <c r="ADF22" s="5"/>
      <c r="ADG22" s="5">
        <v>2351534325</v>
      </c>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v>784844775</v>
      </c>
      <c r="AEG22" s="5"/>
      <c r="AEH22" s="5"/>
      <c r="AEI22" s="5"/>
      <c r="AEJ22" s="5"/>
      <c r="AEK22" s="5"/>
      <c r="AEL22" s="5"/>
      <c r="AEM22" s="5"/>
      <c r="AEN22" s="5"/>
      <c r="AEO22" s="5"/>
      <c r="AEP22" s="5"/>
      <c r="AEQ22" s="5"/>
      <c r="AER22" s="5">
        <v>785886073</v>
      </c>
      <c r="AES22" s="5"/>
      <c r="AET22" s="5"/>
      <c r="AEU22" s="5"/>
      <c r="AEV22" s="5"/>
      <c r="AEW22" s="5"/>
      <c r="AEX22" s="5"/>
      <c r="AEY22" s="5"/>
      <c r="AEZ22" s="5"/>
      <c r="AFA22" s="5"/>
      <c r="AFB22" s="5"/>
      <c r="AFC22" s="5"/>
      <c r="AFD22" s="5">
        <v>2359631211</v>
      </c>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row>
    <row r="23" spans="1:862" x14ac:dyDescent="0.45">
      <c r="G23" s="7">
        <v>708317208</v>
      </c>
      <c r="I23" s="7">
        <v>704917338</v>
      </c>
      <c r="J23" s="5"/>
      <c r="K23" s="5">
        <v>704917338</v>
      </c>
      <c r="M23" s="58" t="s">
        <v>369</v>
      </c>
      <c r="N23" s="58"/>
      <c r="O23" s="58"/>
      <c r="P23" s="58"/>
      <c r="AU23" s="7" t="s">
        <v>1679</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v>761924801</v>
      </c>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6"/>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6"/>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row>
    <row r="24" spans="1:862" x14ac:dyDescent="0.45">
      <c r="G24" s="7">
        <v>708418609</v>
      </c>
      <c r="I24" s="7">
        <v>705098872</v>
      </c>
      <c r="J24" s="5"/>
      <c r="K24" s="5">
        <v>2115296616</v>
      </c>
      <c r="M24" s="58"/>
      <c r="N24" s="58"/>
      <c r="O24" s="58"/>
      <c r="P24" s="58"/>
      <c r="AU24" s="7" t="s">
        <v>18</v>
      </c>
      <c r="AV24" s="5"/>
      <c r="AW24" s="5"/>
      <c r="AX24" s="5"/>
      <c r="AY24" s="5"/>
      <c r="AZ24" s="5"/>
      <c r="BA24" s="5">
        <v>338377866</v>
      </c>
      <c r="BB24" s="5"/>
      <c r="BC24" s="5"/>
      <c r="BD24" s="5"/>
      <c r="BE24" s="5">
        <v>1693645970</v>
      </c>
      <c r="BF24" s="5">
        <v>700607009</v>
      </c>
      <c r="BG24" s="5">
        <v>1404127272</v>
      </c>
      <c r="BH24" s="5"/>
      <c r="BI24" s="5">
        <v>2115296616</v>
      </c>
      <c r="BJ24" s="5"/>
      <c r="BK24" s="5"/>
      <c r="BL24" s="5">
        <v>1411355224</v>
      </c>
      <c r="BM24" s="5"/>
      <c r="BN24" s="5"/>
      <c r="BO24" s="5"/>
      <c r="BP24" s="5">
        <v>707396415</v>
      </c>
      <c r="BQ24" s="5">
        <v>2122570383</v>
      </c>
      <c r="BR24" s="5"/>
      <c r="BS24" s="5"/>
      <c r="BT24" s="5"/>
      <c r="BU24" s="5"/>
      <c r="BV24" s="5"/>
      <c r="BW24" s="5">
        <v>708418609</v>
      </c>
      <c r="BX24" s="5"/>
      <c r="BY24" s="5">
        <v>708555357</v>
      </c>
      <c r="BZ24" s="5"/>
      <c r="CA24" s="5"/>
      <c r="CB24" s="5"/>
      <c r="CC24" s="5"/>
      <c r="CD24" s="5"/>
      <c r="CE24" s="5"/>
      <c r="CF24" s="5"/>
      <c r="CG24" s="5"/>
      <c r="CH24" s="5"/>
      <c r="CI24" s="5"/>
      <c r="CJ24" s="5">
        <v>760224535</v>
      </c>
      <c r="CK24" s="5"/>
      <c r="CL24" s="5">
        <v>761209176</v>
      </c>
      <c r="CM24" s="5"/>
      <c r="CN24" s="5">
        <v>1522772660</v>
      </c>
      <c r="CO24" s="5">
        <v>761509551</v>
      </c>
      <c r="CP24" s="5">
        <v>761592193</v>
      </c>
      <c r="CQ24" s="5"/>
      <c r="CR24" s="5"/>
      <c r="CS24" s="5"/>
      <c r="CT24" s="5">
        <v>762625979</v>
      </c>
      <c r="CU24" s="5">
        <v>2287877991</v>
      </c>
      <c r="CV24" s="5">
        <v>762725097</v>
      </c>
      <c r="CW24" s="5"/>
      <c r="CX24" s="5"/>
      <c r="CY24" s="5">
        <v>3814264660</v>
      </c>
      <c r="CZ24" s="5"/>
      <c r="DA24" s="5"/>
      <c r="DB24" s="5">
        <v>762979605</v>
      </c>
      <c r="DC24" s="5"/>
      <c r="DD24" s="5"/>
      <c r="DE24" s="5">
        <v>763313476</v>
      </c>
      <c r="DF24" s="5">
        <v>1526753448</v>
      </c>
      <c r="DG24" s="5">
        <v>1526829186</v>
      </c>
      <c r="DH24" s="5"/>
      <c r="DI24" s="5"/>
      <c r="DJ24" s="5">
        <v>763739110</v>
      </c>
      <c r="DK24" s="5"/>
      <c r="DL24" s="5"/>
      <c r="DM24" s="5"/>
      <c r="DN24" s="5"/>
      <c r="DO24" s="5"/>
      <c r="DP24" s="5">
        <v>3058526272</v>
      </c>
      <c r="DQ24" s="5">
        <v>764631569</v>
      </c>
      <c r="DR24" s="5">
        <v>3823450420</v>
      </c>
      <c r="DS24" s="5">
        <v>2294644566</v>
      </c>
      <c r="DT24" s="5"/>
      <c r="DU24" s="5"/>
      <c r="DV24" s="5">
        <v>2295354471</v>
      </c>
      <c r="DW24" s="5">
        <v>2295480948</v>
      </c>
      <c r="DX24" s="5"/>
      <c r="DY24" s="5"/>
      <c r="DZ24" s="5"/>
      <c r="EA24" s="5"/>
      <c r="EB24" s="5"/>
      <c r="EC24" s="5"/>
      <c r="ED24" s="5"/>
      <c r="EE24" s="5"/>
      <c r="EF24" s="5"/>
      <c r="EG24" s="5"/>
      <c r="EH24" s="5"/>
      <c r="EI24" s="5"/>
      <c r="EJ24" s="5">
        <v>1533944782</v>
      </c>
      <c r="EK24" s="5"/>
      <c r="EL24" s="5"/>
      <c r="EM24" s="5"/>
      <c r="EN24" s="5"/>
      <c r="EO24" s="5"/>
      <c r="EP24" s="5">
        <v>3840705800</v>
      </c>
      <c r="EQ24" s="5"/>
      <c r="ER24" s="5">
        <v>768819835</v>
      </c>
      <c r="ES24" s="5">
        <v>769223802</v>
      </c>
      <c r="ET24" s="5"/>
      <c r="EU24" s="5">
        <v>3080754384</v>
      </c>
      <c r="EV24" s="5"/>
      <c r="EW24" s="5"/>
      <c r="EX24" s="5">
        <v>770281973</v>
      </c>
      <c r="EY24" s="5">
        <v>3081161500</v>
      </c>
      <c r="EZ24" s="5"/>
      <c r="FA24" s="5">
        <v>770298942</v>
      </c>
      <c r="FB24" s="5"/>
      <c r="FC24" s="5"/>
      <c r="FD24" s="5"/>
      <c r="FE24" s="5">
        <v>770343860</v>
      </c>
      <c r="FF24" s="5"/>
      <c r="FG24" s="5"/>
      <c r="FH24" s="5"/>
      <c r="FI24" s="5"/>
      <c r="FJ24" s="5">
        <v>770509812</v>
      </c>
      <c r="FK24" s="5"/>
      <c r="FL24" s="5"/>
      <c r="FM24" s="5"/>
      <c r="FN24" s="5"/>
      <c r="FO24" s="5"/>
      <c r="FP24" s="5">
        <v>770655495</v>
      </c>
      <c r="FQ24" s="5"/>
      <c r="FR24" s="5"/>
      <c r="FS24" s="5">
        <v>1541842928</v>
      </c>
      <c r="FT24" s="5"/>
      <c r="FU24" s="5">
        <v>1541845630</v>
      </c>
      <c r="FV24" s="5">
        <v>2312774088</v>
      </c>
      <c r="FW24" s="5">
        <v>770933357</v>
      </c>
      <c r="FX24" s="5">
        <v>770957258</v>
      </c>
      <c r="FY24" s="5"/>
      <c r="FZ24" s="5">
        <v>2313068526</v>
      </c>
      <c r="GA24" s="5">
        <v>2313070968</v>
      </c>
      <c r="GB24" s="5"/>
      <c r="GC24" s="5"/>
      <c r="GD24" s="5"/>
      <c r="GE24" s="5"/>
      <c r="GF24" s="5">
        <v>771132810</v>
      </c>
      <c r="GG24" s="5">
        <v>1542282486</v>
      </c>
      <c r="GH24" s="5"/>
      <c r="GI24" s="5"/>
      <c r="GJ24" s="5"/>
      <c r="GK24" s="5">
        <v>771226553</v>
      </c>
      <c r="GL24" s="5">
        <v>771247171</v>
      </c>
      <c r="GM24" s="5"/>
      <c r="GN24" s="5">
        <v>771303133</v>
      </c>
      <c r="GO24" s="5"/>
      <c r="GP24" s="5"/>
      <c r="GQ24" s="5"/>
      <c r="GR24" s="5"/>
      <c r="GS24" s="5"/>
      <c r="GT24" s="5"/>
      <c r="GU24" s="5"/>
      <c r="GV24" s="5"/>
      <c r="GW24" s="5"/>
      <c r="GX24" s="5"/>
      <c r="GY24" s="5"/>
      <c r="GZ24" s="5"/>
      <c r="HA24" s="5"/>
      <c r="HB24" s="5"/>
      <c r="HC24" s="5">
        <v>771791564</v>
      </c>
      <c r="HD24" s="5"/>
      <c r="HE24" s="5"/>
      <c r="HF24" s="5">
        <v>4631027310</v>
      </c>
      <c r="HG24" s="5"/>
      <c r="HH24" s="5">
        <v>2315604390</v>
      </c>
      <c r="HI24" s="5">
        <v>3859357665</v>
      </c>
      <c r="HJ24" s="5">
        <v>2315723499</v>
      </c>
      <c r="HK24" s="5">
        <v>2315770191</v>
      </c>
      <c r="HL24" s="5"/>
      <c r="HM24" s="5">
        <v>3087811704</v>
      </c>
      <c r="HN24" s="5"/>
      <c r="HO24" s="5"/>
      <c r="HP24" s="5"/>
      <c r="HQ24" s="5"/>
      <c r="HR24" s="5">
        <v>1544068400</v>
      </c>
      <c r="HS24" s="5"/>
      <c r="HT24" s="5"/>
      <c r="HU24" s="5">
        <v>3088281144</v>
      </c>
      <c r="HV24" s="5"/>
      <c r="HW24" s="5"/>
      <c r="HX24" s="5"/>
      <c r="HY24" s="5"/>
      <c r="HZ24" s="5"/>
      <c r="IA24" s="5"/>
      <c r="IB24" s="5"/>
      <c r="IC24" s="5">
        <v>772283269</v>
      </c>
      <c r="ID24" s="5"/>
      <c r="IE24" s="5"/>
      <c r="IF24" s="5">
        <v>1544690322</v>
      </c>
      <c r="IG24" s="5"/>
      <c r="IH24" s="5"/>
      <c r="II24" s="5"/>
      <c r="IJ24" s="5"/>
      <c r="IK24" s="5">
        <v>772401517</v>
      </c>
      <c r="IL24" s="5"/>
      <c r="IM24" s="5">
        <v>2317273302</v>
      </c>
      <c r="IN24" s="5"/>
      <c r="IO24" s="5"/>
      <c r="IP24" s="5"/>
      <c r="IQ24" s="5">
        <v>772506388</v>
      </c>
      <c r="IR24" s="5"/>
      <c r="IS24" s="5"/>
      <c r="IT24" s="5"/>
      <c r="IU24" s="5">
        <v>3090172128</v>
      </c>
      <c r="IV24" s="5"/>
      <c r="IW24" s="5">
        <v>1545110468</v>
      </c>
      <c r="IX24" s="5"/>
      <c r="IY24" s="5">
        <v>1545190640</v>
      </c>
      <c r="IZ24" s="5"/>
      <c r="JA24" s="5"/>
      <c r="JB24" s="5">
        <v>772766450</v>
      </c>
      <c r="JC24" s="5"/>
      <c r="JD24" s="5"/>
      <c r="JE24" s="5">
        <v>5409520445</v>
      </c>
      <c r="JF24" s="5">
        <v>772810635</v>
      </c>
      <c r="JG24" s="5"/>
      <c r="JH24" s="5">
        <v>772879565</v>
      </c>
      <c r="JI24" s="5">
        <v>2318652609</v>
      </c>
      <c r="JJ24" s="5"/>
      <c r="JK24" s="5"/>
      <c r="JL24" s="5"/>
      <c r="JM24" s="5"/>
      <c r="JN24" s="5">
        <v>772932581</v>
      </c>
      <c r="JO24" s="5"/>
      <c r="JP24" s="5"/>
      <c r="JQ24" s="5">
        <v>772986013</v>
      </c>
      <c r="JR24" s="5"/>
      <c r="JS24" s="5">
        <v>1546137464</v>
      </c>
      <c r="JT24" s="5"/>
      <c r="JU24" s="5"/>
      <c r="JV24" s="5"/>
      <c r="JW24" s="5"/>
      <c r="JX24" s="5">
        <v>2319512478</v>
      </c>
      <c r="JY24" s="5"/>
      <c r="JZ24" s="5"/>
      <c r="KA24" s="5"/>
      <c r="KB24" s="5"/>
      <c r="KC24" s="5"/>
      <c r="KD24" s="5"/>
      <c r="KE24" s="5"/>
      <c r="KF24" s="5">
        <v>773273433</v>
      </c>
      <c r="KG24" s="5"/>
      <c r="KH24" s="56">
        <v>3093361468</v>
      </c>
      <c r="KI24" s="5"/>
      <c r="KJ24" s="5">
        <v>773377333</v>
      </c>
      <c r="KK24" s="5">
        <v>773415748</v>
      </c>
      <c r="KL24" s="5">
        <v>773420594</v>
      </c>
      <c r="KM24" s="5"/>
      <c r="KN24" s="5">
        <v>773445799</v>
      </c>
      <c r="KO24" s="5">
        <v>1546930952</v>
      </c>
      <c r="KP24" s="5">
        <v>2320445163</v>
      </c>
      <c r="KQ24" s="5">
        <v>1546965366</v>
      </c>
      <c r="KR24" s="5"/>
      <c r="KS24" s="5">
        <v>2320570761</v>
      </c>
      <c r="KT24" s="5"/>
      <c r="KU24" s="5">
        <v>2320638573</v>
      </c>
      <c r="KV24" s="5">
        <v>4641277152</v>
      </c>
      <c r="KW24" s="5"/>
      <c r="KX24" s="5"/>
      <c r="KY24" s="5"/>
      <c r="KZ24" s="5"/>
      <c r="LA24" s="5">
        <v>773592330</v>
      </c>
      <c r="LB24" s="5"/>
      <c r="LC24" s="5"/>
      <c r="LD24" s="5"/>
      <c r="LE24" s="5"/>
      <c r="LF24" s="5"/>
      <c r="LG24" s="5"/>
      <c r="LH24" s="5"/>
      <c r="LI24" s="5"/>
      <c r="LJ24" s="5">
        <v>773691545</v>
      </c>
      <c r="LK24" s="5"/>
      <c r="LL24" s="5"/>
      <c r="LM24" s="5"/>
      <c r="LN24" s="5">
        <v>3868696640</v>
      </c>
      <c r="LO24" s="5"/>
      <c r="LP24" s="5">
        <v>2321256573</v>
      </c>
      <c r="LQ24" s="5"/>
      <c r="LR24" s="5"/>
      <c r="LS24" s="5"/>
      <c r="LT24" s="5"/>
      <c r="LU24" s="5"/>
      <c r="LV24" s="5">
        <v>1547775204</v>
      </c>
      <c r="LW24" s="5">
        <v>773904335</v>
      </c>
      <c r="LX24" s="5"/>
      <c r="LY24" s="5">
        <v>1547999872</v>
      </c>
      <c r="LZ24" s="5">
        <v>1548009084</v>
      </c>
      <c r="MA24" s="5"/>
      <c r="MB24" s="5">
        <v>774045777</v>
      </c>
      <c r="MC24" s="5"/>
      <c r="MD24" s="5"/>
      <c r="ME24" s="5"/>
      <c r="MF24" s="5"/>
      <c r="MG24" s="5"/>
      <c r="MH24" s="5">
        <v>3096763904</v>
      </c>
      <c r="MI24" s="5"/>
      <c r="MJ24" s="5"/>
      <c r="MK24" s="5">
        <v>774230318</v>
      </c>
      <c r="ML24" s="5">
        <v>3871152590</v>
      </c>
      <c r="MM24" s="5">
        <v>1548461440</v>
      </c>
      <c r="MN24" s="5"/>
      <c r="MO24" s="5">
        <v>1548490444</v>
      </c>
      <c r="MP24" s="5"/>
      <c r="MQ24" s="5"/>
      <c r="MR24" s="5"/>
      <c r="MS24" s="5"/>
      <c r="MT24" s="5"/>
      <c r="MU24" s="5"/>
      <c r="MV24" s="5">
        <v>2322991092</v>
      </c>
      <c r="MW24" s="5"/>
      <c r="MX24" s="5">
        <v>1548759690</v>
      </c>
      <c r="MY24" s="5">
        <v>774381151</v>
      </c>
      <c r="MZ24" s="5"/>
      <c r="NA24" s="5"/>
      <c r="NB24" s="5"/>
      <c r="NC24" s="5"/>
      <c r="ND24" s="5"/>
      <c r="NE24" s="5"/>
      <c r="NF24" s="5"/>
      <c r="NG24" s="5"/>
      <c r="NH24" s="5"/>
      <c r="NI24" s="5"/>
      <c r="NJ24" s="5"/>
      <c r="NK24" s="5">
        <v>1548905106</v>
      </c>
      <c r="NL24" s="5"/>
      <c r="NM24" s="5">
        <v>774480985</v>
      </c>
      <c r="NN24" s="5"/>
      <c r="NO24" s="5"/>
      <c r="NP24" s="5"/>
      <c r="NQ24" s="5"/>
      <c r="NR24" s="5"/>
      <c r="NS24" s="5"/>
      <c r="NT24" s="5"/>
      <c r="NU24" s="5">
        <v>774540865</v>
      </c>
      <c r="NV24" s="5"/>
      <c r="NW24" s="5"/>
      <c r="NX24" s="5">
        <v>1549354196</v>
      </c>
      <c r="NY24" s="5">
        <v>1549355996</v>
      </c>
      <c r="NZ24" s="5">
        <v>774685418</v>
      </c>
      <c r="OA24" s="5"/>
      <c r="OB24" s="5">
        <v>774714304</v>
      </c>
      <c r="OC24" s="5"/>
      <c r="OD24" s="5"/>
      <c r="OE24" s="5">
        <v>774723559</v>
      </c>
      <c r="OF24" s="5"/>
      <c r="OG24" s="5">
        <v>2324230614</v>
      </c>
      <c r="OH24" s="5">
        <v>2324270262</v>
      </c>
      <c r="OI24" s="5"/>
      <c r="OJ24" s="5"/>
      <c r="OK24" s="5"/>
      <c r="OL24" s="5"/>
      <c r="OM24" s="5"/>
      <c r="ON24" s="5"/>
      <c r="OO24" s="5"/>
      <c r="OP24" s="5"/>
      <c r="OQ24" s="5">
        <v>2324696490</v>
      </c>
      <c r="OR24" s="5"/>
      <c r="OS24" s="5"/>
      <c r="OT24" s="5"/>
      <c r="OU24" s="5">
        <v>1550002642</v>
      </c>
      <c r="OV24" s="5">
        <v>3100057340</v>
      </c>
      <c r="OW24" s="5"/>
      <c r="OX24" s="5"/>
      <c r="OY24" s="5"/>
      <c r="OZ24" s="5"/>
      <c r="PA24" s="5">
        <v>775060715</v>
      </c>
      <c r="PB24" s="5"/>
      <c r="PC24" s="5"/>
      <c r="PD24" s="5">
        <v>2325238278</v>
      </c>
      <c r="PE24" s="5"/>
      <c r="PF24" s="5"/>
      <c r="PG24" s="5"/>
      <c r="PH24" s="5">
        <v>1550268676</v>
      </c>
      <c r="PI24" s="5"/>
      <c r="PJ24" s="5"/>
      <c r="PK24" s="5">
        <v>1550313332</v>
      </c>
      <c r="PL24" s="5"/>
      <c r="PM24" s="5">
        <v>775160316</v>
      </c>
      <c r="PN24" s="5">
        <v>2325481599</v>
      </c>
      <c r="PO24" s="5"/>
      <c r="PP24" s="5">
        <v>775182219</v>
      </c>
      <c r="PQ24" s="5"/>
      <c r="PR24" s="5"/>
      <c r="PS24" s="5"/>
      <c r="PT24" s="5"/>
      <c r="PU24" s="5">
        <v>4651283688</v>
      </c>
      <c r="PV24" s="5">
        <v>1550430270</v>
      </c>
      <c r="PW24" s="5"/>
      <c r="PX24" s="5">
        <v>775218959</v>
      </c>
      <c r="PY24" s="5">
        <v>775240776</v>
      </c>
      <c r="PZ24" s="5"/>
      <c r="QA24" s="5"/>
      <c r="QB24" s="5"/>
      <c r="QC24" s="5"/>
      <c r="QD24" s="5">
        <v>775273852</v>
      </c>
      <c r="QE24" s="5"/>
      <c r="QF24" s="5">
        <v>1550662374</v>
      </c>
      <c r="QG24" s="5">
        <v>3101424376</v>
      </c>
      <c r="QH24" s="5"/>
      <c r="QI24" s="5"/>
      <c r="QJ24" s="5"/>
      <c r="QK24" s="5"/>
      <c r="QL24" s="5"/>
      <c r="QM24" s="5"/>
      <c r="QN24" s="5"/>
      <c r="QO24" s="5"/>
      <c r="QP24" s="5"/>
      <c r="QQ24" s="5">
        <v>1550812032</v>
      </c>
      <c r="QR24" s="5"/>
      <c r="QS24" s="5"/>
      <c r="QT24" s="5"/>
      <c r="QU24" s="5">
        <v>2326235964</v>
      </c>
      <c r="QV24" s="5">
        <v>1550826906</v>
      </c>
      <c r="QW24" s="5"/>
      <c r="QX24" s="5"/>
      <c r="QY24" s="5"/>
      <c r="QZ24" s="5"/>
      <c r="RA24" s="5"/>
      <c r="RB24" s="5"/>
      <c r="RC24" s="5"/>
      <c r="RD24" s="5"/>
      <c r="RE24" s="5"/>
      <c r="RF24" s="5"/>
      <c r="RG24" s="5"/>
      <c r="RH24" s="5"/>
      <c r="RI24" s="5"/>
      <c r="RJ24" s="5"/>
      <c r="RK24" s="5"/>
      <c r="RL24" s="5"/>
      <c r="RM24" s="5">
        <v>3877567415</v>
      </c>
      <c r="RN24" s="5"/>
      <c r="RO24" s="5">
        <v>775516278</v>
      </c>
      <c r="RP24" s="5"/>
      <c r="RQ24" s="5">
        <v>2326615140</v>
      </c>
      <c r="RR24" s="5"/>
      <c r="RS24" s="5"/>
      <c r="RT24" s="5"/>
      <c r="RU24" s="5"/>
      <c r="RV24" s="5">
        <v>775556094</v>
      </c>
      <c r="RW24" s="5"/>
      <c r="RX24" s="5">
        <v>775569510</v>
      </c>
      <c r="RY24" s="5"/>
      <c r="RZ24" s="5"/>
      <c r="SA24" s="5"/>
      <c r="SB24" s="5"/>
      <c r="SC24" s="5"/>
      <c r="SD24" s="5"/>
      <c r="SE24" s="5"/>
      <c r="SF24" s="5"/>
      <c r="SG24" s="5"/>
      <c r="SH24" s="5">
        <v>3102407796</v>
      </c>
      <c r="SI24" s="5"/>
      <c r="SJ24" s="5"/>
      <c r="SK24" s="5"/>
      <c r="SL24" s="5"/>
      <c r="SM24" s="5"/>
      <c r="SN24" s="5">
        <v>775627410</v>
      </c>
      <c r="SO24" s="5"/>
      <c r="SP24" s="5">
        <v>3102596164</v>
      </c>
      <c r="SQ24" s="5"/>
      <c r="SR24" s="5"/>
      <c r="SS24" s="5"/>
      <c r="ST24" s="5"/>
      <c r="SU24" s="5"/>
      <c r="SV24" s="5">
        <v>2327008059</v>
      </c>
      <c r="SW24" s="5"/>
      <c r="SX24" s="5"/>
      <c r="SY24" s="5">
        <v>775715660</v>
      </c>
      <c r="SZ24" s="5"/>
      <c r="TA24" s="5"/>
      <c r="TB24" s="5"/>
      <c r="TC24" s="5"/>
      <c r="TD24" s="5"/>
      <c r="TE24" s="5"/>
      <c r="TF24" s="5"/>
      <c r="TG24" s="5"/>
      <c r="TH24" s="5"/>
      <c r="TI24" s="5"/>
      <c r="TJ24" s="5"/>
      <c r="TK24" s="5">
        <v>3878964320</v>
      </c>
      <c r="TL24" s="5"/>
      <c r="TM24" s="5"/>
      <c r="TN24" s="5">
        <v>1551768108</v>
      </c>
      <c r="TO24" s="5"/>
      <c r="TP24" s="5"/>
      <c r="TQ24" s="5"/>
      <c r="TR24" s="5"/>
      <c r="TS24" s="5"/>
      <c r="TT24" s="5"/>
      <c r="TU24" s="5"/>
      <c r="TV24" s="5">
        <v>775984700</v>
      </c>
      <c r="TW24" s="5">
        <v>1551974800</v>
      </c>
      <c r="TX24" s="5"/>
      <c r="TY24" s="5"/>
      <c r="TZ24" s="5"/>
      <c r="UA24" s="5"/>
      <c r="UB24" s="5">
        <v>3104433404</v>
      </c>
      <c r="UC24" s="5"/>
      <c r="UD24" s="5"/>
      <c r="UE24" s="5"/>
      <c r="UF24" s="5">
        <v>776149093</v>
      </c>
      <c r="UG24" s="5">
        <v>2328469119</v>
      </c>
      <c r="UH24" s="5">
        <v>776156393</v>
      </c>
      <c r="UI24" s="5">
        <v>776162965</v>
      </c>
      <c r="UJ24" s="5"/>
      <c r="UK24" s="5"/>
      <c r="UL24" s="5">
        <v>776170495</v>
      </c>
      <c r="UM24" s="5"/>
      <c r="UN24" s="5"/>
      <c r="UO24" s="5"/>
      <c r="UP24" s="5">
        <v>3104772064</v>
      </c>
      <c r="UQ24" s="5"/>
      <c r="UR24" s="5"/>
      <c r="US24" s="5"/>
      <c r="UT24" s="5">
        <v>3881070555</v>
      </c>
      <c r="UU24" s="5">
        <v>1552450136</v>
      </c>
      <c r="UV24" s="5"/>
      <c r="UW24" s="5">
        <v>776251899</v>
      </c>
      <c r="UX24" s="5"/>
      <c r="UY24" s="5"/>
      <c r="UZ24" s="5"/>
      <c r="VA24" s="5"/>
      <c r="VB24" s="5"/>
      <c r="VC24" s="5"/>
      <c r="VD24" s="5"/>
      <c r="VE24" s="5">
        <v>776327767</v>
      </c>
      <c r="VF24" s="5"/>
      <c r="VG24" s="5"/>
      <c r="VH24" s="5"/>
      <c r="VI24" s="5"/>
      <c r="VJ24" s="5"/>
      <c r="VK24" s="5"/>
      <c r="VL24" s="5"/>
      <c r="VM24" s="5"/>
      <c r="VN24" s="5">
        <v>776375211</v>
      </c>
      <c r="VO24" s="5"/>
      <c r="VP24" s="5"/>
      <c r="VQ24" s="5">
        <v>776421350</v>
      </c>
      <c r="VR24" s="5">
        <v>1552842712</v>
      </c>
      <c r="VS24" s="5"/>
      <c r="VT24" s="5"/>
      <c r="VU24" s="5">
        <v>1552917488</v>
      </c>
      <c r="VV24" s="5">
        <v>2329440984</v>
      </c>
      <c r="VW24" s="5">
        <v>1552960738</v>
      </c>
      <c r="VX24" s="5">
        <v>776491918</v>
      </c>
      <c r="VY24" s="5"/>
      <c r="VZ24" s="5"/>
      <c r="WA24" s="5">
        <v>776505937</v>
      </c>
      <c r="WB24" s="5"/>
      <c r="WC24" s="5"/>
      <c r="WD24" s="5"/>
      <c r="WE24" s="5"/>
      <c r="WF24" s="5"/>
      <c r="WG24" s="5"/>
      <c r="WH24" s="5">
        <v>2329775649</v>
      </c>
      <c r="WI24" s="5"/>
      <c r="WJ24" s="5"/>
      <c r="WK24" s="5"/>
      <c r="WL24" s="5"/>
      <c r="WM24" s="5"/>
      <c r="WN24" s="5">
        <v>776683199</v>
      </c>
      <c r="WO24" s="5">
        <v>776712564</v>
      </c>
      <c r="WP24" s="5">
        <v>776818022</v>
      </c>
      <c r="WQ24" s="5"/>
      <c r="WR24" s="5"/>
      <c r="WS24" s="5"/>
      <c r="WT24" s="5">
        <v>1553915150</v>
      </c>
      <c r="WU24" s="5"/>
      <c r="WV24" s="5">
        <v>1553989116</v>
      </c>
      <c r="WW24" s="5">
        <v>2331147072</v>
      </c>
      <c r="WX24" s="5">
        <v>777082130</v>
      </c>
      <c r="WY24" s="5"/>
      <c r="WZ24" s="5"/>
      <c r="XA24" s="5"/>
      <c r="XB24" s="5"/>
      <c r="XC24" s="5">
        <v>1554473116</v>
      </c>
      <c r="XD24" s="5"/>
      <c r="XE24" s="5">
        <v>4663573866</v>
      </c>
      <c r="XF24" s="5"/>
      <c r="XG24" s="5"/>
      <c r="XH24" s="5"/>
      <c r="XI24" s="5"/>
      <c r="XJ24" s="5">
        <v>1554845326</v>
      </c>
      <c r="XK24" s="5"/>
      <c r="XL24" s="5">
        <v>2332453848</v>
      </c>
      <c r="XM24" s="5">
        <v>777531857</v>
      </c>
      <c r="XN24" s="5"/>
      <c r="XO24" s="5"/>
      <c r="XP24" s="5"/>
      <c r="XQ24" s="5"/>
      <c r="XR24" s="5"/>
      <c r="XS24" s="5"/>
      <c r="XT24" s="5">
        <v>1555478646</v>
      </c>
      <c r="XU24" s="5"/>
      <c r="XV24" s="5"/>
      <c r="XW24" s="5">
        <v>1555512806</v>
      </c>
      <c r="XX24" s="5">
        <v>777772248</v>
      </c>
      <c r="XY24" s="5">
        <v>777782900</v>
      </c>
      <c r="XZ24" s="5">
        <v>2333787141</v>
      </c>
      <c r="YA24" s="5">
        <v>777972928</v>
      </c>
      <c r="YB24" s="5">
        <v>2333918814</v>
      </c>
      <c r="YC24" s="5"/>
      <c r="YD24" s="5"/>
      <c r="YE24" s="5">
        <v>2334039639</v>
      </c>
      <c r="YF24" s="5"/>
      <c r="YG24" s="5"/>
      <c r="YH24" s="5"/>
      <c r="YI24" s="5"/>
      <c r="YJ24" s="5"/>
      <c r="YK24" s="5"/>
      <c r="YL24" s="5">
        <v>3890482095</v>
      </c>
      <c r="YM24" s="5"/>
      <c r="YN24" s="5"/>
      <c r="YO24" s="5"/>
      <c r="YP24" s="5"/>
      <c r="YQ24" s="5"/>
      <c r="YR24" s="5"/>
      <c r="YS24" s="5"/>
      <c r="YT24" s="5"/>
      <c r="YU24" s="5"/>
      <c r="YV24" s="5"/>
      <c r="YW24" s="5"/>
      <c r="YX24" s="5"/>
      <c r="YY24" s="5">
        <v>1556736564</v>
      </c>
      <c r="YZ24" s="5">
        <v>1556736568</v>
      </c>
      <c r="ZA24" s="5"/>
      <c r="ZB24" s="5"/>
      <c r="ZC24" s="5"/>
      <c r="ZD24" s="5">
        <v>778477772</v>
      </c>
      <c r="ZE24" s="5"/>
      <c r="ZF24" s="5"/>
      <c r="ZG24" s="5"/>
      <c r="ZH24" s="5"/>
      <c r="ZI24" s="5">
        <v>3114991088</v>
      </c>
      <c r="ZJ24" s="5"/>
      <c r="ZK24" s="5"/>
      <c r="ZL24" s="5"/>
      <c r="ZM24" s="5">
        <v>778837600</v>
      </c>
      <c r="ZN24" s="5"/>
      <c r="ZO24" s="5"/>
      <c r="ZP24" s="5"/>
      <c r="ZQ24" s="5">
        <v>778876532</v>
      </c>
      <c r="ZR24" s="5"/>
      <c r="ZS24" s="5"/>
      <c r="ZT24" s="5"/>
      <c r="ZU24" s="5"/>
      <c r="ZV24" s="5"/>
      <c r="ZW24" s="5"/>
      <c r="ZX24" s="5">
        <v>779107424</v>
      </c>
      <c r="ZY24" s="5">
        <v>779111572</v>
      </c>
      <c r="ZZ24" s="5">
        <v>1558235124</v>
      </c>
      <c r="AAA24" s="5"/>
      <c r="AAB24" s="5">
        <v>779180688</v>
      </c>
      <c r="AAC24" s="5"/>
      <c r="AAD24" s="5"/>
      <c r="AAE24" s="56">
        <v>1558549444</v>
      </c>
      <c r="AAF24" s="5"/>
      <c r="AAG24" s="5"/>
      <c r="AAH24" s="5">
        <v>779362821</v>
      </c>
      <c r="AAI24" s="5">
        <v>1558829398</v>
      </c>
      <c r="AAJ24" s="5"/>
      <c r="AAK24" s="5">
        <v>2338262727</v>
      </c>
      <c r="AAL24" s="5"/>
      <c r="AAM24" s="5"/>
      <c r="AAN24" s="5"/>
      <c r="AAO24" s="5"/>
      <c r="AAP24" s="5"/>
      <c r="AAQ24" s="5">
        <v>779661523</v>
      </c>
      <c r="AAR24" s="5"/>
      <c r="AAS24" s="5">
        <v>2339173536</v>
      </c>
      <c r="AAT24" s="5"/>
      <c r="AAU24" s="5"/>
      <c r="AAV24" s="5">
        <v>779773605</v>
      </c>
      <c r="AAW24" s="5">
        <v>779970282</v>
      </c>
      <c r="AAX24" s="5"/>
      <c r="AAY24" s="5">
        <v>780137992</v>
      </c>
      <c r="AAZ24" s="5"/>
      <c r="ABA24" s="5"/>
      <c r="ABB24" s="5"/>
      <c r="ABC24" s="5"/>
      <c r="ABD24" s="5">
        <v>781004518</v>
      </c>
      <c r="ABE24" s="5"/>
      <c r="ABF24" s="5"/>
      <c r="ABG24" s="5"/>
      <c r="ABH24" s="5">
        <v>2343494835</v>
      </c>
      <c r="ABI24" s="5">
        <v>2343624384</v>
      </c>
      <c r="ABJ24" s="5"/>
      <c r="ABK24" s="5"/>
      <c r="ABL24" s="5"/>
      <c r="ABM24" s="5"/>
      <c r="ABN24" s="5"/>
      <c r="ABO24" s="5"/>
      <c r="ABP24" s="5"/>
      <c r="ABQ24" s="5">
        <v>1562740202</v>
      </c>
      <c r="ABR24" s="5"/>
      <c r="ABS24" s="5"/>
      <c r="ABT24" s="5"/>
      <c r="ABU24" s="5">
        <v>1562853244</v>
      </c>
      <c r="ABV24" s="5"/>
      <c r="ABW24" s="5"/>
      <c r="ABX24" s="5"/>
      <c r="ABY24" s="5"/>
      <c r="ABZ24" s="5"/>
      <c r="ACA24" s="5">
        <v>3907660295</v>
      </c>
      <c r="ACB24" s="5"/>
      <c r="ACC24" s="5"/>
      <c r="ACD24" s="5">
        <v>1563255958</v>
      </c>
      <c r="ACE24" s="5"/>
      <c r="ACF24" s="5">
        <v>3126727980</v>
      </c>
      <c r="ACG24" s="5"/>
      <c r="ACH24" s="5">
        <v>781706051</v>
      </c>
      <c r="ACI24" s="5">
        <v>781706851</v>
      </c>
      <c r="ACJ24" s="5"/>
      <c r="ACK24" s="5">
        <v>781757464</v>
      </c>
      <c r="ACL24" s="5">
        <v>2345484003</v>
      </c>
      <c r="ACM24" s="5">
        <v>781831938</v>
      </c>
      <c r="ACN24" s="5">
        <v>781884000</v>
      </c>
      <c r="ACO24" s="5"/>
      <c r="ACP24" s="5"/>
      <c r="ACQ24" s="5"/>
      <c r="ACR24" s="5"/>
      <c r="ACS24" s="5"/>
      <c r="ACT24" s="5"/>
      <c r="ACU24" s="5">
        <v>1564862210</v>
      </c>
      <c r="ACV24" s="5">
        <v>1564885642</v>
      </c>
      <c r="ACW24" s="5"/>
      <c r="ACX24" s="5">
        <v>782967453</v>
      </c>
      <c r="ACY24" s="5"/>
      <c r="ACZ24" s="5"/>
      <c r="ADA24" s="5"/>
      <c r="ADB24" s="5"/>
      <c r="ADC24" s="5"/>
      <c r="ADD24" s="5"/>
      <c r="ADE24" s="5"/>
      <c r="ADF24" s="5"/>
      <c r="ADG24" s="5"/>
      <c r="ADH24" s="5">
        <v>3135379988</v>
      </c>
      <c r="ADI24" s="5"/>
      <c r="ADJ24" s="5"/>
      <c r="ADK24" s="5"/>
      <c r="ADL24" s="5"/>
      <c r="ADM24" s="5">
        <v>784158254</v>
      </c>
      <c r="ADN24" s="5">
        <v>784208258</v>
      </c>
      <c r="ADO24" s="5"/>
      <c r="ADP24" s="5">
        <v>784267222</v>
      </c>
      <c r="ADQ24" s="5">
        <v>1568534584</v>
      </c>
      <c r="ADR24" s="5"/>
      <c r="ADS24" s="5"/>
      <c r="ADT24" s="5"/>
      <c r="ADU24" s="5">
        <v>784389233</v>
      </c>
      <c r="ADV24" s="5"/>
      <c r="ADW24" s="5"/>
      <c r="ADX24" s="5"/>
      <c r="ADY24" s="5"/>
      <c r="ADZ24" s="5"/>
      <c r="AEA24" s="5"/>
      <c r="AEB24" s="5">
        <v>2353645965</v>
      </c>
      <c r="AEC24" s="5">
        <v>1569103274</v>
      </c>
      <c r="AED24" s="5">
        <v>784674867</v>
      </c>
      <c r="AEE24" s="5"/>
      <c r="AEF24" s="5"/>
      <c r="AEG24" s="5"/>
      <c r="AEH24" s="5">
        <v>1570215842</v>
      </c>
      <c r="AEI24" s="5">
        <v>1570317392</v>
      </c>
      <c r="AEJ24" s="5">
        <v>3140722984</v>
      </c>
      <c r="AEK24" s="5"/>
      <c r="AEL24" s="5"/>
      <c r="AEM24" s="5"/>
      <c r="AEN24" s="5">
        <v>2356587807</v>
      </c>
      <c r="AEO24" s="5">
        <v>1571109080</v>
      </c>
      <c r="AEP24" s="5">
        <v>785564540</v>
      </c>
      <c r="AEQ24" s="5"/>
      <c r="AER24" s="5"/>
      <c r="AES24" s="5">
        <v>1571847314</v>
      </c>
      <c r="AET24" s="5"/>
      <c r="AEU24" s="5">
        <v>2357882997</v>
      </c>
      <c r="AEV24" s="5"/>
      <c r="AEW24" s="5"/>
      <c r="AEX24" s="5"/>
      <c r="AEY24" s="5"/>
      <c r="AEZ24" s="5"/>
      <c r="AFA24" s="5"/>
      <c r="AFB24" s="5"/>
      <c r="AFC24" s="5">
        <v>786402688</v>
      </c>
      <c r="AFD24" s="5"/>
      <c r="AFE24" s="5"/>
      <c r="AFF24" s="5"/>
      <c r="AFG24" s="5"/>
      <c r="AFH24" s="5">
        <v>787487293</v>
      </c>
      <c r="AFI24" s="5"/>
      <c r="AFJ24" s="5">
        <v>3153033184</v>
      </c>
      <c r="AFK24" s="5">
        <v>788260947</v>
      </c>
      <c r="AFL24" s="5"/>
      <c r="AFM24" s="5"/>
      <c r="AFN24" s="5"/>
      <c r="AFO24" s="5">
        <v>789659235</v>
      </c>
      <c r="AFP24" s="5"/>
      <c r="AFQ24" s="5">
        <v>757454545</v>
      </c>
      <c r="AFR24" s="5">
        <v>776923531</v>
      </c>
      <c r="AFS24" s="5"/>
      <c r="AFT24" s="5">
        <v>772325282</v>
      </c>
      <c r="AFU24" s="5">
        <v>783592220</v>
      </c>
      <c r="AFV24" s="5"/>
      <c r="AFW24" s="5"/>
      <c r="AFX24" s="5"/>
      <c r="AFY24" s="5"/>
      <c r="AFZ24" s="5">
        <v>770188526</v>
      </c>
      <c r="AGA24" s="5"/>
      <c r="AGB24" s="5"/>
      <c r="AGC24" s="5"/>
      <c r="AGD24" s="5"/>
    </row>
    <row r="25" spans="1:862" x14ac:dyDescent="0.45">
      <c r="G25" s="7">
        <v>708535343</v>
      </c>
      <c r="I25" s="7">
        <v>705121758</v>
      </c>
      <c r="J25" s="5">
        <v>2820487032</v>
      </c>
      <c r="K25" s="5"/>
      <c r="M25" s="6" t="s">
        <v>90</v>
      </c>
      <c r="N25" s="6" t="s">
        <v>168</v>
      </c>
      <c r="U25" s="58" t="s">
        <v>524</v>
      </c>
      <c r="V25" s="58"/>
      <c r="W25" s="58"/>
      <c r="X25" s="58"/>
      <c r="Y25" s="58"/>
      <c r="AU25" s="7" t="s">
        <v>138</v>
      </c>
      <c r="AV25" s="5"/>
      <c r="AW25" s="5"/>
      <c r="AX25" s="5"/>
      <c r="AY25" s="5"/>
      <c r="AZ25" s="5"/>
      <c r="BA25" s="5"/>
      <c r="BB25" s="5"/>
      <c r="BC25" s="5"/>
      <c r="BD25" s="5"/>
      <c r="BE25" s="5"/>
      <c r="BF25" s="5"/>
      <c r="BG25" s="5"/>
      <c r="BH25" s="5"/>
      <c r="BI25" s="5"/>
      <c r="BJ25" s="5"/>
      <c r="BK25" s="5"/>
      <c r="BL25" s="5"/>
      <c r="BM25" s="5">
        <v>705791884</v>
      </c>
      <c r="BN25" s="5"/>
      <c r="BO25" s="5"/>
      <c r="BP25" s="5"/>
      <c r="BQ25" s="5"/>
      <c r="BR25" s="5">
        <v>707788922</v>
      </c>
      <c r="BS25" s="5"/>
      <c r="BT25" s="5"/>
      <c r="BU25" s="5">
        <v>708066928</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v>771791564</v>
      </c>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v>773140899</v>
      </c>
      <c r="JX25" s="5"/>
      <c r="JY25" s="5"/>
      <c r="JZ25" s="5"/>
      <c r="KA25" s="5"/>
      <c r="KB25" s="5"/>
      <c r="KC25" s="5"/>
      <c r="KD25" s="5"/>
      <c r="KE25" s="5"/>
      <c r="KF25" s="5"/>
      <c r="KG25" s="5"/>
      <c r="KH25" s="56"/>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v>774540017</v>
      </c>
      <c r="NT25" s="5"/>
      <c r="NU25" s="5"/>
      <c r="NV25" s="5"/>
      <c r="NW25" s="5"/>
      <c r="NX25" s="5"/>
      <c r="NY25" s="5"/>
      <c r="NZ25" s="5"/>
      <c r="OA25" s="5"/>
      <c r="OB25" s="5"/>
      <c r="OC25" s="5"/>
      <c r="OD25" s="5"/>
      <c r="OE25" s="5"/>
      <c r="OF25" s="5"/>
      <c r="OG25" s="5"/>
      <c r="OH25" s="5"/>
      <c r="OI25" s="5"/>
      <c r="OJ25" s="5">
        <v>774782155</v>
      </c>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v>2327712258</v>
      </c>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v>777093511</v>
      </c>
      <c r="WZ25" s="5"/>
      <c r="XA25" s="5"/>
      <c r="XB25" s="5"/>
      <c r="XC25" s="5"/>
      <c r="XD25" s="5"/>
      <c r="XE25" s="5"/>
      <c r="XF25" s="5"/>
      <c r="XG25" s="5"/>
      <c r="XH25" s="5"/>
      <c r="XI25" s="5"/>
      <c r="XJ25" s="5"/>
      <c r="XK25" s="5">
        <v>777427919</v>
      </c>
      <c r="XL25" s="5"/>
      <c r="XM25" s="5"/>
      <c r="XN25" s="5"/>
      <c r="XO25" s="5"/>
      <c r="XP25" s="5"/>
      <c r="XQ25" s="5"/>
      <c r="XR25" s="5"/>
      <c r="XS25" s="5"/>
      <c r="XT25" s="5"/>
      <c r="XU25" s="5"/>
      <c r="XV25" s="5"/>
      <c r="XW25" s="5"/>
      <c r="XX25" s="5"/>
      <c r="XY25" s="5"/>
      <c r="XZ25" s="5"/>
      <c r="YA25" s="5"/>
      <c r="YB25" s="5"/>
      <c r="YC25" s="5"/>
      <c r="YD25" s="5"/>
      <c r="YE25" s="5"/>
      <c r="YF25" s="5"/>
      <c r="YG25" s="5">
        <v>778037533</v>
      </c>
      <c r="YH25" s="5"/>
      <c r="YI25" s="5">
        <v>778066928</v>
      </c>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6"/>
      <c r="AAF25" s="5"/>
      <c r="AAG25" s="5"/>
      <c r="AAH25" s="5"/>
      <c r="AAI25" s="5"/>
      <c r="AAJ25" s="5"/>
      <c r="AAK25" s="5"/>
      <c r="AAL25" s="5"/>
      <c r="AAM25" s="5">
        <v>1559022690</v>
      </c>
      <c r="AAN25" s="5"/>
      <c r="AAO25" s="5"/>
      <c r="AAP25" s="5"/>
      <c r="AAQ25" s="5"/>
      <c r="AAR25" s="5"/>
      <c r="AAS25" s="5"/>
      <c r="AAT25" s="5"/>
      <c r="AAU25" s="5"/>
      <c r="AAV25" s="5"/>
      <c r="AAW25" s="5"/>
      <c r="AAX25" s="5"/>
      <c r="AAY25" s="5"/>
      <c r="AAZ25" s="5"/>
      <c r="ABA25" s="5"/>
      <c r="ABB25" s="5"/>
      <c r="ABC25" s="5"/>
      <c r="ABD25" s="5"/>
      <c r="ABE25" s="5"/>
      <c r="ABF25" s="5"/>
      <c r="ABG25" s="5">
        <v>781150133</v>
      </c>
      <c r="ABH25" s="5"/>
      <c r="ABI25" s="5"/>
      <c r="ABJ25" s="5"/>
      <c r="ABK25" s="5"/>
      <c r="ABL25" s="5"/>
      <c r="ABM25" s="5"/>
      <c r="ABN25" s="5"/>
      <c r="ABO25" s="5"/>
      <c r="ABP25" s="5"/>
      <c r="ABQ25" s="5"/>
      <c r="ABR25" s="5"/>
      <c r="ABS25" s="5"/>
      <c r="ABT25" s="5"/>
      <c r="ABU25" s="5"/>
      <c r="ABV25" s="5"/>
      <c r="ABW25" s="5"/>
      <c r="ABX25" s="5"/>
      <c r="ABY25" s="5"/>
      <c r="ABZ25" s="5"/>
      <c r="ACA25" s="5"/>
      <c r="ACB25" s="5">
        <v>781566500</v>
      </c>
      <c r="ACC25" s="5"/>
      <c r="ACD25" s="5"/>
      <c r="ACE25" s="5">
        <v>781681572</v>
      </c>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v>784071086</v>
      </c>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v>786687540</v>
      </c>
      <c r="AFF25" s="5"/>
      <c r="AFG25" s="5"/>
      <c r="AFH25" s="5"/>
      <c r="AFI25" s="5"/>
      <c r="AFJ25" s="5"/>
      <c r="AFK25" s="5"/>
      <c r="AFL25" s="5"/>
      <c r="AFM25" s="5"/>
      <c r="AFN25" s="5"/>
      <c r="AFO25" s="5"/>
      <c r="AFP25" s="5"/>
      <c r="AFQ25" s="5"/>
      <c r="AFR25" s="5"/>
      <c r="AFS25" s="5"/>
      <c r="AFT25" s="5"/>
      <c r="AFU25" s="5"/>
      <c r="AFV25" s="5"/>
      <c r="AFW25" s="5"/>
      <c r="AFX25" s="5"/>
      <c r="AFY25" s="5"/>
      <c r="AFZ25" s="5"/>
      <c r="AGA25" s="5"/>
      <c r="AGB25" s="5"/>
      <c r="AGC25" s="5"/>
      <c r="AGD25" s="5"/>
    </row>
    <row r="26" spans="1:862" x14ac:dyDescent="0.45">
      <c r="G26" s="7">
        <v>709176169</v>
      </c>
      <c r="I26" s="7">
        <v>705125807</v>
      </c>
      <c r="J26" s="5">
        <v>1410251614</v>
      </c>
      <c r="K26" s="5"/>
      <c r="M26" s="6" t="s">
        <v>102</v>
      </c>
      <c r="N26" t="s">
        <v>28</v>
      </c>
      <c r="O26" t="s">
        <v>37</v>
      </c>
      <c r="P26" t="s">
        <v>20</v>
      </c>
      <c r="U26" s="58"/>
      <c r="V26" s="58"/>
      <c r="W26" s="58"/>
      <c r="X26" s="58"/>
      <c r="Y26" s="58"/>
      <c r="AU26" s="7" t="s">
        <v>27</v>
      </c>
      <c r="AV26" s="5">
        <v>338201907</v>
      </c>
      <c r="AW26" s="5">
        <v>338237733</v>
      </c>
      <c r="AX26" s="5">
        <v>338240370</v>
      </c>
      <c r="AY26" s="5">
        <v>1014729345</v>
      </c>
      <c r="AZ26" s="5">
        <v>338347554</v>
      </c>
      <c r="BA26" s="5"/>
      <c r="BB26" s="5">
        <v>1692797385</v>
      </c>
      <c r="BC26" s="5">
        <v>1692797995</v>
      </c>
      <c r="BD26" s="5">
        <v>1693218375</v>
      </c>
      <c r="BE26" s="5"/>
      <c r="BF26" s="5"/>
      <c r="BG26" s="5"/>
      <c r="BH26" s="5">
        <v>704917338</v>
      </c>
      <c r="BI26" s="5"/>
      <c r="BJ26" s="5">
        <v>2820487032</v>
      </c>
      <c r="BK26" s="5">
        <v>1410251614</v>
      </c>
      <c r="BL26" s="5"/>
      <c r="BM26" s="5"/>
      <c r="BN26" s="5">
        <v>1413989898</v>
      </c>
      <c r="BO26" s="5"/>
      <c r="BP26" s="5"/>
      <c r="BQ26" s="5">
        <v>707523461</v>
      </c>
      <c r="BR26" s="5"/>
      <c r="BS26" s="5"/>
      <c r="BT26" s="5">
        <v>708015391</v>
      </c>
      <c r="BU26" s="5"/>
      <c r="BV26" s="5">
        <v>3541586040</v>
      </c>
      <c r="BW26" s="5">
        <v>1416837218</v>
      </c>
      <c r="BX26" s="5">
        <v>708535343</v>
      </c>
      <c r="BY26" s="5"/>
      <c r="BZ26" s="5">
        <v>1418352338</v>
      </c>
      <c r="CA26" s="5">
        <v>1419426520</v>
      </c>
      <c r="CB26" s="5">
        <v>709882764</v>
      </c>
      <c r="CC26" s="5">
        <v>745420354</v>
      </c>
      <c r="CD26" s="5"/>
      <c r="CE26" s="5">
        <v>753359759</v>
      </c>
      <c r="CF26" s="5">
        <v>3776266160</v>
      </c>
      <c r="CG26" s="5">
        <v>756409883</v>
      </c>
      <c r="CH26" s="5">
        <v>757433564</v>
      </c>
      <c r="CI26" s="5">
        <v>4561016316</v>
      </c>
      <c r="CJ26" s="5">
        <v>1520449070</v>
      </c>
      <c r="CK26" s="5">
        <v>2280867576</v>
      </c>
      <c r="CL26" s="5">
        <v>1522418352</v>
      </c>
      <c r="CM26" s="5">
        <v>1522484614</v>
      </c>
      <c r="CN26" s="5"/>
      <c r="CO26" s="5"/>
      <c r="CP26" s="5"/>
      <c r="CQ26" s="5">
        <v>761618073</v>
      </c>
      <c r="CR26" s="5"/>
      <c r="CS26" s="5">
        <v>762383057</v>
      </c>
      <c r="CT26" s="5"/>
      <c r="CU26" s="5"/>
      <c r="CV26" s="5"/>
      <c r="CW26" s="5">
        <v>762735182</v>
      </c>
      <c r="CX26" s="5">
        <v>762794040</v>
      </c>
      <c r="CY26" s="5"/>
      <c r="CZ26" s="5">
        <v>762932950</v>
      </c>
      <c r="DA26" s="5">
        <v>3051896160</v>
      </c>
      <c r="DB26" s="5"/>
      <c r="DC26" s="5">
        <v>763109696</v>
      </c>
      <c r="DD26" s="5">
        <v>1526397264</v>
      </c>
      <c r="DE26" s="5"/>
      <c r="DF26" s="5"/>
      <c r="DG26" s="5"/>
      <c r="DH26" s="5">
        <v>2290409010</v>
      </c>
      <c r="DI26" s="5">
        <v>1527001818</v>
      </c>
      <c r="DJ26" s="5"/>
      <c r="DK26" s="5">
        <v>1527590152</v>
      </c>
      <c r="DL26" s="5">
        <v>763809306</v>
      </c>
      <c r="DM26" s="5">
        <v>1527777944</v>
      </c>
      <c r="DN26" s="5">
        <v>3056286184</v>
      </c>
      <c r="DO26" s="5">
        <v>1528189814</v>
      </c>
      <c r="DP26" s="5"/>
      <c r="DQ26" s="5"/>
      <c r="DR26" s="5"/>
      <c r="DS26" s="5"/>
      <c r="DT26" s="5">
        <v>3059697840</v>
      </c>
      <c r="DU26" s="5">
        <v>1529860744</v>
      </c>
      <c r="DV26" s="5"/>
      <c r="DW26" s="5"/>
      <c r="DX26" s="5">
        <v>765222286</v>
      </c>
      <c r="DY26" s="5">
        <v>1530868282</v>
      </c>
      <c r="DZ26" s="5">
        <v>1531203182</v>
      </c>
      <c r="EA26" s="5">
        <v>1531538060</v>
      </c>
      <c r="EB26" s="5">
        <v>765953323</v>
      </c>
      <c r="EC26" s="5">
        <v>1532348018</v>
      </c>
      <c r="ED26" s="5">
        <v>1532890270</v>
      </c>
      <c r="EE26" s="5">
        <v>3065789100</v>
      </c>
      <c r="EF26" s="5">
        <v>1532909670</v>
      </c>
      <c r="EG26" s="5">
        <v>1532948884</v>
      </c>
      <c r="EH26" s="5">
        <v>766657313</v>
      </c>
      <c r="EI26" s="5">
        <v>2300748567</v>
      </c>
      <c r="EJ26" s="5"/>
      <c r="EK26" s="5">
        <v>3836895550</v>
      </c>
      <c r="EL26" s="5">
        <v>2302484799</v>
      </c>
      <c r="EM26" s="5">
        <v>3070041212</v>
      </c>
      <c r="EN26" s="5">
        <v>4608356130</v>
      </c>
      <c r="EO26" s="5">
        <v>1536272908</v>
      </c>
      <c r="EP26" s="5"/>
      <c r="EQ26" s="5"/>
      <c r="ER26" s="5"/>
      <c r="ES26" s="5"/>
      <c r="ET26" s="5">
        <v>769661010</v>
      </c>
      <c r="EU26" s="5"/>
      <c r="EV26" s="5">
        <v>4621307208</v>
      </c>
      <c r="EW26" s="5">
        <v>3080968372</v>
      </c>
      <c r="EX26" s="5"/>
      <c r="EY26" s="5"/>
      <c r="EZ26" s="5">
        <v>770290395</v>
      </c>
      <c r="FA26" s="5"/>
      <c r="FB26" s="5">
        <v>770303067</v>
      </c>
      <c r="FC26" s="5">
        <v>1540630256</v>
      </c>
      <c r="FD26" s="5">
        <v>3081353224</v>
      </c>
      <c r="FE26" s="5"/>
      <c r="FF26" s="5"/>
      <c r="FG26" s="5">
        <v>770394556</v>
      </c>
      <c r="FH26" s="5">
        <v>770430101</v>
      </c>
      <c r="FI26" s="5">
        <v>3081803336</v>
      </c>
      <c r="FJ26" s="5"/>
      <c r="FK26" s="5">
        <v>770512919</v>
      </c>
      <c r="FL26" s="5">
        <v>2311598757</v>
      </c>
      <c r="FM26" s="5">
        <v>3852858415</v>
      </c>
      <c r="FN26" s="5">
        <v>2311767594</v>
      </c>
      <c r="FO26" s="5">
        <v>770601842</v>
      </c>
      <c r="FP26" s="5"/>
      <c r="FQ26" s="5">
        <v>1541413412</v>
      </c>
      <c r="FR26" s="5">
        <v>1541425198</v>
      </c>
      <c r="FS26" s="5">
        <v>770921464</v>
      </c>
      <c r="FT26" s="5">
        <v>770922026</v>
      </c>
      <c r="FU26" s="5"/>
      <c r="FV26" s="5"/>
      <c r="FW26" s="5"/>
      <c r="FX26" s="5">
        <v>2312871774</v>
      </c>
      <c r="FY26" s="5">
        <v>2313061818</v>
      </c>
      <c r="FZ26" s="5"/>
      <c r="GA26" s="5"/>
      <c r="GB26" s="5">
        <v>771040904</v>
      </c>
      <c r="GC26" s="5">
        <v>1542107694</v>
      </c>
      <c r="GD26" s="5">
        <v>771078008</v>
      </c>
      <c r="GE26" s="5">
        <v>1542216968</v>
      </c>
      <c r="GF26" s="5"/>
      <c r="GG26" s="5"/>
      <c r="GH26" s="5">
        <v>3855826385</v>
      </c>
      <c r="GI26" s="5">
        <v>1542351044</v>
      </c>
      <c r="GJ26" s="5">
        <v>771207041</v>
      </c>
      <c r="GK26" s="5"/>
      <c r="GL26" s="5"/>
      <c r="GM26" s="5">
        <v>2313798942</v>
      </c>
      <c r="GN26" s="5"/>
      <c r="GO26" s="5">
        <v>2313963198</v>
      </c>
      <c r="GP26" s="5"/>
      <c r="GQ26" s="5">
        <v>771355063</v>
      </c>
      <c r="GR26" s="5">
        <v>3085423452</v>
      </c>
      <c r="GS26" s="5">
        <v>1542736654</v>
      </c>
      <c r="GT26" s="5"/>
      <c r="GU26" s="5">
        <v>1542857874</v>
      </c>
      <c r="GV26" s="5">
        <v>2314710798</v>
      </c>
      <c r="GW26" s="5">
        <v>1543178182</v>
      </c>
      <c r="GX26" s="5">
        <v>1543238440</v>
      </c>
      <c r="GY26" s="5">
        <v>771630365</v>
      </c>
      <c r="GZ26" s="5">
        <v>771681949</v>
      </c>
      <c r="HA26" s="5">
        <v>2315103960</v>
      </c>
      <c r="HB26" s="5">
        <v>771765012</v>
      </c>
      <c r="HC26" s="5"/>
      <c r="HD26" s="5">
        <v>1543594964</v>
      </c>
      <c r="HE26" s="5">
        <v>771816838</v>
      </c>
      <c r="HF26" s="5"/>
      <c r="HG26" s="5">
        <v>771844968</v>
      </c>
      <c r="HH26" s="5"/>
      <c r="HI26" s="5"/>
      <c r="HJ26" s="5"/>
      <c r="HK26" s="5"/>
      <c r="HL26" s="5">
        <v>771952687</v>
      </c>
      <c r="HM26" s="5"/>
      <c r="HN26" s="5">
        <v>1543922882</v>
      </c>
      <c r="HO26" s="5">
        <v>1543970320</v>
      </c>
      <c r="HP26" s="5">
        <v>771987678</v>
      </c>
      <c r="HQ26" s="5"/>
      <c r="HR26" s="5"/>
      <c r="HS26" s="5">
        <v>772038792</v>
      </c>
      <c r="HT26" s="5">
        <v>772064440</v>
      </c>
      <c r="HU26" s="5"/>
      <c r="HV26" s="5">
        <v>3860658070</v>
      </c>
      <c r="HW26" s="5">
        <v>1544272598</v>
      </c>
      <c r="HX26" s="5">
        <v>1544277608</v>
      </c>
      <c r="HY26" s="5">
        <v>772186291</v>
      </c>
      <c r="HZ26" s="5"/>
      <c r="IA26" s="5">
        <v>1544504354</v>
      </c>
      <c r="IB26" s="5">
        <v>772257934</v>
      </c>
      <c r="IC26" s="5"/>
      <c r="ID26" s="5">
        <v>2316867555</v>
      </c>
      <c r="IE26" s="5"/>
      <c r="IF26" s="5"/>
      <c r="IG26" s="5">
        <v>772350653</v>
      </c>
      <c r="IH26" s="5">
        <v>772361840</v>
      </c>
      <c r="II26" s="5">
        <v>4634263440</v>
      </c>
      <c r="IJ26" s="5">
        <v>772401513</v>
      </c>
      <c r="IK26" s="5"/>
      <c r="IL26" s="5">
        <v>1544807562</v>
      </c>
      <c r="IM26" s="5"/>
      <c r="IN26" s="5">
        <v>772443935</v>
      </c>
      <c r="IO26" s="5">
        <v>772445091</v>
      </c>
      <c r="IP26" s="5">
        <v>772489112</v>
      </c>
      <c r="IQ26" s="5"/>
      <c r="IR26" s="5">
        <v>772515146</v>
      </c>
      <c r="IS26" s="5">
        <v>1545046204</v>
      </c>
      <c r="IT26" s="5">
        <v>1545079954</v>
      </c>
      <c r="IU26" s="5"/>
      <c r="IV26" s="5">
        <v>772551078</v>
      </c>
      <c r="IW26" s="5"/>
      <c r="IX26" s="5">
        <v>1545136122</v>
      </c>
      <c r="IY26" s="5"/>
      <c r="IZ26" s="5">
        <v>772625989</v>
      </c>
      <c r="JA26" s="5">
        <v>1545429494</v>
      </c>
      <c r="JB26" s="5"/>
      <c r="JC26" s="5">
        <v>772768061</v>
      </c>
      <c r="JD26" s="5"/>
      <c r="JE26" s="5"/>
      <c r="JF26" s="5"/>
      <c r="JG26" s="5"/>
      <c r="JH26" s="5"/>
      <c r="JI26" s="5"/>
      <c r="JJ26" s="5">
        <v>2318678772</v>
      </c>
      <c r="JK26" s="5">
        <v>4637404230</v>
      </c>
      <c r="JL26" s="5">
        <v>772902514</v>
      </c>
      <c r="JM26" s="5">
        <v>1545842470</v>
      </c>
      <c r="JN26" s="5"/>
      <c r="JO26" s="5">
        <v>1545914672</v>
      </c>
      <c r="JP26" s="5">
        <v>1545939340</v>
      </c>
      <c r="JQ26" s="5"/>
      <c r="JR26" s="5">
        <v>1546132388</v>
      </c>
      <c r="JS26" s="5"/>
      <c r="JT26" s="5">
        <v>2319305454</v>
      </c>
      <c r="JU26" s="5">
        <v>1546244492</v>
      </c>
      <c r="JV26" s="5">
        <v>2319376302</v>
      </c>
      <c r="JW26" s="5"/>
      <c r="JX26" s="5"/>
      <c r="JY26" s="5">
        <v>1546343910</v>
      </c>
      <c r="JZ26" s="5">
        <v>3865995245</v>
      </c>
      <c r="KA26" s="5">
        <v>1546466120</v>
      </c>
      <c r="KB26" s="5">
        <v>3866168085</v>
      </c>
      <c r="KC26" s="5">
        <v>4639483026</v>
      </c>
      <c r="KD26" s="5"/>
      <c r="KE26" s="5"/>
      <c r="KF26" s="5"/>
      <c r="KG26" s="5">
        <v>2319924909</v>
      </c>
      <c r="KH26" s="56"/>
      <c r="KI26" s="5">
        <v>1546732140</v>
      </c>
      <c r="KJ26" s="5"/>
      <c r="KK26" s="5"/>
      <c r="KL26" s="5"/>
      <c r="KM26" s="5">
        <v>773422594</v>
      </c>
      <c r="KN26" s="5"/>
      <c r="KO26" s="5"/>
      <c r="KP26" s="5"/>
      <c r="KQ26" s="5"/>
      <c r="KR26" s="5">
        <v>2320479585</v>
      </c>
      <c r="KS26" s="5"/>
      <c r="KT26" s="5">
        <v>4641188046</v>
      </c>
      <c r="KU26" s="5"/>
      <c r="KV26" s="5"/>
      <c r="KW26" s="5">
        <v>773546734</v>
      </c>
      <c r="KX26" s="5">
        <v>1547107176</v>
      </c>
      <c r="KY26" s="5">
        <v>1547129518</v>
      </c>
      <c r="KZ26" s="5">
        <v>773569432</v>
      </c>
      <c r="LA26" s="5"/>
      <c r="LB26" s="5">
        <v>773632830</v>
      </c>
      <c r="LC26" s="5">
        <v>2320899090</v>
      </c>
      <c r="LD26" s="5">
        <v>2320906887</v>
      </c>
      <c r="LE26" s="5">
        <v>773637953</v>
      </c>
      <c r="LF26" s="5">
        <v>2320925484</v>
      </c>
      <c r="LG26" s="5">
        <v>2320983327</v>
      </c>
      <c r="LH26" s="5"/>
      <c r="LI26" s="5">
        <v>773682131</v>
      </c>
      <c r="LJ26" s="5"/>
      <c r="LK26" s="5">
        <v>3868541515</v>
      </c>
      <c r="LL26" s="5">
        <v>773708393</v>
      </c>
      <c r="LM26" s="5">
        <v>3094901980</v>
      </c>
      <c r="LN26" s="5"/>
      <c r="LO26" s="5"/>
      <c r="LP26" s="5"/>
      <c r="LQ26" s="5">
        <v>4642537548</v>
      </c>
      <c r="LR26" s="5">
        <v>773758073</v>
      </c>
      <c r="LS26" s="5">
        <v>4642662222</v>
      </c>
      <c r="LT26" s="5">
        <v>1547612618</v>
      </c>
      <c r="LU26" s="5">
        <v>3869062685</v>
      </c>
      <c r="LV26" s="5"/>
      <c r="LW26" s="5"/>
      <c r="LX26" s="5">
        <v>1547884286</v>
      </c>
      <c r="LY26" s="5"/>
      <c r="LZ26" s="5"/>
      <c r="MA26" s="5">
        <v>774024173</v>
      </c>
      <c r="MB26" s="5"/>
      <c r="MC26" s="5">
        <v>3096244208</v>
      </c>
      <c r="MD26" s="5">
        <v>2322255600</v>
      </c>
      <c r="ME26" s="5">
        <v>1548171800</v>
      </c>
      <c r="MF26" s="5">
        <v>3870806410</v>
      </c>
      <c r="MG26" s="5">
        <v>2322562167</v>
      </c>
      <c r="MH26" s="5"/>
      <c r="MI26" s="5">
        <v>4645298034</v>
      </c>
      <c r="MJ26" s="5">
        <v>774216341</v>
      </c>
      <c r="MK26" s="5"/>
      <c r="ML26" s="5"/>
      <c r="MM26" s="5"/>
      <c r="MN26" s="5">
        <v>3871225660</v>
      </c>
      <c r="MO26" s="5"/>
      <c r="MP26" s="5">
        <v>1548498368</v>
      </c>
      <c r="MQ26" s="5">
        <v>774249188</v>
      </c>
      <c r="MR26" s="5">
        <v>774249189</v>
      </c>
      <c r="MS26" s="5"/>
      <c r="MT26" s="5">
        <v>2322867153</v>
      </c>
      <c r="MU26" s="5">
        <v>774304589</v>
      </c>
      <c r="MV26" s="5"/>
      <c r="MW26" s="5">
        <v>1548666688</v>
      </c>
      <c r="MX26" s="5"/>
      <c r="MY26" s="5"/>
      <c r="MZ26" s="5">
        <v>1548776722</v>
      </c>
      <c r="NA26" s="5">
        <v>1548810332</v>
      </c>
      <c r="NB26" s="5"/>
      <c r="NC26" s="5">
        <v>3097661432</v>
      </c>
      <c r="ND26" s="5"/>
      <c r="NE26" s="5">
        <v>774445002</v>
      </c>
      <c r="NF26" s="5">
        <v>1548890178</v>
      </c>
      <c r="NG26" s="5">
        <v>4646674668</v>
      </c>
      <c r="NH26" s="5">
        <v>3097783860</v>
      </c>
      <c r="NI26" s="5">
        <v>1548892480</v>
      </c>
      <c r="NJ26" s="5">
        <v>774450094</v>
      </c>
      <c r="NK26" s="5"/>
      <c r="NL26" s="5">
        <v>774474646</v>
      </c>
      <c r="NM26" s="5"/>
      <c r="NN26" s="5">
        <v>774483771</v>
      </c>
      <c r="NO26" s="5">
        <v>3097935164</v>
      </c>
      <c r="NP26" s="5">
        <v>1549029088</v>
      </c>
      <c r="NQ26" s="5">
        <v>774521282</v>
      </c>
      <c r="NR26" s="5">
        <v>3098085180</v>
      </c>
      <c r="NS26" s="5"/>
      <c r="NT26" s="5">
        <v>774540805</v>
      </c>
      <c r="NU26" s="5">
        <v>2323622595</v>
      </c>
      <c r="NV26" s="5">
        <v>3872904110</v>
      </c>
      <c r="NW26" s="5">
        <v>1549249494</v>
      </c>
      <c r="NX26" s="5"/>
      <c r="NY26" s="5"/>
      <c r="NZ26" s="5"/>
      <c r="OA26" s="5">
        <v>1549396880</v>
      </c>
      <c r="OB26" s="5"/>
      <c r="OC26" s="5">
        <v>3098857536</v>
      </c>
      <c r="OD26" s="5">
        <v>774717946</v>
      </c>
      <c r="OE26" s="5"/>
      <c r="OF26" s="5">
        <v>1549450100</v>
      </c>
      <c r="OG26" s="5"/>
      <c r="OH26" s="5"/>
      <c r="OI26" s="5">
        <v>3099027020</v>
      </c>
      <c r="OJ26" s="5"/>
      <c r="OK26" s="5">
        <v>2324460696</v>
      </c>
      <c r="OL26" s="5">
        <v>2324547879</v>
      </c>
      <c r="OM26" s="5">
        <v>774850927</v>
      </c>
      <c r="ON26" s="5">
        <v>774872626</v>
      </c>
      <c r="OO26" s="5">
        <v>774880562</v>
      </c>
      <c r="OP26" s="5">
        <v>3099544440</v>
      </c>
      <c r="OQ26" s="5"/>
      <c r="OR26" s="5"/>
      <c r="OS26" s="5">
        <v>774971394</v>
      </c>
      <c r="OT26" s="5">
        <v>2324981082</v>
      </c>
      <c r="OU26" s="5"/>
      <c r="OV26" s="5"/>
      <c r="OW26" s="5">
        <v>775035260</v>
      </c>
      <c r="OX26" s="5">
        <v>2325115572</v>
      </c>
      <c r="OY26" s="5">
        <v>1550079946</v>
      </c>
      <c r="OZ26" s="5">
        <v>775043755</v>
      </c>
      <c r="PA26" s="5"/>
      <c r="PB26" s="5">
        <v>3100271224</v>
      </c>
      <c r="PC26" s="5"/>
      <c r="PD26" s="5"/>
      <c r="PE26" s="5">
        <v>775092096</v>
      </c>
      <c r="PF26" s="5">
        <v>1550218574</v>
      </c>
      <c r="PG26" s="5">
        <v>2325366810</v>
      </c>
      <c r="PH26" s="5"/>
      <c r="PI26" s="5">
        <v>775144318</v>
      </c>
      <c r="PJ26" s="5">
        <v>775145318</v>
      </c>
      <c r="PK26" s="5"/>
      <c r="PL26" s="5">
        <v>775159936</v>
      </c>
      <c r="PM26" s="5"/>
      <c r="PN26" s="5"/>
      <c r="PO26" s="5">
        <v>1550343074</v>
      </c>
      <c r="PP26" s="5"/>
      <c r="PQ26" s="5">
        <v>1550376502</v>
      </c>
      <c r="PR26" s="5">
        <v>2325591324</v>
      </c>
      <c r="PS26" s="5">
        <v>775202374</v>
      </c>
      <c r="PT26" s="5">
        <v>775212989</v>
      </c>
      <c r="PU26" s="5"/>
      <c r="PV26" s="5"/>
      <c r="PW26" s="5">
        <v>775216418</v>
      </c>
      <c r="PX26" s="5">
        <v>5426532713</v>
      </c>
      <c r="PY26" s="5"/>
      <c r="PZ26" s="5">
        <v>3101002280</v>
      </c>
      <c r="QA26" s="5">
        <v>775262371</v>
      </c>
      <c r="QB26" s="5">
        <v>775264622</v>
      </c>
      <c r="QC26" s="5">
        <v>4651638882</v>
      </c>
      <c r="QD26" s="5"/>
      <c r="QE26" s="5">
        <v>1550552298</v>
      </c>
      <c r="QF26" s="5"/>
      <c r="QG26" s="5"/>
      <c r="QH26" s="5">
        <v>775360791</v>
      </c>
      <c r="QI26" s="5">
        <v>2326083399</v>
      </c>
      <c r="QJ26" s="5">
        <v>3876808060</v>
      </c>
      <c r="QK26" s="5">
        <v>775364833</v>
      </c>
      <c r="QL26" s="5">
        <v>2326094505</v>
      </c>
      <c r="QM26" s="5">
        <v>2326130175</v>
      </c>
      <c r="QN26" s="5">
        <v>1550797804</v>
      </c>
      <c r="QO26" s="5">
        <v>775403877</v>
      </c>
      <c r="QP26" s="5">
        <v>5427838283</v>
      </c>
      <c r="QQ26" s="5"/>
      <c r="QR26" s="5">
        <v>775407226</v>
      </c>
      <c r="QS26" s="5">
        <v>2326233114</v>
      </c>
      <c r="QT26" s="5">
        <v>775411094</v>
      </c>
      <c r="QU26" s="5"/>
      <c r="QV26" s="5"/>
      <c r="QW26" s="5">
        <v>775420354</v>
      </c>
      <c r="QX26" s="5">
        <v>3877234340</v>
      </c>
      <c r="QY26" s="5">
        <v>2326341849</v>
      </c>
      <c r="QZ26" s="5">
        <v>1550900188</v>
      </c>
      <c r="RA26" s="5">
        <v>2326356288</v>
      </c>
      <c r="RB26" s="5">
        <v>1550912166</v>
      </c>
      <c r="RC26" s="5">
        <v>1550934330</v>
      </c>
      <c r="RD26" s="5">
        <v>1550934446</v>
      </c>
      <c r="RE26" s="5">
        <v>3101868904</v>
      </c>
      <c r="RF26" s="5">
        <v>1550959620</v>
      </c>
      <c r="RG26" s="5"/>
      <c r="RH26" s="5">
        <v>3877428855</v>
      </c>
      <c r="RI26" s="5">
        <v>1550975602</v>
      </c>
      <c r="RJ26" s="5">
        <v>1550990924</v>
      </c>
      <c r="RK26" s="5">
        <v>775496769</v>
      </c>
      <c r="RL26" s="5">
        <v>775510532</v>
      </c>
      <c r="RM26" s="5"/>
      <c r="RN26" s="5">
        <v>775513903</v>
      </c>
      <c r="RO26" s="5"/>
      <c r="RP26" s="5"/>
      <c r="RQ26" s="5">
        <v>775538380</v>
      </c>
      <c r="RR26" s="5"/>
      <c r="RS26" s="5">
        <v>4653249192</v>
      </c>
      <c r="RT26" s="5">
        <v>775542238</v>
      </c>
      <c r="RU26" s="5">
        <v>775554017</v>
      </c>
      <c r="RV26" s="5"/>
      <c r="RW26" s="5"/>
      <c r="RX26" s="5"/>
      <c r="RY26" s="5">
        <v>775570266</v>
      </c>
      <c r="RZ26" s="5">
        <v>1551165166</v>
      </c>
      <c r="SA26" s="5">
        <v>2326758759</v>
      </c>
      <c r="SB26" s="5">
        <v>2326759812</v>
      </c>
      <c r="SC26" s="5">
        <v>775586718</v>
      </c>
      <c r="SD26" s="5">
        <v>1551173636</v>
      </c>
      <c r="SE26" s="5">
        <v>2326760457</v>
      </c>
      <c r="SF26" s="5">
        <v>775597258</v>
      </c>
      <c r="SG26" s="5">
        <v>1551196604</v>
      </c>
      <c r="SH26" s="5">
        <v>775601949</v>
      </c>
      <c r="SI26" s="5">
        <v>2326807767</v>
      </c>
      <c r="SJ26" s="5">
        <v>2326808943</v>
      </c>
      <c r="SK26" s="5">
        <v>2326849053</v>
      </c>
      <c r="SL26" s="5">
        <v>2326869867</v>
      </c>
      <c r="SM26" s="5">
        <v>1551252850</v>
      </c>
      <c r="SN26" s="5"/>
      <c r="SO26" s="5">
        <v>3102520376</v>
      </c>
      <c r="SP26" s="5"/>
      <c r="SQ26" s="5">
        <v>1551307086</v>
      </c>
      <c r="SR26" s="5">
        <v>775658789</v>
      </c>
      <c r="SS26" s="5">
        <v>775661455</v>
      </c>
      <c r="ST26" s="5">
        <v>2326984377</v>
      </c>
      <c r="SU26" s="5">
        <v>1551326798</v>
      </c>
      <c r="SV26" s="5"/>
      <c r="SW26" s="5">
        <v>1551366562</v>
      </c>
      <c r="SX26" s="5">
        <v>1551420106</v>
      </c>
      <c r="SY26" s="5"/>
      <c r="SZ26" s="5">
        <v>3102870452</v>
      </c>
      <c r="TA26" s="5">
        <v>3878623660</v>
      </c>
      <c r="TB26" s="5">
        <v>1551454258</v>
      </c>
      <c r="TC26" s="5">
        <v>1551481078</v>
      </c>
      <c r="TD26" s="5">
        <v>1551481148</v>
      </c>
      <c r="TE26" s="5">
        <v>1551484714</v>
      </c>
      <c r="TF26" s="5">
        <v>775758201</v>
      </c>
      <c r="TG26" s="5">
        <v>775772788</v>
      </c>
      <c r="TH26" s="5">
        <v>775780909</v>
      </c>
      <c r="TI26" s="5">
        <v>1551566632</v>
      </c>
      <c r="TJ26" s="5">
        <v>2327354142</v>
      </c>
      <c r="TK26" s="5"/>
      <c r="TL26" s="5">
        <v>2327379726</v>
      </c>
      <c r="TM26" s="5">
        <v>1551679704</v>
      </c>
      <c r="TN26" s="5"/>
      <c r="TO26" s="5">
        <v>3103544164</v>
      </c>
      <c r="TP26" s="5">
        <v>1551788470</v>
      </c>
      <c r="TQ26" s="5"/>
      <c r="TR26" s="5"/>
      <c r="TS26" s="5">
        <v>775942286</v>
      </c>
      <c r="TT26" s="5">
        <v>3103771456</v>
      </c>
      <c r="TU26" s="5">
        <v>775944647</v>
      </c>
      <c r="TV26" s="5"/>
      <c r="TW26" s="5"/>
      <c r="TX26" s="5">
        <v>776054296</v>
      </c>
      <c r="TY26" s="5">
        <v>776058374</v>
      </c>
      <c r="TZ26" s="5"/>
      <c r="UA26" s="5">
        <v>1552166460</v>
      </c>
      <c r="UB26" s="5"/>
      <c r="UC26" s="5">
        <v>1552221464</v>
      </c>
      <c r="UD26" s="5">
        <v>776116789</v>
      </c>
      <c r="UE26" s="5">
        <v>776147708</v>
      </c>
      <c r="UF26" s="5">
        <v>776149093</v>
      </c>
      <c r="UG26" s="5"/>
      <c r="UH26" s="5"/>
      <c r="UI26" s="5">
        <v>2328488895</v>
      </c>
      <c r="UJ26" s="5">
        <v>5433172808</v>
      </c>
      <c r="UK26" s="5">
        <v>3880848480</v>
      </c>
      <c r="UL26" s="5"/>
      <c r="UM26" s="5">
        <v>1552344898</v>
      </c>
      <c r="UN26" s="5">
        <v>1552350332</v>
      </c>
      <c r="UO26" s="5">
        <v>776180875</v>
      </c>
      <c r="UP26" s="5">
        <v>776193016</v>
      </c>
      <c r="UQ26" s="5">
        <v>4657164474</v>
      </c>
      <c r="UR26" s="5">
        <v>1552389172</v>
      </c>
      <c r="US26" s="5">
        <v>1552426262</v>
      </c>
      <c r="UT26" s="5"/>
      <c r="UU26" s="5"/>
      <c r="UV26" s="5">
        <v>2328681360</v>
      </c>
      <c r="UW26" s="5"/>
      <c r="UX26" s="5">
        <v>2328770010</v>
      </c>
      <c r="UY26" s="5">
        <v>3881474655</v>
      </c>
      <c r="UZ26" s="5">
        <v>776294949</v>
      </c>
      <c r="VA26" s="5">
        <v>1552606954</v>
      </c>
      <c r="VB26" s="5">
        <v>3105269876</v>
      </c>
      <c r="VC26" s="5">
        <v>776323437</v>
      </c>
      <c r="VD26" s="5">
        <v>2328970431</v>
      </c>
      <c r="VE26" s="5"/>
      <c r="VF26" s="5">
        <v>2328986148</v>
      </c>
      <c r="VG26" s="5">
        <v>776331474</v>
      </c>
      <c r="VH26" s="5">
        <v>2329036875</v>
      </c>
      <c r="VI26" s="5">
        <v>1552694354</v>
      </c>
      <c r="VJ26" s="5">
        <v>776363030</v>
      </c>
      <c r="VK26" s="5">
        <v>6210937344</v>
      </c>
      <c r="VL26" s="5">
        <v>1552739858</v>
      </c>
      <c r="VM26" s="5">
        <v>776371828</v>
      </c>
      <c r="VN26" s="5"/>
      <c r="VO26" s="5">
        <v>776413480</v>
      </c>
      <c r="VP26" s="5">
        <v>3105656408</v>
      </c>
      <c r="VQ26" s="5"/>
      <c r="VR26" s="5"/>
      <c r="VS26" s="5">
        <v>776439896</v>
      </c>
      <c r="VT26" s="5">
        <v>776449891</v>
      </c>
      <c r="VU26" s="5"/>
      <c r="VV26" s="5"/>
      <c r="VW26" s="5"/>
      <c r="VX26" s="5"/>
      <c r="VY26" s="5">
        <v>2329496121</v>
      </c>
      <c r="VZ26" s="5">
        <v>4659020784</v>
      </c>
      <c r="WA26" s="5"/>
      <c r="WB26" s="5">
        <v>3882643740</v>
      </c>
      <c r="WC26" s="5">
        <v>776536527</v>
      </c>
      <c r="WD26" s="5"/>
      <c r="WE26" s="5">
        <v>2329645344</v>
      </c>
      <c r="WF26" s="5">
        <v>776571507</v>
      </c>
      <c r="WG26" s="5">
        <v>3882913035</v>
      </c>
      <c r="WH26" s="5"/>
      <c r="WI26" s="5">
        <v>1553232632</v>
      </c>
      <c r="WJ26" s="5">
        <v>6212976000</v>
      </c>
      <c r="WK26" s="5">
        <v>776630094</v>
      </c>
      <c r="WL26" s="5">
        <v>3883172395</v>
      </c>
      <c r="WM26" s="5">
        <v>776646316</v>
      </c>
      <c r="WN26" s="5"/>
      <c r="WO26" s="5"/>
      <c r="WP26" s="5"/>
      <c r="WQ26" s="5">
        <v>3107498988</v>
      </c>
      <c r="WR26" s="5">
        <v>5438197170</v>
      </c>
      <c r="WS26" s="5"/>
      <c r="WT26" s="5"/>
      <c r="WU26" s="5">
        <v>776985187</v>
      </c>
      <c r="WV26" s="5"/>
      <c r="WW26" s="5"/>
      <c r="WX26" s="5"/>
      <c r="WY26" s="5"/>
      <c r="WZ26" s="5">
        <v>1554221042</v>
      </c>
      <c r="XA26" s="5">
        <v>4662793116</v>
      </c>
      <c r="XB26" s="5">
        <v>777222802</v>
      </c>
      <c r="XC26" s="5"/>
      <c r="XD26" s="5">
        <v>777249189</v>
      </c>
      <c r="XE26" s="5"/>
      <c r="XF26" s="5">
        <v>1554626240</v>
      </c>
      <c r="XG26" s="5">
        <v>777321977</v>
      </c>
      <c r="XH26" s="5"/>
      <c r="XI26" s="5">
        <v>777379059</v>
      </c>
      <c r="XJ26" s="5"/>
      <c r="XK26" s="5"/>
      <c r="XL26" s="5"/>
      <c r="XM26" s="5">
        <v>777531857</v>
      </c>
      <c r="XN26" s="5">
        <v>2332683786</v>
      </c>
      <c r="XO26" s="5">
        <v>777570152</v>
      </c>
      <c r="XP26" s="5">
        <v>2332895805</v>
      </c>
      <c r="XQ26" s="5">
        <v>777643068</v>
      </c>
      <c r="XR26" s="5">
        <v>777671841</v>
      </c>
      <c r="XS26" s="5"/>
      <c r="XT26" s="5"/>
      <c r="XU26" s="5">
        <v>777748610</v>
      </c>
      <c r="XV26" s="5">
        <v>2333245854</v>
      </c>
      <c r="XW26" s="5"/>
      <c r="XX26" s="5"/>
      <c r="XY26" s="5"/>
      <c r="XZ26" s="5"/>
      <c r="YA26" s="5"/>
      <c r="YB26" s="5"/>
      <c r="YC26" s="5"/>
      <c r="YD26" s="5"/>
      <c r="YE26" s="5"/>
      <c r="YF26" s="5">
        <v>778016676</v>
      </c>
      <c r="YG26" s="5"/>
      <c r="YH26" s="5">
        <v>3890280805</v>
      </c>
      <c r="YI26" s="5">
        <v>2334200784</v>
      </c>
      <c r="YJ26" s="5">
        <v>3112321972</v>
      </c>
      <c r="YK26" s="5">
        <v>1556161140</v>
      </c>
      <c r="YL26" s="5"/>
      <c r="YM26" s="5">
        <v>778130036</v>
      </c>
      <c r="YN26" s="5">
        <v>1556268182</v>
      </c>
      <c r="YO26" s="5">
        <v>778140261</v>
      </c>
      <c r="YP26" s="5">
        <v>1556295416</v>
      </c>
      <c r="YQ26" s="5">
        <v>778175300</v>
      </c>
      <c r="YR26" s="5">
        <v>3112781096</v>
      </c>
      <c r="YS26" s="5">
        <v>778221515</v>
      </c>
      <c r="YT26" s="5"/>
      <c r="YU26" s="5">
        <v>778272783</v>
      </c>
      <c r="YV26" s="5">
        <v>2334829599</v>
      </c>
      <c r="YW26" s="5">
        <v>778291515</v>
      </c>
      <c r="YX26" s="5">
        <v>1556713332</v>
      </c>
      <c r="YY26" s="5"/>
      <c r="YZ26" s="5"/>
      <c r="ZA26" s="5">
        <v>778380324</v>
      </c>
      <c r="ZB26" s="5">
        <v>778405145</v>
      </c>
      <c r="ZC26" s="5"/>
      <c r="ZD26" s="5"/>
      <c r="ZE26" s="5">
        <v>4670967648</v>
      </c>
      <c r="ZF26" s="5">
        <v>778610692</v>
      </c>
      <c r="ZG26" s="5">
        <v>3114631760</v>
      </c>
      <c r="ZH26" s="5"/>
      <c r="ZI26" s="5"/>
      <c r="ZJ26" s="5">
        <v>778813636</v>
      </c>
      <c r="ZK26" s="5">
        <v>778823579</v>
      </c>
      <c r="ZL26" s="5">
        <v>1557652156</v>
      </c>
      <c r="ZM26" s="5"/>
      <c r="ZN26" s="5">
        <v>1557680696</v>
      </c>
      <c r="ZO26" s="5">
        <v>1557705718</v>
      </c>
      <c r="ZP26" s="5">
        <v>778870144</v>
      </c>
      <c r="ZQ26" s="5"/>
      <c r="ZR26" s="5">
        <v>2336660907</v>
      </c>
      <c r="ZS26" s="5">
        <v>1557953014</v>
      </c>
      <c r="ZT26" s="5">
        <v>778986696</v>
      </c>
      <c r="ZU26" s="5">
        <v>3895358300</v>
      </c>
      <c r="ZV26" s="5"/>
      <c r="ZW26" s="5"/>
      <c r="ZX26" s="5"/>
      <c r="ZY26" s="5"/>
      <c r="ZZ26" s="5"/>
      <c r="AAA26" s="5">
        <v>779117863</v>
      </c>
      <c r="AAB26" s="5"/>
      <c r="AAC26" s="5">
        <v>1558470056</v>
      </c>
      <c r="AAD26" s="5">
        <v>1558473094</v>
      </c>
      <c r="AAE26" s="56"/>
      <c r="AAF26" s="5">
        <v>2338003242</v>
      </c>
      <c r="AAG26" s="5">
        <v>779361133</v>
      </c>
      <c r="AAH26" s="5"/>
      <c r="AAI26" s="5"/>
      <c r="AAJ26" s="5">
        <v>3897089430</v>
      </c>
      <c r="AAK26" s="5"/>
      <c r="AAL26" s="5">
        <v>1558921426</v>
      </c>
      <c r="AAM26" s="5"/>
      <c r="AAN26" s="5">
        <v>1559171980</v>
      </c>
      <c r="AAO26" s="5">
        <v>2338938450</v>
      </c>
      <c r="AAP26" s="5">
        <v>2338952106</v>
      </c>
      <c r="AAQ26" s="5">
        <v>1559323046</v>
      </c>
      <c r="AAR26" s="5">
        <v>1559352032</v>
      </c>
      <c r="AAS26" s="5">
        <v>779724512</v>
      </c>
      <c r="AAT26" s="5">
        <v>779759210</v>
      </c>
      <c r="AAU26" s="5"/>
      <c r="AAV26" s="5"/>
      <c r="AAW26" s="5"/>
      <c r="AAX26" s="5">
        <v>779987747</v>
      </c>
      <c r="AAY26" s="5"/>
      <c r="AAZ26" s="5">
        <v>780172112</v>
      </c>
      <c r="ABA26" s="5">
        <v>1560344242</v>
      </c>
      <c r="ABB26" s="5">
        <v>780182099</v>
      </c>
      <c r="ABC26" s="5">
        <v>1560383938</v>
      </c>
      <c r="ABD26" s="5"/>
      <c r="ABE26" s="5">
        <v>1562070744</v>
      </c>
      <c r="ABF26" s="5">
        <v>781112351</v>
      </c>
      <c r="ABG26" s="5"/>
      <c r="ABH26" s="5"/>
      <c r="ABI26" s="5"/>
      <c r="ABJ26" s="5">
        <v>1562460834</v>
      </c>
      <c r="ABK26" s="5"/>
      <c r="ABL26" s="5">
        <v>3125123912</v>
      </c>
      <c r="ABM26" s="5">
        <v>4687694142</v>
      </c>
      <c r="ABN26" s="5">
        <v>3906487875</v>
      </c>
      <c r="ABO26" s="5">
        <v>3125243876</v>
      </c>
      <c r="ABP26" s="5">
        <v>781350615</v>
      </c>
      <c r="ABQ26" s="5"/>
      <c r="ABR26" s="5">
        <v>1562768000</v>
      </c>
      <c r="ABS26" s="5">
        <v>781384800</v>
      </c>
      <c r="ABT26" s="5">
        <v>4688401212</v>
      </c>
      <c r="ABU26" s="5"/>
      <c r="ABV26" s="5">
        <v>2344398138</v>
      </c>
      <c r="ABW26" s="5">
        <v>1562937488</v>
      </c>
      <c r="ABX26" s="5"/>
      <c r="ABY26" s="5">
        <v>781507274</v>
      </c>
      <c r="ABZ26" s="5">
        <v>1563047642</v>
      </c>
      <c r="ACA26" s="5"/>
      <c r="ACB26" s="5"/>
      <c r="ACC26" s="5">
        <v>1563205376</v>
      </c>
      <c r="ACD26" s="5"/>
      <c r="ACE26" s="5"/>
      <c r="ACF26" s="5"/>
      <c r="ACG26" s="5">
        <v>781699011</v>
      </c>
      <c r="ACH26" s="5"/>
      <c r="ACI26" s="5"/>
      <c r="ACJ26" s="5">
        <v>781728925</v>
      </c>
      <c r="ACK26" s="5"/>
      <c r="ACL26" s="5"/>
      <c r="ACM26" s="5"/>
      <c r="ACN26" s="5">
        <v>781884000</v>
      </c>
      <c r="ACO26" s="5">
        <v>781938215</v>
      </c>
      <c r="ACP26" s="5">
        <v>2345955480</v>
      </c>
      <c r="ACQ26" s="5">
        <v>2346391452</v>
      </c>
      <c r="ACR26" s="5">
        <v>1564680866</v>
      </c>
      <c r="ACS26" s="5">
        <v>1564707004</v>
      </c>
      <c r="ACT26" s="5"/>
      <c r="ACU26" s="5"/>
      <c r="ACV26" s="5"/>
      <c r="ACW26" s="5">
        <v>2347467336</v>
      </c>
      <c r="ACX26" s="5"/>
      <c r="ACY26" s="5">
        <v>3131992920</v>
      </c>
      <c r="ACZ26" s="5">
        <v>783033787</v>
      </c>
      <c r="ADA26" s="5">
        <v>3916715790</v>
      </c>
      <c r="ADB26" s="5">
        <v>3918413245</v>
      </c>
      <c r="ADC26" s="5">
        <v>2351221323</v>
      </c>
      <c r="ADD26" s="5">
        <v>783751627</v>
      </c>
      <c r="ADE26" s="5">
        <v>3918790365</v>
      </c>
      <c r="ADF26" s="5">
        <v>2351385228</v>
      </c>
      <c r="ADG26" s="5"/>
      <c r="ADH26" s="5"/>
      <c r="ADI26" s="5">
        <v>783880187</v>
      </c>
      <c r="ADJ26" s="5">
        <v>783942599</v>
      </c>
      <c r="ADK26" s="5">
        <v>1568126748</v>
      </c>
      <c r="ADL26" s="5"/>
      <c r="ADM26" s="5"/>
      <c r="ADN26" s="5"/>
      <c r="ADO26" s="5">
        <v>4705367976</v>
      </c>
      <c r="ADP26" s="5"/>
      <c r="ADQ26" s="5"/>
      <c r="ADR26" s="5">
        <v>3137450428</v>
      </c>
      <c r="ADS26" s="5">
        <v>784364814</v>
      </c>
      <c r="ADT26" s="5">
        <v>784365656</v>
      </c>
      <c r="ADU26" s="5"/>
      <c r="ADV26" s="5">
        <v>784419069</v>
      </c>
      <c r="ADW26" s="5">
        <v>784426640</v>
      </c>
      <c r="ADX26" s="5">
        <v>2353394304</v>
      </c>
      <c r="ADY26" s="5">
        <v>784494590</v>
      </c>
      <c r="ADZ26" s="5"/>
      <c r="AEA26" s="5">
        <v>5491765265</v>
      </c>
      <c r="AEB26" s="5"/>
      <c r="AEC26" s="5"/>
      <c r="AED26" s="5"/>
      <c r="AEE26" s="5">
        <v>3139083480</v>
      </c>
      <c r="AEF26" s="5"/>
      <c r="AEG26" s="5">
        <v>1569745252</v>
      </c>
      <c r="AEH26" s="5"/>
      <c r="AEI26" s="5"/>
      <c r="AEJ26" s="5"/>
      <c r="AEK26" s="5">
        <v>785321833</v>
      </c>
      <c r="AEL26" s="5">
        <v>785434976</v>
      </c>
      <c r="AEM26" s="5">
        <v>3141836836</v>
      </c>
      <c r="AEN26" s="5"/>
      <c r="AEO26" s="5"/>
      <c r="AEP26" s="5"/>
      <c r="AEQ26" s="5">
        <v>785604159</v>
      </c>
      <c r="AER26" s="5"/>
      <c r="AES26" s="5"/>
      <c r="AET26" s="5">
        <v>3143775072</v>
      </c>
      <c r="AEU26" s="5"/>
      <c r="AEV26" s="5">
        <v>786038253</v>
      </c>
      <c r="AEW26" s="5">
        <v>786042688</v>
      </c>
      <c r="AEX26" s="5">
        <v>3145248792</v>
      </c>
      <c r="AEY26" s="5">
        <v>1572638108</v>
      </c>
      <c r="AEZ26" s="5">
        <v>2358969696</v>
      </c>
      <c r="AFA26" s="5">
        <v>3145344776</v>
      </c>
      <c r="AFB26" s="5">
        <v>786352424</v>
      </c>
      <c r="AFC26" s="5"/>
      <c r="AFD26" s="5"/>
      <c r="AFE26" s="5"/>
      <c r="AFF26" s="5">
        <v>1574050992</v>
      </c>
      <c r="AFG26" s="5">
        <v>787101123</v>
      </c>
      <c r="AFH26" s="5"/>
      <c r="AFI26" s="5">
        <v>1575108462</v>
      </c>
      <c r="AFJ26" s="5"/>
      <c r="AFK26" s="5">
        <v>5517826629</v>
      </c>
      <c r="AFL26" s="5">
        <v>1576908934</v>
      </c>
      <c r="AFM26" s="5">
        <v>1578473094</v>
      </c>
      <c r="AFN26" s="5">
        <v>1578803710</v>
      </c>
      <c r="AFO26" s="5"/>
      <c r="AFP26" s="5">
        <v>2318139057</v>
      </c>
      <c r="AFQ26" s="5"/>
      <c r="AFR26" s="5"/>
      <c r="AFS26" s="5">
        <v>754419069</v>
      </c>
      <c r="AFT26" s="5"/>
      <c r="AFU26" s="5"/>
      <c r="AFV26" s="5">
        <v>773759880</v>
      </c>
      <c r="AFW26" s="5">
        <v>773953430</v>
      </c>
      <c r="AFX26" s="5">
        <v>775586319</v>
      </c>
      <c r="AFY26" s="5">
        <v>774714382</v>
      </c>
      <c r="AFZ26" s="5"/>
      <c r="AGA26" s="5">
        <v>774464768</v>
      </c>
      <c r="AGB26" s="5">
        <v>775189251</v>
      </c>
      <c r="AGC26" s="5">
        <v>777829130</v>
      </c>
      <c r="AGD26" s="5">
        <v>1550934440</v>
      </c>
    </row>
    <row r="27" spans="1:862" x14ac:dyDescent="0.45">
      <c r="G27" s="7">
        <v>709882764</v>
      </c>
      <c r="I27" s="7">
        <v>705677612</v>
      </c>
      <c r="J27" s="5"/>
      <c r="K27" s="5">
        <v>1411355224</v>
      </c>
      <c r="M27" s="19" t="s">
        <v>187</v>
      </c>
      <c r="N27" s="20">
        <v>2</v>
      </c>
      <c r="O27" s="20">
        <v>2</v>
      </c>
      <c r="P27" s="20"/>
      <c r="Q27" t="str">
        <f>M27</f>
        <v>Café Altimo pot 100g x 24 pcs</v>
      </c>
      <c r="R27" s="5">
        <f>N27</f>
        <v>2</v>
      </c>
      <c r="T27" s="13"/>
      <c r="U27" s="13" t="s">
        <v>168</v>
      </c>
      <c r="V27" s="13"/>
      <c r="W27" s="13"/>
      <c r="X27" s="13"/>
      <c r="Y27" s="13"/>
      <c r="Z27" s="13"/>
      <c r="AU27" s="7" t="s">
        <v>861</v>
      </c>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6"/>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v>1553786660</v>
      </c>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6"/>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c r="AFT27" s="5"/>
      <c r="AFU27" s="5"/>
      <c r="AFV27" s="5"/>
      <c r="AFW27" s="5"/>
      <c r="AFX27" s="5"/>
      <c r="AFY27" s="5"/>
      <c r="AFZ27" s="5"/>
      <c r="AGA27" s="5"/>
      <c r="AGB27" s="5"/>
      <c r="AGC27" s="5"/>
      <c r="AGD27" s="5"/>
    </row>
    <row r="28" spans="1:862" x14ac:dyDescent="0.45">
      <c r="G28" s="7">
        <v>749763759</v>
      </c>
      <c r="I28" s="7">
        <v>706994949</v>
      </c>
      <c r="J28" s="5"/>
      <c r="K28" s="5">
        <v>1413989898</v>
      </c>
      <c r="M28" s="19" t="s">
        <v>1188</v>
      </c>
      <c r="N28" s="20">
        <v>1</v>
      </c>
      <c r="O28" s="20">
        <v>7</v>
      </c>
      <c r="P28" s="20"/>
      <c r="Q28" t="str">
        <f t="shared" ref="Q28:Q38" si="6">M28</f>
        <v>Café Altimo pot 50g x 24 pcs</v>
      </c>
      <c r="R28" s="5">
        <f t="shared" ref="R28:R37" si="7">N28</f>
        <v>1</v>
      </c>
      <c r="T28" s="13"/>
      <c r="U28" s="13" t="s">
        <v>28</v>
      </c>
      <c r="V28" s="13"/>
      <c r="W28" s="13" t="s">
        <v>37</v>
      </c>
      <c r="X28" s="13"/>
      <c r="Y28" s="13" t="s">
        <v>20</v>
      </c>
      <c r="Z28" s="13"/>
      <c r="AU28" s="7" t="s">
        <v>81</v>
      </c>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v>772304013</v>
      </c>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6"/>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v>774266172</v>
      </c>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v>2325230586</v>
      </c>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v>775564814</v>
      </c>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6"/>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v>1569041110</v>
      </c>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c r="AFT28" s="5"/>
      <c r="AFU28" s="5"/>
      <c r="AFV28" s="5"/>
      <c r="AFW28" s="5"/>
      <c r="AFX28" s="5"/>
      <c r="AFY28" s="5"/>
      <c r="AFZ28" s="5"/>
      <c r="AGA28" s="5"/>
      <c r="AGB28" s="5"/>
      <c r="AGC28" s="5"/>
      <c r="AGD28" s="5"/>
    </row>
    <row r="29" spans="1:862" ht="14.25" customHeight="1" x14ac:dyDescent="0.45">
      <c r="G29" s="7">
        <v>753359759</v>
      </c>
      <c r="I29" s="7">
        <v>707077072</v>
      </c>
      <c r="J29" s="5"/>
      <c r="K29" s="5">
        <v>2121231216</v>
      </c>
      <c r="M29" s="19" t="s">
        <v>43</v>
      </c>
      <c r="N29" s="20">
        <v>159</v>
      </c>
      <c r="O29" s="20">
        <v>148</v>
      </c>
      <c r="P29" s="20"/>
      <c r="Q29" t="str">
        <f t="shared" si="6"/>
        <v>Café pot Refraish 200g</v>
      </c>
      <c r="R29" s="5">
        <f t="shared" si="7"/>
        <v>159</v>
      </c>
      <c r="T29" s="13" t="s">
        <v>89</v>
      </c>
      <c r="U29" s="13" t="s">
        <v>87</v>
      </c>
      <c r="V29" s="13" t="s">
        <v>85</v>
      </c>
      <c r="W29" s="13" t="s">
        <v>87</v>
      </c>
      <c r="X29" s="13" t="s">
        <v>85</v>
      </c>
      <c r="Y29" s="13" t="s">
        <v>87</v>
      </c>
      <c r="Z29" s="13" t="s">
        <v>85</v>
      </c>
      <c r="AI29" s="58" t="s">
        <v>1871</v>
      </c>
      <c r="AJ29" s="58"/>
      <c r="AK29" s="58"/>
      <c r="AL29" s="58"/>
      <c r="AU29" s="7" t="s">
        <v>1142</v>
      </c>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6"/>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v>774428537</v>
      </c>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v>1556007482</v>
      </c>
      <c r="YE29" s="5"/>
      <c r="YF29" s="5"/>
      <c r="YG29" s="5"/>
      <c r="YH29" s="5"/>
      <c r="YI29" s="5"/>
      <c r="YJ29" s="5"/>
      <c r="YK29" s="5"/>
      <c r="YL29" s="5"/>
      <c r="YM29" s="5"/>
      <c r="YN29" s="5"/>
      <c r="YO29" s="5"/>
      <c r="YP29" s="5"/>
      <c r="YQ29" s="5"/>
      <c r="YR29" s="5"/>
      <c r="YS29" s="5"/>
      <c r="YT29" s="5"/>
      <c r="YU29" s="5"/>
      <c r="YV29" s="5"/>
      <c r="YW29" s="5"/>
      <c r="YX29" s="5"/>
      <c r="YY29" s="5"/>
      <c r="YZ29" s="5"/>
      <c r="ZA29" s="5"/>
      <c r="ZB29" s="5"/>
      <c r="ZC29" s="5">
        <v>1556840696</v>
      </c>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6"/>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c r="AFT29" s="5"/>
      <c r="AFU29" s="5"/>
      <c r="AFV29" s="5"/>
      <c r="AFW29" s="5"/>
      <c r="AFX29" s="5"/>
      <c r="AFY29" s="5"/>
      <c r="AFZ29" s="5"/>
      <c r="AGA29" s="5"/>
      <c r="AGB29" s="5"/>
      <c r="AGC29" s="5"/>
      <c r="AGD29" s="5"/>
    </row>
    <row r="30" spans="1:862" ht="14.25" customHeight="1" x14ac:dyDescent="0.45">
      <c r="G30" s="7">
        <v>755253232</v>
      </c>
      <c r="I30" s="7">
        <v>707396415</v>
      </c>
      <c r="J30" s="5">
        <v>707396415</v>
      </c>
      <c r="K30" s="5"/>
      <c r="M30" s="19" t="s">
        <v>29</v>
      </c>
      <c r="N30" s="20">
        <v>207</v>
      </c>
      <c r="O30" s="20">
        <v>234</v>
      </c>
      <c r="P30" s="20"/>
      <c r="Q30" t="str">
        <f t="shared" si="6"/>
        <v>Café pot Refraish 50g</v>
      </c>
      <c r="R30" s="5">
        <f t="shared" si="7"/>
        <v>207</v>
      </c>
      <c r="T30" s="14" t="s">
        <v>57</v>
      </c>
      <c r="U30" s="15">
        <v>37</v>
      </c>
      <c r="V30" s="15">
        <v>962000</v>
      </c>
      <c r="W30" s="15">
        <v>35</v>
      </c>
      <c r="X30" s="15">
        <v>910000</v>
      </c>
      <c r="Y30" s="15">
        <v>0</v>
      </c>
      <c r="Z30" s="15">
        <v>0</v>
      </c>
      <c r="AB30" t="str">
        <f>T30</f>
        <v>Ben Tally</v>
      </c>
      <c r="AC30">
        <f>U30</f>
        <v>37</v>
      </c>
      <c r="AD30">
        <f>V30</f>
        <v>962000</v>
      </c>
      <c r="AI30" s="58"/>
      <c r="AJ30" s="58"/>
      <c r="AK30" s="58"/>
      <c r="AL30" s="58"/>
      <c r="ET30"/>
      <c r="FA30"/>
      <c r="FX30"/>
      <c r="GT30"/>
      <c r="JZ30"/>
      <c r="KP30"/>
      <c r="LU30"/>
      <c r="MI30"/>
      <c r="OE30"/>
      <c r="SH30"/>
    </row>
    <row r="31" spans="1:862" x14ac:dyDescent="0.45">
      <c r="G31" s="7">
        <v>756409883</v>
      </c>
      <c r="I31" s="7">
        <v>707523461</v>
      </c>
      <c r="J31" s="5">
        <v>2830093844</v>
      </c>
      <c r="K31" s="5"/>
      <c r="M31" s="19" t="s">
        <v>32</v>
      </c>
      <c r="N31" s="20">
        <v>350</v>
      </c>
      <c r="O31" s="20">
        <v>435</v>
      </c>
      <c r="P31" s="20"/>
      <c r="Q31" t="str">
        <f t="shared" si="6"/>
        <v>Café stick Altimo 1,5gx09boites</v>
      </c>
      <c r="R31" s="5">
        <f t="shared" si="7"/>
        <v>350</v>
      </c>
      <c r="T31" s="14" t="s">
        <v>71</v>
      </c>
      <c r="U31" s="15">
        <v>46</v>
      </c>
      <c r="V31" s="15">
        <v>1196000</v>
      </c>
      <c r="W31" s="15">
        <v>25</v>
      </c>
      <c r="X31" s="15">
        <v>650000</v>
      </c>
      <c r="Y31" s="15">
        <v>0</v>
      </c>
      <c r="Z31" s="15">
        <v>0</v>
      </c>
      <c r="AB31" t="str">
        <f t="shared" ref="AB31:AD33" si="8">T31</f>
        <v>Castor</v>
      </c>
      <c r="AC31">
        <f t="shared" ref="AC31:AC33" si="9">U31</f>
        <v>46</v>
      </c>
      <c r="AD31">
        <f t="shared" si="8"/>
        <v>1196000</v>
      </c>
      <c r="AI31" s="6" t="s">
        <v>87</v>
      </c>
      <c r="AJ31" s="6" t="s">
        <v>168</v>
      </c>
      <c r="ET31"/>
      <c r="FA31"/>
      <c r="FX31"/>
      <c r="GT31"/>
      <c r="JZ31"/>
      <c r="KP31"/>
      <c r="LU31"/>
      <c r="MI31"/>
      <c r="OE31"/>
      <c r="SH31"/>
    </row>
    <row r="32" spans="1:862" x14ac:dyDescent="0.45">
      <c r="G32" s="7">
        <v>760169386</v>
      </c>
      <c r="I32" s="7">
        <v>707788922</v>
      </c>
      <c r="J32" s="5"/>
      <c r="K32" s="5">
        <v>707788922</v>
      </c>
      <c r="M32" s="19" t="s">
        <v>177</v>
      </c>
      <c r="N32" s="20">
        <v>50</v>
      </c>
      <c r="O32" s="20">
        <v>13</v>
      </c>
      <c r="P32" s="20"/>
      <c r="Q32" t="str">
        <f t="shared" si="6"/>
        <v>Café stick Altimo 1,5gx18boites</v>
      </c>
      <c r="R32" s="5">
        <f t="shared" si="7"/>
        <v>50</v>
      </c>
      <c r="T32" s="14" t="s">
        <v>185</v>
      </c>
      <c r="U32" s="15">
        <v>126</v>
      </c>
      <c r="V32" s="15">
        <v>1216750</v>
      </c>
      <c r="W32" s="15">
        <v>55</v>
      </c>
      <c r="X32" s="15">
        <v>600000</v>
      </c>
      <c r="Y32" s="15">
        <v>0</v>
      </c>
      <c r="Z32" s="15">
        <v>0</v>
      </c>
      <c r="AB32" t="str">
        <f t="shared" si="8"/>
        <v>Colobane</v>
      </c>
      <c r="AC32">
        <f t="shared" si="9"/>
        <v>126</v>
      </c>
      <c r="AD32">
        <f t="shared" si="8"/>
        <v>1216750</v>
      </c>
      <c r="AI32" s="6" t="s">
        <v>102</v>
      </c>
      <c r="AJ32" t="s">
        <v>28</v>
      </c>
      <c r="AK32" t="s">
        <v>37</v>
      </c>
      <c r="AL32" t="s">
        <v>20</v>
      </c>
      <c r="AN32" t="str">
        <f>AI32</f>
        <v>Produits</v>
      </c>
      <c r="AO32" t="str">
        <f t="shared" ref="AO32:AP32" si="10">AJ32</f>
        <v>Livraison</v>
      </c>
      <c r="AP32" t="str">
        <f t="shared" si="10"/>
        <v>Commande</v>
      </c>
      <c r="ET32"/>
      <c r="FA32"/>
      <c r="FX32"/>
      <c r="GT32"/>
      <c r="JZ32"/>
      <c r="KP32"/>
      <c r="LU32"/>
      <c r="MI32"/>
      <c r="OE32"/>
      <c r="SH32"/>
    </row>
    <row r="33" spans="7:502" x14ac:dyDescent="0.45">
      <c r="G33" s="7">
        <v>760224535</v>
      </c>
      <c r="I33" s="7">
        <v>707912540</v>
      </c>
      <c r="J33" s="5"/>
      <c r="K33" s="5">
        <v>1415825080</v>
      </c>
      <c r="M33" s="19" t="s">
        <v>34</v>
      </c>
      <c r="N33" s="20">
        <v>898</v>
      </c>
      <c r="O33" s="20">
        <v>2934</v>
      </c>
      <c r="P33" s="20"/>
      <c r="Q33" t="str">
        <f t="shared" si="6"/>
        <v>Café stick Refraish 1,5gx09boites</v>
      </c>
      <c r="R33" s="5">
        <f t="shared" si="7"/>
        <v>898</v>
      </c>
      <c r="T33" s="14" t="s">
        <v>61</v>
      </c>
      <c r="U33" s="15">
        <v>426</v>
      </c>
      <c r="V33" s="15">
        <v>4595000</v>
      </c>
      <c r="W33" s="15">
        <v>300</v>
      </c>
      <c r="X33" s="15">
        <v>4687500</v>
      </c>
      <c r="Y33" s="15">
        <v>0</v>
      </c>
      <c r="Z33" s="15">
        <v>0</v>
      </c>
      <c r="AB33" t="str">
        <f t="shared" si="8"/>
        <v>DKR Plateau</v>
      </c>
      <c r="AC33">
        <f t="shared" si="9"/>
        <v>426</v>
      </c>
      <c r="AD33">
        <f t="shared" si="8"/>
        <v>4595000</v>
      </c>
      <c r="AI33" s="7" t="s">
        <v>187</v>
      </c>
      <c r="AJ33" s="5">
        <v>2</v>
      </c>
      <c r="AK33" s="5">
        <v>2</v>
      </c>
      <c r="AL33" s="5"/>
      <c r="AN33" t="str">
        <f>AI33</f>
        <v>Café Altimo pot 100g x 24 pcs</v>
      </c>
      <c r="AO33">
        <f>AJ33</f>
        <v>2</v>
      </c>
      <c r="AP33">
        <f>AK33</f>
        <v>2</v>
      </c>
      <c r="ET33"/>
      <c r="FA33"/>
      <c r="FX33"/>
      <c r="GT33"/>
      <c r="JZ33"/>
      <c r="KP33"/>
      <c r="LU33"/>
      <c r="MI33"/>
      <c r="OE33"/>
      <c r="SH33"/>
    </row>
    <row r="34" spans="7:502" x14ac:dyDescent="0.45">
      <c r="G34" s="7">
        <v>760289192</v>
      </c>
      <c r="I34" s="7">
        <v>708317208</v>
      </c>
      <c r="J34" s="5">
        <v>3541586040</v>
      </c>
      <c r="K34" s="5"/>
      <c r="M34" s="19" t="s">
        <v>190</v>
      </c>
      <c r="N34" s="20">
        <v>625</v>
      </c>
      <c r="O34" s="20">
        <v>150</v>
      </c>
      <c r="P34" s="20"/>
      <c r="Q34" t="str">
        <f t="shared" si="6"/>
        <v>Lait Janus 18gx100</v>
      </c>
      <c r="R34" s="5">
        <f t="shared" si="7"/>
        <v>625</v>
      </c>
      <c r="T34" s="14" t="s">
        <v>53</v>
      </c>
      <c r="U34" s="15">
        <v>25</v>
      </c>
      <c r="V34" s="15">
        <v>775000</v>
      </c>
      <c r="W34" s="15">
        <v>102</v>
      </c>
      <c r="X34" s="15">
        <v>2902000</v>
      </c>
      <c r="Y34" s="15">
        <v>0</v>
      </c>
      <c r="Z34" s="15">
        <v>0</v>
      </c>
      <c r="AB34" t="str">
        <f t="shared" ref="AB34:AB47" si="11">T34</f>
        <v>Golf</v>
      </c>
      <c r="AC34">
        <f t="shared" ref="AC34:AC47" si="12">U34</f>
        <v>25</v>
      </c>
      <c r="AD34">
        <f t="shared" ref="AD34:AD47" si="13">V34</f>
        <v>775000</v>
      </c>
      <c r="AI34" s="7" t="s">
        <v>1188</v>
      </c>
      <c r="AJ34" s="5">
        <v>1</v>
      </c>
      <c r="AK34" s="5">
        <v>7</v>
      </c>
      <c r="AL34" s="5"/>
      <c r="AN34" t="str">
        <f t="shared" ref="AN34:AP50" si="14">AI34</f>
        <v>Café Altimo pot 50g x 24 pcs</v>
      </c>
      <c r="AO34">
        <f t="shared" si="14"/>
        <v>1</v>
      </c>
      <c r="AP34">
        <f t="shared" si="14"/>
        <v>7</v>
      </c>
      <c r="ET34"/>
      <c r="FA34"/>
      <c r="FX34"/>
      <c r="GT34"/>
      <c r="JZ34"/>
      <c r="KP34"/>
      <c r="LU34"/>
      <c r="MI34"/>
      <c r="OE34"/>
      <c r="SH34"/>
    </row>
    <row r="35" spans="7:502" x14ac:dyDescent="0.45">
      <c r="G35" s="7">
        <v>761209176</v>
      </c>
      <c r="I35" s="7">
        <v>708418609</v>
      </c>
      <c r="J35" s="5">
        <v>2125255827</v>
      </c>
      <c r="K35" s="5"/>
      <c r="M35" s="19" t="s">
        <v>141</v>
      </c>
      <c r="N35" s="20">
        <v>175</v>
      </c>
      <c r="O35" s="20">
        <v>150</v>
      </c>
      <c r="P35" s="20"/>
      <c r="Q35" t="str">
        <f t="shared" si="6"/>
        <v>Lait Janus 20gx100</v>
      </c>
      <c r="R35" s="5">
        <f t="shared" si="7"/>
        <v>175</v>
      </c>
      <c r="T35" s="14" t="s">
        <v>813</v>
      </c>
      <c r="U35" s="15">
        <v>175</v>
      </c>
      <c r="V35" s="15">
        <v>2225000</v>
      </c>
      <c r="W35" s="15">
        <v>125</v>
      </c>
      <c r="X35" s="15">
        <v>1087500</v>
      </c>
      <c r="Y35" s="15">
        <v>0</v>
      </c>
      <c r="Z35" s="15">
        <v>0</v>
      </c>
      <c r="AB35" t="str">
        <f t="shared" si="11"/>
        <v>Grand Dakar</v>
      </c>
      <c r="AC35">
        <f t="shared" si="12"/>
        <v>175</v>
      </c>
      <c r="AD35">
        <f t="shared" si="13"/>
        <v>2225000</v>
      </c>
      <c r="AI35" s="7" t="s">
        <v>43</v>
      </c>
      <c r="AJ35" s="5">
        <v>159</v>
      </c>
      <c r="AK35" s="5">
        <v>148</v>
      </c>
      <c r="AL35" s="5"/>
      <c r="AN35" t="str">
        <f t="shared" si="14"/>
        <v>Café pot Refraish 200g</v>
      </c>
      <c r="AO35">
        <f t="shared" si="14"/>
        <v>159</v>
      </c>
      <c r="AP35">
        <f t="shared" si="14"/>
        <v>148</v>
      </c>
      <c r="ET35"/>
      <c r="FA35"/>
      <c r="FX35"/>
      <c r="GT35"/>
      <c r="JZ35"/>
      <c r="KP35"/>
      <c r="LU35"/>
      <c r="MI35"/>
      <c r="OE35"/>
      <c r="SH35"/>
    </row>
    <row r="36" spans="7:502" x14ac:dyDescent="0.45">
      <c r="G36" s="7">
        <v>761242307</v>
      </c>
      <c r="I36" s="7">
        <v>708535343</v>
      </c>
      <c r="J36" s="5"/>
      <c r="K36" s="5">
        <v>708535343</v>
      </c>
      <c r="M36" s="19" t="s">
        <v>209</v>
      </c>
      <c r="N36" s="20">
        <v>158</v>
      </c>
      <c r="O36" s="20">
        <v>50</v>
      </c>
      <c r="P36" s="20"/>
      <c r="Q36" t="str">
        <f t="shared" si="6"/>
        <v>Lait Kamlac sachet 18gx100</v>
      </c>
      <c r="R36" s="5">
        <f t="shared" si="7"/>
        <v>158</v>
      </c>
      <c r="T36" s="14" t="s">
        <v>47</v>
      </c>
      <c r="U36" s="15">
        <v>50</v>
      </c>
      <c r="V36" s="15">
        <v>1300000</v>
      </c>
      <c r="W36" s="15">
        <v>100</v>
      </c>
      <c r="X36" s="15">
        <v>2600000</v>
      </c>
      <c r="Y36" s="15">
        <v>0</v>
      </c>
      <c r="Z36" s="15">
        <v>0</v>
      </c>
      <c r="AB36" t="str">
        <f t="shared" si="11"/>
        <v>Grand Yoff</v>
      </c>
      <c r="AC36">
        <f t="shared" si="12"/>
        <v>50</v>
      </c>
      <c r="AD36">
        <f t="shared" si="13"/>
        <v>1300000</v>
      </c>
      <c r="AI36" s="7" t="s">
        <v>29</v>
      </c>
      <c r="AJ36" s="5">
        <v>207</v>
      </c>
      <c r="AK36" s="5">
        <v>234</v>
      </c>
      <c r="AL36" s="5"/>
      <c r="AN36" t="str">
        <f t="shared" si="14"/>
        <v>Café pot Refraish 50g</v>
      </c>
      <c r="AO36">
        <f t="shared" si="14"/>
        <v>207</v>
      </c>
      <c r="AP36">
        <f t="shared" si="14"/>
        <v>234</v>
      </c>
      <c r="ET36"/>
      <c r="FA36"/>
      <c r="FX36"/>
      <c r="GT36"/>
      <c r="JZ36"/>
      <c r="KP36"/>
      <c r="LU36"/>
      <c r="MI36"/>
      <c r="OE36"/>
      <c r="SH36"/>
    </row>
    <row r="37" spans="7:502" x14ac:dyDescent="0.45">
      <c r="G37" s="7">
        <v>761592193</v>
      </c>
      <c r="I37" s="7">
        <v>709176169</v>
      </c>
      <c r="J37" s="5">
        <v>1418352338</v>
      </c>
      <c r="K37" s="5"/>
      <c r="M37" s="19" t="s">
        <v>123</v>
      </c>
      <c r="N37" s="75"/>
      <c r="O37" s="75"/>
      <c r="P37" s="75"/>
      <c r="Q37" t="str">
        <f t="shared" si="6"/>
        <v>(vide)</v>
      </c>
      <c r="R37" s="5">
        <f t="shared" si="7"/>
        <v>0</v>
      </c>
      <c r="T37" s="14" t="s">
        <v>223</v>
      </c>
      <c r="U37" s="15">
        <v>25</v>
      </c>
      <c r="V37" s="15">
        <v>775000</v>
      </c>
      <c r="W37" s="15">
        <v>67</v>
      </c>
      <c r="X37" s="15">
        <v>1675250</v>
      </c>
      <c r="Y37" s="15">
        <v>0</v>
      </c>
      <c r="Z37" s="15">
        <v>0</v>
      </c>
      <c r="AB37" t="str">
        <f t="shared" si="11"/>
        <v>Guinaw Rail</v>
      </c>
      <c r="AC37">
        <f t="shared" si="12"/>
        <v>25</v>
      </c>
      <c r="AD37">
        <f t="shared" si="13"/>
        <v>775000</v>
      </c>
      <c r="AI37" s="7" t="s">
        <v>32</v>
      </c>
      <c r="AJ37" s="5">
        <v>350</v>
      </c>
      <c r="AK37" s="5">
        <v>435</v>
      </c>
      <c r="AL37" s="5"/>
      <c r="AN37" t="str">
        <f t="shared" si="14"/>
        <v>Café stick Altimo 1,5gx09boites</v>
      </c>
      <c r="AO37">
        <f t="shared" si="14"/>
        <v>350</v>
      </c>
      <c r="AP37">
        <f t="shared" si="14"/>
        <v>435</v>
      </c>
      <c r="ET37"/>
      <c r="FA37"/>
      <c r="FX37"/>
      <c r="GT37"/>
      <c r="JZ37"/>
      <c r="KP37"/>
      <c r="LU37"/>
      <c r="MI37"/>
      <c r="OE37"/>
      <c r="SH37"/>
    </row>
    <row r="38" spans="7:502" x14ac:dyDescent="0.45">
      <c r="G38" s="7">
        <v>762383057</v>
      </c>
      <c r="I38" s="7">
        <v>709882764</v>
      </c>
      <c r="J38" s="5"/>
      <c r="K38" s="5">
        <v>709882764</v>
      </c>
      <c r="M38" s="19" t="s">
        <v>341</v>
      </c>
      <c r="N38" s="75">
        <v>10</v>
      </c>
      <c r="O38" s="75">
        <v>8</v>
      </c>
      <c r="P38" s="75"/>
      <c r="Q38" t="str">
        <f t="shared" si="6"/>
        <v>Lait Janus 400gx10</v>
      </c>
      <c r="T38" s="14" t="s">
        <v>16</v>
      </c>
      <c r="U38" s="15">
        <v>0</v>
      </c>
      <c r="V38" s="15">
        <v>0</v>
      </c>
      <c r="W38" s="15">
        <v>0</v>
      </c>
      <c r="X38" s="15">
        <v>0</v>
      </c>
      <c r="Y38" s="15">
        <v>0</v>
      </c>
      <c r="Z38" s="15">
        <v>0</v>
      </c>
      <c r="AB38" t="str">
        <f t="shared" si="11"/>
        <v>HLM 6</v>
      </c>
      <c r="AC38">
        <f t="shared" si="12"/>
        <v>0</v>
      </c>
      <c r="AD38">
        <f t="shared" si="13"/>
        <v>0</v>
      </c>
      <c r="AI38" s="7" t="s">
        <v>177</v>
      </c>
      <c r="AJ38" s="5">
        <v>50</v>
      </c>
      <c r="AK38" s="5">
        <v>13</v>
      </c>
      <c r="AL38" s="5"/>
      <c r="AN38" t="str">
        <f t="shared" si="14"/>
        <v>Café stick Altimo 1,5gx18boites</v>
      </c>
      <c r="AO38">
        <f t="shared" si="14"/>
        <v>50</v>
      </c>
      <c r="AP38">
        <f t="shared" si="14"/>
        <v>13</v>
      </c>
      <c r="ET38"/>
      <c r="FA38"/>
      <c r="FX38"/>
      <c r="GT38"/>
      <c r="JZ38"/>
      <c r="KP38"/>
      <c r="LU38"/>
      <c r="MI38"/>
      <c r="OE38"/>
      <c r="SH38"/>
    </row>
    <row r="39" spans="7:502" x14ac:dyDescent="0.45">
      <c r="G39" s="7">
        <v>762625979</v>
      </c>
      <c r="I39" s="7">
        <v>749763759</v>
      </c>
      <c r="J39" s="5">
        <v>749763759</v>
      </c>
      <c r="K39" s="5"/>
      <c r="M39" s="19" t="s">
        <v>2114</v>
      </c>
      <c r="N39" s="75"/>
      <c r="O39" s="75">
        <v>2</v>
      </c>
      <c r="P39" s="75"/>
      <c r="T39" s="14" t="s">
        <v>265</v>
      </c>
      <c r="U39" s="15">
        <v>0</v>
      </c>
      <c r="V39" s="15">
        <v>0</v>
      </c>
      <c r="W39" s="15">
        <v>163</v>
      </c>
      <c r="X39" s="15">
        <v>4303000</v>
      </c>
      <c r="Y39" s="15">
        <v>0</v>
      </c>
      <c r="Z39" s="15">
        <v>0</v>
      </c>
      <c r="AB39" t="str">
        <f t="shared" si="11"/>
        <v>Keur Massar Ainoumady</v>
      </c>
      <c r="AC39">
        <f t="shared" si="12"/>
        <v>0</v>
      </c>
      <c r="AD39">
        <f t="shared" si="13"/>
        <v>0</v>
      </c>
      <c r="AI39" s="7" t="s">
        <v>34</v>
      </c>
      <c r="AJ39" s="5">
        <v>898</v>
      </c>
      <c r="AK39" s="5">
        <v>2934</v>
      </c>
      <c r="AL39" s="5"/>
      <c r="AN39" t="str">
        <f t="shared" si="14"/>
        <v>Café stick Refraish 1,5gx09boites</v>
      </c>
      <c r="AO39">
        <f t="shared" si="14"/>
        <v>898</v>
      </c>
      <c r="AP39">
        <f t="shared" si="14"/>
        <v>2934</v>
      </c>
      <c r="ET39"/>
      <c r="FA39"/>
      <c r="FX39"/>
      <c r="GT39"/>
      <c r="JZ39"/>
      <c r="KP39"/>
      <c r="LU39"/>
      <c r="MI39"/>
      <c r="OE39"/>
      <c r="SH39"/>
    </row>
    <row r="40" spans="7:502" x14ac:dyDescent="0.45">
      <c r="G40" s="7">
        <v>762725097</v>
      </c>
      <c r="I40" s="7">
        <v>753359759</v>
      </c>
      <c r="J40" s="5"/>
      <c r="K40" s="5">
        <v>753359759</v>
      </c>
      <c r="M40" s="19" t="s">
        <v>2221</v>
      </c>
      <c r="N40" s="75"/>
      <c r="O40" s="75">
        <v>5</v>
      </c>
      <c r="P40" s="75"/>
      <c r="T40" s="14" t="s">
        <v>192</v>
      </c>
      <c r="U40" s="15">
        <v>0</v>
      </c>
      <c r="V40" s="15">
        <v>0</v>
      </c>
      <c r="W40" s="15">
        <v>1</v>
      </c>
      <c r="X40" s="15">
        <v>19500</v>
      </c>
      <c r="Y40" s="15">
        <v>0</v>
      </c>
      <c r="Z40" s="15">
        <v>0</v>
      </c>
      <c r="AB40" t="str">
        <f t="shared" si="11"/>
        <v>Liberté 5</v>
      </c>
      <c r="AC40">
        <f t="shared" si="12"/>
        <v>0</v>
      </c>
      <c r="AD40">
        <f t="shared" si="13"/>
        <v>0</v>
      </c>
      <c r="AI40" s="7" t="s">
        <v>190</v>
      </c>
      <c r="AJ40" s="5">
        <v>625</v>
      </c>
      <c r="AK40" s="5">
        <v>150</v>
      </c>
      <c r="AL40" s="5"/>
      <c r="AN40" t="str">
        <f t="shared" si="14"/>
        <v>Lait Janus 18gx100</v>
      </c>
      <c r="AO40">
        <f t="shared" si="14"/>
        <v>625</v>
      </c>
      <c r="AP40">
        <f t="shared" si="14"/>
        <v>150</v>
      </c>
      <c r="ET40"/>
      <c r="FA40"/>
      <c r="FX40"/>
      <c r="GT40"/>
      <c r="JZ40"/>
      <c r="KP40"/>
      <c r="LU40"/>
      <c r="MI40"/>
      <c r="OE40"/>
      <c r="SH40"/>
    </row>
    <row r="41" spans="7:502" x14ac:dyDescent="0.45">
      <c r="G41" s="7">
        <v>762852932</v>
      </c>
      <c r="I41" s="7">
        <v>755253232</v>
      </c>
      <c r="J41" s="5"/>
      <c r="K41" s="5">
        <v>3776266160</v>
      </c>
      <c r="T41" s="14" t="s">
        <v>242</v>
      </c>
      <c r="U41" s="15">
        <v>0</v>
      </c>
      <c r="V41" s="15">
        <v>0</v>
      </c>
      <c r="W41" s="15">
        <v>0</v>
      </c>
      <c r="X41" s="15">
        <v>0</v>
      </c>
      <c r="Y41" s="15">
        <v>0</v>
      </c>
      <c r="Z41" s="15">
        <v>0</v>
      </c>
      <c r="AB41" t="str">
        <f t="shared" si="11"/>
        <v>Liberté 6</v>
      </c>
      <c r="AC41">
        <f t="shared" si="12"/>
        <v>0</v>
      </c>
      <c r="AD41">
        <f t="shared" si="13"/>
        <v>0</v>
      </c>
      <c r="AI41" s="7" t="s">
        <v>141</v>
      </c>
      <c r="AJ41" s="5">
        <v>175</v>
      </c>
      <c r="AK41" s="5">
        <v>150</v>
      </c>
      <c r="AL41" s="5"/>
      <c r="AN41" t="str">
        <f t="shared" si="14"/>
        <v>Lait Janus 20gx100</v>
      </c>
      <c r="AO41">
        <f t="shared" si="14"/>
        <v>175</v>
      </c>
      <c r="AP41">
        <f t="shared" si="14"/>
        <v>150</v>
      </c>
      <c r="ET41"/>
      <c r="FA41"/>
      <c r="FX41"/>
      <c r="GT41"/>
      <c r="JZ41"/>
      <c r="KP41"/>
      <c r="LU41"/>
      <c r="MI41"/>
      <c r="OE41"/>
      <c r="SH41"/>
    </row>
    <row r="42" spans="7:502" x14ac:dyDescent="0.45">
      <c r="G42" s="7">
        <v>762974040</v>
      </c>
      <c r="I42" s="7">
        <v>756409883</v>
      </c>
      <c r="J42" s="5">
        <v>756409883</v>
      </c>
      <c r="K42" s="5"/>
      <c r="T42" s="14" t="s">
        <v>241</v>
      </c>
      <c r="U42" s="15">
        <v>55</v>
      </c>
      <c r="V42" s="15">
        <v>1351250</v>
      </c>
      <c r="W42" s="15">
        <v>111</v>
      </c>
      <c r="X42" s="15">
        <v>2778500</v>
      </c>
      <c r="Y42" s="15">
        <v>0</v>
      </c>
      <c r="Z42" s="15">
        <v>0</v>
      </c>
      <c r="AB42" t="str">
        <f t="shared" si="11"/>
        <v>Malika</v>
      </c>
      <c r="AC42">
        <f t="shared" si="12"/>
        <v>55</v>
      </c>
      <c r="AD42">
        <f t="shared" si="13"/>
        <v>1351250</v>
      </c>
      <c r="AI42" s="7" t="s">
        <v>341</v>
      </c>
      <c r="AJ42" s="5">
        <v>10</v>
      </c>
      <c r="AK42" s="5">
        <v>8</v>
      </c>
      <c r="AL42" s="5"/>
      <c r="AN42" t="str">
        <f t="shared" si="14"/>
        <v>Lait Janus 400gx10</v>
      </c>
      <c r="AO42">
        <f t="shared" si="14"/>
        <v>10</v>
      </c>
      <c r="AP42">
        <f t="shared" si="14"/>
        <v>8</v>
      </c>
      <c r="ET42"/>
      <c r="FA42"/>
      <c r="FX42"/>
      <c r="GT42"/>
      <c r="JZ42"/>
      <c r="KP42"/>
      <c r="LU42"/>
      <c r="MI42"/>
      <c r="OE42"/>
      <c r="SH42"/>
    </row>
    <row r="43" spans="7:502" x14ac:dyDescent="0.45">
      <c r="G43" s="7">
        <v>763198632</v>
      </c>
      <c r="I43" s="7">
        <v>760169386</v>
      </c>
      <c r="J43" s="5">
        <v>4561016316</v>
      </c>
      <c r="K43" s="5"/>
      <c r="T43" s="14" t="s">
        <v>213</v>
      </c>
      <c r="U43" s="15">
        <v>121</v>
      </c>
      <c r="V43" s="15">
        <v>2015000</v>
      </c>
      <c r="W43" s="15">
        <v>154</v>
      </c>
      <c r="X43" s="15">
        <v>2766500</v>
      </c>
      <c r="Y43" s="15">
        <v>0</v>
      </c>
      <c r="Z43" s="15">
        <v>0</v>
      </c>
      <c r="AB43" t="str">
        <f t="shared" si="11"/>
        <v>Marché Bou Bess</v>
      </c>
      <c r="AC43">
        <f t="shared" si="12"/>
        <v>121</v>
      </c>
      <c r="AD43">
        <f t="shared" si="13"/>
        <v>2015000</v>
      </c>
      <c r="AI43" s="7" t="s">
        <v>209</v>
      </c>
      <c r="AJ43" s="5">
        <v>158</v>
      </c>
      <c r="AK43" s="5">
        <v>50</v>
      </c>
      <c r="AL43" s="5"/>
      <c r="AN43" t="str">
        <f t="shared" si="14"/>
        <v>Lait Kamlac sachet 18gx100</v>
      </c>
      <c r="AO43">
        <f t="shared" si="14"/>
        <v>158</v>
      </c>
      <c r="AP43">
        <f t="shared" si="14"/>
        <v>50</v>
      </c>
      <c r="ET43"/>
      <c r="FA43"/>
      <c r="FX43"/>
      <c r="GT43"/>
      <c r="JZ43"/>
      <c r="KP43"/>
      <c r="LU43"/>
      <c r="MI43"/>
      <c r="OE43"/>
      <c r="SH43"/>
    </row>
    <row r="44" spans="7:502" x14ac:dyDescent="0.45">
      <c r="G44" s="7">
        <v>763313476</v>
      </c>
      <c r="I44" s="7">
        <v>760224535</v>
      </c>
      <c r="J44" s="5">
        <v>2280673605</v>
      </c>
      <c r="K44" s="5"/>
      <c r="T44" s="14" t="s">
        <v>210</v>
      </c>
      <c r="U44" s="15">
        <v>150</v>
      </c>
      <c r="V44" s="15">
        <v>3900000</v>
      </c>
      <c r="W44" s="15">
        <v>278</v>
      </c>
      <c r="X44" s="15">
        <v>7278000</v>
      </c>
      <c r="Y44" s="15">
        <v>0</v>
      </c>
      <c r="Z44" s="15">
        <v>0</v>
      </c>
      <c r="AB44" t="str">
        <f t="shared" si="11"/>
        <v>Marché Ndiaréme</v>
      </c>
      <c r="AC44">
        <f t="shared" si="12"/>
        <v>150</v>
      </c>
      <c r="AD44">
        <f t="shared" si="13"/>
        <v>3900000</v>
      </c>
      <c r="AI44" s="7" t="s">
        <v>123</v>
      </c>
      <c r="AJ44" s="5"/>
      <c r="AK44" s="5"/>
      <c r="AL44" s="5"/>
      <c r="AN44" t="str">
        <f t="shared" si="14"/>
        <v>(vide)</v>
      </c>
      <c r="AO44">
        <f t="shared" si="14"/>
        <v>0</v>
      </c>
      <c r="AP44">
        <f t="shared" si="14"/>
        <v>0</v>
      </c>
      <c r="ET44"/>
      <c r="FA44"/>
      <c r="FX44"/>
      <c r="GT44"/>
      <c r="JZ44"/>
      <c r="KP44"/>
      <c r="LU44"/>
      <c r="MI44"/>
      <c r="OE44"/>
      <c r="SH44"/>
    </row>
    <row r="45" spans="7:502" x14ac:dyDescent="0.45">
      <c r="G45" s="7">
        <v>763469670</v>
      </c>
      <c r="I45" s="7">
        <v>760289192</v>
      </c>
      <c r="J45" s="5"/>
      <c r="K45" s="5">
        <v>2280867576</v>
      </c>
      <c r="T45" s="14" t="s">
        <v>67</v>
      </c>
      <c r="U45" s="15">
        <v>101</v>
      </c>
      <c r="V45" s="15">
        <v>2635500</v>
      </c>
      <c r="W45" s="15">
        <v>288</v>
      </c>
      <c r="X45" s="15">
        <v>7618000</v>
      </c>
      <c r="Y45" s="15">
        <v>0</v>
      </c>
      <c r="Z45" s="15">
        <v>0</v>
      </c>
      <c r="AB45" t="str">
        <f t="shared" si="11"/>
        <v>Marche Sahm</v>
      </c>
      <c r="AC45">
        <f t="shared" si="12"/>
        <v>101</v>
      </c>
      <c r="AD45">
        <f t="shared" si="13"/>
        <v>2635500</v>
      </c>
      <c r="AI45" s="7" t="s">
        <v>2114</v>
      </c>
      <c r="AJ45" s="5"/>
      <c r="AK45" s="5">
        <v>2</v>
      </c>
      <c r="AL45" s="5"/>
      <c r="AN45" t="str">
        <f t="shared" si="14"/>
        <v>Jus Lido</v>
      </c>
      <c r="AO45">
        <f t="shared" si="14"/>
        <v>0</v>
      </c>
      <c r="AP45">
        <f t="shared" si="14"/>
        <v>2</v>
      </c>
      <c r="ET45"/>
      <c r="FA45"/>
      <c r="FX45"/>
      <c r="GT45"/>
      <c r="JZ45"/>
      <c r="KP45"/>
      <c r="LU45"/>
      <c r="MI45"/>
      <c r="OE45"/>
      <c r="SH45"/>
    </row>
    <row r="46" spans="7:502" x14ac:dyDescent="0.45">
      <c r="G46" s="7">
        <v>763500909</v>
      </c>
      <c r="I46" s="7">
        <v>761209176</v>
      </c>
      <c r="J46" s="5"/>
      <c r="K46" s="5">
        <v>2283627528</v>
      </c>
      <c r="T46" s="14" t="s">
        <v>1098</v>
      </c>
      <c r="U46" s="15">
        <v>0</v>
      </c>
      <c r="V46" s="15">
        <v>0</v>
      </c>
      <c r="W46" s="15">
        <v>25</v>
      </c>
      <c r="X46" s="15">
        <v>650000</v>
      </c>
      <c r="Y46" s="15">
        <v>0</v>
      </c>
      <c r="Z46" s="15">
        <v>0</v>
      </c>
      <c r="AB46" t="str">
        <f t="shared" si="11"/>
        <v>Médina</v>
      </c>
      <c r="AC46">
        <f t="shared" si="12"/>
        <v>0</v>
      </c>
      <c r="AD46">
        <f t="shared" si="13"/>
        <v>0</v>
      </c>
      <c r="AI46" s="7" t="s">
        <v>2221</v>
      </c>
      <c r="AJ46" s="5"/>
      <c r="AK46" s="5">
        <v>5</v>
      </c>
      <c r="AL46" s="5"/>
      <c r="AN46" t="str">
        <f>AI46</f>
        <v>Lait Janus, Refraish, Meadow Cup sac 25kg</v>
      </c>
      <c r="AO46">
        <f>AJ46</f>
        <v>0</v>
      </c>
      <c r="AP46">
        <f>AK46</f>
        <v>5</v>
      </c>
      <c r="ET46"/>
      <c r="FA46"/>
      <c r="FX46"/>
      <c r="GT46"/>
      <c r="JZ46"/>
      <c r="KP46"/>
      <c r="LU46"/>
      <c r="MI46"/>
      <c r="OE46"/>
      <c r="SH46"/>
    </row>
    <row r="47" spans="7:502" x14ac:dyDescent="0.45">
      <c r="G47" s="7">
        <v>763739110</v>
      </c>
      <c r="I47" s="7">
        <v>761242307</v>
      </c>
      <c r="J47" s="5"/>
      <c r="K47" s="5">
        <v>1522484614</v>
      </c>
      <c r="T47" s="14" t="s">
        <v>64</v>
      </c>
      <c r="U47" s="15">
        <v>127</v>
      </c>
      <c r="V47" s="15">
        <v>1789000</v>
      </c>
      <c r="W47" s="15">
        <v>571</v>
      </c>
      <c r="X47" s="15">
        <v>13764750</v>
      </c>
      <c r="Y47" s="15">
        <v>0</v>
      </c>
      <c r="Z47" s="15">
        <v>0</v>
      </c>
      <c r="AB47" t="str">
        <f t="shared" si="11"/>
        <v>Parcelles</v>
      </c>
      <c r="AC47">
        <f t="shared" si="12"/>
        <v>127</v>
      </c>
      <c r="AD47">
        <f t="shared" si="13"/>
        <v>1789000</v>
      </c>
      <c r="AN47">
        <f t="shared" si="14"/>
        <v>0</v>
      </c>
      <c r="AO47">
        <f t="shared" si="14"/>
        <v>0</v>
      </c>
      <c r="AP47">
        <f t="shared" si="14"/>
        <v>0</v>
      </c>
      <c r="ET47"/>
      <c r="FA47"/>
      <c r="FX47"/>
      <c r="GT47"/>
      <c r="JZ47"/>
      <c r="KP47"/>
      <c r="LU47"/>
      <c r="MI47"/>
      <c r="OE47"/>
      <c r="SH47"/>
    </row>
    <row r="48" spans="7:502" x14ac:dyDescent="0.45">
      <c r="G48" s="7">
        <v>763809306</v>
      </c>
      <c r="I48" s="7">
        <v>761592193</v>
      </c>
      <c r="J48" s="5"/>
      <c r="K48" s="5">
        <v>761592193</v>
      </c>
      <c r="T48" s="14" t="s">
        <v>55</v>
      </c>
      <c r="U48" s="15">
        <v>1</v>
      </c>
      <c r="V48" s="15">
        <v>19500</v>
      </c>
      <c r="W48" s="15">
        <v>113</v>
      </c>
      <c r="X48" s="15">
        <v>2633000</v>
      </c>
      <c r="Y48" s="15">
        <v>0</v>
      </c>
      <c r="Z48" s="15">
        <v>0</v>
      </c>
      <c r="AB48" t="str">
        <f t="shared" ref="AB48:AB63" si="15">T48</f>
        <v>Pikine Rue 10</v>
      </c>
      <c r="AC48">
        <f t="shared" ref="AC48:AC63" si="16">U48</f>
        <v>1</v>
      </c>
      <c r="AD48">
        <f t="shared" ref="AD48:AD63" si="17">V48</f>
        <v>19500</v>
      </c>
      <c r="AN48">
        <f t="shared" si="14"/>
        <v>0</v>
      </c>
      <c r="AO48">
        <f t="shared" si="14"/>
        <v>0</v>
      </c>
      <c r="AP48">
        <f t="shared" si="14"/>
        <v>0</v>
      </c>
      <c r="ET48"/>
      <c r="FA48"/>
      <c r="FX48"/>
      <c r="GT48"/>
      <c r="JZ48"/>
      <c r="KP48"/>
      <c r="LU48"/>
      <c r="MI48"/>
      <c r="OE48"/>
      <c r="SH48"/>
    </row>
    <row r="49" spans="7:502" x14ac:dyDescent="0.45">
      <c r="G49" s="7">
        <v>763888972</v>
      </c>
      <c r="I49" s="7">
        <v>762383057</v>
      </c>
      <c r="J49" s="5">
        <v>762383057</v>
      </c>
      <c r="K49" s="5"/>
      <c r="T49" s="14" t="s">
        <v>226</v>
      </c>
      <c r="U49" s="15">
        <v>50</v>
      </c>
      <c r="V49" s="15">
        <v>1550000</v>
      </c>
      <c r="W49" s="15">
        <v>136</v>
      </c>
      <c r="X49" s="15">
        <v>3844250</v>
      </c>
      <c r="Y49" s="15">
        <v>0</v>
      </c>
      <c r="Z49" s="15">
        <v>0</v>
      </c>
      <c r="AB49" t="str">
        <f t="shared" si="15"/>
        <v>Pikine Sandika</v>
      </c>
      <c r="AC49">
        <f t="shared" si="16"/>
        <v>50</v>
      </c>
      <c r="AD49">
        <f t="shared" si="17"/>
        <v>1550000</v>
      </c>
      <c r="AN49">
        <f t="shared" si="14"/>
        <v>0</v>
      </c>
      <c r="AO49">
        <f t="shared" si="14"/>
        <v>0</v>
      </c>
      <c r="AP49">
        <f t="shared" si="14"/>
        <v>0</v>
      </c>
      <c r="ET49"/>
      <c r="FA49"/>
      <c r="FX49"/>
      <c r="GT49"/>
      <c r="JZ49"/>
      <c r="KP49"/>
      <c r="LU49"/>
      <c r="MI49"/>
      <c r="OE49"/>
      <c r="SH49"/>
    </row>
    <row r="50" spans="7:502" x14ac:dyDescent="0.45">
      <c r="G50" s="7">
        <v>764071546</v>
      </c>
      <c r="I50" s="7">
        <v>762625979</v>
      </c>
      <c r="J50" s="5"/>
      <c r="K50" s="5">
        <v>762625979</v>
      </c>
      <c r="T50" s="14" t="s">
        <v>889</v>
      </c>
      <c r="U50" s="15">
        <v>175</v>
      </c>
      <c r="V50" s="15">
        <v>3575000</v>
      </c>
      <c r="W50" s="15">
        <v>235</v>
      </c>
      <c r="X50" s="15">
        <v>5716250</v>
      </c>
      <c r="Y50" s="15">
        <v>0</v>
      </c>
      <c r="Z50" s="15">
        <v>0</v>
      </c>
      <c r="AB50" t="str">
        <f t="shared" si="15"/>
        <v>Rufisque</v>
      </c>
      <c r="AC50">
        <f t="shared" si="16"/>
        <v>175</v>
      </c>
      <c r="AD50">
        <f t="shared" si="17"/>
        <v>3575000</v>
      </c>
      <c r="AN50">
        <f t="shared" si="14"/>
        <v>0</v>
      </c>
      <c r="AO50">
        <f t="shared" si="14"/>
        <v>0</v>
      </c>
      <c r="AP50">
        <f t="shared" si="14"/>
        <v>0</v>
      </c>
      <c r="ET50"/>
      <c r="FA50"/>
      <c r="FX50"/>
      <c r="GT50"/>
      <c r="JZ50"/>
      <c r="KP50"/>
      <c r="LU50"/>
      <c r="MI50"/>
      <c r="OE50"/>
      <c r="SH50"/>
    </row>
    <row r="51" spans="7:502" x14ac:dyDescent="0.45">
      <c r="G51" s="7">
        <v>764094907</v>
      </c>
      <c r="I51" s="7">
        <v>762725097</v>
      </c>
      <c r="J51" s="5"/>
      <c r="K51" s="5">
        <v>762725097</v>
      </c>
      <c r="T51" s="14" t="s">
        <v>1314</v>
      </c>
      <c r="U51" s="15">
        <v>0</v>
      </c>
      <c r="V51" s="15">
        <v>0</v>
      </c>
      <c r="W51" s="15">
        <v>11</v>
      </c>
      <c r="X51" s="15">
        <v>221000</v>
      </c>
      <c r="Y51" s="15">
        <v>0</v>
      </c>
      <c r="Z51" s="15">
        <v>0</v>
      </c>
      <c r="AB51" t="str">
        <f t="shared" si="15"/>
        <v>Sebikotane</v>
      </c>
      <c r="AC51">
        <f t="shared" si="16"/>
        <v>0</v>
      </c>
      <c r="AD51">
        <f t="shared" si="17"/>
        <v>0</v>
      </c>
      <c r="ET51"/>
      <c r="FA51"/>
      <c r="FX51"/>
      <c r="GT51"/>
      <c r="JZ51"/>
      <c r="KP51"/>
      <c r="LU51"/>
      <c r="MI51"/>
      <c r="OE51"/>
      <c r="SH51"/>
    </row>
    <row r="52" spans="7:502" x14ac:dyDescent="0.45">
      <c r="G52" s="7">
        <v>764631568</v>
      </c>
      <c r="I52" s="7">
        <v>762852932</v>
      </c>
      <c r="J52" s="5">
        <v>3814264660</v>
      </c>
      <c r="K52" s="5"/>
      <c r="T52" s="14" t="s">
        <v>214</v>
      </c>
      <c r="U52" s="15">
        <v>0</v>
      </c>
      <c r="V52" s="15">
        <v>0</v>
      </c>
      <c r="W52" s="15">
        <v>55</v>
      </c>
      <c r="X52" s="15">
        <v>1430000</v>
      </c>
      <c r="Y52" s="15">
        <v>0</v>
      </c>
      <c r="Z52" s="15">
        <v>0</v>
      </c>
      <c r="AB52" t="str">
        <f t="shared" si="15"/>
        <v>Sicap Mbao</v>
      </c>
      <c r="AC52">
        <f t="shared" si="16"/>
        <v>0</v>
      </c>
      <c r="AD52">
        <f t="shared" si="17"/>
        <v>0</v>
      </c>
      <c r="ET52"/>
      <c r="FA52"/>
      <c r="FX52"/>
      <c r="GT52"/>
      <c r="JZ52"/>
      <c r="KP52"/>
      <c r="LU52"/>
      <c r="MI52"/>
      <c r="OE52"/>
      <c r="SH52"/>
    </row>
    <row r="53" spans="7:502" x14ac:dyDescent="0.45">
      <c r="G53" s="7">
        <v>764690084</v>
      </c>
      <c r="I53" s="7">
        <v>762974040</v>
      </c>
      <c r="J53" s="5">
        <v>3051896160</v>
      </c>
      <c r="K53" s="5"/>
      <c r="T53" s="14" t="s">
        <v>38</v>
      </c>
      <c r="U53" s="15">
        <v>35</v>
      </c>
      <c r="V53" s="15">
        <v>341250</v>
      </c>
      <c r="W53" s="15">
        <v>220</v>
      </c>
      <c r="X53" s="15">
        <v>5136250</v>
      </c>
      <c r="Y53" s="15">
        <v>0</v>
      </c>
      <c r="Z53" s="15">
        <v>0</v>
      </c>
      <c r="AB53" t="str">
        <f t="shared" si="15"/>
        <v>Terminus 54</v>
      </c>
      <c r="AC53">
        <f t="shared" si="16"/>
        <v>35</v>
      </c>
      <c r="AD53">
        <f t="shared" si="17"/>
        <v>341250</v>
      </c>
      <c r="ET53"/>
      <c r="FA53"/>
      <c r="FX53"/>
      <c r="GT53"/>
      <c r="JZ53"/>
      <c r="KP53"/>
      <c r="LU53"/>
      <c r="MI53"/>
      <c r="OE53"/>
      <c r="SH53"/>
    </row>
    <row r="54" spans="7:502" x14ac:dyDescent="0.45">
      <c r="G54" s="7">
        <v>764924460</v>
      </c>
      <c r="I54" s="7">
        <v>763198632</v>
      </c>
      <c r="J54" s="5">
        <v>1526397264</v>
      </c>
      <c r="K54" s="5"/>
      <c r="T54" s="14" t="s">
        <v>789</v>
      </c>
      <c r="U54" s="15">
        <v>100</v>
      </c>
      <c r="V54" s="15">
        <v>2850000</v>
      </c>
      <c r="W54" s="15">
        <v>50</v>
      </c>
      <c r="X54" s="15">
        <v>1375000</v>
      </c>
      <c r="Y54" s="15">
        <v>0</v>
      </c>
      <c r="Z54" s="15">
        <v>0</v>
      </c>
      <c r="AB54" t="str">
        <f t="shared" si="15"/>
        <v>Tivaouane</v>
      </c>
      <c r="AC54">
        <f t="shared" si="16"/>
        <v>100</v>
      </c>
      <c r="AD54">
        <f t="shared" si="17"/>
        <v>2850000</v>
      </c>
      <c r="ET54"/>
      <c r="FA54"/>
      <c r="FX54"/>
      <c r="GT54"/>
      <c r="JZ54"/>
      <c r="KP54"/>
      <c r="LU54"/>
      <c r="MI54"/>
      <c r="OE54"/>
      <c r="SH54"/>
    </row>
    <row r="55" spans="7:502" x14ac:dyDescent="0.45">
      <c r="G55" s="7">
        <v>764930372</v>
      </c>
      <c r="I55" s="7">
        <v>763313476</v>
      </c>
      <c r="J55" s="5"/>
      <c r="K55" s="5">
        <v>763313476</v>
      </c>
      <c r="T55" s="14" t="s">
        <v>175</v>
      </c>
      <c r="U55" s="15">
        <v>0</v>
      </c>
      <c r="V55" s="15">
        <v>0</v>
      </c>
      <c r="W55" s="15">
        <v>31</v>
      </c>
      <c r="X55" s="15">
        <v>717250</v>
      </c>
      <c r="Y55" s="15">
        <v>0</v>
      </c>
      <c r="Z55" s="15">
        <v>0</v>
      </c>
      <c r="AB55" t="str">
        <f t="shared" si="15"/>
        <v>Yarakh</v>
      </c>
      <c r="AC55">
        <f t="shared" si="16"/>
        <v>0</v>
      </c>
      <c r="AD55">
        <f t="shared" si="17"/>
        <v>0</v>
      </c>
      <c r="ET55"/>
      <c r="FA55"/>
      <c r="FX55"/>
      <c r="GT55"/>
      <c r="JZ55"/>
      <c r="KP55"/>
      <c r="LU55"/>
      <c r="MI55"/>
      <c r="OE55"/>
      <c r="SH55"/>
    </row>
    <row r="56" spans="7:502" x14ac:dyDescent="0.45">
      <c r="G56" s="7">
        <v>765118157</v>
      </c>
      <c r="I56" s="7">
        <v>763469670</v>
      </c>
      <c r="J56" s="5">
        <v>2290409010</v>
      </c>
      <c r="K56" s="5"/>
      <c r="T56" s="14" t="s">
        <v>1375</v>
      </c>
      <c r="U56" s="15">
        <v>5</v>
      </c>
      <c r="V56" s="15">
        <v>37500</v>
      </c>
      <c r="W56" s="15">
        <v>40</v>
      </c>
      <c r="X56" s="15">
        <v>1053750</v>
      </c>
      <c r="Y56" s="15">
        <v>0</v>
      </c>
      <c r="Z56" s="15">
        <v>0</v>
      </c>
      <c r="AB56" t="str">
        <f t="shared" si="15"/>
        <v>Yéne</v>
      </c>
      <c r="AC56">
        <f t="shared" si="16"/>
        <v>5</v>
      </c>
      <c r="AD56">
        <f t="shared" si="17"/>
        <v>37500</v>
      </c>
      <c r="ET56"/>
      <c r="FA56"/>
      <c r="FX56"/>
      <c r="GT56"/>
      <c r="JZ56"/>
      <c r="KP56"/>
      <c r="LU56"/>
      <c r="MI56"/>
      <c r="OE56"/>
      <c r="SH56"/>
    </row>
    <row r="57" spans="7:502" x14ac:dyDescent="0.45">
      <c r="G57" s="7">
        <v>765222286</v>
      </c>
      <c r="I57" s="7">
        <v>763500909</v>
      </c>
      <c r="J57" s="5"/>
      <c r="K57" s="5">
        <v>1527001818</v>
      </c>
      <c r="T57" s="14" t="s">
        <v>1140</v>
      </c>
      <c r="U57" s="15">
        <v>0</v>
      </c>
      <c r="V57" s="15">
        <v>0</v>
      </c>
      <c r="W57" s="15">
        <v>0</v>
      </c>
      <c r="X57" s="15">
        <v>0</v>
      </c>
      <c r="Y57" s="15">
        <v>0</v>
      </c>
      <c r="Z57" s="15">
        <v>0</v>
      </c>
      <c r="AB57" t="str">
        <f t="shared" si="15"/>
        <v>Amitié 2</v>
      </c>
      <c r="AC57">
        <f t="shared" si="16"/>
        <v>0</v>
      </c>
      <c r="AD57">
        <f t="shared" si="17"/>
        <v>0</v>
      </c>
      <c r="ET57"/>
      <c r="FA57"/>
      <c r="FX57"/>
      <c r="GT57"/>
      <c r="JZ57"/>
      <c r="KP57"/>
      <c r="LU57"/>
      <c r="MI57"/>
      <c r="OE57"/>
      <c r="SH57"/>
    </row>
    <row r="58" spans="7:502" x14ac:dyDescent="0.45">
      <c r="G58" s="7">
        <v>765434141</v>
      </c>
      <c r="I58" s="7">
        <v>763739110</v>
      </c>
      <c r="J58" s="5"/>
      <c r="K58" s="5">
        <v>763739110</v>
      </c>
      <c r="T58" s="14" t="s">
        <v>1144</v>
      </c>
      <c r="U58" s="15">
        <v>0</v>
      </c>
      <c r="V58" s="15">
        <v>0</v>
      </c>
      <c r="W58" s="15">
        <v>0</v>
      </c>
      <c r="X58" s="15">
        <v>0</v>
      </c>
      <c r="Y58" s="15">
        <v>0</v>
      </c>
      <c r="Z58" s="15">
        <v>0</v>
      </c>
      <c r="AB58" t="str">
        <f t="shared" si="15"/>
        <v>Fass</v>
      </c>
      <c r="AC58">
        <f t="shared" si="16"/>
        <v>0</v>
      </c>
      <c r="AD58">
        <f t="shared" si="17"/>
        <v>0</v>
      </c>
      <c r="ET58"/>
      <c r="FA58"/>
      <c r="FX58"/>
      <c r="GT58"/>
      <c r="JZ58"/>
      <c r="KP58"/>
      <c r="LU58"/>
      <c r="MI58"/>
      <c r="OE58"/>
      <c r="SH58"/>
    </row>
    <row r="59" spans="7:502" x14ac:dyDescent="0.45">
      <c r="G59" s="7">
        <v>765601591</v>
      </c>
      <c r="I59" s="7">
        <v>763809306</v>
      </c>
      <c r="J59" s="5">
        <v>763809306</v>
      </c>
      <c r="K59" s="5"/>
      <c r="T59" s="14" t="s">
        <v>749</v>
      </c>
      <c r="U59" s="15">
        <v>50</v>
      </c>
      <c r="V59" s="15">
        <v>1300000</v>
      </c>
      <c r="W59" s="15">
        <v>200</v>
      </c>
      <c r="X59" s="15">
        <v>5200000</v>
      </c>
      <c r="Y59" s="15">
        <v>0</v>
      </c>
      <c r="Z59" s="15">
        <v>0</v>
      </c>
      <c r="AB59" t="str">
        <f t="shared" si="15"/>
        <v>Yoff</v>
      </c>
      <c r="AC59">
        <f t="shared" si="16"/>
        <v>50</v>
      </c>
      <c r="AD59">
        <f t="shared" si="17"/>
        <v>1300000</v>
      </c>
      <c r="ET59"/>
      <c r="FA59"/>
      <c r="FX59"/>
      <c r="GT59"/>
      <c r="JZ59"/>
      <c r="KP59"/>
      <c r="LU59"/>
      <c r="MI59"/>
      <c r="OE59"/>
      <c r="SH59"/>
    </row>
    <row r="60" spans="7:502" x14ac:dyDescent="0.45">
      <c r="G60" s="7">
        <v>765769030</v>
      </c>
      <c r="I60" s="7">
        <v>763888972</v>
      </c>
      <c r="J60" s="5">
        <v>1527777944</v>
      </c>
      <c r="K60" s="5"/>
      <c r="T60" s="14" t="s">
        <v>1153</v>
      </c>
      <c r="U60" s="15">
        <v>0</v>
      </c>
      <c r="V60" s="15">
        <v>0</v>
      </c>
      <c r="W60" s="15">
        <v>0</v>
      </c>
      <c r="X60" s="15">
        <v>0</v>
      </c>
      <c r="Y60" s="15">
        <v>0</v>
      </c>
      <c r="Z60" s="15">
        <v>0</v>
      </c>
      <c r="AB60" t="str">
        <f t="shared" si="15"/>
        <v>Scat Urban</v>
      </c>
      <c r="AC60">
        <f t="shared" si="16"/>
        <v>0</v>
      </c>
      <c r="AD60">
        <f t="shared" si="17"/>
        <v>0</v>
      </c>
      <c r="ET60"/>
      <c r="FA60"/>
      <c r="FX60"/>
      <c r="GT60"/>
      <c r="JZ60"/>
      <c r="KP60"/>
      <c r="LU60"/>
      <c r="MI60"/>
      <c r="OE60"/>
      <c r="SH60"/>
    </row>
    <row r="61" spans="7:502" x14ac:dyDescent="0.45">
      <c r="G61" s="7">
        <v>766445135</v>
      </c>
      <c r="I61" s="7">
        <v>764071546</v>
      </c>
      <c r="J61" s="5">
        <v>3056286184</v>
      </c>
      <c r="K61" s="5"/>
      <c r="T61" s="14" t="s">
        <v>1170</v>
      </c>
      <c r="U61" s="15">
        <v>0</v>
      </c>
      <c r="V61" s="15">
        <v>0</v>
      </c>
      <c r="W61" s="15">
        <v>25</v>
      </c>
      <c r="X61" s="15">
        <v>650000</v>
      </c>
      <c r="Y61" s="15">
        <v>0</v>
      </c>
      <c r="Z61" s="15">
        <v>0</v>
      </c>
      <c r="AB61" t="str">
        <f t="shared" si="15"/>
        <v>Keur Massar Gouydui</v>
      </c>
      <c r="AC61">
        <f t="shared" si="16"/>
        <v>0</v>
      </c>
      <c r="AD61">
        <f t="shared" si="17"/>
        <v>0</v>
      </c>
      <c r="ET61"/>
      <c r="FA61"/>
      <c r="FX61"/>
      <c r="GT61"/>
      <c r="JZ61"/>
      <c r="KP61"/>
      <c r="LU61"/>
      <c r="MI61"/>
      <c r="OE61"/>
      <c r="SH61"/>
    </row>
    <row r="62" spans="7:502" x14ac:dyDescent="0.45">
      <c r="G62" s="7">
        <v>766447275</v>
      </c>
      <c r="I62" s="7">
        <v>764094907</v>
      </c>
      <c r="J62" s="5"/>
      <c r="K62" s="5">
        <v>1528189814</v>
      </c>
      <c r="T62" s="14" t="s">
        <v>227</v>
      </c>
      <c r="U62" s="15">
        <v>426</v>
      </c>
      <c r="V62" s="15">
        <v>4510250</v>
      </c>
      <c r="W62" s="15">
        <v>112</v>
      </c>
      <c r="X62" s="15">
        <v>3462000</v>
      </c>
      <c r="Y62" s="15">
        <v>0</v>
      </c>
      <c r="Z62" s="15">
        <v>0</v>
      </c>
      <c r="AB62" t="str">
        <f t="shared" si="15"/>
        <v>Diamaguene</v>
      </c>
      <c r="AC62">
        <f t="shared" si="16"/>
        <v>426</v>
      </c>
      <c r="AD62">
        <f t="shared" si="17"/>
        <v>4510250</v>
      </c>
      <c r="ET62"/>
      <c r="FA62"/>
      <c r="FX62"/>
      <c r="GT62"/>
      <c r="JZ62"/>
      <c r="KP62"/>
      <c r="LU62"/>
      <c r="MI62"/>
      <c r="OE62"/>
      <c r="SH62"/>
    </row>
    <row r="63" spans="7:502" x14ac:dyDescent="0.45">
      <c r="G63" s="7">
        <v>766454835</v>
      </c>
      <c r="I63" s="7">
        <v>764631568</v>
      </c>
      <c r="J63" s="5"/>
      <c r="K63" s="5">
        <v>3058526272</v>
      </c>
      <c r="T63" s="14" t="s">
        <v>107</v>
      </c>
      <c r="U63" s="15">
        <v>165</v>
      </c>
      <c r="V63" s="15">
        <v>4351250</v>
      </c>
      <c r="W63" s="15">
        <v>203</v>
      </c>
      <c r="X63" s="15">
        <v>5292750</v>
      </c>
      <c r="Y63" s="15">
        <v>0</v>
      </c>
      <c r="Z63" s="15">
        <v>0</v>
      </c>
      <c r="AB63" t="str">
        <f t="shared" si="15"/>
        <v>Yeumbeul Mbéde Sass</v>
      </c>
      <c r="AC63">
        <f t="shared" si="16"/>
        <v>165</v>
      </c>
      <c r="AD63">
        <f t="shared" si="17"/>
        <v>4351250</v>
      </c>
      <c r="ET63"/>
      <c r="FA63"/>
      <c r="FX63"/>
      <c r="GT63"/>
      <c r="JZ63"/>
      <c r="KP63"/>
      <c r="LU63"/>
      <c r="MI63"/>
      <c r="OE63"/>
      <c r="SH63"/>
    </row>
    <row r="64" spans="7:502" x14ac:dyDescent="0.45">
      <c r="G64" s="7">
        <v>766916189</v>
      </c>
      <c r="I64" s="7">
        <v>764690084</v>
      </c>
      <c r="J64" s="5">
        <v>3823450420</v>
      </c>
      <c r="K64" s="5"/>
      <c r="T64" s="14" t="s">
        <v>179</v>
      </c>
      <c r="U64" s="15">
        <v>0</v>
      </c>
      <c r="V64" s="15">
        <v>0</v>
      </c>
      <c r="W64" s="15">
        <v>0</v>
      </c>
      <c r="X64" s="15">
        <v>0</v>
      </c>
      <c r="Y64" s="15">
        <v>0</v>
      </c>
      <c r="Z64" s="15">
        <v>0</v>
      </c>
      <c r="AB64" t="str">
        <f>T64</f>
        <v>Yeumbeul Tally Diallo</v>
      </c>
      <c r="AC64">
        <f>U64</f>
        <v>0</v>
      </c>
      <c r="AD64">
        <f>V64</f>
        <v>0</v>
      </c>
      <c r="ET64"/>
      <c r="FA64"/>
      <c r="FX64"/>
      <c r="GT64"/>
      <c r="JZ64"/>
      <c r="KP64"/>
      <c r="LU64"/>
      <c r="MI64"/>
      <c r="OE64"/>
      <c r="SH64"/>
    </row>
    <row r="65" spans="7:502" x14ac:dyDescent="0.45">
      <c r="G65" s="7">
        <v>766972391</v>
      </c>
      <c r="I65" s="7">
        <v>764924460</v>
      </c>
      <c r="J65" s="5">
        <v>3059697840</v>
      </c>
      <c r="K65" s="5"/>
      <c r="T65" s="14" t="s">
        <v>115</v>
      </c>
      <c r="U65" s="15">
        <v>8</v>
      </c>
      <c r="V65" s="15">
        <v>160750</v>
      </c>
      <c r="W65" s="15">
        <v>20</v>
      </c>
      <c r="X65" s="15">
        <v>409750</v>
      </c>
      <c r="Y65" s="15">
        <v>0</v>
      </c>
      <c r="Z65" s="15">
        <v>0</v>
      </c>
      <c r="AB65" t="str">
        <f t="shared" ref="AB65:AB81" si="18">T65</f>
        <v>Tournal Yeumbeul</v>
      </c>
      <c r="AC65">
        <f t="shared" ref="AC65:AC81" si="19">U65</f>
        <v>8</v>
      </c>
      <c r="AD65">
        <f t="shared" ref="AD65:AD81" si="20">V65</f>
        <v>160750</v>
      </c>
      <c r="ET65"/>
      <c r="FA65"/>
      <c r="FX65"/>
      <c r="GT65"/>
      <c r="JZ65"/>
      <c r="KP65"/>
      <c r="LU65"/>
      <c r="MI65"/>
      <c r="OE65"/>
      <c r="SH65"/>
    </row>
    <row r="66" spans="7:502" x14ac:dyDescent="0.45">
      <c r="G66" s="7">
        <v>767379110</v>
      </c>
      <c r="I66" s="7">
        <v>764930372</v>
      </c>
      <c r="J66" s="5"/>
      <c r="K66" s="5">
        <v>1529860744</v>
      </c>
      <c r="T66" s="14" t="s">
        <v>234</v>
      </c>
      <c r="U66" s="15">
        <v>0</v>
      </c>
      <c r="V66" s="15">
        <v>0</v>
      </c>
      <c r="W66" s="15">
        <v>5</v>
      </c>
      <c r="X66" s="15">
        <v>117000</v>
      </c>
      <c r="Y66" s="15">
        <v>0</v>
      </c>
      <c r="Z66" s="15">
        <v>0</v>
      </c>
      <c r="AB66" t="str">
        <f t="shared" si="18"/>
        <v>Keur Mbaye Fall Rue 10</v>
      </c>
      <c r="AC66">
        <f t="shared" si="19"/>
        <v>0</v>
      </c>
      <c r="AD66">
        <f t="shared" si="20"/>
        <v>0</v>
      </c>
    </row>
    <row r="67" spans="7:502" x14ac:dyDescent="0.45">
      <c r="G67" s="7">
        <v>767494933</v>
      </c>
      <c r="I67" s="7">
        <v>765118157</v>
      </c>
      <c r="J67" s="5">
        <v>2295354471</v>
      </c>
      <c r="K67" s="5"/>
      <c r="T67" s="14" t="s">
        <v>239</v>
      </c>
      <c r="U67" s="15">
        <v>0</v>
      </c>
      <c r="V67" s="15">
        <v>0</v>
      </c>
      <c r="W67" s="15">
        <v>5</v>
      </c>
      <c r="X67" s="15">
        <v>102000</v>
      </c>
      <c r="Y67" s="15">
        <v>0</v>
      </c>
      <c r="Z67" s="15">
        <v>0</v>
      </c>
      <c r="AB67" t="str">
        <f t="shared" si="18"/>
        <v>Hann Mariste</v>
      </c>
      <c r="AC67">
        <f t="shared" si="19"/>
        <v>0</v>
      </c>
      <c r="AD67">
        <f t="shared" si="20"/>
        <v>0</v>
      </c>
    </row>
    <row r="68" spans="7:502" x14ac:dyDescent="0.45">
      <c r="G68" s="7">
        <v>767510303</v>
      </c>
      <c r="I68" s="7">
        <v>765222286</v>
      </c>
      <c r="J68" s="5">
        <v>765222286</v>
      </c>
      <c r="K68" s="5"/>
      <c r="T68" s="14" t="s">
        <v>1113</v>
      </c>
      <c r="U68" s="15">
        <v>26</v>
      </c>
      <c r="V68" s="15">
        <v>207000</v>
      </c>
      <c r="W68" s="15">
        <v>29</v>
      </c>
      <c r="X68" s="15">
        <v>485750</v>
      </c>
      <c r="Y68" s="15">
        <v>0</v>
      </c>
      <c r="Z68" s="15">
        <v>0</v>
      </c>
      <c r="AB68" t="str">
        <f t="shared" si="18"/>
        <v>Diamniadio</v>
      </c>
      <c r="AC68">
        <f t="shared" si="19"/>
        <v>26</v>
      </c>
      <c r="AD68">
        <f t="shared" si="20"/>
        <v>207000</v>
      </c>
    </row>
    <row r="69" spans="7:502" x14ac:dyDescent="0.45">
      <c r="G69" s="7">
        <v>768059355</v>
      </c>
      <c r="I69" s="7">
        <v>765434141</v>
      </c>
      <c r="J69" s="5"/>
      <c r="K69" s="5">
        <v>1530868282</v>
      </c>
      <c r="T69" s="14" t="s">
        <v>199</v>
      </c>
      <c r="U69" s="15">
        <v>3</v>
      </c>
      <c r="V69" s="15">
        <v>30750</v>
      </c>
      <c r="W69" s="15">
        <v>28</v>
      </c>
      <c r="X69" s="15">
        <v>680750</v>
      </c>
      <c r="Y69" s="15">
        <v>0</v>
      </c>
      <c r="Z69" s="15">
        <v>0</v>
      </c>
      <c r="AB69" t="str">
        <f t="shared" si="18"/>
        <v>Grand Mbao</v>
      </c>
      <c r="AC69">
        <f t="shared" si="19"/>
        <v>3</v>
      </c>
      <c r="AD69">
        <f t="shared" si="20"/>
        <v>30750</v>
      </c>
    </row>
    <row r="70" spans="7:502" x14ac:dyDescent="0.45">
      <c r="G70" s="7">
        <v>768141160</v>
      </c>
      <c r="I70" s="7">
        <v>765601591</v>
      </c>
      <c r="J70" s="5"/>
      <c r="K70" s="5">
        <v>1531203182</v>
      </c>
      <c r="T70" s="14" t="s">
        <v>835</v>
      </c>
      <c r="U70" s="15">
        <v>0</v>
      </c>
      <c r="V70" s="15">
        <v>0</v>
      </c>
      <c r="W70" s="15">
        <v>2</v>
      </c>
      <c r="X70" s="15">
        <v>57000</v>
      </c>
      <c r="Y70" s="15">
        <v>0</v>
      </c>
      <c r="Z70" s="15">
        <v>0</v>
      </c>
      <c r="AB70" t="str">
        <f t="shared" si="18"/>
        <v>Dalifort</v>
      </c>
      <c r="AC70">
        <f t="shared" si="19"/>
        <v>0</v>
      </c>
      <c r="AD70">
        <f t="shared" si="20"/>
        <v>0</v>
      </c>
    </row>
    <row r="71" spans="7:502" x14ac:dyDescent="0.45">
      <c r="G71" s="7">
        <v>768703746</v>
      </c>
      <c r="I71" s="7">
        <v>765769030</v>
      </c>
      <c r="J71" s="5">
        <v>1531538060</v>
      </c>
      <c r="K71" s="5"/>
      <c r="T71" s="14" t="s">
        <v>137</v>
      </c>
      <c r="U71" s="15">
        <v>0</v>
      </c>
      <c r="V71" s="15">
        <v>0</v>
      </c>
      <c r="W71" s="15">
        <v>2</v>
      </c>
      <c r="X71" s="15">
        <v>52000</v>
      </c>
      <c r="Y71" s="15">
        <v>0</v>
      </c>
      <c r="Z71" s="15">
        <v>0</v>
      </c>
      <c r="AB71" t="str">
        <f t="shared" si="18"/>
        <v>Zone de captage</v>
      </c>
      <c r="AC71">
        <f t="shared" si="19"/>
        <v>0</v>
      </c>
      <c r="AD71">
        <f t="shared" si="20"/>
        <v>0</v>
      </c>
    </row>
    <row r="72" spans="7:502" x14ac:dyDescent="0.45">
      <c r="G72" s="7">
        <v>768819835</v>
      </c>
      <c r="I72" s="7">
        <v>766445135</v>
      </c>
      <c r="J72" s="5"/>
      <c r="K72" s="5">
        <v>1532890270</v>
      </c>
      <c r="T72" s="14" t="s">
        <v>864</v>
      </c>
      <c r="U72" s="15">
        <v>0</v>
      </c>
      <c r="V72" s="15">
        <v>0</v>
      </c>
      <c r="W72" s="15">
        <v>0</v>
      </c>
      <c r="X72" s="15">
        <v>0</v>
      </c>
      <c r="Y72" s="15">
        <v>0</v>
      </c>
      <c r="Z72" s="15">
        <v>0</v>
      </c>
      <c r="AB72" t="str">
        <f t="shared" si="18"/>
        <v>Point E</v>
      </c>
      <c r="AC72">
        <f t="shared" si="19"/>
        <v>0</v>
      </c>
      <c r="AD72">
        <f t="shared" si="20"/>
        <v>0</v>
      </c>
      <c r="ET72"/>
      <c r="FA72"/>
      <c r="FX72"/>
      <c r="GT72"/>
      <c r="JZ72"/>
      <c r="KP72"/>
      <c r="LU72"/>
      <c r="MI72"/>
      <c r="OE72"/>
      <c r="SH72"/>
    </row>
    <row r="73" spans="7:502" x14ac:dyDescent="0.45">
      <c r="G73" s="7">
        <v>769223802</v>
      </c>
      <c r="I73" s="7">
        <v>766447275</v>
      </c>
      <c r="J73" s="5"/>
      <c r="K73" s="5">
        <v>3065789100</v>
      </c>
      <c r="T73" s="14" t="s">
        <v>872</v>
      </c>
      <c r="U73" s="15">
        <v>0</v>
      </c>
      <c r="V73" s="15">
        <v>0</v>
      </c>
      <c r="W73" s="15">
        <v>62</v>
      </c>
      <c r="X73" s="15">
        <v>1580500</v>
      </c>
      <c r="Y73" s="15">
        <v>0</v>
      </c>
      <c r="Z73" s="15">
        <v>0</v>
      </c>
      <c r="AB73" t="str">
        <f t="shared" si="18"/>
        <v>Niacrobe</v>
      </c>
      <c r="AC73">
        <f t="shared" si="19"/>
        <v>0</v>
      </c>
      <c r="AD73">
        <f t="shared" si="20"/>
        <v>0</v>
      </c>
      <c r="ET73"/>
      <c r="FA73"/>
      <c r="FX73"/>
      <c r="GT73"/>
      <c r="JZ73"/>
      <c r="KP73"/>
      <c r="LU73"/>
      <c r="MI73"/>
      <c r="OE73"/>
      <c r="SH73"/>
    </row>
    <row r="74" spans="7:502" x14ac:dyDescent="0.45">
      <c r="G74" s="7">
        <v>770217868</v>
      </c>
      <c r="I74" s="7">
        <v>766454835</v>
      </c>
      <c r="J74" s="5"/>
      <c r="K74" s="5">
        <v>1532909670</v>
      </c>
      <c r="T74" s="14" t="s">
        <v>815</v>
      </c>
      <c r="U74" s="15">
        <v>0</v>
      </c>
      <c r="V74" s="15">
        <v>0</v>
      </c>
      <c r="W74" s="15">
        <v>0</v>
      </c>
      <c r="X74" s="15">
        <v>0</v>
      </c>
      <c r="Y74" s="15">
        <v>0</v>
      </c>
      <c r="Z74" s="15">
        <v>0</v>
      </c>
      <c r="AB74" t="str">
        <f t="shared" si="18"/>
        <v>PNR</v>
      </c>
      <c r="AC74">
        <f t="shared" si="19"/>
        <v>0</v>
      </c>
      <c r="AD74">
        <f t="shared" si="20"/>
        <v>0</v>
      </c>
      <c r="ET74"/>
      <c r="FA74"/>
      <c r="FX74"/>
      <c r="GT74"/>
      <c r="JZ74"/>
      <c r="KP74"/>
      <c r="LU74"/>
      <c r="MI74"/>
      <c r="OE74"/>
      <c r="SH74"/>
    </row>
    <row r="75" spans="7:502" x14ac:dyDescent="0.45">
      <c r="G75" s="7">
        <v>770242093</v>
      </c>
      <c r="I75" s="7">
        <v>766916189</v>
      </c>
      <c r="J75" s="5">
        <v>2300748567</v>
      </c>
      <c r="K75" s="5"/>
      <c r="T75" s="14" t="s">
        <v>147</v>
      </c>
      <c r="U75" s="15">
        <v>2</v>
      </c>
      <c r="V75" s="15">
        <v>27000</v>
      </c>
      <c r="W75" s="15">
        <v>67</v>
      </c>
      <c r="X75" s="15">
        <v>1700000</v>
      </c>
      <c r="Y75" s="15">
        <v>0</v>
      </c>
      <c r="Z75" s="15">
        <v>0</v>
      </c>
      <c r="AB75" t="str">
        <f t="shared" si="18"/>
        <v>Pikine Tally Bou Mak</v>
      </c>
      <c r="AC75">
        <f t="shared" si="19"/>
        <v>2</v>
      </c>
      <c r="AD75">
        <f t="shared" si="20"/>
        <v>27000</v>
      </c>
      <c r="ET75"/>
      <c r="FA75"/>
      <c r="FX75"/>
      <c r="GT75"/>
      <c r="JZ75"/>
      <c r="KP75"/>
      <c r="LU75"/>
      <c r="MI75"/>
      <c r="OE75"/>
      <c r="SH75"/>
    </row>
    <row r="76" spans="7:502" x14ac:dyDescent="0.45">
      <c r="G76" s="7">
        <v>770290395</v>
      </c>
      <c r="I76" s="7">
        <v>766972391</v>
      </c>
      <c r="J76" s="5"/>
      <c r="K76" s="5">
        <v>1533944782</v>
      </c>
      <c r="T76" s="14" t="s">
        <v>999</v>
      </c>
      <c r="U76" s="15">
        <v>0</v>
      </c>
      <c r="V76" s="15">
        <v>0</v>
      </c>
      <c r="W76" s="15">
        <v>0</v>
      </c>
      <c r="X76" s="15">
        <v>0</v>
      </c>
      <c r="Y76" s="15">
        <v>0</v>
      </c>
      <c r="Z76" s="15">
        <v>0</v>
      </c>
      <c r="AB76" t="str">
        <f t="shared" si="18"/>
        <v>Biscuterie</v>
      </c>
      <c r="AC76">
        <f t="shared" si="19"/>
        <v>0</v>
      </c>
      <c r="AD76">
        <f t="shared" si="20"/>
        <v>0</v>
      </c>
      <c r="ET76"/>
      <c r="FA76"/>
      <c r="FX76"/>
      <c r="GT76"/>
      <c r="JZ76"/>
      <c r="KP76"/>
      <c r="LU76"/>
      <c r="MI76"/>
      <c r="OE76"/>
      <c r="SH76"/>
    </row>
    <row r="77" spans="7:502" x14ac:dyDescent="0.45">
      <c r="G77" s="7">
        <v>770315128</v>
      </c>
      <c r="I77" s="7">
        <v>767379110</v>
      </c>
      <c r="J77" s="5">
        <v>3836895550</v>
      </c>
      <c r="K77" s="5"/>
      <c r="T77" s="14" t="s">
        <v>829</v>
      </c>
      <c r="U77" s="15">
        <v>100</v>
      </c>
      <c r="V77" s="15">
        <v>2562500</v>
      </c>
      <c r="W77" s="15">
        <v>25</v>
      </c>
      <c r="X77" s="15">
        <v>487500</v>
      </c>
      <c r="Y77" s="15">
        <v>0</v>
      </c>
      <c r="Z77" s="15">
        <v>0</v>
      </c>
      <c r="AB77" t="str">
        <f t="shared" si="18"/>
        <v>Bargny</v>
      </c>
      <c r="AC77">
        <f t="shared" si="19"/>
        <v>100</v>
      </c>
      <c r="AD77">
        <f t="shared" si="20"/>
        <v>2562500</v>
      </c>
      <c r="ET77"/>
      <c r="FA77"/>
      <c r="FX77"/>
      <c r="GT77"/>
      <c r="JZ77"/>
      <c r="KP77"/>
      <c r="LU77"/>
      <c r="MI77"/>
      <c r="OE77"/>
      <c r="SH77"/>
    </row>
    <row r="78" spans="7:502" x14ac:dyDescent="0.45">
      <c r="G78" s="7">
        <v>770338306</v>
      </c>
      <c r="I78" s="7">
        <v>767494933</v>
      </c>
      <c r="J78" s="5"/>
      <c r="K78" s="5">
        <v>2302484799</v>
      </c>
      <c r="T78" s="14" t="s">
        <v>1071</v>
      </c>
      <c r="U78" s="15">
        <v>0</v>
      </c>
      <c r="V78" s="15">
        <v>0</v>
      </c>
      <c r="W78" s="15">
        <v>2</v>
      </c>
      <c r="X78" s="15">
        <v>36250</v>
      </c>
      <c r="Y78" s="15">
        <v>0</v>
      </c>
      <c r="Z78" s="15">
        <v>0</v>
      </c>
      <c r="AB78" t="str">
        <f t="shared" si="18"/>
        <v>Bambilor</v>
      </c>
      <c r="AC78">
        <f t="shared" si="19"/>
        <v>0</v>
      </c>
      <c r="AD78">
        <f t="shared" si="20"/>
        <v>0</v>
      </c>
      <c r="ET78"/>
      <c r="FA78"/>
      <c r="FX78"/>
      <c r="GT78"/>
      <c r="JZ78"/>
      <c r="KP78"/>
      <c r="LU78"/>
      <c r="MI78"/>
      <c r="OE78"/>
      <c r="SH78"/>
    </row>
    <row r="79" spans="7:502" x14ac:dyDescent="0.45">
      <c r="G79" s="7">
        <v>770394556</v>
      </c>
      <c r="I79" s="7">
        <v>767510303</v>
      </c>
      <c r="J79" s="5">
        <v>3070041212</v>
      </c>
      <c r="K79" s="5"/>
      <c r="T79" s="14" t="s">
        <v>169</v>
      </c>
      <c r="U79" s="15">
        <v>0</v>
      </c>
      <c r="V79" s="15">
        <v>0</v>
      </c>
      <c r="W79" s="15">
        <v>0</v>
      </c>
      <c r="X79" s="15">
        <v>0</v>
      </c>
      <c r="Y79" s="15">
        <v>0</v>
      </c>
      <c r="Z79" s="15">
        <v>0</v>
      </c>
      <c r="AB79" t="str">
        <f t="shared" si="18"/>
        <v>HLM 4</v>
      </c>
      <c r="AC79">
        <f t="shared" si="19"/>
        <v>0</v>
      </c>
      <c r="AD79">
        <f t="shared" si="20"/>
        <v>0</v>
      </c>
      <c r="ET79"/>
      <c r="FA79"/>
      <c r="FX79"/>
      <c r="GT79"/>
      <c r="JZ79"/>
      <c r="KP79"/>
      <c r="LU79"/>
      <c r="MI79"/>
      <c r="OE79"/>
      <c r="SH79"/>
    </row>
    <row r="80" spans="7:502" x14ac:dyDescent="0.45">
      <c r="G80" s="7">
        <v>770430101</v>
      </c>
      <c r="I80" s="7">
        <v>768059355</v>
      </c>
      <c r="J80" s="5">
        <v>4608356130</v>
      </c>
      <c r="K80" s="5"/>
      <c r="T80" s="14" t="s">
        <v>172</v>
      </c>
      <c r="U80" s="15">
        <v>0</v>
      </c>
      <c r="V80" s="15">
        <v>0</v>
      </c>
      <c r="W80" s="15">
        <v>0</v>
      </c>
      <c r="X80" s="15">
        <v>0</v>
      </c>
      <c r="Y80" s="15">
        <v>0</v>
      </c>
      <c r="Z80" s="15">
        <v>0</v>
      </c>
      <c r="AB80" t="str">
        <f t="shared" si="18"/>
        <v>HLM 5</v>
      </c>
      <c r="AC80">
        <f t="shared" si="19"/>
        <v>0</v>
      </c>
      <c r="AD80">
        <f t="shared" si="20"/>
        <v>0</v>
      </c>
      <c r="ET80"/>
      <c r="FA80"/>
      <c r="FX80"/>
      <c r="GT80"/>
      <c r="JZ80"/>
      <c r="KP80"/>
      <c r="LU80"/>
      <c r="MI80"/>
      <c r="OE80"/>
      <c r="SH80"/>
    </row>
    <row r="81" spans="7:502" x14ac:dyDescent="0.45">
      <c r="G81" s="7">
        <v>770450834</v>
      </c>
      <c r="I81" s="7">
        <v>768141160</v>
      </c>
      <c r="J81" s="5">
        <v>3840705800</v>
      </c>
      <c r="K81" s="5"/>
      <c r="T81" s="14" t="s">
        <v>778</v>
      </c>
      <c r="U81" s="15">
        <v>0</v>
      </c>
      <c r="V81" s="15">
        <v>0</v>
      </c>
      <c r="W81" s="15">
        <v>26</v>
      </c>
      <c r="X81" s="15">
        <v>676000</v>
      </c>
      <c r="Y81" s="15">
        <v>0</v>
      </c>
      <c r="Z81" s="15">
        <v>0</v>
      </c>
      <c r="AB81" t="str">
        <f t="shared" si="18"/>
        <v>Keur Mbaye Fall Djoumadia</v>
      </c>
      <c r="AC81">
        <f t="shared" si="19"/>
        <v>0</v>
      </c>
      <c r="AD81">
        <f t="shared" si="20"/>
        <v>0</v>
      </c>
      <c r="ET81"/>
      <c r="FA81"/>
      <c r="FX81"/>
      <c r="GT81"/>
      <c r="JZ81"/>
      <c r="KP81"/>
      <c r="LU81"/>
      <c r="MI81"/>
      <c r="OE81"/>
      <c r="SH81"/>
    </row>
    <row r="82" spans="7:502" x14ac:dyDescent="0.45">
      <c r="G82" s="7">
        <v>770512919</v>
      </c>
      <c r="I82" s="7">
        <v>768703746</v>
      </c>
      <c r="J82" s="5"/>
      <c r="K82" s="5">
        <v>768703746</v>
      </c>
      <c r="T82" s="14" t="s">
        <v>816</v>
      </c>
      <c r="U82" s="15">
        <v>0</v>
      </c>
      <c r="V82" s="15">
        <v>0</v>
      </c>
      <c r="W82" s="15">
        <v>25</v>
      </c>
      <c r="X82" s="15">
        <v>650000</v>
      </c>
      <c r="Y82" s="15">
        <v>0</v>
      </c>
      <c r="Z82" s="15">
        <v>0</v>
      </c>
      <c r="AB82" t="str">
        <f>T82</f>
        <v>Jaxaay</v>
      </c>
      <c r="AC82">
        <f>U82</f>
        <v>0</v>
      </c>
      <c r="AD82">
        <f>V82</f>
        <v>0</v>
      </c>
      <c r="ET82"/>
      <c r="FA82"/>
      <c r="FX82"/>
      <c r="GT82"/>
      <c r="JZ82"/>
      <c r="KP82"/>
      <c r="LU82"/>
      <c r="MI82"/>
      <c r="OE82"/>
      <c r="SH82"/>
    </row>
    <row r="83" spans="7:502" x14ac:dyDescent="0.45">
      <c r="G83" s="7">
        <v>770532919</v>
      </c>
      <c r="I83" s="7">
        <v>768819835</v>
      </c>
      <c r="J83" s="5"/>
      <c r="K83" s="5">
        <v>768819835</v>
      </c>
      <c r="T83" s="14" t="s">
        <v>297</v>
      </c>
      <c r="U83" s="15">
        <v>0</v>
      </c>
      <c r="V83" s="15">
        <v>0</v>
      </c>
      <c r="W83" s="15">
        <v>0</v>
      </c>
      <c r="X83" s="15">
        <v>0</v>
      </c>
      <c r="Y83" s="15">
        <v>0</v>
      </c>
      <c r="Z83" s="15">
        <v>0</v>
      </c>
      <c r="AB83" t="str">
        <f t="shared" ref="AB83:AB84" si="21">T83</f>
        <v>Petit Mbao</v>
      </c>
      <c r="AC83">
        <f t="shared" ref="AC83:AC84" si="22">U83</f>
        <v>0</v>
      </c>
      <c r="AD83">
        <f t="shared" ref="AD83:AD84" si="23">V83</f>
        <v>0</v>
      </c>
      <c r="ET83"/>
      <c r="FA83"/>
      <c r="FX83"/>
      <c r="GT83"/>
      <c r="JZ83"/>
      <c r="KP83"/>
      <c r="LU83"/>
      <c r="MI83"/>
      <c r="OE83"/>
      <c r="SH83"/>
    </row>
    <row r="84" spans="7:502" x14ac:dyDescent="0.45">
      <c r="G84" s="7">
        <v>770571683</v>
      </c>
      <c r="I84" s="7">
        <v>769223802</v>
      </c>
      <c r="J84" s="5">
        <v>769223802</v>
      </c>
      <c r="K84" s="5"/>
      <c r="T84" s="14" t="s">
        <v>353</v>
      </c>
      <c r="U84" s="15">
        <v>0</v>
      </c>
      <c r="V84" s="15">
        <v>0</v>
      </c>
      <c r="W84" s="15">
        <v>5</v>
      </c>
      <c r="X84" s="15">
        <v>130000</v>
      </c>
      <c r="Y84" s="15">
        <v>0</v>
      </c>
      <c r="Z84" s="15">
        <v>0</v>
      </c>
      <c r="AB84" t="str">
        <f t="shared" si="21"/>
        <v>Keur Massar Sotrac</v>
      </c>
      <c r="AC84">
        <f t="shared" si="22"/>
        <v>0</v>
      </c>
      <c r="AD84">
        <f t="shared" si="23"/>
        <v>0</v>
      </c>
      <c r="ET84"/>
      <c r="FA84"/>
      <c r="FX84"/>
      <c r="GT84"/>
      <c r="JZ84"/>
      <c r="KP84"/>
      <c r="LU84"/>
      <c r="MI84"/>
      <c r="OE84"/>
      <c r="SH84"/>
    </row>
    <row r="85" spans="7:502" x14ac:dyDescent="0.45">
      <c r="G85" s="7">
        <v>770589198</v>
      </c>
      <c r="I85" s="7">
        <v>770217868</v>
      </c>
      <c r="J85" s="5">
        <v>4621307208</v>
      </c>
      <c r="K85" s="5"/>
      <c r="T85" s="14" t="s">
        <v>546</v>
      </c>
      <c r="U85" s="15">
        <v>25</v>
      </c>
      <c r="V85" s="15">
        <v>775000</v>
      </c>
      <c r="W85" s="15">
        <v>3</v>
      </c>
      <c r="X85" s="15">
        <v>58500</v>
      </c>
      <c r="Y85" s="15">
        <v>0</v>
      </c>
      <c r="Z85" s="15">
        <v>0</v>
      </c>
      <c r="AB85" t="str">
        <f>T85</f>
        <v>Ouakam</v>
      </c>
      <c r="AC85">
        <f>U85</f>
        <v>25</v>
      </c>
      <c r="AD85">
        <f>V85</f>
        <v>775000</v>
      </c>
      <c r="ET85"/>
      <c r="FA85"/>
      <c r="FX85"/>
      <c r="GT85"/>
      <c r="JZ85"/>
      <c r="KP85"/>
      <c r="LU85"/>
      <c r="MI85"/>
      <c r="OE85"/>
      <c r="SH85"/>
    </row>
    <row r="86" spans="7:502" x14ac:dyDescent="0.45">
      <c r="G86" s="7">
        <v>770655495</v>
      </c>
      <c r="I86" s="7">
        <v>770242093</v>
      </c>
      <c r="J86" s="5">
        <v>3080968372</v>
      </c>
      <c r="K86" s="5"/>
      <c r="T86" s="14" t="s">
        <v>703</v>
      </c>
      <c r="U86" s="15">
        <v>0</v>
      </c>
      <c r="V86" s="15">
        <v>0</v>
      </c>
      <c r="W86" s="15">
        <v>0</v>
      </c>
      <c r="X86" s="15">
        <v>0</v>
      </c>
      <c r="Y86" s="15">
        <v>0</v>
      </c>
      <c r="Z86" s="15">
        <v>0</v>
      </c>
      <c r="ET86"/>
      <c r="FA86"/>
      <c r="FX86"/>
      <c r="GT86"/>
      <c r="JZ86"/>
      <c r="KP86"/>
      <c r="LU86"/>
      <c r="MI86"/>
      <c r="OE86"/>
      <c r="SH86"/>
    </row>
    <row r="87" spans="7:502" x14ac:dyDescent="0.45">
      <c r="G87" s="7">
        <v>770712599</v>
      </c>
      <c r="I87" s="7">
        <v>770290395</v>
      </c>
      <c r="J87" s="5"/>
      <c r="K87" s="5">
        <v>770290395</v>
      </c>
      <c r="T87" s="14" t="s">
        <v>1647</v>
      </c>
      <c r="U87" s="15">
        <v>0</v>
      </c>
      <c r="V87" s="15">
        <v>0</v>
      </c>
      <c r="W87" s="15">
        <v>0</v>
      </c>
      <c r="X87" s="15">
        <v>0</v>
      </c>
      <c r="Y87" s="15">
        <v>0</v>
      </c>
      <c r="Z87" s="15">
        <v>0</v>
      </c>
      <c r="ET87"/>
      <c r="FA87"/>
      <c r="FX87"/>
      <c r="GT87"/>
      <c r="JZ87"/>
      <c r="KP87"/>
      <c r="LU87"/>
      <c r="MI87"/>
      <c r="OE87"/>
      <c r="SH87"/>
    </row>
    <row r="88" spans="7:502" x14ac:dyDescent="0.45">
      <c r="G88" s="7">
        <v>770921464</v>
      </c>
      <c r="I88" s="7">
        <v>770315128</v>
      </c>
      <c r="J88" s="5"/>
      <c r="K88" s="5">
        <v>1540630256</v>
      </c>
      <c r="T88" s="14" t="s">
        <v>1652</v>
      </c>
      <c r="U88" s="15">
        <v>0</v>
      </c>
      <c r="V88" s="15">
        <v>0</v>
      </c>
      <c r="W88" s="15">
        <v>0</v>
      </c>
      <c r="X88" s="15">
        <v>0</v>
      </c>
      <c r="Y88" s="15">
        <v>0</v>
      </c>
      <c r="Z88" s="15">
        <v>0</v>
      </c>
      <c r="ET88"/>
      <c r="FA88"/>
      <c r="FX88"/>
      <c r="GT88"/>
      <c r="JZ88"/>
      <c r="KP88"/>
      <c r="LU88"/>
      <c r="MI88"/>
      <c r="OE88"/>
      <c r="SH88"/>
    </row>
    <row r="89" spans="7:502" x14ac:dyDescent="0.45">
      <c r="G89" s="7">
        <v>770922026</v>
      </c>
      <c r="I89" s="7">
        <v>770338306</v>
      </c>
      <c r="J89" s="5">
        <v>3081353224</v>
      </c>
      <c r="K89" s="5"/>
      <c r="T89" s="14" t="s">
        <v>1745</v>
      </c>
      <c r="U89" s="15">
        <v>0</v>
      </c>
      <c r="V89" s="15">
        <v>0</v>
      </c>
      <c r="W89" s="15">
        <v>0</v>
      </c>
      <c r="X89" s="15">
        <v>0</v>
      </c>
      <c r="Y89" s="15">
        <v>0</v>
      </c>
      <c r="Z89" s="15">
        <v>0</v>
      </c>
      <c r="ET89"/>
      <c r="FA89"/>
      <c r="FX89"/>
      <c r="GT89"/>
      <c r="JZ89"/>
      <c r="KP89"/>
      <c r="LU89"/>
      <c r="MI89"/>
      <c r="OE89"/>
      <c r="SH89"/>
    </row>
    <row r="90" spans="7:502" x14ac:dyDescent="0.45">
      <c r="G90" s="7">
        <v>770922815</v>
      </c>
      <c r="I90" s="7">
        <v>770394556</v>
      </c>
      <c r="J90" s="5"/>
      <c r="K90" s="5">
        <v>770394556</v>
      </c>
      <c r="T90" s="14" t="s">
        <v>2167</v>
      </c>
      <c r="U90" s="15">
        <v>0</v>
      </c>
      <c r="V90" s="15">
        <v>0</v>
      </c>
      <c r="W90" s="15">
        <v>1</v>
      </c>
      <c r="X90" s="15">
        <v>26000</v>
      </c>
      <c r="Y90" s="15">
        <v>0</v>
      </c>
      <c r="Z90" s="15">
        <v>0</v>
      </c>
      <c r="ET90"/>
      <c r="FA90"/>
      <c r="FX90"/>
      <c r="GT90"/>
      <c r="JZ90"/>
      <c r="KP90"/>
      <c r="LU90"/>
      <c r="MI90"/>
      <c r="OE90"/>
      <c r="SH90"/>
    </row>
    <row r="91" spans="7:502" x14ac:dyDescent="0.45">
      <c r="G91" s="7">
        <v>770957258</v>
      </c>
      <c r="I91" s="7">
        <v>770430101</v>
      </c>
      <c r="J91" s="5"/>
      <c r="K91" s="5">
        <v>770430101</v>
      </c>
      <c r="ET91"/>
      <c r="FA91"/>
      <c r="FX91"/>
      <c r="GT91"/>
      <c r="JZ91"/>
      <c r="KP91"/>
      <c r="LU91"/>
      <c r="MI91"/>
      <c r="OE91"/>
      <c r="SH91"/>
    </row>
    <row r="92" spans="7:502" x14ac:dyDescent="0.45">
      <c r="G92" s="7">
        <v>771020606</v>
      </c>
      <c r="I92" s="7">
        <v>770450834</v>
      </c>
      <c r="J92" s="5">
        <v>3081803336</v>
      </c>
      <c r="K92" s="5"/>
      <c r="ET92"/>
      <c r="FA92"/>
      <c r="FX92"/>
      <c r="GT92"/>
      <c r="JZ92"/>
      <c r="KP92"/>
      <c r="LU92"/>
      <c r="MI92"/>
      <c r="OE92"/>
      <c r="SH92"/>
    </row>
    <row r="93" spans="7:502" x14ac:dyDescent="0.45">
      <c r="G93" s="7">
        <v>771022842</v>
      </c>
      <c r="I93" s="7">
        <v>770512919</v>
      </c>
      <c r="J93" s="5">
        <v>770512919</v>
      </c>
      <c r="K93" s="5"/>
      <c r="ET93"/>
      <c r="FA93"/>
      <c r="FX93"/>
      <c r="GT93"/>
      <c r="JZ93"/>
      <c r="KP93"/>
      <c r="LU93"/>
      <c r="MI93"/>
      <c r="OE93"/>
      <c r="SH93"/>
    </row>
    <row r="94" spans="7:502" x14ac:dyDescent="0.45">
      <c r="G94" s="7">
        <v>771023656</v>
      </c>
      <c r="I94" s="7">
        <v>770532919</v>
      </c>
      <c r="J94" s="5">
        <v>2311598757</v>
      </c>
      <c r="K94" s="5"/>
      <c r="ET94"/>
      <c r="FA94"/>
      <c r="FX94"/>
      <c r="GT94"/>
      <c r="JZ94"/>
      <c r="KP94"/>
      <c r="LU94"/>
      <c r="MI94"/>
      <c r="OE94"/>
      <c r="SH94"/>
    </row>
    <row r="95" spans="7:502" x14ac:dyDescent="0.45">
      <c r="G95" s="7">
        <v>771040904</v>
      </c>
      <c r="I95" s="7">
        <v>770571683</v>
      </c>
      <c r="J95" s="5"/>
      <c r="K95" s="5">
        <v>3852858415</v>
      </c>
      <c r="ET95"/>
      <c r="FA95"/>
      <c r="FX95"/>
      <c r="GT95"/>
      <c r="JZ95"/>
      <c r="KP95"/>
      <c r="LU95"/>
      <c r="MI95"/>
      <c r="OE95"/>
      <c r="SH95"/>
    </row>
    <row r="96" spans="7:502" x14ac:dyDescent="0.45">
      <c r="G96" s="7">
        <v>771053847</v>
      </c>
      <c r="I96" s="7">
        <v>770589198</v>
      </c>
      <c r="J96" s="5"/>
      <c r="K96" s="5">
        <v>2311767594</v>
      </c>
      <c r="ET96"/>
      <c r="FA96"/>
      <c r="FX96"/>
      <c r="GT96"/>
      <c r="JZ96"/>
      <c r="KP96"/>
      <c r="LU96"/>
      <c r="MI96"/>
      <c r="OE96"/>
      <c r="SH96"/>
    </row>
    <row r="97" spans="7:11" customFormat="1" x14ac:dyDescent="0.45">
      <c r="G97" s="7">
        <v>771108484</v>
      </c>
      <c r="I97" s="7">
        <v>770655495</v>
      </c>
      <c r="J97" s="5"/>
      <c r="K97" s="5">
        <v>770655495</v>
      </c>
    </row>
    <row r="98" spans="7:11" customFormat="1" x14ac:dyDescent="0.45">
      <c r="G98" s="7">
        <v>771141243</v>
      </c>
      <c r="I98" s="7">
        <v>770712599</v>
      </c>
      <c r="J98" s="5">
        <v>1541425198</v>
      </c>
      <c r="K98" s="5"/>
    </row>
    <row r="99" spans="7:11" customFormat="1" x14ac:dyDescent="0.45">
      <c r="G99" s="7">
        <v>771165277</v>
      </c>
      <c r="I99" s="7">
        <v>770921464</v>
      </c>
      <c r="J99" s="5"/>
      <c r="K99" s="5">
        <v>2312764392</v>
      </c>
    </row>
    <row r="100" spans="7:11" customFormat="1" x14ac:dyDescent="0.45">
      <c r="G100" s="7">
        <v>771175522</v>
      </c>
      <c r="I100" s="7">
        <v>770922026</v>
      </c>
      <c r="J100" s="5"/>
      <c r="K100" s="5">
        <v>770922026</v>
      </c>
    </row>
    <row r="101" spans="7:11" customFormat="1" x14ac:dyDescent="0.45">
      <c r="G101" s="7">
        <v>771226553</v>
      </c>
      <c r="I101" s="7">
        <v>770922815</v>
      </c>
      <c r="J101" s="5">
        <v>1541845630</v>
      </c>
      <c r="K101" s="5"/>
    </row>
    <row r="102" spans="7:11" customFormat="1" x14ac:dyDescent="0.45">
      <c r="G102" s="7">
        <v>771266314</v>
      </c>
      <c r="I102" s="7">
        <v>770957258</v>
      </c>
      <c r="J102" s="5"/>
      <c r="K102" s="5">
        <v>3083829032</v>
      </c>
    </row>
    <row r="103" spans="7:11" customFormat="1" x14ac:dyDescent="0.45">
      <c r="G103" s="7">
        <v>771327935</v>
      </c>
      <c r="I103" s="7">
        <v>771020606</v>
      </c>
      <c r="J103" s="5"/>
      <c r="K103" s="5">
        <v>2313061818</v>
      </c>
    </row>
    <row r="104" spans="7:11" customFormat="1" x14ac:dyDescent="0.45">
      <c r="G104" s="7">
        <v>771355863</v>
      </c>
      <c r="I104" s="7">
        <v>771022842</v>
      </c>
      <c r="J104" s="5"/>
      <c r="K104" s="5">
        <v>2313068526</v>
      </c>
    </row>
    <row r="105" spans="7:11" customFormat="1" x14ac:dyDescent="0.45">
      <c r="G105" s="7">
        <v>771377243</v>
      </c>
      <c r="I105" s="7">
        <v>771023656</v>
      </c>
      <c r="J105" s="5"/>
      <c r="K105" s="5">
        <v>2313070968</v>
      </c>
    </row>
    <row r="106" spans="7:11" customFormat="1" x14ac:dyDescent="0.45">
      <c r="G106" s="7">
        <v>771428937</v>
      </c>
      <c r="I106" s="7">
        <v>771040904</v>
      </c>
      <c r="J106" s="5">
        <v>771040904</v>
      </c>
      <c r="K106" s="5"/>
    </row>
    <row r="107" spans="7:11" customFormat="1" x14ac:dyDescent="0.45">
      <c r="G107" s="7">
        <v>771570266</v>
      </c>
      <c r="I107" s="7">
        <v>771053847</v>
      </c>
      <c r="J107" s="5">
        <v>1542107694</v>
      </c>
      <c r="K107" s="5"/>
    </row>
    <row r="108" spans="7:11" customFormat="1" x14ac:dyDescent="0.45">
      <c r="G108" s="7">
        <v>771589091</v>
      </c>
      <c r="I108" s="7">
        <v>771108484</v>
      </c>
      <c r="J108" s="5"/>
      <c r="K108" s="5">
        <v>1542216968</v>
      </c>
    </row>
    <row r="109" spans="7:11" customFormat="1" x14ac:dyDescent="0.45">
      <c r="G109" s="7">
        <v>771619220</v>
      </c>
      <c r="I109" s="7">
        <v>771141243</v>
      </c>
      <c r="J109" s="5"/>
      <c r="K109" s="5">
        <v>1542282486</v>
      </c>
    </row>
    <row r="110" spans="7:11" customFormat="1" x14ac:dyDescent="0.45">
      <c r="G110" s="7">
        <v>771701320</v>
      </c>
      <c r="I110" s="7">
        <v>771165277</v>
      </c>
      <c r="J110" s="5">
        <v>3855826385</v>
      </c>
      <c r="K110" s="5"/>
    </row>
    <row r="111" spans="7:11" customFormat="1" x14ac:dyDescent="0.45">
      <c r="G111" s="7">
        <v>771791564</v>
      </c>
      <c r="I111" s="7">
        <v>771175522</v>
      </c>
      <c r="J111" s="5"/>
      <c r="K111" s="5">
        <v>1542351044</v>
      </c>
    </row>
    <row r="112" spans="7:11" customFormat="1" x14ac:dyDescent="0.45">
      <c r="G112" s="7">
        <v>771797482</v>
      </c>
      <c r="I112" s="7">
        <v>771226553</v>
      </c>
      <c r="J112" s="5">
        <v>771226553</v>
      </c>
      <c r="K112" s="5"/>
    </row>
    <row r="113" spans="7:11" customFormat="1" x14ac:dyDescent="0.45">
      <c r="G113" s="7">
        <v>771816838</v>
      </c>
      <c r="I113" s="7">
        <v>771266314</v>
      </c>
      <c r="J113" s="5">
        <v>2313798942</v>
      </c>
      <c r="K113" s="5"/>
    </row>
    <row r="114" spans="7:11" customFormat="1" x14ac:dyDescent="0.45">
      <c r="G114" s="7">
        <v>771837885</v>
      </c>
      <c r="I114" s="7">
        <v>771327935</v>
      </c>
      <c r="J114" s="5"/>
      <c r="K114" s="5">
        <v>3856639675</v>
      </c>
    </row>
    <row r="115" spans="7:11" customFormat="1" x14ac:dyDescent="0.45">
      <c r="G115" s="7">
        <v>771871533</v>
      </c>
      <c r="I115" s="7">
        <v>771355863</v>
      </c>
      <c r="J115" s="5">
        <v>3085423452</v>
      </c>
      <c r="K115" s="5"/>
    </row>
    <row r="116" spans="7:11" customFormat="1" x14ac:dyDescent="0.45">
      <c r="G116" s="7">
        <v>771907833</v>
      </c>
      <c r="I116" s="7">
        <v>771377243</v>
      </c>
      <c r="J116" s="5">
        <v>3085508972</v>
      </c>
      <c r="K116" s="5"/>
    </row>
    <row r="117" spans="7:11" customFormat="1" x14ac:dyDescent="0.45">
      <c r="G117" s="7">
        <v>771923397</v>
      </c>
      <c r="I117" s="7">
        <v>771428937</v>
      </c>
      <c r="J117" s="5"/>
      <c r="K117" s="5">
        <v>1542857874</v>
      </c>
    </row>
    <row r="118" spans="7:11" customFormat="1" x14ac:dyDescent="0.45">
      <c r="G118" s="7">
        <v>771952687</v>
      </c>
      <c r="I118" s="7">
        <v>771570266</v>
      </c>
      <c r="J118" s="5">
        <v>1543140532</v>
      </c>
      <c r="K118" s="5">
        <v>771570266</v>
      </c>
    </row>
    <row r="119" spans="7:11" customFormat="1" x14ac:dyDescent="0.45">
      <c r="G119" s="7">
        <v>771952926</v>
      </c>
      <c r="I119" s="7">
        <v>771589091</v>
      </c>
      <c r="J119" s="5"/>
      <c r="K119" s="5">
        <v>1543178182</v>
      </c>
    </row>
    <row r="120" spans="7:11" customFormat="1" x14ac:dyDescent="0.45">
      <c r="G120" s="7">
        <v>771985160</v>
      </c>
      <c r="I120" s="7">
        <v>771619220</v>
      </c>
      <c r="J120" s="5">
        <v>1543238440</v>
      </c>
      <c r="K120" s="5"/>
    </row>
    <row r="121" spans="7:11" customFormat="1" x14ac:dyDescent="0.45">
      <c r="G121" s="7">
        <v>772064440</v>
      </c>
      <c r="I121" s="7">
        <v>771701320</v>
      </c>
      <c r="J121" s="5">
        <v>2315103960</v>
      </c>
      <c r="K121" s="5"/>
    </row>
    <row r="122" spans="7:11" customFormat="1" x14ac:dyDescent="0.45">
      <c r="G122" s="7">
        <v>772070286</v>
      </c>
      <c r="I122" s="7">
        <v>771791564</v>
      </c>
      <c r="J122" s="5"/>
      <c r="K122" s="5">
        <v>1543583128</v>
      </c>
    </row>
    <row r="123" spans="7:11" customFormat="1" x14ac:dyDescent="0.45">
      <c r="G123" s="7">
        <v>772131614</v>
      </c>
      <c r="I123" s="7">
        <v>771797482</v>
      </c>
      <c r="J123" s="5"/>
      <c r="K123" s="5">
        <v>1543594964</v>
      </c>
    </row>
    <row r="124" spans="7:11" customFormat="1" x14ac:dyDescent="0.45">
      <c r="G124" s="7">
        <v>772136299</v>
      </c>
      <c r="I124" s="7">
        <v>771816838</v>
      </c>
      <c r="J124" s="5">
        <v>771816838</v>
      </c>
      <c r="K124" s="5"/>
    </row>
    <row r="125" spans="7:11" customFormat="1" x14ac:dyDescent="0.45">
      <c r="G125" s="7">
        <v>772222253</v>
      </c>
      <c r="I125" s="7">
        <v>771837885</v>
      </c>
      <c r="J125" s="5">
        <v>771837885</v>
      </c>
      <c r="K125" s="5">
        <v>3859189425</v>
      </c>
    </row>
    <row r="126" spans="7:11" customFormat="1" x14ac:dyDescent="0.45">
      <c r="G126" s="7">
        <v>772283269</v>
      </c>
      <c r="I126" s="7">
        <v>771871533</v>
      </c>
      <c r="J126" s="5"/>
      <c r="K126" s="5">
        <v>3859357665</v>
      </c>
    </row>
    <row r="127" spans="7:11" customFormat="1" x14ac:dyDescent="0.45">
      <c r="G127" s="7">
        <v>772289185</v>
      </c>
      <c r="I127" s="7">
        <v>771907833</v>
      </c>
      <c r="J127" s="5">
        <v>2315723499</v>
      </c>
      <c r="K127" s="5"/>
    </row>
    <row r="128" spans="7:11" x14ac:dyDescent="0.45">
      <c r="G128" s="7">
        <v>772377240</v>
      </c>
      <c r="I128" s="7">
        <v>771923397</v>
      </c>
      <c r="J128" s="5">
        <v>2315770191</v>
      </c>
      <c r="K128" s="5"/>
    </row>
    <row r="129" spans="7:11" x14ac:dyDescent="0.45">
      <c r="G129" s="7">
        <v>772403781</v>
      </c>
      <c r="I129" s="7">
        <v>771952687</v>
      </c>
      <c r="J129" s="5"/>
      <c r="K129" s="5">
        <v>771952687</v>
      </c>
    </row>
    <row r="130" spans="7:11" x14ac:dyDescent="0.45">
      <c r="G130" s="7">
        <v>772424434</v>
      </c>
      <c r="I130" s="7">
        <v>771952926</v>
      </c>
      <c r="J130" s="5">
        <v>3087811704</v>
      </c>
      <c r="K130" s="5"/>
    </row>
    <row r="131" spans="7:11" x14ac:dyDescent="0.45">
      <c r="G131" s="7">
        <v>772445091</v>
      </c>
      <c r="I131" s="7">
        <v>771985160</v>
      </c>
      <c r="J131" s="5">
        <v>1543970320</v>
      </c>
      <c r="K131" s="5"/>
    </row>
    <row r="132" spans="7:11" x14ac:dyDescent="0.45">
      <c r="G132" s="7">
        <v>772489112</v>
      </c>
      <c r="I132" s="7">
        <v>772064440</v>
      </c>
      <c r="J132" s="5">
        <v>772064440</v>
      </c>
      <c r="K132" s="5"/>
    </row>
    <row r="133" spans="7:11" x14ac:dyDescent="0.45">
      <c r="G133" s="7">
        <v>772515146</v>
      </c>
      <c r="I133" s="7">
        <v>772070286</v>
      </c>
      <c r="J133" s="5"/>
      <c r="K133" s="5">
        <v>3088281144</v>
      </c>
    </row>
    <row r="134" spans="7:11" x14ac:dyDescent="0.45">
      <c r="G134" s="7">
        <v>772523102</v>
      </c>
      <c r="I134" s="7">
        <v>772131614</v>
      </c>
      <c r="J134" s="5">
        <v>3860658070</v>
      </c>
      <c r="K134" s="5"/>
    </row>
    <row r="135" spans="7:11" x14ac:dyDescent="0.45">
      <c r="G135" s="7">
        <v>772539977</v>
      </c>
      <c r="I135" s="7">
        <v>772136299</v>
      </c>
      <c r="J135" s="5"/>
      <c r="K135" s="5">
        <v>1544272598</v>
      </c>
    </row>
    <row r="136" spans="7:11" x14ac:dyDescent="0.45">
      <c r="G136" s="7">
        <v>772543032</v>
      </c>
      <c r="I136" s="7">
        <v>772222253</v>
      </c>
      <c r="J136" s="5">
        <v>4633333518</v>
      </c>
      <c r="K136" s="5"/>
    </row>
    <row r="137" spans="7:11" x14ac:dyDescent="0.45">
      <c r="G137" s="7">
        <v>772551078</v>
      </c>
      <c r="I137" s="7">
        <v>772283269</v>
      </c>
      <c r="J137" s="5">
        <v>772283269</v>
      </c>
      <c r="K137" s="5"/>
    </row>
    <row r="138" spans="7:11" x14ac:dyDescent="0.45">
      <c r="G138" s="7">
        <v>772555234</v>
      </c>
      <c r="I138" s="7">
        <v>772289185</v>
      </c>
      <c r="J138" s="5"/>
      <c r="K138" s="5">
        <v>2316867555</v>
      </c>
    </row>
    <row r="139" spans="7:11" x14ac:dyDescent="0.45">
      <c r="G139" s="7">
        <v>772568061</v>
      </c>
      <c r="I139" s="7">
        <v>772377240</v>
      </c>
      <c r="J139" s="5">
        <v>4634263440</v>
      </c>
      <c r="K139" s="5"/>
    </row>
    <row r="140" spans="7:11" x14ac:dyDescent="0.45">
      <c r="G140" s="7">
        <v>772595320</v>
      </c>
      <c r="I140" s="7">
        <v>772403781</v>
      </c>
      <c r="J140" s="5">
        <v>1544807562</v>
      </c>
      <c r="K140" s="5"/>
    </row>
    <row r="141" spans="7:11" x14ac:dyDescent="0.45">
      <c r="G141" s="7">
        <v>772714747</v>
      </c>
      <c r="I141" s="7">
        <v>772424434</v>
      </c>
      <c r="J141" s="5"/>
      <c r="K141" s="5">
        <v>2317273302</v>
      </c>
    </row>
    <row r="142" spans="7:11" x14ac:dyDescent="0.45">
      <c r="G142" s="7">
        <v>772768061</v>
      </c>
      <c r="I142" s="7">
        <v>772445091</v>
      </c>
      <c r="J142" s="5">
        <v>772445091</v>
      </c>
      <c r="K142" s="5"/>
    </row>
    <row r="143" spans="7:11" x14ac:dyDescent="0.45">
      <c r="G143" s="7">
        <v>772773318</v>
      </c>
      <c r="I143" s="7">
        <v>772489112</v>
      </c>
      <c r="J143" s="5"/>
      <c r="K143" s="5">
        <v>772489112</v>
      </c>
    </row>
    <row r="144" spans="7:11" x14ac:dyDescent="0.45">
      <c r="G144" s="7">
        <v>772788635</v>
      </c>
      <c r="I144" s="7">
        <v>772515146</v>
      </c>
      <c r="J144" s="5"/>
      <c r="K144" s="5">
        <v>772515146</v>
      </c>
    </row>
    <row r="145" spans="7:11" x14ac:dyDescent="0.45">
      <c r="G145" s="7">
        <v>772810635</v>
      </c>
      <c r="I145" s="7">
        <v>772523102</v>
      </c>
      <c r="J145" s="5">
        <v>1545046204</v>
      </c>
      <c r="K145" s="5"/>
    </row>
    <row r="146" spans="7:11" x14ac:dyDescent="0.45">
      <c r="G146" s="7">
        <v>772884203</v>
      </c>
      <c r="I146" s="7">
        <v>772539977</v>
      </c>
      <c r="J146" s="5">
        <v>1545079954</v>
      </c>
      <c r="K146" s="5"/>
    </row>
    <row r="147" spans="7:11" x14ac:dyDescent="0.45">
      <c r="G147" s="7">
        <v>772892924</v>
      </c>
      <c r="I147" s="7">
        <v>772543032</v>
      </c>
      <c r="J147" s="5"/>
      <c r="K147" s="5">
        <v>3090172128</v>
      </c>
    </row>
    <row r="148" spans="7:11" x14ac:dyDescent="0.45">
      <c r="G148" s="7">
        <v>772900705</v>
      </c>
      <c r="I148" s="7">
        <v>772551078</v>
      </c>
      <c r="J148" s="5"/>
      <c r="K148" s="5">
        <v>772551078</v>
      </c>
    </row>
    <row r="149" spans="7:11" x14ac:dyDescent="0.45">
      <c r="G149" s="7">
        <v>772902514</v>
      </c>
      <c r="I149" s="7">
        <v>772555234</v>
      </c>
      <c r="J149" s="5"/>
      <c r="K149" s="5">
        <v>1545110468</v>
      </c>
    </row>
    <row r="150" spans="7:11" x14ac:dyDescent="0.45">
      <c r="G150" s="7">
        <v>772932581</v>
      </c>
      <c r="I150" s="7">
        <v>772568061</v>
      </c>
      <c r="J150" s="5"/>
      <c r="K150" s="5">
        <v>1545136122</v>
      </c>
    </row>
    <row r="151" spans="7:11" x14ac:dyDescent="0.45">
      <c r="G151" s="7">
        <v>772957336</v>
      </c>
      <c r="I151" s="7">
        <v>772595320</v>
      </c>
      <c r="J151" s="5"/>
      <c r="K151" s="5">
        <v>1545190640</v>
      </c>
    </row>
    <row r="152" spans="7:11" x14ac:dyDescent="0.45">
      <c r="G152" s="7">
        <v>773066194</v>
      </c>
      <c r="I152" s="7">
        <v>772714747</v>
      </c>
      <c r="J152" s="5"/>
      <c r="K152" s="5">
        <v>1545429494</v>
      </c>
    </row>
    <row r="153" spans="7:11" x14ac:dyDescent="0.45">
      <c r="G153" s="7">
        <v>773122246</v>
      </c>
      <c r="I153" s="7">
        <v>772768061</v>
      </c>
      <c r="J153" s="5"/>
      <c r="K153" s="5">
        <v>772768061</v>
      </c>
    </row>
    <row r="154" spans="7:11" x14ac:dyDescent="0.45">
      <c r="G154" s="7">
        <v>773125434</v>
      </c>
      <c r="I154" s="7">
        <v>772773318</v>
      </c>
      <c r="J154" s="5">
        <v>2318319954</v>
      </c>
      <c r="K154" s="5"/>
    </row>
    <row r="155" spans="7:11" x14ac:dyDescent="0.45">
      <c r="G155" s="7">
        <v>773170826</v>
      </c>
      <c r="I155" s="7">
        <v>772788635</v>
      </c>
      <c r="J155" s="5"/>
      <c r="K155" s="5">
        <v>5409520445</v>
      </c>
    </row>
    <row r="156" spans="7:11" x14ac:dyDescent="0.45">
      <c r="G156" s="7">
        <v>773171955</v>
      </c>
      <c r="I156" s="7">
        <v>772810635</v>
      </c>
      <c r="J156" s="5"/>
      <c r="K156" s="5">
        <v>772810635</v>
      </c>
    </row>
    <row r="157" spans="7:11" x14ac:dyDescent="0.45">
      <c r="G157" s="7">
        <v>773199049</v>
      </c>
      <c r="I157" s="7">
        <v>772884203</v>
      </c>
      <c r="J157" s="5">
        <v>772884203</v>
      </c>
      <c r="K157" s="5">
        <v>1545768406</v>
      </c>
    </row>
    <row r="158" spans="7:11" x14ac:dyDescent="0.45">
      <c r="G158" s="7">
        <v>773233617</v>
      </c>
      <c r="I158" s="7">
        <v>772892924</v>
      </c>
      <c r="J158" s="5"/>
      <c r="K158" s="5">
        <v>2318678772</v>
      </c>
    </row>
    <row r="159" spans="7:11" x14ac:dyDescent="0.45">
      <c r="G159" s="7">
        <v>773247171</v>
      </c>
      <c r="I159" s="7">
        <v>772900705</v>
      </c>
      <c r="J159" s="5"/>
      <c r="K159" s="5">
        <v>4637404230</v>
      </c>
    </row>
    <row r="160" spans="7:11" x14ac:dyDescent="0.45">
      <c r="G160" s="7">
        <v>773248259</v>
      </c>
      <c r="I160" s="7">
        <v>772902514</v>
      </c>
      <c r="J160" s="5">
        <v>772902514</v>
      </c>
      <c r="K160" s="5"/>
    </row>
    <row r="161" spans="7:11" x14ac:dyDescent="0.45">
      <c r="G161" s="7">
        <v>773308303</v>
      </c>
      <c r="I161" s="7">
        <v>772932581</v>
      </c>
      <c r="J161" s="5">
        <v>772932581</v>
      </c>
      <c r="K161" s="5"/>
    </row>
    <row r="162" spans="7:11" x14ac:dyDescent="0.45">
      <c r="G162" s="7">
        <v>773340367</v>
      </c>
      <c r="I162" s="7">
        <v>772957336</v>
      </c>
      <c r="J162" s="5"/>
      <c r="K162" s="5">
        <v>1545914672</v>
      </c>
    </row>
    <row r="163" spans="7:11" x14ac:dyDescent="0.45">
      <c r="G163" s="7">
        <v>773366070</v>
      </c>
      <c r="I163" s="7">
        <v>773066194</v>
      </c>
      <c r="J163" s="5">
        <v>1546132388</v>
      </c>
      <c r="K163" s="5"/>
    </row>
    <row r="164" spans="7:11" x14ac:dyDescent="0.45">
      <c r="G164" s="7">
        <v>773420594</v>
      </c>
      <c r="I164" s="7">
        <v>773122246</v>
      </c>
      <c r="J164" s="5">
        <v>1546244492</v>
      </c>
      <c r="K164" s="5"/>
    </row>
    <row r="165" spans="7:11" x14ac:dyDescent="0.45">
      <c r="G165" s="7">
        <v>773445799</v>
      </c>
      <c r="I165" s="7">
        <v>773125434</v>
      </c>
      <c r="J165" s="5">
        <v>2319376302</v>
      </c>
      <c r="K165" s="5"/>
    </row>
    <row r="166" spans="7:11" x14ac:dyDescent="0.45">
      <c r="G166" s="7">
        <v>773465476</v>
      </c>
      <c r="I166" s="7">
        <v>773170826</v>
      </c>
      <c r="J166" s="5"/>
      <c r="K166" s="5">
        <v>2319512478</v>
      </c>
    </row>
    <row r="167" spans="7:11" x14ac:dyDescent="0.45">
      <c r="G167" s="7">
        <v>773481721</v>
      </c>
      <c r="I167" s="7">
        <v>773171955</v>
      </c>
      <c r="J167" s="5"/>
      <c r="K167" s="5">
        <v>1546343910</v>
      </c>
    </row>
    <row r="168" spans="7:11" x14ac:dyDescent="0.45">
      <c r="G168" s="7">
        <v>773482683</v>
      </c>
      <c r="I168" s="7">
        <v>773199049</v>
      </c>
      <c r="J168" s="5">
        <v>3865995245</v>
      </c>
      <c r="K168" s="5"/>
    </row>
    <row r="169" spans="7:11" x14ac:dyDescent="0.45">
      <c r="G169" s="7">
        <v>773493195</v>
      </c>
      <c r="I169" s="7">
        <v>773233617</v>
      </c>
      <c r="J169" s="5">
        <v>3866168085</v>
      </c>
      <c r="K169" s="5"/>
    </row>
    <row r="170" spans="7:11" x14ac:dyDescent="0.45">
      <c r="G170" s="7">
        <v>773523587</v>
      </c>
      <c r="I170" s="7">
        <v>773247171</v>
      </c>
      <c r="J170" s="5"/>
      <c r="K170" s="5">
        <v>4639483026</v>
      </c>
    </row>
    <row r="171" spans="7:11" x14ac:dyDescent="0.45">
      <c r="G171" s="7">
        <v>773531341</v>
      </c>
      <c r="I171" s="7">
        <v>773248259</v>
      </c>
      <c r="J171" s="5">
        <v>3866241295</v>
      </c>
      <c r="K171" s="5"/>
    </row>
    <row r="172" spans="7:11" x14ac:dyDescent="0.45">
      <c r="G172" s="7">
        <v>773546192</v>
      </c>
      <c r="I172" s="7">
        <v>773308303</v>
      </c>
      <c r="J172" s="5">
        <v>2319924909</v>
      </c>
      <c r="K172" s="5"/>
    </row>
    <row r="173" spans="7:11" x14ac:dyDescent="0.45">
      <c r="G173" s="7">
        <v>773546734</v>
      </c>
      <c r="I173" s="7">
        <v>773340367</v>
      </c>
      <c r="J173" s="5">
        <v>3093361468</v>
      </c>
      <c r="K173" s="5"/>
    </row>
    <row r="174" spans="7:11" x14ac:dyDescent="0.45">
      <c r="G174" s="7">
        <v>773564759</v>
      </c>
      <c r="I174" s="7">
        <v>773366070</v>
      </c>
      <c r="J174" s="5">
        <v>1546732140</v>
      </c>
      <c r="K174" s="5"/>
    </row>
    <row r="175" spans="7:11" x14ac:dyDescent="0.45">
      <c r="G175" s="7">
        <v>773569432</v>
      </c>
      <c r="I175" s="7">
        <v>773420594</v>
      </c>
      <c r="J175" s="5"/>
      <c r="K175" s="5">
        <v>773420594</v>
      </c>
    </row>
    <row r="176" spans="7:11" x14ac:dyDescent="0.45">
      <c r="G176" s="7">
        <v>773592330</v>
      </c>
      <c r="I176" s="7">
        <v>773445799</v>
      </c>
      <c r="J176" s="5"/>
      <c r="K176" s="5">
        <v>773445799</v>
      </c>
    </row>
    <row r="177" spans="7:11" x14ac:dyDescent="0.45">
      <c r="G177" s="7">
        <v>773633030</v>
      </c>
      <c r="I177" s="7">
        <v>773465476</v>
      </c>
      <c r="J177" s="5">
        <v>1546930952</v>
      </c>
      <c r="K177" s="5"/>
    </row>
    <row r="178" spans="7:11" x14ac:dyDescent="0.45">
      <c r="G178" s="7">
        <v>773635629</v>
      </c>
      <c r="I178" s="7">
        <v>773481721</v>
      </c>
      <c r="J178" s="5">
        <v>2320445163</v>
      </c>
      <c r="K178" s="5"/>
    </row>
    <row r="179" spans="7:11" x14ac:dyDescent="0.45">
      <c r="G179" s="7">
        <v>773637953</v>
      </c>
      <c r="I179" s="7">
        <v>773482683</v>
      </c>
      <c r="J179" s="5"/>
      <c r="K179" s="5">
        <v>1546965366</v>
      </c>
    </row>
    <row r="180" spans="7:11" x14ac:dyDescent="0.45">
      <c r="G180" s="7">
        <v>773641828</v>
      </c>
      <c r="I180" s="7">
        <v>773493195</v>
      </c>
      <c r="J180" s="5"/>
      <c r="K180" s="5">
        <v>2320479585</v>
      </c>
    </row>
    <row r="181" spans="7:11" x14ac:dyDescent="0.45">
      <c r="G181" s="7">
        <v>773661109</v>
      </c>
      <c r="I181" s="7">
        <v>773523587</v>
      </c>
      <c r="J181" s="5"/>
      <c r="K181" s="5">
        <v>2320570761</v>
      </c>
    </row>
    <row r="182" spans="7:11" x14ac:dyDescent="0.45">
      <c r="G182" s="7">
        <v>773682131</v>
      </c>
      <c r="I182" s="7">
        <v>773531341</v>
      </c>
      <c r="J182" s="5">
        <v>4641188046</v>
      </c>
      <c r="K182" s="5"/>
    </row>
    <row r="183" spans="7:11" x14ac:dyDescent="0.45">
      <c r="G183" s="7">
        <v>773691545</v>
      </c>
      <c r="I183" s="7">
        <v>773546192</v>
      </c>
      <c r="J183" s="5">
        <v>4641277152</v>
      </c>
      <c r="K183" s="5"/>
    </row>
    <row r="184" spans="7:11" x14ac:dyDescent="0.45">
      <c r="G184" s="7">
        <v>773708303</v>
      </c>
      <c r="I184" s="7">
        <v>773546734</v>
      </c>
      <c r="J184" s="5">
        <v>773546734</v>
      </c>
      <c r="K184" s="5"/>
    </row>
    <row r="185" spans="7:11" x14ac:dyDescent="0.45">
      <c r="G185" s="7">
        <v>773725495</v>
      </c>
      <c r="I185" s="7">
        <v>773564759</v>
      </c>
      <c r="J185" s="5"/>
      <c r="K185" s="5">
        <v>1547129518</v>
      </c>
    </row>
    <row r="186" spans="7:11" x14ac:dyDescent="0.45">
      <c r="G186" s="7">
        <v>773739328</v>
      </c>
      <c r="I186" s="7">
        <v>773569432</v>
      </c>
      <c r="J186" s="5">
        <v>773569432</v>
      </c>
      <c r="K186" s="5"/>
    </row>
    <row r="187" spans="7:11" x14ac:dyDescent="0.45">
      <c r="G187" s="7">
        <v>773752191</v>
      </c>
      <c r="I187" s="7">
        <v>773592330</v>
      </c>
      <c r="J187" s="5">
        <v>773592330</v>
      </c>
      <c r="K187" s="5"/>
    </row>
    <row r="188" spans="7:11" x14ac:dyDescent="0.45">
      <c r="G188" s="7">
        <v>773756258</v>
      </c>
      <c r="I188" s="7">
        <v>773633030</v>
      </c>
      <c r="J188" s="5"/>
      <c r="K188" s="5">
        <v>2320899090</v>
      </c>
    </row>
    <row r="189" spans="7:11" x14ac:dyDescent="0.45">
      <c r="G189" s="7">
        <v>773758073</v>
      </c>
      <c r="I189" s="7">
        <v>773635629</v>
      </c>
      <c r="J189" s="5"/>
      <c r="K189" s="5">
        <v>2320906887</v>
      </c>
    </row>
    <row r="190" spans="7:11" x14ac:dyDescent="0.45">
      <c r="G190" s="7">
        <v>773777037</v>
      </c>
      <c r="I190" s="7">
        <v>773637953</v>
      </c>
      <c r="J190" s="5"/>
      <c r="K190" s="5">
        <v>773637953</v>
      </c>
    </row>
    <row r="191" spans="7:11" x14ac:dyDescent="0.45">
      <c r="G191" s="7">
        <v>773806309</v>
      </c>
      <c r="I191" s="7">
        <v>773641828</v>
      </c>
      <c r="J191" s="5"/>
      <c r="K191" s="5">
        <v>2320925484</v>
      </c>
    </row>
    <row r="192" spans="7:11" x14ac:dyDescent="0.45">
      <c r="G192" s="7">
        <v>773812537</v>
      </c>
      <c r="I192" s="7">
        <v>773661109</v>
      </c>
      <c r="J192" s="5">
        <v>2320983327</v>
      </c>
      <c r="K192" s="5"/>
    </row>
    <row r="193" spans="7:11" x14ac:dyDescent="0.45">
      <c r="G193" s="7">
        <v>774024173</v>
      </c>
      <c r="I193" s="7">
        <v>773682131</v>
      </c>
      <c r="J193" s="5"/>
      <c r="K193" s="5">
        <v>773682131</v>
      </c>
    </row>
    <row r="194" spans="7:11" x14ac:dyDescent="0.45">
      <c r="G194" s="7">
        <v>774061052</v>
      </c>
      <c r="I194" s="7">
        <v>773691545</v>
      </c>
      <c r="J194" s="5"/>
      <c r="K194" s="5">
        <v>773691545</v>
      </c>
    </row>
    <row r="195" spans="7:11" x14ac:dyDescent="0.45">
      <c r="G195" s="7">
        <v>774085900</v>
      </c>
      <c r="I195" s="7">
        <v>773708303</v>
      </c>
      <c r="J195" s="5">
        <v>3868541515</v>
      </c>
      <c r="K195" s="5"/>
    </row>
    <row r="196" spans="7:11" x14ac:dyDescent="0.45">
      <c r="G196" s="7">
        <v>774187389</v>
      </c>
      <c r="I196" s="7">
        <v>773725495</v>
      </c>
      <c r="J196" s="5"/>
      <c r="K196" s="5">
        <v>3094901980</v>
      </c>
    </row>
    <row r="197" spans="7:11" x14ac:dyDescent="0.45">
      <c r="G197" s="7">
        <v>774216339</v>
      </c>
      <c r="I197" s="7">
        <v>773739328</v>
      </c>
      <c r="J197" s="5"/>
      <c r="K197" s="5">
        <v>3868696640</v>
      </c>
    </row>
    <row r="198" spans="7:11" x14ac:dyDescent="0.45">
      <c r="G198" s="7">
        <v>774230518</v>
      </c>
      <c r="I198" s="7">
        <v>773752191</v>
      </c>
      <c r="J198" s="5"/>
      <c r="K198" s="5">
        <v>2321256573</v>
      </c>
    </row>
    <row r="199" spans="7:11" x14ac:dyDescent="0.45">
      <c r="G199" s="7">
        <v>774230720</v>
      </c>
      <c r="I199" s="7">
        <v>773756258</v>
      </c>
      <c r="J199" s="5">
        <v>4642537548</v>
      </c>
      <c r="K199" s="5"/>
    </row>
    <row r="200" spans="7:11" x14ac:dyDescent="0.45">
      <c r="G200" s="7">
        <v>774245132</v>
      </c>
      <c r="I200" s="7">
        <v>773758073</v>
      </c>
      <c r="J200" s="5">
        <v>773758073</v>
      </c>
      <c r="K200" s="5"/>
    </row>
    <row r="201" spans="7:11" x14ac:dyDescent="0.45">
      <c r="G201" s="7">
        <v>774289051</v>
      </c>
      <c r="I201" s="7">
        <v>773777037</v>
      </c>
      <c r="J201" s="5">
        <v>4642662222</v>
      </c>
      <c r="K201" s="5"/>
    </row>
    <row r="202" spans="7:11" x14ac:dyDescent="0.45">
      <c r="G202" s="7">
        <v>774330364</v>
      </c>
      <c r="I202" s="7">
        <v>773806309</v>
      </c>
      <c r="J202" s="5">
        <v>1547612618</v>
      </c>
      <c r="K202" s="5"/>
    </row>
    <row r="203" spans="7:11" x14ac:dyDescent="0.45">
      <c r="G203" s="7">
        <v>774333344</v>
      </c>
      <c r="I203" s="7">
        <v>773812537</v>
      </c>
      <c r="J203" s="5"/>
      <c r="K203" s="5">
        <v>3869062685</v>
      </c>
    </row>
    <row r="204" spans="7:11" x14ac:dyDescent="0.45">
      <c r="G204" s="7">
        <v>774379845</v>
      </c>
      <c r="I204" s="7">
        <v>774024173</v>
      </c>
      <c r="J204" s="5">
        <v>774024173</v>
      </c>
      <c r="K204" s="5"/>
    </row>
    <row r="205" spans="7:11" x14ac:dyDescent="0.45">
      <c r="G205" s="7">
        <v>774381151</v>
      </c>
      <c r="I205" s="7">
        <v>774061052</v>
      </c>
      <c r="J205" s="5">
        <v>3096244208</v>
      </c>
      <c r="K205" s="5"/>
    </row>
    <row r="206" spans="7:11" x14ac:dyDescent="0.45">
      <c r="G206" s="7">
        <v>774388361</v>
      </c>
      <c r="I206" s="7">
        <v>774085900</v>
      </c>
      <c r="J206" s="5"/>
      <c r="K206" s="5">
        <v>1548171800</v>
      </c>
    </row>
    <row r="207" spans="7:11" x14ac:dyDescent="0.45">
      <c r="G207" s="7">
        <v>774405166</v>
      </c>
      <c r="I207" s="7">
        <v>774187389</v>
      </c>
      <c r="J207" s="5">
        <v>2322562167</v>
      </c>
      <c r="K207" s="5"/>
    </row>
    <row r="208" spans="7:11" x14ac:dyDescent="0.45">
      <c r="G208" s="7">
        <v>774409291</v>
      </c>
      <c r="I208" s="7">
        <v>774216339</v>
      </c>
      <c r="J208" s="5">
        <v>4645298034</v>
      </c>
      <c r="K208" s="5"/>
    </row>
    <row r="209" spans="7:11" x14ac:dyDescent="0.45">
      <c r="G209" s="7">
        <v>774415358</v>
      </c>
      <c r="I209" s="7">
        <v>774230518</v>
      </c>
      <c r="J209" s="5">
        <v>3871152590</v>
      </c>
      <c r="K209" s="5"/>
    </row>
    <row r="210" spans="7:11" x14ac:dyDescent="0.45">
      <c r="G210" s="7">
        <v>774428537</v>
      </c>
      <c r="I210" s="7">
        <v>774230720</v>
      </c>
      <c r="J210" s="5">
        <v>1548461440</v>
      </c>
      <c r="K210" s="5"/>
    </row>
    <row r="211" spans="7:11" x14ac:dyDescent="0.45">
      <c r="G211" s="7">
        <v>774445089</v>
      </c>
      <c r="I211" s="7">
        <v>774245132</v>
      </c>
      <c r="J211" s="5">
        <v>3871225660</v>
      </c>
      <c r="K211" s="5"/>
    </row>
    <row r="212" spans="7:11" x14ac:dyDescent="0.45">
      <c r="G212" s="7">
        <v>774445778</v>
      </c>
      <c r="I212" s="7">
        <v>774289051</v>
      </c>
      <c r="J212" s="5">
        <v>2322867153</v>
      </c>
      <c r="K212" s="5"/>
    </row>
    <row r="213" spans="7:11" x14ac:dyDescent="0.45">
      <c r="G213" s="7">
        <v>774445965</v>
      </c>
      <c r="I213" s="7">
        <v>774330364</v>
      </c>
      <c r="J213" s="5"/>
      <c r="K213" s="5">
        <v>2322991092</v>
      </c>
    </row>
    <row r="214" spans="7:11" x14ac:dyDescent="0.45">
      <c r="G214" s="7">
        <v>774446240</v>
      </c>
      <c r="I214" s="7">
        <v>774333344</v>
      </c>
      <c r="J214" s="5">
        <v>1548666688</v>
      </c>
      <c r="K214" s="5"/>
    </row>
    <row r="215" spans="7:11" x14ac:dyDescent="0.45">
      <c r="G215" s="7">
        <v>774450094</v>
      </c>
      <c r="I215" s="7">
        <v>774379845</v>
      </c>
      <c r="J215" s="5"/>
      <c r="K215" s="5">
        <v>1548759690</v>
      </c>
    </row>
    <row r="216" spans="7:11" x14ac:dyDescent="0.45">
      <c r="G216" s="7">
        <v>774452553</v>
      </c>
      <c r="I216" s="7">
        <v>774381151</v>
      </c>
      <c r="J216" s="5"/>
      <c r="K216" s="5">
        <v>774381151</v>
      </c>
    </row>
    <row r="217" spans="7:11" x14ac:dyDescent="0.45">
      <c r="G217" s="7">
        <v>774480985</v>
      </c>
      <c r="I217" s="7">
        <v>774388361</v>
      </c>
      <c r="J217" s="5"/>
      <c r="K217" s="5">
        <v>1548776722</v>
      </c>
    </row>
    <row r="218" spans="7:11" x14ac:dyDescent="0.45">
      <c r="G218" s="7">
        <v>774483771</v>
      </c>
      <c r="I218" s="7">
        <v>774405166</v>
      </c>
      <c r="J218" s="5"/>
      <c r="K218" s="5">
        <v>1548810332</v>
      </c>
    </row>
    <row r="219" spans="7:11" x14ac:dyDescent="0.45">
      <c r="G219" s="7">
        <v>774483791</v>
      </c>
      <c r="I219" s="7">
        <v>774409291</v>
      </c>
      <c r="J219" s="5"/>
      <c r="K219" s="5">
        <v>774409291</v>
      </c>
    </row>
    <row r="220" spans="7:11" x14ac:dyDescent="0.45">
      <c r="G220" s="7">
        <v>774521295</v>
      </c>
      <c r="I220" s="7">
        <v>774415358</v>
      </c>
      <c r="J220" s="5">
        <v>3097661432</v>
      </c>
      <c r="K220" s="5"/>
    </row>
    <row r="221" spans="7:11" x14ac:dyDescent="0.45">
      <c r="G221" s="7">
        <v>774540865</v>
      </c>
      <c r="I221" s="7">
        <v>774428537</v>
      </c>
      <c r="J221" s="5"/>
      <c r="K221" s="5">
        <v>774428537</v>
      </c>
    </row>
    <row r="222" spans="7:11" x14ac:dyDescent="0.45">
      <c r="G222" s="7">
        <v>774580822</v>
      </c>
      <c r="I222" s="7">
        <v>774445089</v>
      </c>
      <c r="J222" s="5">
        <v>774445089</v>
      </c>
      <c r="K222" s="5">
        <v>774445089</v>
      </c>
    </row>
    <row r="223" spans="7:11" x14ac:dyDescent="0.45">
      <c r="G223" s="7">
        <v>774624747</v>
      </c>
      <c r="I223" s="7">
        <v>774445778</v>
      </c>
      <c r="J223" s="5">
        <v>4646674668</v>
      </c>
      <c r="K223" s="5"/>
    </row>
    <row r="224" spans="7:11" x14ac:dyDescent="0.45">
      <c r="G224" s="7">
        <v>774677998</v>
      </c>
      <c r="I224" s="7">
        <v>774445965</v>
      </c>
      <c r="J224" s="5">
        <v>774445965</v>
      </c>
      <c r="K224" s="5">
        <v>2323337895</v>
      </c>
    </row>
    <row r="225" spans="7:11" x14ac:dyDescent="0.45">
      <c r="G225" s="7">
        <v>774698440</v>
      </c>
      <c r="I225" s="7">
        <v>774446240</v>
      </c>
      <c r="J225" s="5">
        <v>1548892480</v>
      </c>
      <c r="K225" s="5"/>
    </row>
    <row r="226" spans="7:11" x14ac:dyDescent="0.45">
      <c r="G226" s="7">
        <v>774714304</v>
      </c>
      <c r="I226" s="7">
        <v>774450094</v>
      </c>
      <c r="J226" s="5"/>
      <c r="K226" s="5">
        <v>774450094</v>
      </c>
    </row>
    <row r="227" spans="7:11" x14ac:dyDescent="0.45">
      <c r="G227" s="7">
        <v>774714384</v>
      </c>
      <c r="I227" s="7">
        <v>774452553</v>
      </c>
      <c r="J227" s="5"/>
      <c r="K227" s="5">
        <v>1548905106</v>
      </c>
    </row>
    <row r="228" spans="7:11" x14ac:dyDescent="0.45">
      <c r="G228" s="7">
        <v>774723559</v>
      </c>
      <c r="I228" s="7">
        <v>774480985</v>
      </c>
      <c r="J228" s="5"/>
      <c r="K228" s="5">
        <v>774480985</v>
      </c>
    </row>
    <row r="229" spans="7:11" x14ac:dyDescent="0.45">
      <c r="G229" s="7">
        <v>774725050</v>
      </c>
      <c r="I229" s="7">
        <v>774483771</v>
      </c>
      <c r="J229" s="5">
        <v>774483771</v>
      </c>
      <c r="K229" s="5"/>
    </row>
    <row r="230" spans="7:11" x14ac:dyDescent="0.45">
      <c r="G230" s="7">
        <v>774756754</v>
      </c>
      <c r="I230" s="7">
        <v>774483791</v>
      </c>
      <c r="J230" s="5">
        <v>3097935164</v>
      </c>
      <c r="K230" s="5"/>
    </row>
    <row r="231" spans="7:11" x14ac:dyDescent="0.45">
      <c r="G231" s="7">
        <v>774756755</v>
      </c>
      <c r="I231" s="7">
        <v>774521295</v>
      </c>
      <c r="J231" s="5">
        <v>3098085180</v>
      </c>
      <c r="K231" s="5"/>
    </row>
    <row r="232" spans="7:11" x14ac:dyDescent="0.45">
      <c r="G232" s="7">
        <v>774820232</v>
      </c>
      <c r="I232" s="7">
        <v>774540865</v>
      </c>
      <c r="J232" s="5"/>
      <c r="K232" s="5">
        <v>3098163460</v>
      </c>
    </row>
    <row r="233" spans="7:11" x14ac:dyDescent="0.45">
      <c r="G233" s="7">
        <v>774849293</v>
      </c>
      <c r="I233" s="7">
        <v>774580822</v>
      </c>
      <c r="J233" s="5">
        <v>3872904110</v>
      </c>
      <c r="K233" s="5"/>
    </row>
    <row r="234" spans="7:11" x14ac:dyDescent="0.45">
      <c r="G234" s="7">
        <v>774850927</v>
      </c>
      <c r="I234" s="7">
        <v>774624747</v>
      </c>
      <c r="J234" s="5">
        <v>1549249494</v>
      </c>
      <c r="K234" s="5"/>
    </row>
    <row r="235" spans="7:11" x14ac:dyDescent="0.45">
      <c r="G235" s="7">
        <v>774872626</v>
      </c>
      <c r="I235" s="7">
        <v>774677998</v>
      </c>
      <c r="J235" s="5">
        <v>1549355996</v>
      </c>
      <c r="K235" s="5"/>
    </row>
    <row r="236" spans="7:11" x14ac:dyDescent="0.45">
      <c r="G236" s="7">
        <v>774880562</v>
      </c>
      <c r="I236" s="7">
        <v>774698440</v>
      </c>
      <c r="J236" s="5"/>
      <c r="K236" s="5">
        <v>1549396880</v>
      </c>
    </row>
    <row r="237" spans="7:11" x14ac:dyDescent="0.45">
      <c r="G237" s="7">
        <v>774886110</v>
      </c>
      <c r="I237" s="7">
        <v>774714304</v>
      </c>
      <c r="J237" s="5">
        <v>774714304</v>
      </c>
      <c r="K237" s="5"/>
    </row>
    <row r="238" spans="7:11" x14ac:dyDescent="0.45">
      <c r="G238" s="7">
        <v>774898830</v>
      </c>
      <c r="I238" s="7">
        <v>774714384</v>
      </c>
      <c r="J238" s="5"/>
      <c r="K238" s="5">
        <v>3098857536</v>
      </c>
    </row>
    <row r="239" spans="7:11" x14ac:dyDescent="0.45">
      <c r="G239" s="7">
        <v>774993694</v>
      </c>
      <c r="I239" s="7">
        <v>774723559</v>
      </c>
      <c r="J239" s="5">
        <v>774723559</v>
      </c>
      <c r="K239" s="5"/>
    </row>
    <row r="240" spans="7:11" x14ac:dyDescent="0.45">
      <c r="G240" s="7">
        <v>775001321</v>
      </c>
      <c r="I240" s="7">
        <v>774725050</v>
      </c>
      <c r="J240" s="5"/>
      <c r="K240" s="5">
        <v>1549450100</v>
      </c>
    </row>
    <row r="241" spans="7:11" x14ac:dyDescent="0.45">
      <c r="G241" s="7">
        <v>775014335</v>
      </c>
      <c r="I241" s="7">
        <v>774756754</v>
      </c>
      <c r="J241" s="5">
        <v>2324270262</v>
      </c>
      <c r="K241" s="5"/>
    </row>
    <row r="242" spans="7:11" x14ac:dyDescent="0.45">
      <c r="G242" s="7">
        <v>775035260</v>
      </c>
      <c r="I242" s="7">
        <v>774756755</v>
      </c>
      <c r="J242" s="5"/>
      <c r="K242" s="5">
        <v>3099027020</v>
      </c>
    </row>
    <row r="243" spans="7:11" x14ac:dyDescent="0.45">
      <c r="G243" s="7">
        <v>775038524</v>
      </c>
      <c r="I243" s="7">
        <v>774820232</v>
      </c>
      <c r="J243" s="5"/>
      <c r="K243" s="5">
        <v>2324460696</v>
      </c>
    </row>
    <row r="244" spans="7:11" x14ac:dyDescent="0.45">
      <c r="G244" s="7">
        <v>775039973</v>
      </c>
      <c r="I244" s="7">
        <v>774849293</v>
      </c>
      <c r="J244" s="5">
        <v>2324547879</v>
      </c>
      <c r="K244" s="5"/>
    </row>
    <row r="245" spans="7:11" x14ac:dyDescent="0.45">
      <c r="G245" s="7">
        <v>775043755</v>
      </c>
      <c r="I245" s="7">
        <v>774850927</v>
      </c>
      <c r="J245" s="5">
        <v>774850927</v>
      </c>
      <c r="K245" s="5"/>
    </row>
    <row r="246" spans="7:11" x14ac:dyDescent="0.45">
      <c r="G246" s="7">
        <v>775067806</v>
      </c>
      <c r="I246" s="7">
        <v>774872626</v>
      </c>
      <c r="J246" s="5">
        <v>774872626</v>
      </c>
      <c r="K246" s="5"/>
    </row>
    <row r="247" spans="7:11" x14ac:dyDescent="0.45">
      <c r="G247" s="7">
        <v>775076862</v>
      </c>
      <c r="I247" s="7">
        <v>774880562</v>
      </c>
      <c r="J247" s="5"/>
      <c r="K247" s="5">
        <v>774880562</v>
      </c>
    </row>
    <row r="248" spans="7:11" x14ac:dyDescent="0.45">
      <c r="G248" s="7">
        <v>775079426</v>
      </c>
      <c r="I248" s="7">
        <v>774886110</v>
      </c>
      <c r="J248" s="5">
        <v>3099544440</v>
      </c>
      <c r="K248" s="5"/>
    </row>
    <row r="249" spans="7:11" x14ac:dyDescent="0.45">
      <c r="G249" s="7">
        <v>775092096</v>
      </c>
      <c r="I249" s="7">
        <v>774898830</v>
      </c>
      <c r="J249" s="5"/>
      <c r="K249" s="5">
        <v>2324696490</v>
      </c>
    </row>
    <row r="250" spans="7:11" x14ac:dyDescent="0.45">
      <c r="G250" s="7">
        <v>775109287</v>
      </c>
      <c r="I250" s="7">
        <v>774993694</v>
      </c>
      <c r="J250" s="5">
        <v>2324981082</v>
      </c>
      <c r="K250" s="5"/>
    </row>
    <row r="251" spans="7:11" x14ac:dyDescent="0.45">
      <c r="G251" s="7">
        <v>775122270</v>
      </c>
      <c r="I251" s="7">
        <v>775001321</v>
      </c>
      <c r="J251" s="5"/>
      <c r="K251" s="5">
        <v>1550002642</v>
      </c>
    </row>
    <row r="252" spans="7:11" x14ac:dyDescent="0.45">
      <c r="G252" s="7">
        <v>775134338</v>
      </c>
      <c r="I252" s="7">
        <v>775014335</v>
      </c>
      <c r="J252" s="5"/>
      <c r="K252" s="5">
        <v>3100057340</v>
      </c>
    </row>
    <row r="253" spans="7:11" x14ac:dyDescent="0.45">
      <c r="G253" s="7">
        <v>775144318</v>
      </c>
      <c r="I253" s="7">
        <v>775035260</v>
      </c>
      <c r="J253" s="5"/>
      <c r="K253" s="5">
        <v>775035260</v>
      </c>
    </row>
    <row r="254" spans="7:11" x14ac:dyDescent="0.45">
      <c r="G254" s="7">
        <v>775156666</v>
      </c>
      <c r="I254" s="7">
        <v>775038524</v>
      </c>
      <c r="J254" s="5"/>
      <c r="K254" s="5">
        <v>2325115572</v>
      </c>
    </row>
    <row r="255" spans="7:11" x14ac:dyDescent="0.45">
      <c r="G255" s="7">
        <v>775159936</v>
      </c>
      <c r="I255" s="7">
        <v>775039973</v>
      </c>
      <c r="J255" s="5"/>
      <c r="K255" s="5">
        <v>1550079946</v>
      </c>
    </row>
    <row r="256" spans="7:11" x14ac:dyDescent="0.45">
      <c r="G256" s="7">
        <v>775188251</v>
      </c>
      <c r="I256" s="7">
        <v>775043755</v>
      </c>
      <c r="J256" s="5"/>
      <c r="K256" s="5">
        <v>775043755</v>
      </c>
    </row>
    <row r="257" spans="7:11" x14ac:dyDescent="0.45">
      <c r="G257" s="7">
        <v>775212989</v>
      </c>
      <c r="I257" s="7">
        <v>775067806</v>
      </c>
      <c r="J257" s="5">
        <v>3100271224</v>
      </c>
      <c r="K257" s="5"/>
    </row>
    <row r="258" spans="7:11" x14ac:dyDescent="0.45">
      <c r="G258" s="7">
        <v>775213948</v>
      </c>
      <c r="I258" s="7">
        <v>775076862</v>
      </c>
      <c r="J258" s="5"/>
      <c r="K258" s="5">
        <v>2325230586</v>
      </c>
    </row>
    <row r="259" spans="7:11" x14ac:dyDescent="0.45">
      <c r="G259" s="7">
        <v>775218959</v>
      </c>
      <c r="I259" s="7">
        <v>775079426</v>
      </c>
      <c r="J259" s="5"/>
      <c r="K259" s="5">
        <v>2325238278</v>
      </c>
    </row>
    <row r="260" spans="7:11" x14ac:dyDescent="0.45">
      <c r="G260" s="7">
        <v>775250570</v>
      </c>
      <c r="I260" s="7">
        <v>775092096</v>
      </c>
      <c r="J260" s="5"/>
      <c r="K260" s="5">
        <v>775092096</v>
      </c>
    </row>
    <row r="261" spans="7:11" x14ac:dyDescent="0.45">
      <c r="G261" s="7">
        <v>775264622</v>
      </c>
      <c r="I261" s="7">
        <v>775109287</v>
      </c>
      <c r="J261" s="5"/>
      <c r="K261" s="5">
        <v>1550218574</v>
      </c>
    </row>
    <row r="262" spans="7:11" x14ac:dyDescent="0.45">
      <c r="G262" s="7">
        <v>775273147</v>
      </c>
      <c r="I262" s="7">
        <v>775122270</v>
      </c>
      <c r="J262" s="5">
        <v>775122270</v>
      </c>
      <c r="K262" s="5">
        <v>1550244540</v>
      </c>
    </row>
    <row r="263" spans="7:11" x14ac:dyDescent="0.45">
      <c r="G263" s="7">
        <v>775273852</v>
      </c>
      <c r="I263" s="7">
        <v>775134338</v>
      </c>
      <c r="J263" s="5"/>
      <c r="K263" s="5">
        <v>1550268676</v>
      </c>
    </row>
    <row r="264" spans="7:11" x14ac:dyDescent="0.45">
      <c r="G264" s="7">
        <v>775276149</v>
      </c>
      <c r="I264" s="7">
        <v>775144318</v>
      </c>
      <c r="J264" s="5">
        <v>775144318</v>
      </c>
      <c r="K264" s="5"/>
    </row>
    <row r="265" spans="7:11" x14ac:dyDescent="0.45">
      <c r="G265" s="7">
        <v>775356094</v>
      </c>
      <c r="I265" s="7">
        <v>775156666</v>
      </c>
      <c r="J265" s="5">
        <v>1550313332</v>
      </c>
      <c r="K265" s="5"/>
    </row>
    <row r="266" spans="7:11" x14ac:dyDescent="0.45">
      <c r="G266" s="7">
        <v>775361133</v>
      </c>
      <c r="I266" s="7">
        <v>775159936</v>
      </c>
      <c r="J266" s="5"/>
      <c r="K266" s="5">
        <v>775159936</v>
      </c>
    </row>
    <row r="267" spans="7:11" x14ac:dyDescent="0.45">
      <c r="G267" s="7">
        <v>775361612</v>
      </c>
      <c r="I267" s="7">
        <v>775188251</v>
      </c>
      <c r="J267" s="5"/>
      <c r="K267" s="5">
        <v>1550376502</v>
      </c>
    </row>
    <row r="268" spans="7:11" x14ac:dyDescent="0.45">
      <c r="G268" s="7">
        <v>775364835</v>
      </c>
      <c r="I268" s="7">
        <v>775212989</v>
      </c>
      <c r="J268" s="5">
        <v>775212989</v>
      </c>
      <c r="K268" s="5"/>
    </row>
    <row r="269" spans="7:11" x14ac:dyDescent="0.45">
      <c r="G269" s="7">
        <v>775376725</v>
      </c>
      <c r="I269" s="7">
        <v>775213948</v>
      </c>
      <c r="J269" s="5">
        <v>4651283688</v>
      </c>
      <c r="K269" s="5"/>
    </row>
    <row r="270" spans="7:11" x14ac:dyDescent="0.45">
      <c r="G270" s="7">
        <v>775405469</v>
      </c>
      <c r="I270" s="7">
        <v>775218959</v>
      </c>
      <c r="J270" s="5">
        <v>6201751672</v>
      </c>
      <c r="K270" s="5"/>
    </row>
    <row r="271" spans="7:11" x14ac:dyDescent="0.45">
      <c r="G271" s="7">
        <v>775406016</v>
      </c>
      <c r="I271" s="7">
        <v>775250570</v>
      </c>
      <c r="J271" s="5">
        <v>3101002280</v>
      </c>
      <c r="K271" s="5"/>
    </row>
    <row r="272" spans="7:11" x14ac:dyDescent="0.45">
      <c r="G272" s="7">
        <v>775407226</v>
      </c>
      <c r="I272" s="7">
        <v>775264622</v>
      </c>
      <c r="J272" s="5">
        <v>775264622</v>
      </c>
      <c r="K272" s="5"/>
    </row>
    <row r="273" spans="7:11" x14ac:dyDescent="0.45">
      <c r="G273" s="7">
        <v>775411038</v>
      </c>
      <c r="I273" s="7">
        <v>775273147</v>
      </c>
      <c r="J273" s="5">
        <v>4651638882</v>
      </c>
      <c r="K273" s="5"/>
    </row>
    <row r="274" spans="7:11" x14ac:dyDescent="0.45">
      <c r="G274" s="7">
        <v>775411988</v>
      </c>
      <c r="I274" s="7">
        <v>775273852</v>
      </c>
      <c r="J274" s="5">
        <v>775273852</v>
      </c>
      <c r="K274" s="5"/>
    </row>
    <row r="275" spans="7:11" x14ac:dyDescent="0.45">
      <c r="G275" s="7">
        <v>775413453</v>
      </c>
      <c r="I275" s="7">
        <v>775276149</v>
      </c>
      <c r="J275" s="5">
        <v>1550552298</v>
      </c>
      <c r="K275" s="5"/>
    </row>
    <row r="276" spans="7:11" x14ac:dyDescent="0.45">
      <c r="G276" s="7">
        <v>775446868</v>
      </c>
      <c r="I276" s="7">
        <v>775356094</v>
      </c>
      <c r="J276" s="5">
        <v>3101424376</v>
      </c>
      <c r="K276" s="5"/>
    </row>
    <row r="277" spans="7:11" x14ac:dyDescent="0.45">
      <c r="G277" s="7">
        <v>775447283</v>
      </c>
      <c r="I277" s="7">
        <v>775361133</v>
      </c>
      <c r="J277" s="5">
        <v>2326083399</v>
      </c>
      <c r="K277" s="5"/>
    </row>
    <row r="278" spans="7:11" x14ac:dyDescent="0.45">
      <c r="G278" s="7">
        <v>775452096</v>
      </c>
      <c r="I278" s="7">
        <v>775361612</v>
      </c>
      <c r="J278" s="5"/>
      <c r="K278" s="5">
        <v>3876808060</v>
      </c>
    </row>
    <row r="279" spans="7:11" x14ac:dyDescent="0.45">
      <c r="G279" s="7">
        <v>775456083</v>
      </c>
      <c r="I279" s="7">
        <v>775364835</v>
      </c>
      <c r="J279" s="5">
        <v>2326094505</v>
      </c>
      <c r="K279" s="5"/>
    </row>
    <row r="280" spans="7:11" x14ac:dyDescent="0.45">
      <c r="G280" s="7">
        <v>775467165</v>
      </c>
      <c r="I280" s="7">
        <v>775376725</v>
      </c>
      <c r="J280" s="5"/>
      <c r="K280" s="5">
        <v>2326130175</v>
      </c>
    </row>
    <row r="281" spans="7:11" x14ac:dyDescent="0.45">
      <c r="G281" s="7">
        <v>775479810</v>
      </c>
      <c r="I281" s="7">
        <v>775405469</v>
      </c>
      <c r="J281" s="5">
        <v>5427838283</v>
      </c>
      <c r="K281" s="5"/>
    </row>
    <row r="282" spans="7:11" x14ac:dyDescent="0.45">
      <c r="G282" s="7">
        <v>775484487</v>
      </c>
      <c r="I282" s="7">
        <v>775406016</v>
      </c>
      <c r="J282" s="5">
        <v>1550812032</v>
      </c>
      <c r="K282" s="5"/>
    </row>
    <row r="283" spans="7:11" x14ac:dyDescent="0.45">
      <c r="G283" s="7">
        <v>775485771</v>
      </c>
      <c r="I283" s="7">
        <v>775407226</v>
      </c>
      <c r="J283" s="5">
        <v>775407226</v>
      </c>
      <c r="K283" s="5"/>
    </row>
    <row r="284" spans="7:11" x14ac:dyDescent="0.45">
      <c r="G284" s="7">
        <v>775487801</v>
      </c>
      <c r="I284" s="7">
        <v>775411038</v>
      </c>
      <c r="J284" s="5"/>
      <c r="K284" s="5">
        <v>2326233114</v>
      </c>
    </row>
    <row r="285" spans="7:11" x14ac:dyDescent="0.45">
      <c r="G285" s="7">
        <v>775495462</v>
      </c>
      <c r="I285" s="7">
        <v>775411988</v>
      </c>
      <c r="J285" s="5">
        <v>2326235964</v>
      </c>
      <c r="K285" s="5"/>
    </row>
    <row r="286" spans="7:11" x14ac:dyDescent="0.45">
      <c r="G286" s="7">
        <v>775513483</v>
      </c>
      <c r="I286" s="7">
        <v>775413453</v>
      </c>
      <c r="J286" s="5"/>
      <c r="K286" s="5">
        <v>1550826906</v>
      </c>
    </row>
    <row r="287" spans="7:11" x14ac:dyDescent="0.45">
      <c r="G287" s="7">
        <v>775538380</v>
      </c>
      <c r="I287" s="7">
        <v>775446868</v>
      </c>
      <c r="J287" s="5">
        <v>775446868</v>
      </c>
      <c r="K287" s="5">
        <v>3101787472</v>
      </c>
    </row>
    <row r="288" spans="7:11" x14ac:dyDescent="0.45">
      <c r="G288" s="7">
        <v>775554017</v>
      </c>
      <c r="I288" s="7">
        <v>775447283</v>
      </c>
      <c r="J288" s="5"/>
      <c r="K288" s="5">
        <v>2326341849</v>
      </c>
    </row>
    <row r="289" spans="7:11" x14ac:dyDescent="0.45">
      <c r="G289" s="7">
        <v>775556094</v>
      </c>
      <c r="I289" s="7">
        <v>775452096</v>
      </c>
      <c r="J289" s="5"/>
      <c r="K289" s="5">
        <v>2326356288</v>
      </c>
    </row>
    <row r="290" spans="7:11" x14ac:dyDescent="0.45">
      <c r="G290" s="7">
        <v>775569510</v>
      </c>
      <c r="I290" s="7">
        <v>775456083</v>
      </c>
      <c r="J290" s="5"/>
      <c r="K290" s="5">
        <v>1550912166</v>
      </c>
    </row>
    <row r="291" spans="7:11" x14ac:dyDescent="0.45">
      <c r="G291" s="7">
        <v>775570266</v>
      </c>
      <c r="I291" s="7">
        <v>775467165</v>
      </c>
      <c r="J291" s="5"/>
      <c r="K291" s="5">
        <v>1550934330</v>
      </c>
    </row>
    <row r="292" spans="7:11" x14ac:dyDescent="0.45">
      <c r="G292" s="7">
        <v>775582583</v>
      </c>
      <c r="I292" s="7">
        <v>775479810</v>
      </c>
      <c r="J292" s="5"/>
      <c r="K292" s="5">
        <v>1550959620</v>
      </c>
    </row>
    <row r="293" spans="7:11" x14ac:dyDescent="0.45">
      <c r="G293" s="7">
        <v>775586253</v>
      </c>
      <c r="I293" s="7">
        <v>775484487</v>
      </c>
      <c r="J293" s="5">
        <v>775484487</v>
      </c>
      <c r="K293" s="5"/>
    </row>
    <row r="294" spans="7:11" x14ac:dyDescent="0.45">
      <c r="G294" s="7">
        <v>775586604</v>
      </c>
      <c r="I294" s="7">
        <v>775485771</v>
      </c>
      <c r="J294" s="5"/>
      <c r="K294" s="5">
        <v>3877428855</v>
      </c>
    </row>
    <row r="295" spans="7:11" x14ac:dyDescent="0.45">
      <c r="G295" s="7">
        <v>775586819</v>
      </c>
      <c r="I295" s="7">
        <v>775487801</v>
      </c>
      <c r="J295" s="5">
        <v>1550975602</v>
      </c>
      <c r="K295" s="5"/>
    </row>
    <row r="296" spans="7:11" x14ac:dyDescent="0.45">
      <c r="G296" s="7">
        <v>775597258</v>
      </c>
      <c r="I296" s="7">
        <v>775495462</v>
      </c>
      <c r="J296" s="5"/>
      <c r="K296" s="5">
        <v>1550990924</v>
      </c>
    </row>
    <row r="297" spans="7:11" x14ac:dyDescent="0.45">
      <c r="G297" s="7">
        <v>775601949</v>
      </c>
      <c r="I297" s="7">
        <v>775513483</v>
      </c>
      <c r="J297" s="5"/>
      <c r="K297" s="5">
        <v>3877567415</v>
      </c>
    </row>
    <row r="298" spans="7:11" x14ac:dyDescent="0.45">
      <c r="G298" s="7">
        <v>775602589</v>
      </c>
      <c r="I298" s="7">
        <v>775538380</v>
      </c>
      <c r="J298" s="5"/>
      <c r="K298" s="5">
        <v>3102153520</v>
      </c>
    </row>
    <row r="299" spans="7:11" x14ac:dyDescent="0.45">
      <c r="G299" s="7">
        <v>775602981</v>
      </c>
      <c r="I299" s="7">
        <v>775554017</v>
      </c>
      <c r="J299" s="5"/>
      <c r="K299" s="5">
        <v>775554017</v>
      </c>
    </row>
    <row r="300" spans="7:11" x14ac:dyDescent="0.45">
      <c r="G300" s="7">
        <v>775616351</v>
      </c>
      <c r="I300" s="7">
        <v>775556094</v>
      </c>
      <c r="J300" s="5">
        <v>775556094</v>
      </c>
      <c r="K300" s="5"/>
    </row>
    <row r="301" spans="7:11" x14ac:dyDescent="0.45">
      <c r="G301" s="7">
        <v>775630094</v>
      </c>
      <c r="I301" s="7">
        <v>775569510</v>
      </c>
      <c r="J301" s="5"/>
      <c r="K301" s="5">
        <v>775569510</v>
      </c>
    </row>
    <row r="302" spans="7:11" x14ac:dyDescent="0.45">
      <c r="G302" s="7">
        <v>775649041</v>
      </c>
      <c r="I302" s="7">
        <v>775570266</v>
      </c>
      <c r="J302" s="5"/>
      <c r="K302" s="5">
        <v>775570266</v>
      </c>
    </row>
    <row r="303" spans="7:11" x14ac:dyDescent="0.45">
      <c r="G303" s="7">
        <v>775653543</v>
      </c>
      <c r="I303" s="7">
        <v>775582583</v>
      </c>
      <c r="J303" s="5"/>
      <c r="K303" s="5">
        <v>1551165166</v>
      </c>
    </row>
    <row r="304" spans="7:11" x14ac:dyDescent="0.45">
      <c r="G304" s="7">
        <v>775658789</v>
      </c>
      <c r="I304" s="7">
        <v>775586253</v>
      </c>
      <c r="J304" s="5"/>
      <c r="K304" s="5">
        <v>2326758759</v>
      </c>
    </row>
    <row r="305" spans="7:11" x14ac:dyDescent="0.45">
      <c r="G305" s="7">
        <v>775661455</v>
      </c>
      <c r="I305" s="7">
        <v>775586604</v>
      </c>
      <c r="J305" s="5">
        <v>2326759812</v>
      </c>
      <c r="K305" s="5"/>
    </row>
    <row r="306" spans="7:11" x14ac:dyDescent="0.45">
      <c r="G306" s="7">
        <v>775661459</v>
      </c>
      <c r="I306" s="7">
        <v>775586819</v>
      </c>
      <c r="J306" s="5">
        <v>2326760457</v>
      </c>
      <c r="K306" s="5"/>
    </row>
    <row r="307" spans="7:11" x14ac:dyDescent="0.45">
      <c r="G307" s="7">
        <v>775669353</v>
      </c>
      <c r="I307" s="7">
        <v>775597258</v>
      </c>
      <c r="J307" s="5"/>
      <c r="K307" s="5">
        <v>775597258</v>
      </c>
    </row>
    <row r="308" spans="7:11" x14ac:dyDescent="0.45">
      <c r="G308" s="7">
        <v>775683281</v>
      </c>
      <c r="I308" s="7">
        <v>775601949</v>
      </c>
      <c r="J308" s="5">
        <v>3878009745</v>
      </c>
      <c r="K308" s="5"/>
    </row>
    <row r="309" spans="7:11" x14ac:dyDescent="0.45">
      <c r="G309" s="7">
        <v>775710053</v>
      </c>
      <c r="I309" s="7">
        <v>775602589</v>
      </c>
      <c r="J309" s="5"/>
      <c r="K309" s="5">
        <v>2326807767</v>
      </c>
    </row>
    <row r="310" spans="7:11" x14ac:dyDescent="0.45">
      <c r="G310" s="7">
        <v>775715660</v>
      </c>
      <c r="I310" s="7">
        <v>775602981</v>
      </c>
      <c r="J310" s="5">
        <v>2326808943</v>
      </c>
      <c r="K310" s="5"/>
    </row>
    <row r="311" spans="7:11" x14ac:dyDescent="0.45">
      <c r="G311" s="7">
        <v>775717613</v>
      </c>
      <c r="I311" s="7">
        <v>775616351</v>
      </c>
      <c r="J311" s="5"/>
      <c r="K311" s="5">
        <v>2326849053</v>
      </c>
    </row>
    <row r="312" spans="7:11" x14ac:dyDescent="0.45">
      <c r="G312" s="7">
        <v>775724732</v>
      </c>
      <c r="I312" s="7">
        <v>775630094</v>
      </c>
      <c r="J312" s="5">
        <v>3102520376</v>
      </c>
      <c r="K312" s="5"/>
    </row>
    <row r="313" spans="7:11" x14ac:dyDescent="0.45">
      <c r="G313" s="7">
        <v>775727129</v>
      </c>
      <c r="I313" s="7">
        <v>775649041</v>
      </c>
      <c r="J313" s="5">
        <v>3102596164</v>
      </c>
      <c r="K313" s="5"/>
    </row>
    <row r="314" spans="7:11" x14ac:dyDescent="0.45">
      <c r="G314" s="7">
        <v>775740539</v>
      </c>
      <c r="I314" s="7">
        <v>775653543</v>
      </c>
      <c r="J314" s="5">
        <v>1551307086</v>
      </c>
      <c r="K314" s="5"/>
    </row>
    <row r="315" spans="7:11" x14ac:dyDescent="0.45">
      <c r="G315" s="7">
        <v>775742357</v>
      </c>
      <c r="I315" s="7">
        <v>775658789</v>
      </c>
      <c r="J315" s="5">
        <v>775658789</v>
      </c>
      <c r="K315" s="5"/>
    </row>
    <row r="316" spans="7:11" x14ac:dyDescent="0.45">
      <c r="G316" s="7">
        <v>775758201</v>
      </c>
      <c r="I316" s="7">
        <v>775661455</v>
      </c>
      <c r="J316" s="5">
        <v>775661455</v>
      </c>
      <c r="K316" s="5"/>
    </row>
    <row r="317" spans="7:11" x14ac:dyDescent="0.45">
      <c r="G317" s="7">
        <v>775772788</v>
      </c>
      <c r="I317" s="7">
        <v>775661459</v>
      </c>
      <c r="J317" s="5">
        <v>2326984377</v>
      </c>
      <c r="K317" s="5"/>
    </row>
    <row r="318" spans="7:11" x14ac:dyDescent="0.45">
      <c r="G318" s="7">
        <v>775780909</v>
      </c>
      <c r="I318" s="7">
        <v>775669353</v>
      </c>
      <c r="J318" s="5"/>
      <c r="K318" s="5">
        <v>2327008059</v>
      </c>
    </row>
    <row r="319" spans="7:11" x14ac:dyDescent="0.45">
      <c r="G319" s="7">
        <v>775783316</v>
      </c>
      <c r="I319" s="7">
        <v>775683281</v>
      </c>
      <c r="J319" s="5"/>
      <c r="K319" s="5">
        <v>1551366562</v>
      </c>
    </row>
    <row r="320" spans="7:11" x14ac:dyDescent="0.45">
      <c r="G320" s="7">
        <v>775784714</v>
      </c>
      <c r="I320" s="7">
        <v>775710053</v>
      </c>
      <c r="J320" s="5">
        <v>1551420106</v>
      </c>
      <c r="K320" s="5"/>
    </row>
    <row r="321" spans="7:11" x14ac:dyDescent="0.45">
      <c r="G321" s="7">
        <v>775792864</v>
      </c>
      <c r="I321" s="7">
        <v>775715660</v>
      </c>
      <c r="J321" s="5"/>
      <c r="K321" s="5">
        <v>775715660</v>
      </c>
    </row>
    <row r="322" spans="7:11" x14ac:dyDescent="0.45">
      <c r="G322" s="7">
        <v>775793242</v>
      </c>
      <c r="I322" s="7">
        <v>775717613</v>
      </c>
      <c r="J322" s="5">
        <v>775717613</v>
      </c>
      <c r="K322" s="5">
        <v>2327152839</v>
      </c>
    </row>
    <row r="323" spans="7:11" x14ac:dyDescent="0.45">
      <c r="G323" s="7">
        <v>775839852</v>
      </c>
      <c r="I323" s="7">
        <v>775724732</v>
      </c>
      <c r="J323" s="5">
        <v>3102898928</v>
      </c>
      <c r="K323" s="5">
        <v>775724732</v>
      </c>
    </row>
    <row r="324" spans="7:11" x14ac:dyDescent="0.45">
      <c r="G324" s="7">
        <v>775884054</v>
      </c>
      <c r="I324" s="7">
        <v>775727129</v>
      </c>
      <c r="J324" s="5">
        <v>1551454258</v>
      </c>
      <c r="K324" s="5"/>
    </row>
    <row r="325" spans="7:11" x14ac:dyDescent="0.45">
      <c r="G325" s="7">
        <v>775886041</v>
      </c>
      <c r="I325" s="7">
        <v>775740539</v>
      </c>
      <c r="J325" s="5">
        <v>1551481078</v>
      </c>
      <c r="K325" s="5"/>
    </row>
    <row r="326" spans="7:11" x14ac:dyDescent="0.45">
      <c r="G326" s="7">
        <v>775894235</v>
      </c>
      <c r="I326" s="7">
        <v>775742357</v>
      </c>
      <c r="J326" s="5">
        <v>1551484714</v>
      </c>
      <c r="K326" s="5"/>
    </row>
    <row r="327" spans="7:11" x14ac:dyDescent="0.45">
      <c r="G327" s="7">
        <v>775904086</v>
      </c>
      <c r="I327" s="7">
        <v>775758201</v>
      </c>
      <c r="J327" s="5"/>
      <c r="K327" s="5">
        <v>775758201</v>
      </c>
    </row>
    <row r="328" spans="7:11" x14ac:dyDescent="0.45">
      <c r="G328" s="7">
        <v>775942864</v>
      </c>
      <c r="I328" s="7">
        <v>775772788</v>
      </c>
      <c r="J328" s="5">
        <v>775772788</v>
      </c>
      <c r="K328" s="5"/>
    </row>
    <row r="329" spans="7:11" x14ac:dyDescent="0.45">
      <c r="G329" s="7">
        <v>775984700</v>
      </c>
      <c r="I329" s="7">
        <v>775780909</v>
      </c>
      <c r="J329" s="5"/>
      <c r="K329" s="5">
        <v>775780909</v>
      </c>
    </row>
    <row r="330" spans="7:11" x14ac:dyDescent="0.45">
      <c r="G330" s="7">
        <v>775987400</v>
      </c>
      <c r="I330" s="7">
        <v>775783316</v>
      </c>
      <c r="J330" s="5">
        <v>1551566632</v>
      </c>
      <c r="K330" s="5"/>
    </row>
    <row r="331" spans="7:11" x14ac:dyDescent="0.45">
      <c r="G331" s="7">
        <v>776054296</v>
      </c>
      <c r="I331" s="7">
        <v>775784714</v>
      </c>
      <c r="J331" s="5">
        <v>2327354142</v>
      </c>
      <c r="K331" s="5"/>
    </row>
    <row r="332" spans="7:11" x14ac:dyDescent="0.45">
      <c r="G332" s="7">
        <v>776067914</v>
      </c>
      <c r="I332" s="7">
        <v>775792864</v>
      </c>
      <c r="J332" s="5">
        <v>3878964320</v>
      </c>
      <c r="K332" s="5"/>
    </row>
    <row r="333" spans="7:11" x14ac:dyDescent="0.45">
      <c r="G333" s="7">
        <v>776083230</v>
      </c>
      <c r="I333" s="7">
        <v>775793242</v>
      </c>
      <c r="J333" s="5">
        <v>2327379726</v>
      </c>
      <c r="K333" s="5"/>
    </row>
    <row r="334" spans="7:11" x14ac:dyDescent="0.45">
      <c r="G334" s="7">
        <v>776108351</v>
      </c>
      <c r="I334" s="7">
        <v>775839852</v>
      </c>
      <c r="J334" s="5">
        <v>1551679704</v>
      </c>
      <c r="K334" s="5"/>
    </row>
    <row r="335" spans="7:11" x14ac:dyDescent="0.45">
      <c r="G335" s="7">
        <v>776110732</v>
      </c>
      <c r="I335" s="7">
        <v>775884054</v>
      </c>
      <c r="J335" s="5"/>
      <c r="K335" s="5">
        <v>1551768108</v>
      </c>
    </row>
    <row r="336" spans="7:11" x14ac:dyDescent="0.45">
      <c r="G336" s="7">
        <v>776147708</v>
      </c>
      <c r="I336" s="7">
        <v>775886041</v>
      </c>
      <c r="J336" s="5">
        <v>3103544164</v>
      </c>
      <c r="K336" s="5"/>
    </row>
    <row r="337" spans="7:11" x14ac:dyDescent="0.45">
      <c r="G337" s="7">
        <v>776156393</v>
      </c>
      <c r="I337" s="7">
        <v>775894235</v>
      </c>
      <c r="J337" s="5"/>
      <c r="K337" s="5">
        <v>1551788470</v>
      </c>
    </row>
    <row r="338" spans="7:11" x14ac:dyDescent="0.45">
      <c r="G338" s="7">
        <v>776167544</v>
      </c>
      <c r="I338" s="7">
        <v>775904086</v>
      </c>
      <c r="J338" s="5">
        <v>2327712258</v>
      </c>
      <c r="K338" s="5"/>
    </row>
    <row r="339" spans="7:11" x14ac:dyDescent="0.45">
      <c r="G339" s="7">
        <v>776169696</v>
      </c>
      <c r="I339" s="7">
        <v>775942864</v>
      </c>
      <c r="J339" s="5"/>
      <c r="K339" s="5">
        <v>3103771456</v>
      </c>
    </row>
    <row r="340" spans="7:11" x14ac:dyDescent="0.45">
      <c r="G340" s="7">
        <v>776170495</v>
      </c>
      <c r="I340" s="7">
        <v>775984700</v>
      </c>
      <c r="J340" s="5"/>
      <c r="K340" s="5">
        <v>775984700</v>
      </c>
    </row>
    <row r="341" spans="7:11" x14ac:dyDescent="0.45">
      <c r="G341" s="7">
        <v>776172449</v>
      </c>
      <c r="I341" s="7">
        <v>775987400</v>
      </c>
      <c r="J341" s="5"/>
      <c r="K341" s="5">
        <v>1551974800</v>
      </c>
    </row>
    <row r="342" spans="7:11" x14ac:dyDescent="0.45">
      <c r="G342" s="7">
        <v>776175166</v>
      </c>
      <c r="I342" s="7">
        <v>776054296</v>
      </c>
      <c r="J342" s="5"/>
      <c r="K342" s="5">
        <v>776054296</v>
      </c>
    </row>
    <row r="343" spans="7:11" x14ac:dyDescent="0.45">
      <c r="G343" s="7">
        <v>776193016</v>
      </c>
      <c r="I343" s="7">
        <v>776067914</v>
      </c>
      <c r="J343" s="5">
        <v>1552135828</v>
      </c>
      <c r="K343" s="5"/>
    </row>
    <row r="344" spans="7:11" x14ac:dyDescent="0.45">
      <c r="G344" s="7">
        <v>776194079</v>
      </c>
      <c r="I344" s="7">
        <v>776083230</v>
      </c>
      <c r="J344" s="5"/>
      <c r="K344" s="5">
        <v>1552166460</v>
      </c>
    </row>
    <row r="345" spans="7:11" x14ac:dyDescent="0.45">
      <c r="G345" s="7">
        <v>776194586</v>
      </c>
      <c r="I345" s="7">
        <v>776108351</v>
      </c>
      <c r="J345" s="5">
        <v>3104433404</v>
      </c>
      <c r="K345" s="5"/>
    </row>
    <row r="346" spans="7:11" x14ac:dyDescent="0.45">
      <c r="G346" s="7">
        <v>776214111</v>
      </c>
      <c r="I346" s="7">
        <v>776110732</v>
      </c>
      <c r="J346" s="5">
        <v>1552221464</v>
      </c>
      <c r="K346" s="5"/>
    </row>
    <row r="347" spans="7:11" x14ac:dyDescent="0.45">
      <c r="G347" s="7">
        <v>776225068</v>
      </c>
      <c r="I347" s="7">
        <v>776147708</v>
      </c>
      <c r="J347" s="5"/>
      <c r="K347" s="5">
        <v>776147708</v>
      </c>
    </row>
    <row r="348" spans="7:11" x14ac:dyDescent="0.45">
      <c r="G348" s="7">
        <v>776227120</v>
      </c>
      <c r="I348" s="7">
        <v>776156393</v>
      </c>
      <c r="J348" s="5"/>
      <c r="K348" s="5">
        <v>776156393</v>
      </c>
    </row>
    <row r="349" spans="7:11" x14ac:dyDescent="0.45">
      <c r="G349" s="7">
        <v>776251899</v>
      </c>
      <c r="I349" s="7">
        <v>776167544</v>
      </c>
      <c r="J349" s="5">
        <v>5433172808</v>
      </c>
      <c r="K349" s="5"/>
    </row>
    <row r="350" spans="7:11" x14ac:dyDescent="0.45">
      <c r="G350" s="7">
        <v>776256670</v>
      </c>
      <c r="I350" s="7">
        <v>776169696</v>
      </c>
      <c r="J350" s="5">
        <v>3880848480</v>
      </c>
      <c r="K350" s="5"/>
    </row>
    <row r="351" spans="7:11" x14ac:dyDescent="0.45">
      <c r="G351" s="7">
        <v>776294931</v>
      </c>
      <c r="I351" s="7">
        <v>776170495</v>
      </c>
      <c r="J351" s="5"/>
      <c r="K351" s="5">
        <v>776170495</v>
      </c>
    </row>
    <row r="352" spans="7:11" x14ac:dyDescent="0.45">
      <c r="G352" s="7">
        <v>776303477</v>
      </c>
      <c r="I352" s="7">
        <v>776172449</v>
      </c>
      <c r="J352" s="5">
        <v>1552344898</v>
      </c>
      <c r="K352" s="5"/>
    </row>
    <row r="353" spans="7:11" x14ac:dyDescent="0.45">
      <c r="G353" s="7">
        <v>776328716</v>
      </c>
      <c r="I353" s="7">
        <v>776175166</v>
      </c>
      <c r="J353" s="5">
        <v>1552350332</v>
      </c>
      <c r="K353" s="5"/>
    </row>
    <row r="354" spans="7:11" x14ac:dyDescent="0.45">
      <c r="G354" s="7">
        <v>776331474</v>
      </c>
      <c r="I354" s="7">
        <v>776193016</v>
      </c>
      <c r="J354" s="5">
        <v>3880965080</v>
      </c>
      <c r="K354" s="5"/>
    </row>
    <row r="355" spans="7:11" x14ac:dyDescent="0.45">
      <c r="G355" s="7">
        <v>776345625</v>
      </c>
      <c r="I355" s="7">
        <v>776194079</v>
      </c>
      <c r="J355" s="5">
        <v>4657164474</v>
      </c>
      <c r="K355" s="5"/>
    </row>
    <row r="356" spans="7:11" x14ac:dyDescent="0.45">
      <c r="G356" s="7">
        <v>776347177</v>
      </c>
      <c r="I356" s="7">
        <v>776194586</v>
      </c>
      <c r="J356" s="5">
        <v>1552389172</v>
      </c>
      <c r="K356" s="5"/>
    </row>
    <row r="357" spans="7:11" x14ac:dyDescent="0.45">
      <c r="G357" s="7">
        <v>776367168</v>
      </c>
      <c r="I357" s="7">
        <v>776214111</v>
      </c>
      <c r="J357" s="5">
        <v>3881070555</v>
      </c>
      <c r="K357" s="5"/>
    </row>
    <row r="358" spans="7:11" x14ac:dyDescent="0.45">
      <c r="G358" s="7">
        <v>776369929</v>
      </c>
      <c r="I358" s="7">
        <v>776225068</v>
      </c>
      <c r="J358" s="5">
        <v>1552450136</v>
      </c>
      <c r="K358" s="5"/>
    </row>
    <row r="359" spans="7:11" x14ac:dyDescent="0.45">
      <c r="G359" s="7">
        <v>776371828</v>
      </c>
      <c r="I359" s="7">
        <v>776227120</v>
      </c>
      <c r="J359" s="5">
        <v>2328681360</v>
      </c>
      <c r="K359" s="5"/>
    </row>
    <row r="360" spans="7:11" x14ac:dyDescent="0.45">
      <c r="G360" s="7">
        <v>776375211</v>
      </c>
      <c r="I360" s="7">
        <v>776251899</v>
      </c>
      <c r="J360" s="5">
        <v>776251899</v>
      </c>
      <c r="K360" s="5"/>
    </row>
    <row r="361" spans="7:11" x14ac:dyDescent="0.45">
      <c r="G361" s="7">
        <v>776414102</v>
      </c>
      <c r="I361" s="7">
        <v>776256670</v>
      </c>
      <c r="J361" s="5">
        <v>2328770010</v>
      </c>
      <c r="K361" s="5"/>
    </row>
    <row r="362" spans="7:11" x14ac:dyDescent="0.45">
      <c r="G362" s="7">
        <v>776421350</v>
      </c>
      <c r="I362" s="7">
        <v>776294931</v>
      </c>
      <c r="J362" s="5"/>
      <c r="K362" s="5">
        <v>3881474655</v>
      </c>
    </row>
    <row r="363" spans="7:11" x14ac:dyDescent="0.45">
      <c r="G363" s="7">
        <v>776480328</v>
      </c>
      <c r="I363" s="7">
        <v>776303477</v>
      </c>
      <c r="J363" s="5"/>
      <c r="K363" s="5">
        <v>1552606954</v>
      </c>
    </row>
    <row r="364" spans="7:11" x14ac:dyDescent="0.45">
      <c r="G364" s="7">
        <v>776480369</v>
      </c>
      <c r="I364" s="7">
        <v>776328716</v>
      </c>
      <c r="J364" s="5">
        <v>2328986148</v>
      </c>
      <c r="K364" s="5"/>
    </row>
    <row r="365" spans="7:11" x14ac:dyDescent="0.45">
      <c r="G365" s="7">
        <v>776498707</v>
      </c>
      <c r="I365" s="7">
        <v>776331474</v>
      </c>
      <c r="J365" s="5">
        <v>776331474</v>
      </c>
      <c r="K365" s="5"/>
    </row>
    <row r="366" spans="7:11" x14ac:dyDescent="0.45">
      <c r="G366" s="7">
        <v>776503464</v>
      </c>
      <c r="I366" s="7">
        <v>776345625</v>
      </c>
      <c r="J366" s="5">
        <v>2329036875</v>
      </c>
      <c r="K366" s="5"/>
    </row>
    <row r="367" spans="7:11" x14ac:dyDescent="0.45">
      <c r="G367" s="7">
        <v>776505937</v>
      </c>
      <c r="I367" s="7">
        <v>776347177</v>
      </c>
      <c r="J367" s="5"/>
      <c r="K367" s="5">
        <v>1552694354</v>
      </c>
    </row>
    <row r="368" spans="7:11" x14ac:dyDescent="0.45">
      <c r="G368" s="7">
        <v>776528748</v>
      </c>
      <c r="I368" s="7">
        <v>776367168</v>
      </c>
      <c r="J368" s="5">
        <v>6210937344</v>
      </c>
      <c r="K368" s="5"/>
    </row>
    <row r="369" spans="7:11" x14ac:dyDescent="0.45">
      <c r="G369" s="7">
        <v>776548448</v>
      </c>
      <c r="I369" s="7">
        <v>776369929</v>
      </c>
      <c r="J369" s="5">
        <v>1552739858</v>
      </c>
      <c r="K369" s="5"/>
    </row>
    <row r="370" spans="7:11" x14ac:dyDescent="0.45">
      <c r="G370" s="7">
        <v>776582607</v>
      </c>
      <c r="I370" s="7">
        <v>776371828</v>
      </c>
      <c r="J370" s="5"/>
      <c r="K370" s="5">
        <v>776371828</v>
      </c>
    </row>
    <row r="371" spans="7:11" x14ac:dyDescent="0.45">
      <c r="G371" s="7">
        <v>776591883</v>
      </c>
      <c r="I371" s="7">
        <v>776375211</v>
      </c>
      <c r="J371" s="5"/>
      <c r="K371" s="5">
        <v>776375211</v>
      </c>
    </row>
    <row r="372" spans="7:11" x14ac:dyDescent="0.45">
      <c r="G372" s="7">
        <v>776616316</v>
      </c>
      <c r="I372" s="7">
        <v>776414102</v>
      </c>
      <c r="J372" s="5">
        <v>3105656408</v>
      </c>
      <c r="K372" s="5"/>
    </row>
    <row r="373" spans="7:11" x14ac:dyDescent="0.45">
      <c r="G373" s="7">
        <v>776622000</v>
      </c>
      <c r="I373" s="7">
        <v>776421350</v>
      </c>
      <c r="J373" s="5"/>
      <c r="K373" s="5">
        <v>776421350</v>
      </c>
    </row>
    <row r="374" spans="7:11" x14ac:dyDescent="0.45">
      <c r="G374" s="7">
        <v>776630094</v>
      </c>
      <c r="I374" s="7">
        <v>776480328</v>
      </c>
      <c r="J374" s="5"/>
      <c r="K374" s="5">
        <v>2329440984</v>
      </c>
    </row>
    <row r="375" spans="7:11" x14ac:dyDescent="0.45">
      <c r="G375" s="7">
        <v>776634479</v>
      </c>
      <c r="I375" s="7">
        <v>776480369</v>
      </c>
      <c r="J375" s="5">
        <v>1552960738</v>
      </c>
      <c r="K375" s="5"/>
    </row>
    <row r="376" spans="7:11" x14ac:dyDescent="0.45">
      <c r="G376" s="7">
        <v>776683199</v>
      </c>
      <c r="I376" s="7">
        <v>776498707</v>
      </c>
      <c r="J376" s="5"/>
      <c r="K376" s="5">
        <v>2329496121</v>
      </c>
    </row>
    <row r="377" spans="7:11" x14ac:dyDescent="0.45">
      <c r="G377" s="7">
        <v>776818022</v>
      </c>
      <c r="I377" s="7">
        <v>776503464</v>
      </c>
      <c r="J377" s="5">
        <v>4659020784</v>
      </c>
      <c r="K377" s="5"/>
    </row>
    <row r="378" spans="7:11" x14ac:dyDescent="0.45">
      <c r="G378" s="7">
        <v>776874747</v>
      </c>
      <c r="I378" s="7">
        <v>776505937</v>
      </c>
      <c r="J378" s="5"/>
      <c r="K378" s="5">
        <v>776505937</v>
      </c>
    </row>
    <row r="379" spans="7:11" x14ac:dyDescent="0.45">
      <c r="G379" s="7">
        <v>776885310</v>
      </c>
      <c r="I379" s="7">
        <v>776528748</v>
      </c>
      <c r="J379" s="5">
        <v>3882643740</v>
      </c>
      <c r="K379" s="5"/>
    </row>
    <row r="380" spans="7:11" x14ac:dyDescent="0.45">
      <c r="G380" s="7">
        <v>776893330</v>
      </c>
      <c r="I380" s="7">
        <v>776548448</v>
      </c>
      <c r="J380" s="5"/>
      <c r="K380" s="5">
        <v>2329645344</v>
      </c>
    </row>
    <row r="381" spans="7:11" x14ac:dyDescent="0.45">
      <c r="G381" s="7">
        <v>777049024</v>
      </c>
      <c r="I381" s="7">
        <v>776582607</v>
      </c>
      <c r="J381" s="5"/>
      <c r="K381" s="5">
        <v>3882913035</v>
      </c>
    </row>
    <row r="382" spans="7:11" x14ac:dyDescent="0.45">
      <c r="G382" s="7">
        <v>777082130</v>
      </c>
      <c r="I382" s="7">
        <v>776591883</v>
      </c>
      <c r="J382" s="5">
        <v>2329775649</v>
      </c>
      <c r="K382" s="5"/>
    </row>
    <row r="383" spans="7:11" x14ac:dyDescent="0.45">
      <c r="G383" s="7">
        <v>777132186</v>
      </c>
      <c r="I383" s="7">
        <v>776616316</v>
      </c>
      <c r="J383" s="5"/>
      <c r="K383" s="5">
        <v>1553232632</v>
      </c>
    </row>
    <row r="384" spans="7:11" x14ac:dyDescent="0.45">
      <c r="G384" s="7">
        <v>777262311</v>
      </c>
      <c r="I384" s="7">
        <v>776622000</v>
      </c>
      <c r="J384" s="5">
        <v>6212976000</v>
      </c>
      <c r="K384" s="5"/>
    </row>
    <row r="385" spans="7:11" x14ac:dyDescent="0.45">
      <c r="G385" s="7">
        <v>777313120</v>
      </c>
      <c r="I385" s="7">
        <v>776630094</v>
      </c>
      <c r="J385" s="5">
        <v>776630094</v>
      </c>
      <c r="K385" s="5"/>
    </row>
    <row r="386" spans="7:11" x14ac:dyDescent="0.45">
      <c r="G386" s="7">
        <v>777370401</v>
      </c>
      <c r="I386" s="7">
        <v>776634479</v>
      </c>
      <c r="J386" s="5">
        <v>3883172395</v>
      </c>
      <c r="K386" s="5"/>
    </row>
    <row r="387" spans="7:11" x14ac:dyDescent="0.45">
      <c r="G387" s="7">
        <v>777422663</v>
      </c>
      <c r="I387" s="7">
        <v>776683199</v>
      </c>
      <c r="J387" s="5">
        <v>776683199</v>
      </c>
      <c r="K387" s="5"/>
    </row>
    <row r="388" spans="7:11" x14ac:dyDescent="0.45">
      <c r="G388" s="7">
        <v>777484616</v>
      </c>
      <c r="I388" s="7">
        <v>776818022</v>
      </c>
      <c r="J388" s="5"/>
      <c r="K388" s="5">
        <v>776818022</v>
      </c>
    </row>
    <row r="389" spans="7:11" x14ac:dyDescent="0.45">
      <c r="G389" s="7">
        <v>777531857</v>
      </c>
      <c r="I389" s="7">
        <v>776874747</v>
      </c>
      <c r="J389" s="5"/>
      <c r="K389" s="5">
        <v>3107498988</v>
      </c>
    </row>
    <row r="390" spans="7:11" x14ac:dyDescent="0.45">
      <c r="G390" s="7">
        <v>777561262</v>
      </c>
      <c r="I390" s="7">
        <v>776885310</v>
      </c>
      <c r="J390" s="5">
        <v>5438197170</v>
      </c>
      <c r="K390" s="5"/>
    </row>
    <row r="391" spans="7:11" x14ac:dyDescent="0.45">
      <c r="G391" s="7">
        <v>777643068</v>
      </c>
      <c r="I391" s="7">
        <v>776893330</v>
      </c>
      <c r="J391" s="5"/>
      <c r="K391" s="5">
        <v>1553786660</v>
      </c>
    </row>
    <row r="392" spans="7:11" x14ac:dyDescent="0.45">
      <c r="G392" s="7">
        <v>777696179</v>
      </c>
      <c r="I392" s="7">
        <v>777049024</v>
      </c>
      <c r="J392" s="5"/>
      <c r="K392" s="5">
        <v>2331147072</v>
      </c>
    </row>
    <row r="393" spans="7:11" x14ac:dyDescent="0.45">
      <c r="G393" s="7">
        <v>777739323</v>
      </c>
      <c r="I393" s="7">
        <v>777082130</v>
      </c>
      <c r="J393" s="5"/>
      <c r="K393" s="5">
        <v>777082130</v>
      </c>
    </row>
    <row r="394" spans="7:11" x14ac:dyDescent="0.45">
      <c r="G394" s="7">
        <v>777748618</v>
      </c>
      <c r="I394" s="7">
        <v>777132186</v>
      </c>
      <c r="J394" s="5">
        <v>4662793116</v>
      </c>
      <c r="K394" s="5"/>
    </row>
    <row r="395" spans="7:11" x14ac:dyDescent="0.45">
      <c r="G395" s="7">
        <v>777756403</v>
      </c>
      <c r="I395" s="7">
        <v>777262311</v>
      </c>
      <c r="J395" s="5"/>
      <c r="K395" s="5">
        <v>4663573866</v>
      </c>
    </row>
    <row r="396" spans="7:11" x14ac:dyDescent="0.45">
      <c r="G396" s="7">
        <v>777782900</v>
      </c>
      <c r="I396" s="7">
        <v>777313120</v>
      </c>
      <c r="J396" s="5">
        <v>1554626240</v>
      </c>
      <c r="K396" s="5"/>
    </row>
    <row r="397" spans="7:11" x14ac:dyDescent="0.45">
      <c r="G397" s="7">
        <v>777929047</v>
      </c>
      <c r="I397" s="7">
        <v>777370401</v>
      </c>
      <c r="J397" s="5"/>
      <c r="K397" s="5">
        <v>777370401</v>
      </c>
    </row>
    <row r="398" spans="7:11" x14ac:dyDescent="0.45">
      <c r="G398" s="7">
        <v>777972938</v>
      </c>
      <c r="I398" s="7">
        <v>777422663</v>
      </c>
      <c r="J398" s="5">
        <v>777422663</v>
      </c>
      <c r="K398" s="5">
        <v>777422663</v>
      </c>
    </row>
    <row r="399" spans="7:11" x14ac:dyDescent="0.45">
      <c r="G399" s="7">
        <v>778000021</v>
      </c>
      <c r="I399" s="7">
        <v>777484616</v>
      </c>
      <c r="J399" s="5"/>
      <c r="K399" s="5">
        <v>2332453848</v>
      </c>
    </row>
    <row r="400" spans="7:11" x14ac:dyDescent="0.45">
      <c r="G400" s="7">
        <v>778003741</v>
      </c>
      <c r="I400" s="7">
        <v>777531857</v>
      </c>
      <c r="J400" s="5"/>
      <c r="K400" s="5">
        <v>1555063714</v>
      </c>
    </row>
    <row r="401" spans="7:11" x14ac:dyDescent="0.45">
      <c r="G401" s="7">
        <v>778013213</v>
      </c>
      <c r="I401" s="7">
        <v>777561262</v>
      </c>
      <c r="J401" s="5"/>
      <c r="K401" s="5">
        <v>2332683786</v>
      </c>
    </row>
    <row r="402" spans="7:11" x14ac:dyDescent="0.45">
      <c r="G402" s="7">
        <v>778016676</v>
      </c>
      <c r="I402" s="7">
        <v>777643068</v>
      </c>
      <c r="J402" s="5"/>
      <c r="K402" s="5">
        <v>777643068</v>
      </c>
    </row>
    <row r="403" spans="7:11" x14ac:dyDescent="0.45">
      <c r="G403" s="7">
        <v>778056161</v>
      </c>
      <c r="I403" s="7">
        <v>777696179</v>
      </c>
      <c r="J403" s="5"/>
      <c r="K403" s="5">
        <v>1555392358</v>
      </c>
    </row>
    <row r="404" spans="7:11" x14ac:dyDescent="0.45">
      <c r="G404" s="7">
        <v>778066928</v>
      </c>
      <c r="I404" s="7">
        <v>777739323</v>
      </c>
      <c r="J404" s="5">
        <v>1555478646</v>
      </c>
      <c r="K404" s="5"/>
    </row>
    <row r="405" spans="7:11" x14ac:dyDescent="0.45">
      <c r="G405" s="7">
        <v>778080493</v>
      </c>
      <c r="I405" s="7">
        <v>777748618</v>
      </c>
      <c r="J405" s="5">
        <v>2333245854</v>
      </c>
      <c r="K405" s="5"/>
    </row>
    <row r="406" spans="7:11" x14ac:dyDescent="0.45">
      <c r="G406" s="7">
        <v>778080570</v>
      </c>
      <c r="I406" s="7">
        <v>777756403</v>
      </c>
      <c r="J406" s="5">
        <v>1555512806</v>
      </c>
      <c r="K406" s="5"/>
    </row>
    <row r="407" spans="7:11" x14ac:dyDescent="0.45">
      <c r="G407" s="7">
        <v>778096419</v>
      </c>
      <c r="I407" s="7">
        <v>777782900</v>
      </c>
      <c r="J407" s="5"/>
      <c r="K407" s="5">
        <v>777782900</v>
      </c>
    </row>
    <row r="408" spans="7:11" x14ac:dyDescent="0.45">
      <c r="G408" s="7">
        <v>778130036</v>
      </c>
      <c r="I408" s="7">
        <v>777929047</v>
      </c>
      <c r="J408" s="5"/>
      <c r="K408" s="5">
        <v>2333787141</v>
      </c>
    </row>
    <row r="409" spans="7:11" x14ac:dyDescent="0.45">
      <c r="G409" s="7">
        <v>778140261</v>
      </c>
      <c r="I409" s="7">
        <v>777972938</v>
      </c>
      <c r="J409" s="5"/>
      <c r="K409" s="5">
        <v>2333918814</v>
      </c>
    </row>
    <row r="410" spans="7:11" x14ac:dyDescent="0.45">
      <c r="G410" s="7">
        <v>778221515</v>
      </c>
      <c r="I410" s="7">
        <v>778000021</v>
      </c>
      <c r="J410" s="5">
        <v>2334000063</v>
      </c>
      <c r="K410" s="5"/>
    </row>
    <row r="411" spans="7:11" x14ac:dyDescent="0.45">
      <c r="G411" s="7">
        <v>778261084</v>
      </c>
      <c r="I411" s="7">
        <v>778003741</v>
      </c>
      <c r="J411" s="5">
        <v>1556007482</v>
      </c>
      <c r="K411" s="5"/>
    </row>
    <row r="412" spans="7:11" x14ac:dyDescent="0.45">
      <c r="G412" s="7">
        <v>778276533</v>
      </c>
      <c r="I412" s="7">
        <v>778013213</v>
      </c>
      <c r="J412" s="5">
        <v>2334039639</v>
      </c>
      <c r="K412" s="5"/>
    </row>
    <row r="413" spans="7:11" x14ac:dyDescent="0.45">
      <c r="G413" s="7">
        <v>778368282</v>
      </c>
      <c r="I413" s="7">
        <v>778016676</v>
      </c>
      <c r="J413" s="5"/>
      <c r="K413" s="5">
        <v>778016676</v>
      </c>
    </row>
    <row r="414" spans="7:11" x14ac:dyDescent="0.45">
      <c r="G414" s="7">
        <v>778405145</v>
      </c>
      <c r="I414" s="7">
        <v>778056161</v>
      </c>
      <c r="J414" s="5">
        <v>3890280805</v>
      </c>
      <c r="K414" s="5"/>
    </row>
    <row r="415" spans="7:11" x14ac:dyDescent="0.45">
      <c r="G415" s="7">
        <v>778420348</v>
      </c>
      <c r="I415" s="7">
        <v>778066928</v>
      </c>
      <c r="J415" s="5">
        <v>3112267712</v>
      </c>
      <c r="K415" s="5"/>
    </row>
    <row r="416" spans="7:11" x14ac:dyDescent="0.45">
      <c r="G416" s="7">
        <v>778494608</v>
      </c>
      <c r="I416" s="7">
        <v>778080493</v>
      </c>
      <c r="J416" s="5">
        <v>3112321972</v>
      </c>
      <c r="K416" s="5"/>
    </row>
    <row r="417" spans="7:11" x14ac:dyDescent="0.45">
      <c r="G417" s="7">
        <v>778610692</v>
      </c>
      <c r="I417" s="7">
        <v>778080570</v>
      </c>
      <c r="J417" s="5">
        <v>1556161140</v>
      </c>
      <c r="K417" s="5"/>
    </row>
    <row r="418" spans="7:11" x14ac:dyDescent="0.45">
      <c r="G418" s="7">
        <v>778657940</v>
      </c>
      <c r="I418" s="7">
        <v>778096419</v>
      </c>
      <c r="J418" s="5">
        <v>3890482095</v>
      </c>
      <c r="K418" s="5"/>
    </row>
    <row r="419" spans="7:11" x14ac:dyDescent="0.45">
      <c r="G419" s="7">
        <v>778722043</v>
      </c>
      <c r="I419" s="7">
        <v>778130036</v>
      </c>
      <c r="J419" s="5"/>
      <c r="K419" s="5">
        <v>778130036</v>
      </c>
    </row>
    <row r="420" spans="7:11" x14ac:dyDescent="0.45">
      <c r="G420" s="7">
        <v>778747772</v>
      </c>
      <c r="I420" s="7">
        <v>778140261</v>
      </c>
      <c r="J420" s="5"/>
      <c r="K420" s="5">
        <v>778140261</v>
      </c>
    </row>
    <row r="421" spans="7:11" x14ac:dyDescent="0.45">
      <c r="G421" s="7">
        <v>778813636</v>
      </c>
      <c r="I421" s="7">
        <v>778221515</v>
      </c>
      <c r="J421" s="5">
        <v>778221515</v>
      </c>
      <c r="K421" s="5"/>
    </row>
    <row r="422" spans="7:11" x14ac:dyDescent="0.45">
      <c r="G422" s="7">
        <v>778823579</v>
      </c>
      <c r="I422" s="7">
        <v>778261084</v>
      </c>
      <c r="J422" s="5"/>
      <c r="K422" s="5">
        <v>1556522168</v>
      </c>
    </row>
    <row r="423" spans="7:11" x14ac:dyDescent="0.45">
      <c r="G423" s="7">
        <v>778826078</v>
      </c>
      <c r="I423" s="7">
        <v>778276533</v>
      </c>
      <c r="J423" s="5"/>
      <c r="K423" s="5">
        <v>2334829599</v>
      </c>
    </row>
    <row r="424" spans="7:11" x14ac:dyDescent="0.45">
      <c r="G424" s="7">
        <v>778837600</v>
      </c>
      <c r="I424" s="7">
        <v>778368282</v>
      </c>
      <c r="J424" s="5"/>
      <c r="K424" s="5">
        <v>1556736564</v>
      </c>
    </row>
    <row r="425" spans="7:11" x14ac:dyDescent="0.45">
      <c r="G425" s="7">
        <v>778840348</v>
      </c>
      <c r="I425" s="7">
        <v>778405145</v>
      </c>
      <c r="J425" s="5">
        <v>778405145</v>
      </c>
      <c r="K425" s="5"/>
    </row>
    <row r="426" spans="7:11" x14ac:dyDescent="0.45">
      <c r="G426" s="7">
        <v>778852859</v>
      </c>
      <c r="I426" s="7">
        <v>778420348</v>
      </c>
      <c r="J426" s="5"/>
      <c r="K426" s="5">
        <v>1556840696</v>
      </c>
    </row>
    <row r="427" spans="7:11" x14ac:dyDescent="0.45">
      <c r="G427" s="7">
        <v>778870144</v>
      </c>
      <c r="I427" s="7">
        <v>778494608</v>
      </c>
      <c r="J427" s="5"/>
      <c r="K427" s="5">
        <v>4670967648</v>
      </c>
    </row>
    <row r="428" spans="7:11" x14ac:dyDescent="0.45">
      <c r="G428" s="7">
        <v>778876532</v>
      </c>
      <c r="I428" s="7">
        <v>778610692</v>
      </c>
      <c r="J428" s="5"/>
      <c r="K428" s="5">
        <v>778610692</v>
      </c>
    </row>
    <row r="429" spans="7:11" x14ac:dyDescent="0.45">
      <c r="G429" s="7">
        <v>778886969</v>
      </c>
      <c r="I429" s="7">
        <v>778657940</v>
      </c>
      <c r="J429" s="5">
        <v>3114631760</v>
      </c>
      <c r="K429" s="5"/>
    </row>
    <row r="430" spans="7:11" x14ac:dyDescent="0.45">
      <c r="G430" s="7">
        <v>779071660</v>
      </c>
      <c r="I430" s="7">
        <v>778722043</v>
      </c>
      <c r="J430" s="5"/>
      <c r="K430" s="5">
        <v>1557444086</v>
      </c>
    </row>
    <row r="431" spans="7:11" x14ac:dyDescent="0.45">
      <c r="G431" s="7">
        <v>779111572</v>
      </c>
      <c r="I431" s="7">
        <v>778747772</v>
      </c>
      <c r="J431" s="5">
        <v>3114991088</v>
      </c>
      <c r="K431" s="5"/>
    </row>
    <row r="432" spans="7:11" x14ac:dyDescent="0.45">
      <c r="G432" s="7">
        <v>779117562</v>
      </c>
      <c r="I432" s="7">
        <v>778813636</v>
      </c>
      <c r="J432" s="5"/>
      <c r="K432" s="5">
        <v>778813636</v>
      </c>
    </row>
    <row r="433" spans="7:11" x14ac:dyDescent="0.45">
      <c r="G433" s="7">
        <v>779117863</v>
      </c>
      <c r="I433" s="7">
        <v>778823579</v>
      </c>
      <c r="J433" s="5">
        <v>778823579</v>
      </c>
      <c r="K433" s="5"/>
    </row>
    <row r="434" spans="7:11" x14ac:dyDescent="0.45">
      <c r="G434" s="7">
        <v>779235028</v>
      </c>
      <c r="I434" s="7">
        <v>778826078</v>
      </c>
      <c r="J434" s="5">
        <v>1557652156</v>
      </c>
      <c r="K434" s="5"/>
    </row>
    <row r="435" spans="7:11" x14ac:dyDescent="0.45">
      <c r="G435" s="7">
        <v>779236547</v>
      </c>
      <c r="I435" s="7">
        <v>778837600</v>
      </c>
      <c r="J435" s="5">
        <v>778837600</v>
      </c>
      <c r="K435" s="5"/>
    </row>
    <row r="436" spans="7:11" x14ac:dyDescent="0.45">
      <c r="G436" s="7">
        <v>779334414</v>
      </c>
      <c r="I436" s="7">
        <v>778840348</v>
      </c>
      <c r="J436" s="5">
        <v>1557680696</v>
      </c>
      <c r="K436" s="5"/>
    </row>
    <row r="437" spans="7:11" x14ac:dyDescent="0.45">
      <c r="G437" s="7">
        <v>779361133</v>
      </c>
      <c r="I437" s="7">
        <v>778852859</v>
      </c>
      <c r="J437" s="5">
        <v>1557705718</v>
      </c>
      <c r="K437" s="5"/>
    </row>
    <row r="438" spans="7:11" x14ac:dyDescent="0.45">
      <c r="G438" s="7">
        <v>779414699</v>
      </c>
      <c r="I438" s="7">
        <v>778870144</v>
      </c>
      <c r="J438" s="5"/>
      <c r="K438" s="5">
        <v>778870144</v>
      </c>
    </row>
    <row r="439" spans="7:11" x14ac:dyDescent="0.45">
      <c r="G439" s="7">
        <v>779417886</v>
      </c>
      <c r="I439" s="7">
        <v>778876532</v>
      </c>
      <c r="J439" s="5"/>
      <c r="K439" s="5">
        <v>778876532</v>
      </c>
    </row>
    <row r="440" spans="7:11" x14ac:dyDescent="0.45">
      <c r="G440" s="7">
        <v>779460713</v>
      </c>
      <c r="I440" s="7">
        <v>778886969</v>
      </c>
      <c r="J440" s="5">
        <v>2336660907</v>
      </c>
      <c r="K440" s="5"/>
    </row>
    <row r="441" spans="7:11" x14ac:dyDescent="0.45">
      <c r="G441" s="7">
        <v>779511345</v>
      </c>
      <c r="I441" s="7">
        <v>779071660</v>
      </c>
      <c r="J441" s="5"/>
      <c r="K441" s="5">
        <v>3895358300</v>
      </c>
    </row>
    <row r="442" spans="7:11" x14ac:dyDescent="0.45">
      <c r="G442" s="7">
        <v>779585990</v>
      </c>
      <c r="I442" s="7">
        <v>779111572</v>
      </c>
      <c r="J442" s="5">
        <v>779111572</v>
      </c>
      <c r="K442" s="5"/>
    </row>
    <row r="443" spans="7:11" x14ac:dyDescent="0.45">
      <c r="G443" s="7">
        <v>779646150</v>
      </c>
      <c r="I443" s="7">
        <v>779117562</v>
      </c>
      <c r="J443" s="5">
        <v>1558235124</v>
      </c>
      <c r="K443" s="5"/>
    </row>
    <row r="444" spans="7:11" x14ac:dyDescent="0.45">
      <c r="G444" s="7">
        <v>779661523</v>
      </c>
      <c r="I444" s="7">
        <v>779117863</v>
      </c>
      <c r="J444" s="5"/>
      <c r="K444" s="5">
        <v>779117863</v>
      </c>
    </row>
    <row r="445" spans="7:11" x14ac:dyDescent="0.45">
      <c r="G445" s="7">
        <v>779676016</v>
      </c>
      <c r="I445" s="7">
        <v>779235028</v>
      </c>
      <c r="J445" s="5">
        <v>1558470056</v>
      </c>
      <c r="K445" s="5"/>
    </row>
    <row r="446" spans="7:11" x14ac:dyDescent="0.45">
      <c r="G446" s="7">
        <v>779724512</v>
      </c>
      <c r="I446" s="7">
        <v>779236547</v>
      </c>
      <c r="J446" s="5"/>
      <c r="K446" s="5">
        <v>1558473094</v>
      </c>
    </row>
    <row r="447" spans="7:11" x14ac:dyDescent="0.45">
      <c r="G447" s="7">
        <v>779987747</v>
      </c>
      <c r="I447" s="7">
        <v>779334414</v>
      </c>
      <c r="J447" s="5"/>
      <c r="K447" s="5">
        <v>2338003242</v>
      </c>
    </row>
    <row r="448" spans="7:11" x14ac:dyDescent="0.45">
      <c r="G448" s="7">
        <v>780172112</v>
      </c>
      <c r="I448" s="7">
        <v>779361133</v>
      </c>
      <c r="J448" s="5"/>
      <c r="K448" s="5">
        <v>779361133</v>
      </c>
    </row>
    <row r="449" spans="7:11" x14ac:dyDescent="0.45">
      <c r="G449" s="7">
        <v>780172121</v>
      </c>
      <c r="I449" s="7">
        <v>779414699</v>
      </c>
      <c r="J449" s="5"/>
      <c r="K449" s="5">
        <v>1558829398</v>
      </c>
    </row>
    <row r="450" spans="7:11" x14ac:dyDescent="0.45">
      <c r="G450" s="7">
        <v>780191969</v>
      </c>
      <c r="I450" s="7">
        <v>779417886</v>
      </c>
      <c r="J450" s="5">
        <v>779417886</v>
      </c>
      <c r="K450" s="5">
        <v>3117671544</v>
      </c>
    </row>
    <row r="451" spans="7:11" x14ac:dyDescent="0.45">
      <c r="G451" s="7">
        <v>781004518</v>
      </c>
      <c r="I451" s="7">
        <v>779460713</v>
      </c>
      <c r="J451" s="5">
        <v>1558921426</v>
      </c>
      <c r="K451" s="5"/>
    </row>
    <row r="452" spans="7:11" x14ac:dyDescent="0.45">
      <c r="G452" s="7">
        <v>781164945</v>
      </c>
      <c r="I452" s="7">
        <v>779511345</v>
      </c>
      <c r="J452" s="5"/>
      <c r="K452" s="5">
        <v>1559022690</v>
      </c>
    </row>
    <row r="453" spans="7:11" x14ac:dyDescent="0.45">
      <c r="G453" s="7">
        <v>781208128</v>
      </c>
      <c r="I453" s="7">
        <v>779585990</v>
      </c>
      <c r="J453" s="5"/>
      <c r="K453" s="5">
        <v>1559171980</v>
      </c>
    </row>
    <row r="454" spans="7:11" x14ac:dyDescent="0.45">
      <c r="G454" s="7">
        <v>781240407</v>
      </c>
      <c r="I454" s="7">
        <v>779646150</v>
      </c>
      <c r="J454" s="5">
        <v>2338938450</v>
      </c>
      <c r="K454" s="5"/>
    </row>
    <row r="455" spans="7:11" x14ac:dyDescent="0.45">
      <c r="G455" s="7">
        <v>781280978</v>
      </c>
      <c r="I455" s="7">
        <v>779661523</v>
      </c>
      <c r="J455" s="5"/>
      <c r="K455" s="5">
        <v>2338984569</v>
      </c>
    </row>
    <row r="456" spans="7:11" x14ac:dyDescent="0.45">
      <c r="G456" s="7">
        <v>781282357</v>
      </c>
      <c r="I456" s="7">
        <v>779676016</v>
      </c>
      <c r="J456" s="5">
        <v>1559352032</v>
      </c>
      <c r="K456" s="5"/>
    </row>
    <row r="457" spans="7:11" x14ac:dyDescent="0.45">
      <c r="G457" s="7">
        <v>781297575</v>
      </c>
      <c r="I457" s="7">
        <v>779724512</v>
      </c>
      <c r="J457" s="5">
        <v>3118898048</v>
      </c>
      <c r="K457" s="5"/>
    </row>
    <row r="458" spans="7:11" x14ac:dyDescent="0.45">
      <c r="G458" s="7">
        <v>781310969</v>
      </c>
      <c r="I458" s="7">
        <v>779987747</v>
      </c>
      <c r="J458" s="5">
        <v>779987747</v>
      </c>
      <c r="K458" s="5"/>
    </row>
    <row r="459" spans="7:11" x14ac:dyDescent="0.45">
      <c r="G459" s="7">
        <v>781370101</v>
      </c>
      <c r="I459" s="7">
        <v>780172112</v>
      </c>
      <c r="J459" s="5"/>
      <c r="K459" s="5">
        <v>780172112</v>
      </c>
    </row>
    <row r="460" spans="7:11" x14ac:dyDescent="0.45">
      <c r="G460" s="7">
        <v>781384000</v>
      </c>
      <c r="I460" s="7">
        <v>780172121</v>
      </c>
      <c r="J460" s="5"/>
      <c r="K460" s="5">
        <v>1560344242</v>
      </c>
    </row>
    <row r="461" spans="7:11" x14ac:dyDescent="0.45">
      <c r="G461" s="7">
        <v>781400202</v>
      </c>
      <c r="I461" s="7">
        <v>780191969</v>
      </c>
      <c r="J461" s="5"/>
      <c r="K461" s="5">
        <v>1560383938</v>
      </c>
    </row>
    <row r="462" spans="7:11" x14ac:dyDescent="0.45">
      <c r="G462" s="7">
        <v>781426622</v>
      </c>
      <c r="I462" s="7">
        <v>781004518</v>
      </c>
      <c r="J462" s="5">
        <v>781004518</v>
      </c>
      <c r="K462" s="5"/>
    </row>
    <row r="463" spans="7:11" x14ac:dyDescent="0.45">
      <c r="G463" s="7">
        <v>781466046</v>
      </c>
      <c r="I463" s="7">
        <v>781164945</v>
      </c>
      <c r="J463" s="5"/>
      <c r="K463" s="5">
        <v>2343494835</v>
      </c>
    </row>
    <row r="464" spans="7:11" x14ac:dyDescent="0.45">
      <c r="G464" s="7">
        <v>781468744</v>
      </c>
      <c r="I464" s="7">
        <v>781208128</v>
      </c>
      <c r="J464" s="5"/>
      <c r="K464" s="5">
        <v>2343624384</v>
      </c>
    </row>
    <row r="465" spans="7:11" x14ac:dyDescent="0.45">
      <c r="G465" s="7">
        <v>781523821</v>
      </c>
      <c r="I465" s="7">
        <v>781240407</v>
      </c>
      <c r="J465" s="5"/>
      <c r="K465" s="5">
        <v>2343721221</v>
      </c>
    </row>
    <row r="466" spans="7:11" x14ac:dyDescent="0.45">
      <c r="G466" s="7">
        <v>781532059</v>
      </c>
      <c r="I466" s="7">
        <v>781280978</v>
      </c>
      <c r="J466" s="5">
        <v>3125123912</v>
      </c>
      <c r="K466" s="5"/>
    </row>
    <row r="467" spans="7:11" x14ac:dyDescent="0.45">
      <c r="G467" s="7">
        <v>781566500</v>
      </c>
      <c r="I467" s="7">
        <v>781282357</v>
      </c>
      <c r="J467" s="5">
        <v>4687694142</v>
      </c>
      <c r="K467" s="5"/>
    </row>
    <row r="468" spans="7:11" x14ac:dyDescent="0.45">
      <c r="G468" s="7">
        <v>781602688</v>
      </c>
      <c r="I468" s="7">
        <v>781297575</v>
      </c>
      <c r="J468" s="5">
        <v>3906487875</v>
      </c>
      <c r="K468" s="5"/>
    </row>
    <row r="469" spans="7:11" x14ac:dyDescent="0.45">
      <c r="G469" s="7">
        <v>781627979</v>
      </c>
      <c r="I469" s="7">
        <v>781310969</v>
      </c>
      <c r="J469" s="5">
        <v>3125243876</v>
      </c>
      <c r="K469" s="5"/>
    </row>
    <row r="470" spans="7:11" x14ac:dyDescent="0.45">
      <c r="G470" s="7">
        <v>781699011</v>
      </c>
      <c r="I470" s="7">
        <v>781370101</v>
      </c>
      <c r="J470" s="5"/>
      <c r="K470" s="5">
        <v>1562740202</v>
      </c>
    </row>
    <row r="471" spans="7:11" x14ac:dyDescent="0.45">
      <c r="G471" s="7">
        <v>781706851</v>
      </c>
      <c r="I471" s="7">
        <v>781384000</v>
      </c>
      <c r="J471" s="5"/>
      <c r="K471" s="5">
        <v>1562768000</v>
      </c>
    </row>
    <row r="472" spans="7:11" x14ac:dyDescent="0.45">
      <c r="G472" s="7">
        <v>781728925</v>
      </c>
      <c r="I472" s="7">
        <v>781400202</v>
      </c>
      <c r="J472" s="5"/>
      <c r="K472" s="5">
        <v>4688401212</v>
      </c>
    </row>
    <row r="473" spans="7:11" x14ac:dyDescent="0.45">
      <c r="G473" s="7">
        <v>781828001</v>
      </c>
      <c r="I473" s="7">
        <v>781426622</v>
      </c>
      <c r="J473" s="5">
        <v>1562853244</v>
      </c>
      <c r="K473" s="5"/>
    </row>
    <row r="474" spans="7:11" x14ac:dyDescent="0.45">
      <c r="G474" s="7">
        <v>781831938</v>
      </c>
      <c r="I474" s="7">
        <v>781466046</v>
      </c>
      <c r="J474" s="5"/>
      <c r="K474" s="5">
        <v>2344398138</v>
      </c>
    </row>
    <row r="475" spans="7:11" x14ac:dyDescent="0.45">
      <c r="G475" s="7">
        <v>781938215</v>
      </c>
      <c r="I475" s="7">
        <v>781468744</v>
      </c>
      <c r="J475" s="5"/>
      <c r="K475" s="5">
        <v>1562937488</v>
      </c>
    </row>
    <row r="476" spans="7:11" x14ac:dyDescent="0.45">
      <c r="G476" s="7">
        <v>781985160</v>
      </c>
      <c r="I476" s="7">
        <v>781523821</v>
      </c>
      <c r="J476" s="5"/>
      <c r="K476" s="5">
        <v>1563047642</v>
      </c>
    </row>
    <row r="477" spans="7:11" x14ac:dyDescent="0.45">
      <c r="G477" s="7">
        <v>782130484</v>
      </c>
      <c r="I477" s="7">
        <v>781532059</v>
      </c>
      <c r="J477" s="5">
        <v>3907660295</v>
      </c>
      <c r="K477" s="5"/>
    </row>
    <row r="478" spans="7:11" x14ac:dyDescent="0.45">
      <c r="G478" s="7">
        <v>782340433</v>
      </c>
      <c r="I478" s="7">
        <v>781566500</v>
      </c>
      <c r="J478" s="5"/>
      <c r="K478" s="5">
        <v>781566500</v>
      </c>
    </row>
    <row r="479" spans="7:11" x14ac:dyDescent="0.45">
      <c r="G479" s="7">
        <v>782353502</v>
      </c>
      <c r="I479" s="7">
        <v>781602688</v>
      </c>
      <c r="J479" s="5">
        <v>1563205376</v>
      </c>
      <c r="K479" s="5"/>
    </row>
    <row r="480" spans="7:11" x14ac:dyDescent="0.45">
      <c r="G480" s="7">
        <v>782357233</v>
      </c>
      <c r="I480" s="7">
        <v>781627979</v>
      </c>
      <c r="J480" s="5"/>
      <c r="K480" s="5">
        <v>1563255958</v>
      </c>
    </row>
    <row r="481" spans="7:11" x14ac:dyDescent="0.45">
      <c r="G481" s="7">
        <v>782431105</v>
      </c>
      <c r="I481" s="7">
        <v>781699011</v>
      </c>
      <c r="J481" s="5">
        <v>781699011</v>
      </c>
      <c r="K481" s="5"/>
    </row>
    <row r="482" spans="7:11" x14ac:dyDescent="0.45">
      <c r="G482" s="7">
        <v>782442821</v>
      </c>
      <c r="I482" s="7">
        <v>781706851</v>
      </c>
      <c r="J482" s="5">
        <v>781706851</v>
      </c>
      <c r="K482" s="5"/>
    </row>
    <row r="483" spans="7:11" x14ac:dyDescent="0.45">
      <c r="G483" s="7">
        <v>782489112</v>
      </c>
      <c r="I483" s="7">
        <v>781728925</v>
      </c>
      <c r="J483" s="5"/>
      <c r="K483" s="5">
        <v>781728925</v>
      </c>
    </row>
    <row r="484" spans="7:11" x14ac:dyDescent="0.45">
      <c r="G484" s="7">
        <v>782967453</v>
      </c>
      <c r="I484" s="7">
        <v>781828001</v>
      </c>
      <c r="J484" s="5"/>
      <c r="K484" s="5">
        <v>2345484003</v>
      </c>
    </row>
    <row r="485" spans="7:11" x14ac:dyDescent="0.45">
      <c r="G485" s="7">
        <v>782998230</v>
      </c>
      <c r="I485" s="7">
        <v>781831938</v>
      </c>
      <c r="J485" s="5"/>
      <c r="K485" s="5">
        <v>781831938</v>
      </c>
    </row>
    <row r="486" spans="7:11" x14ac:dyDescent="0.45">
      <c r="G486" s="7">
        <v>783033787</v>
      </c>
      <c r="I486" s="7">
        <v>781938215</v>
      </c>
      <c r="J486" s="5"/>
      <c r="K486" s="5">
        <v>781938215</v>
      </c>
    </row>
    <row r="487" spans="7:11" x14ac:dyDescent="0.45">
      <c r="G487" s="7">
        <v>783343158</v>
      </c>
      <c r="I487" s="7">
        <v>781985160</v>
      </c>
      <c r="J487" s="5">
        <v>2345955480</v>
      </c>
      <c r="K487" s="5"/>
    </row>
    <row r="488" spans="7:11" x14ac:dyDescent="0.45">
      <c r="G488" s="7">
        <v>783682649</v>
      </c>
      <c r="I488" s="7">
        <v>782130484</v>
      </c>
      <c r="J488" s="5"/>
      <c r="K488" s="5">
        <v>2346391452</v>
      </c>
    </row>
    <row r="489" spans="7:11" x14ac:dyDescent="0.45">
      <c r="G489" s="7">
        <v>783758073</v>
      </c>
      <c r="I489" s="7">
        <v>782340433</v>
      </c>
      <c r="J489" s="5">
        <v>1564680866</v>
      </c>
      <c r="K489" s="5"/>
    </row>
    <row r="490" spans="7:11" x14ac:dyDescent="0.45">
      <c r="G490" s="7">
        <v>783844775</v>
      </c>
      <c r="I490" s="7">
        <v>782353502</v>
      </c>
      <c r="J490" s="5"/>
      <c r="K490" s="5">
        <v>1564707004</v>
      </c>
    </row>
    <row r="491" spans="7:11" x14ac:dyDescent="0.45">
      <c r="G491" s="7">
        <v>783880187</v>
      </c>
      <c r="I491" s="7">
        <v>782357233</v>
      </c>
      <c r="J491" s="5"/>
      <c r="K491" s="5">
        <v>1564714466</v>
      </c>
    </row>
    <row r="492" spans="7:11" x14ac:dyDescent="0.45">
      <c r="G492" s="7">
        <v>784227996</v>
      </c>
      <c r="I492" s="7">
        <v>782431105</v>
      </c>
      <c r="J492" s="5"/>
      <c r="K492" s="5">
        <v>1564862210</v>
      </c>
    </row>
    <row r="493" spans="7:11" x14ac:dyDescent="0.45">
      <c r="G493" s="7">
        <v>784267222</v>
      </c>
      <c r="I493" s="7">
        <v>782442821</v>
      </c>
      <c r="J493" s="5">
        <v>1564885642</v>
      </c>
      <c r="K493" s="5"/>
    </row>
    <row r="494" spans="7:11" x14ac:dyDescent="0.45">
      <c r="G494" s="7">
        <v>784362607</v>
      </c>
      <c r="I494" s="7">
        <v>782489112</v>
      </c>
      <c r="J494" s="5"/>
      <c r="K494" s="5">
        <v>2347467336</v>
      </c>
    </row>
    <row r="495" spans="7:11" x14ac:dyDescent="0.45">
      <c r="G495" s="7">
        <v>784389233</v>
      </c>
      <c r="I495" s="7">
        <v>782967453</v>
      </c>
      <c r="J495" s="5">
        <v>782967453</v>
      </c>
      <c r="K495" s="5"/>
    </row>
    <row r="496" spans="7:11" x14ac:dyDescent="0.45">
      <c r="G496" s="7">
        <v>784419069</v>
      </c>
      <c r="I496" s="7">
        <v>782998230</v>
      </c>
      <c r="J496" s="5">
        <v>3131992920</v>
      </c>
      <c r="K496" s="5"/>
    </row>
    <row r="497" spans="7:11" x14ac:dyDescent="0.45">
      <c r="G497" s="7">
        <v>784494590</v>
      </c>
      <c r="I497" s="7">
        <v>783033787</v>
      </c>
      <c r="J497" s="5"/>
      <c r="K497" s="5">
        <v>783033787</v>
      </c>
    </row>
    <row r="498" spans="7:11" x14ac:dyDescent="0.45">
      <c r="G498" s="7">
        <v>784520555</v>
      </c>
      <c r="I498" s="7">
        <v>783343158</v>
      </c>
      <c r="J498" s="5">
        <v>3916715790</v>
      </c>
      <c r="K498" s="5"/>
    </row>
    <row r="499" spans="7:11" x14ac:dyDescent="0.45">
      <c r="G499" s="7">
        <v>784537895</v>
      </c>
      <c r="I499" s="7">
        <v>783682649</v>
      </c>
      <c r="J499" s="5">
        <v>3918413245</v>
      </c>
      <c r="K499" s="5"/>
    </row>
    <row r="500" spans="7:11" x14ac:dyDescent="0.45">
      <c r="G500" s="7">
        <v>784548655</v>
      </c>
      <c r="I500" s="7">
        <v>783758073</v>
      </c>
      <c r="J500" s="5">
        <v>3918790365</v>
      </c>
      <c r="K500" s="5"/>
    </row>
    <row r="501" spans="7:11" x14ac:dyDescent="0.45">
      <c r="G501" s="7">
        <v>784551637</v>
      </c>
      <c r="I501" s="7">
        <v>783844775</v>
      </c>
      <c r="J501" s="5"/>
      <c r="K501" s="5">
        <v>2351534325</v>
      </c>
    </row>
    <row r="502" spans="7:11" x14ac:dyDescent="0.45">
      <c r="G502" s="7">
        <v>784674867</v>
      </c>
      <c r="I502" s="7">
        <v>783880187</v>
      </c>
      <c r="J502" s="5">
        <v>783880187</v>
      </c>
      <c r="K502" s="5"/>
    </row>
    <row r="503" spans="7:11" x14ac:dyDescent="0.45">
      <c r="G503" s="7">
        <v>784770870</v>
      </c>
      <c r="I503" s="7">
        <v>784227996</v>
      </c>
      <c r="J503" s="5">
        <v>4705367976</v>
      </c>
      <c r="K503" s="5"/>
    </row>
    <row r="504" spans="7:11" x14ac:dyDescent="0.45">
      <c r="G504" s="7">
        <v>785180746</v>
      </c>
      <c r="I504" s="7">
        <v>784267222</v>
      </c>
      <c r="J504" s="5"/>
      <c r="K504" s="5">
        <v>784267222</v>
      </c>
    </row>
    <row r="505" spans="7:11" x14ac:dyDescent="0.45">
      <c r="G505" s="7">
        <v>785434976</v>
      </c>
      <c r="I505" s="7">
        <v>784362607</v>
      </c>
      <c r="J505" s="5">
        <v>3137450428</v>
      </c>
      <c r="K505" s="5"/>
    </row>
    <row r="506" spans="7:11" x14ac:dyDescent="0.45">
      <c r="G506" s="7">
        <v>785459209</v>
      </c>
      <c r="I506" s="7">
        <v>784389233</v>
      </c>
      <c r="J506" s="5">
        <v>784389233</v>
      </c>
      <c r="K506" s="5"/>
    </row>
    <row r="507" spans="7:11" x14ac:dyDescent="0.45">
      <c r="G507" s="7">
        <v>785529269</v>
      </c>
      <c r="I507" s="7">
        <v>784419069</v>
      </c>
      <c r="J507" s="5">
        <v>784419069</v>
      </c>
      <c r="K507" s="5"/>
    </row>
    <row r="508" spans="7:11" x14ac:dyDescent="0.45">
      <c r="G508" s="7">
        <v>785554540</v>
      </c>
      <c r="I508" s="7">
        <v>784494590</v>
      </c>
      <c r="J508" s="5">
        <v>784494590</v>
      </c>
      <c r="K508" s="5"/>
    </row>
    <row r="509" spans="7:11" x14ac:dyDescent="0.45">
      <c r="G509" s="7">
        <v>785564540</v>
      </c>
      <c r="I509" s="7">
        <v>784520555</v>
      </c>
      <c r="J509" s="5"/>
      <c r="K509" s="5">
        <v>1569041110</v>
      </c>
    </row>
    <row r="510" spans="7:11" x14ac:dyDescent="0.45">
      <c r="G510" s="7">
        <v>785923657</v>
      </c>
      <c r="I510" s="7">
        <v>784537895</v>
      </c>
      <c r="J510" s="5">
        <v>5491765265</v>
      </c>
      <c r="K510" s="5"/>
    </row>
    <row r="511" spans="7:11" x14ac:dyDescent="0.45">
      <c r="G511" s="7">
        <v>785960999</v>
      </c>
      <c r="I511" s="7">
        <v>784548655</v>
      </c>
      <c r="J511" s="5">
        <v>2353645965</v>
      </c>
      <c r="K511" s="5"/>
    </row>
    <row r="512" spans="7:11" x14ac:dyDescent="0.45">
      <c r="G512" s="7">
        <v>786038253</v>
      </c>
      <c r="I512" s="7">
        <v>784551637</v>
      </c>
      <c r="J512" s="5"/>
      <c r="K512" s="5">
        <v>1569103274</v>
      </c>
    </row>
    <row r="513" spans="7:11" x14ac:dyDescent="0.45">
      <c r="G513" s="7">
        <v>786042688</v>
      </c>
      <c r="I513" s="7">
        <v>784674867</v>
      </c>
      <c r="J513" s="5"/>
      <c r="K513" s="5">
        <v>784674867</v>
      </c>
    </row>
    <row r="514" spans="7:11" x14ac:dyDescent="0.45">
      <c r="G514" s="7">
        <v>786312198</v>
      </c>
      <c r="I514" s="7">
        <v>784770870</v>
      </c>
      <c r="J514" s="5"/>
      <c r="K514" s="5">
        <v>3139083480</v>
      </c>
    </row>
    <row r="515" spans="7:11" x14ac:dyDescent="0.45">
      <c r="G515" s="7">
        <v>786319054</v>
      </c>
      <c r="I515" s="7">
        <v>785180746</v>
      </c>
      <c r="J515" s="5">
        <v>3140722984</v>
      </c>
      <c r="K515" s="5"/>
    </row>
    <row r="516" spans="7:11" x14ac:dyDescent="0.45">
      <c r="G516" s="7">
        <v>786323232</v>
      </c>
      <c r="I516" s="7">
        <v>785434976</v>
      </c>
      <c r="J516" s="5"/>
      <c r="K516" s="5">
        <v>785434976</v>
      </c>
    </row>
    <row r="517" spans="7:11" x14ac:dyDescent="0.45">
      <c r="G517" s="7">
        <v>786543737</v>
      </c>
      <c r="I517" s="7">
        <v>785459209</v>
      </c>
      <c r="J517" s="5">
        <v>3141836836</v>
      </c>
      <c r="K517" s="5"/>
    </row>
    <row r="518" spans="7:11" x14ac:dyDescent="0.45">
      <c r="G518" s="7">
        <v>787554231</v>
      </c>
      <c r="I518" s="7">
        <v>785529269</v>
      </c>
      <c r="J518" s="5"/>
      <c r="K518" s="5">
        <v>2356587807</v>
      </c>
    </row>
    <row r="519" spans="7:11" x14ac:dyDescent="0.45">
      <c r="G519" s="7">
        <v>788258296</v>
      </c>
      <c r="I519" s="7">
        <v>785554540</v>
      </c>
      <c r="J519" s="5"/>
      <c r="K519" s="5">
        <v>1571109080</v>
      </c>
    </row>
    <row r="520" spans="7:11" x14ac:dyDescent="0.45">
      <c r="G520" s="7">
        <v>788260947</v>
      </c>
      <c r="I520" s="7">
        <v>785564540</v>
      </c>
      <c r="J520" s="5"/>
      <c r="K520" s="5">
        <v>785564540</v>
      </c>
    </row>
    <row r="521" spans="7:11" x14ac:dyDescent="0.45">
      <c r="G521" s="7">
        <v>789236547</v>
      </c>
      <c r="I521" s="7">
        <v>785923657</v>
      </c>
      <c r="J521" s="5"/>
      <c r="K521" s="5">
        <v>1571847314</v>
      </c>
    </row>
    <row r="522" spans="7:11" x14ac:dyDescent="0.45">
      <c r="G522" s="7">
        <v>771868130</v>
      </c>
      <c r="I522" s="7">
        <v>785960999</v>
      </c>
      <c r="J522" s="5"/>
      <c r="K522" s="5">
        <v>2357882997</v>
      </c>
    </row>
    <row r="523" spans="7:11" x14ac:dyDescent="0.45">
      <c r="G523" s="7">
        <v>775160533</v>
      </c>
      <c r="I523" s="7">
        <v>786038253</v>
      </c>
      <c r="J523" s="5"/>
      <c r="K523" s="5">
        <v>786038253</v>
      </c>
    </row>
    <row r="524" spans="7:11" x14ac:dyDescent="0.45">
      <c r="G524" s="7">
        <v>775467223</v>
      </c>
      <c r="I524" s="7">
        <v>786042688</v>
      </c>
      <c r="J524" s="5">
        <v>786042688</v>
      </c>
      <c r="K524" s="5"/>
    </row>
    <row r="525" spans="7:11" x14ac:dyDescent="0.45">
      <c r="G525" s="7">
        <v>786336194</v>
      </c>
      <c r="I525" s="7">
        <v>786312198</v>
      </c>
      <c r="J525" s="5">
        <v>3145248792</v>
      </c>
      <c r="K525" s="5"/>
    </row>
    <row r="526" spans="7:11" x14ac:dyDescent="0.45">
      <c r="G526" s="7">
        <v>773708393</v>
      </c>
      <c r="I526" s="7">
        <v>786319054</v>
      </c>
      <c r="J526" s="5"/>
      <c r="K526" s="5">
        <v>1572638108</v>
      </c>
    </row>
    <row r="527" spans="7:11" x14ac:dyDescent="0.45">
      <c r="G527" s="7">
        <v>770509812</v>
      </c>
      <c r="I527" s="7">
        <v>786323232</v>
      </c>
      <c r="J527" s="5">
        <v>2358969696</v>
      </c>
      <c r="K527" s="5"/>
    </row>
    <row r="528" spans="7:11" x14ac:dyDescent="0.45">
      <c r="G528" s="7">
        <v>772304013</v>
      </c>
      <c r="I528" s="7">
        <v>786543737</v>
      </c>
      <c r="J528" s="5"/>
      <c r="K528" s="5">
        <v>2359631211</v>
      </c>
    </row>
    <row r="529" spans="7:11" x14ac:dyDescent="0.45">
      <c r="G529" s="7">
        <v>775564814</v>
      </c>
      <c r="I529" s="7">
        <v>787554231</v>
      </c>
      <c r="J529" s="5"/>
      <c r="K529" s="5">
        <v>1575108462</v>
      </c>
    </row>
    <row r="530" spans="7:11" x14ac:dyDescent="0.45">
      <c r="G530" s="7">
        <v>784364814</v>
      </c>
      <c r="I530" s="7">
        <v>788258296</v>
      </c>
      <c r="J530" s="5">
        <v>3153033184</v>
      </c>
      <c r="K530" s="5"/>
    </row>
    <row r="531" spans="7:11" x14ac:dyDescent="0.45">
      <c r="G531" s="7">
        <v>787487293</v>
      </c>
      <c r="I531" s="7">
        <v>788260947</v>
      </c>
      <c r="J531" s="5">
        <v>6306087576</v>
      </c>
      <c r="K531" s="5"/>
    </row>
    <row r="532" spans="7:11" x14ac:dyDescent="0.45">
      <c r="G532" s="7">
        <v>770933357</v>
      </c>
      <c r="I532" s="7">
        <v>789236547</v>
      </c>
      <c r="J532" s="5"/>
      <c r="K532" s="5">
        <v>1578473094</v>
      </c>
    </row>
    <row r="533" spans="7:11" x14ac:dyDescent="0.45">
      <c r="G533" s="7">
        <v>771207041</v>
      </c>
      <c r="I533" s="7">
        <v>771868130</v>
      </c>
      <c r="J533" s="5">
        <v>2315604390</v>
      </c>
      <c r="K533" s="5"/>
    </row>
    <row r="534" spans="7:11" x14ac:dyDescent="0.45">
      <c r="G534" s="7">
        <v>779773605</v>
      </c>
      <c r="I534" s="7">
        <v>775160533</v>
      </c>
      <c r="J534" s="5">
        <v>2325481599</v>
      </c>
      <c r="K534" s="5"/>
    </row>
    <row r="535" spans="7:11" x14ac:dyDescent="0.45">
      <c r="G535" s="7">
        <v>781681572</v>
      </c>
      <c r="I535" s="7">
        <v>775467223</v>
      </c>
      <c r="J535" s="5"/>
      <c r="K535" s="5">
        <v>1550934446</v>
      </c>
    </row>
    <row r="536" spans="7:11" x14ac:dyDescent="0.45">
      <c r="G536" s="7">
        <v>774266172</v>
      </c>
      <c r="I536" s="7">
        <v>786336194</v>
      </c>
      <c r="J536" s="5"/>
      <c r="K536" s="5">
        <v>3145344776</v>
      </c>
    </row>
    <row r="537" spans="7:11" x14ac:dyDescent="0.45">
      <c r="G537" s="7">
        <v>770392582</v>
      </c>
      <c r="I537" s="7">
        <v>773708393</v>
      </c>
      <c r="J537" s="5">
        <v>773708393</v>
      </c>
      <c r="K537" s="5"/>
    </row>
    <row r="538" spans="7:11" x14ac:dyDescent="0.45">
      <c r="G538" s="7">
        <v>784464768</v>
      </c>
      <c r="I538" s="7">
        <v>770509812</v>
      </c>
      <c r="J538" s="5"/>
      <c r="K538" s="5">
        <v>770509812</v>
      </c>
    </row>
    <row r="539" spans="7:11" x14ac:dyDescent="0.45">
      <c r="G539" s="7">
        <v>775197108</v>
      </c>
      <c r="I539" s="7">
        <v>772304013</v>
      </c>
      <c r="J539" s="5"/>
      <c r="K539" s="5">
        <v>772304013</v>
      </c>
    </row>
    <row r="540" spans="7:11" x14ac:dyDescent="0.45">
      <c r="G540" s="7">
        <v>785943768</v>
      </c>
      <c r="I540" s="7">
        <v>775564814</v>
      </c>
      <c r="J540" s="5"/>
      <c r="K540" s="5">
        <v>775564814</v>
      </c>
    </row>
    <row r="541" spans="7:11" x14ac:dyDescent="0.45">
      <c r="G541" s="7">
        <v>776323477</v>
      </c>
      <c r="I541" s="7">
        <v>784364814</v>
      </c>
      <c r="J541" s="5"/>
      <c r="K541" s="5">
        <v>784364814</v>
      </c>
    </row>
    <row r="542" spans="7:11" x14ac:dyDescent="0.45">
      <c r="G542" s="7">
        <v>776213131</v>
      </c>
      <c r="I542" s="7">
        <v>787487293</v>
      </c>
      <c r="J542" s="5"/>
      <c r="K542" s="5">
        <v>787487293</v>
      </c>
    </row>
    <row r="543" spans="7:11" x14ac:dyDescent="0.45">
      <c r="G543" s="7">
        <v>773101818</v>
      </c>
      <c r="I543" s="7">
        <v>770933357</v>
      </c>
      <c r="J543" s="5"/>
      <c r="K543" s="5">
        <v>770933357</v>
      </c>
    </row>
    <row r="544" spans="7:11" x14ac:dyDescent="0.45">
      <c r="G544" s="7">
        <v>786402688</v>
      </c>
      <c r="I544" s="7">
        <v>771207041</v>
      </c>
      <c r="J544" s="5"/>
      <c r="K544" s="5">
        <v>771207041</v>
      </c>
    </row>
    <row r="545" spans="7:11" x14ac:dyDescent="0.45">
      <c r="G545" s="7">
        <v>776149093</v>
      </c>
      <c r="I545" s="7">
        <v>779773605</v>
      </c>
      <c r="J545" s="5"/>
      <c r="K545" s="5">
        <v>779773605</v>
      </c>
    </row>
    <row r="546" spans="7:11" x14ac:dyDescent="0.45">
      <c r="G546" s="7">
        <v>775160316</v>
      </c>
      <c r="I546" s="7">
        <v>781681572</v>
      </c>
      <c r="J546" s="5"/>
      <c r="K546" s="5">
        <v>781681572</v>
      </c>
    </row>
    <row r="547" spans="7:11" x14ac:dyDescent="0.45">
      <c r="G547" s="7">
        <v>762979605</v>
      </c>
      <c r="I547" s="7">
        <v>774266172</v>
      </c>
      <c r="J547" s="5"/>
      <c r="K547" s="5">
        <v>774266172</v>
      </c>
    </row>
    <row r="548" spans="7:11" x14ac:dyDescent="0.45">
      <c r="G548" s="7">
        <v>774249189</v>
      </c>
      <c r="I548" s="7">
        <v>770392582</v>
      </c>
      <c r="J548" s="5"/>
      <c r="K548" s="5">
        <v>770392582</v>
      </c>
    </row>
    <row r="549" spans="7:11" x14ac:dyDescent="0.45">
      <c r="G549" s="7">
        <v>774245222</v>
      </c>
      <c r="I549" s="7">
        <v>784464768</v>
      </c>
      <c r="J549" s="5"/>
      <c r="K549" s="5">
        <v>2353394304</v>
      </c>
    </row>
    <row r="550" spans="7:11" x14ac:dyDescent="0.45">
      <c r="G550" s="7">
        <v>763414593</v>
      </c>
      <c r="I550" s="7">
        <v>775197108</v>
      </c>
      <c r="J550" s="5"/>
      <c r="K550" s="5">
        <v>2325591324</v>
      </c>
    </row>
    <row r="551" spans="7:11" x14ac:dyDescent="0.45">
      <c r="G551" s="7">
        <v>788454467</v>
      </c>
      <c r="I551" s="7">
        <v>785943768</v>
      </c>
      <c r="J551" s="5"/>
      <c r="K551" s="5">
        <v>3143775072</v>
      </c>
    </row>
    <row r="552" spans="7:11" x14ac:dyDescent="0.45">
      <c r="G552" s="7">
        <v>775331187</v>
      </c>
      <c r="I552" s="7">
        <v>776323477</v>
      </c>
      <c r="J552" s="5">
        <v>776323477</v>
      </c>
      <c r="K552" s="5">
        <v>1552646954</v>
      </c>
    </row>
    <row r="553" spans="7:11" x14ac:dyDescent="0.45">
      <c r="G553" s="7">
        <v>772138804</v>
      </c>
      <c r="I553" s="7">
        <v>776213131</v>
      </c>
      <c r="J553" s="5">
        <v>1552426262</v>
      </c>
      <c r="K553" s="5"/>
    </row>
    <row r="554" spans="7:11" x14ac:dyDescent="0.45">
      <c r="G554" s="7">
        <v>778134091</v>
      </c>
      <c r="I554" s="7">
        <v>773101818</v>
      </c>
      <c r="J554" s="5">
        <v>1546203636</v>
      </c>
      <c r="K554" s="5">
        <v>773101818</v>
      </c>
    </row>
    <row r="555" spans="7:11" x14ac:dyDescent="0.45">
      <c r="G555" s="7">
        <v>789401855</v>
      </c>
      <c r="I555" s="7">
        <v>786402688</v>
      </c>
      <c r="J555" s="5">
        <v>786402688</v>
      </c>
      <c r="K555" s="5"/>
    </row>
    <row r="556" spans="7:11" x14ac:dyDescent="0.45">
      <c r="G556" s="7">
        <v>773553588</v>
      </c>
      <c r="I556" s="7">
        <v>776149093</v>
      </c>
      <c r="J556" s="5"/>
      <c r="K556" s="5">
        <v>1552298186</v>
      </c>
    </row>
    <row r="557" spans="7:11" x14ac:dyDescent="0.45">
      <c r="G557" s="7">
        <v>776327767</v>
      </c>
      <c r="I557" s="7">
        <v>775160316</v>
      </c>
      <c r="J557" s="5">
        <v>775160316</v>
      </c>
      <c r="K557" s="5"/>
    </row>
    <row r="558" spans="7:11" x14ac:dyDescent="0.45">
      <c r="G558" s="7">
        <v>777631935</v>
      </c>
      <c r="I558" s="7">
        <v>762979605</v>
      </c>
      <c r="J558" s="5"/>
      <c r="K558" s="5">
        <v>762979605</v>
      </c>
    </row>
    <row r="559" spans="7:11" x14ac:dyDescent="0.45">
      <c r="G559" s="7">
        <v>772401513</v>
      </c>
      <c r="I559" s="7">
        <v>774249189</v>
      </c>
      <c r="J559" s="5">
        <v>774249189</v>
      </c>
      <c r="K559" s="5"/>
    </row>
    <row r="560" spans="7:11" x14ac:dyDescent="0.45">
      <c r="G560" s="7">
        <v>774230318</v>
      </c>
      <c r="I560" s="7">
        <v>774245222</v>
      </c>
      <c r="J560" s="5"/>
      <c r="K560" s="5">
        <v>1548490444</v>
      </c>
    </row>
    <row r="561" spans="7:11" x14ac:dyDescent="0.45">
      <c r="G561" s="7">
        <v>778195274</v>
      </c>
      <c r="I561" s="7">
        <v>763414593</v>
      </c>
      <c r="J561" s="5"/>
      <c r="K561" s="5">
        <v>1526829186</v>
      </c>
    </row>
    <row r="562" spans="7:11" x14ac:dyDescent="0.45">
      <c r="G562" s="7">
        <v>772350653</v>
      </c>
      <c r="I562" s="7">
        <v>788454467</v>
      </c>
      <c r="J562" s="5"/>
      <c r="K562" s="5">
        <v>1576908934</v>
      </c>
    </row>
    <row r="563" spans="7:11" x14ac:dyDescent="0.45">
      <c r="G563" s="7">
        <v>771765012</v>
      </c>
      <c r="I563" s="7">
        <v>775331187</v>
      </c>
      <c r="J563" s="5"/>
      <c r="K563" s="5">
        <v>1550662374</v>
      </c>
    </row>
    <row r="564" spans="7:11" x14ac:dyDescent="0.45">
      <c r="G564" s="7">
        <v>757433564</v>
      </c>
      <c r="I564" s="7">
        <v>772138804</v>
      </c>
      <c r="J564" s="5"/>
      <c r="K564" s="5">
        <v>1544277608</v>
      </c>
    </row>
    <row r="565" spans="7:11" x14ac:dyDescent="0.45">
      <c r="G565" s="7">
        <v>781384800</v>
      </c>
      <c r="I565" s="7">
        <v>778134091</v>
      </c>
      <c r="J565" s="5"/>
      <c r="K565" s="5">
        <v>1556268182</v>
      </c>
    </row>
    <row r="566" spans="7:11" x14ac:dyDescent="0.45">
      <c r="G566" s="7">
        <v>776317469</v>
      </c>
      <c r="I566" s="7">
        <v>789401855</v>
      </c>
      <c r="J566" s="5"/>
      <c r="K566" s="5">
        <v>1578803710</v>
      </c>
    </row>
    <row r="567" spans="7:11" x14ac:dyDescent="0.45">
      <c r="G567" s="7">
        <v>763795076</v>
      </c>
      <c r="I567" s="7">
        <v>773553588</v>
      </c>
      <c r="J567" s="5"/>
      <c r="K567" s="5">
        <v>1547107176</v>
      </c>
    </row>
    <row r="568" spans="7:11" x14ac:dyDescent="0.45">
      <c r="G568" s="7">
        <v>709713260</v>
      </c>
      <c r="I568" s="7">
        <v>776327767</v>
      </c>
      <c r="J568" s="5"/>
      <c r="K568" s="5">
        <v>776327767</v>
      </c>
    </row>
    <row r="569" spans="7:11" x14ac:dyDescent="0.45">
      <c r="G569" s="7">
        <v>771844968</v>
      </c>
      <c r="I569" s="7">
        <v>777631935</v>
      </c>
      <c r="J569" s="5"/>
      <c r="K569" s="5">
        <v>2332895805</v>
      </c>
    </row>
    <row r="570" spans="7:11" x14ac:dyDescent="0.45">
      <c r="G570" s="7">
        <v>778356666</v>
      </c>
      <c r="I570" s="7">
        <v>772401513</v>
      </c>
      <c r="J570" s="5">
        <v>772401513</v>
      </c>
      <c r="K570" s="5"/>
    </row>
    <row r="571" spans="7:11" x14ac:dyDescent="0.45">
      <c r="G571" s="7">
        <v>775740574</v>
      </c>
      <c r="I571" s="7">
        <v>774230318</v>
      </c>
      <c r="J571" s="5">
        <v>774230318</v>
      </c>
      <c r="K571" s="5"/>
    </row>
    <row r="572" spans="7:11" x14ac:dyDescent="0.45">
      <c r="G572" s="7">
        <v>775663399</v>
      </c>
      <c r="I572" s="7">
        <v>778195274</v>
      </c>
      <c r="J572" s="5">
        <v>3112781096</v>
      </c>
      <c r="K572" s="5"/>
    </row>
    <row r="573" spans="7:11" x14ac:dyDescent="0.45">
      <c r="G573" s="7">
        <v>773887602</v>
      </c>
      <c r="I573" s="7">
        <v>772350653</v>
      </c>
      <c r="J573" s="5"/>
      <c r="K573" s="5">
        <v>772350653</v>
      </c>
    </row>
    <row r="574" spans="7:11" x14ac:dyDescent="0.45">
      <c r="G574" s="7">
        <v>772766450</v>
      </c>
      <c r="I574" s="7">
        <v>771765012</v>
      </c>
      <c r="J574" s="5">
        <v>771765012</v>
      </c>
      <c r="K574" s="5"/>
    </row>
    <row r="575" spans="7:11" x14ac:dyDescent="0.45">
      <c r="G575" s="7">
        <v>777321977</v>
      </c>
      <c r="I575" s="7">
        <v>757433564</v>
      </c>
      <c r="J575" s="5"/>
      <c r="K575" s="5">
        <v>757433564</v>
      </c>
    </row>
    <row r="576" spans="7:11" x14ac:dyDescent="0.45">
      <c r="G576" s="7">
        <v>708066928</v>
      </c>
      <c r="I576" s="7">
        <v>781384800</v>
      </c>
      <c r="J576" s="5"/>
      <c r="K576" s="5">
        <v>781384800</v>
      </c>
    </row>
    <row r="577" spans="7:11" x14ac:dyDescent="0.45">
      <c r="G577" s="7">
        <v>768136454</v>
      </c>
      <c r="I577" s="7">
        <v>776317469</v>
      </c>
      <c r="J577" s="5">
        <v>3105269876</v>
      </c>
      <c r="K577" s="5"/>
    </row>
    <row r="578" spans="7:11" x14ac:dyDescent="0.45">
      <c r="G578" s="7">
        <v>771078008</v>
      </c>
      <c r="I578" s="7">
        <v>763795076</v>
      </c>
      <c r="J578" s="5">
        <v>1527590152</v>
      </c>
      <c r="K578" s="5"/>
    </row>
    <row r="579" spans="7:11" x14ac:dyDescent="0.45">
      <c r="G579" s="7">
        <v>776571507</v>
      </c>
      <c r="I579" s="7">
        <v>709713260</v>
      </c>
      <c r="J579" s="5">
        <v>1419426520</v>
      </c>
      <c r="K579" s="5"/>
    </row>
    <row r="580" spans="7:11" x14ac:dyDescent="0.45">
      <c r="G580" s="7">
        <v>774190976</v>
      </c>
      <c r="I580" s="7">
        <v>771844968</v>
      </c>
      <c r="J580" s="5">
        <v>771844968</v>
      </c>
      <c r="K580" s="5"/>
    </row>
    <row r="581" spans="7:11" x14ac:dyDescent="0.45">
      <c r="G581" s="7">
        <v>776162965</v>
      </c>
      <c r="I581" s="7">
        <v>778356666</v>
      </c>
      <c r="J581" s="5">
        <v>1556713332</v>
      </c>
      <c r="K581" s="5"/>
    </row>
    <row r="582" spans="7:11" x14ac:dyDescent="0.45">
      <c r="G582" s="7">
        <v>770290375</v>
      </c>
      <c r="I582" s="7">
        <v>775740574</v>
      </c>
      <c r="J582" s="5">
        <v>1551481148</v>
      </c>
      <c r="K582" s="5"/>
    </row>
    <row r="583" spans="7:11" x14ac:dyDescent="0.45">
      <c r="G583" s="7">
        <v>773750007</v>
      </c>
      <c r="I583" s="7">
        <v>775663399</v>
      </c>
      <c r="J583" s="5"/>
      <c r="K583" s="5">
        <v>1551326798</v>
      </c>
    </row>
    <row r="584" spans="7:11" x14ac:dyDescent="0.45">
      <c r="G584" s="7">
        <v>774085200</v>
      </c>
      <c r="I584" s="7">
        <v>773887602</v>
      </c>
      <c r="J584" s="5"/>
      <c r="K584" s="5">
        <v>1547775204</v>
      </c>
    </row>
    <row r="585" spans="7:11" x14ac:dyDescent="0.45">
      <c r="G585" s="7">
        <v>771303133</v>
      </c>
      <c r="I585" s="7">
        <v>772766450</v>
      </c>
      <c r="J585" s="5"/>
      <c r="K585" s="5">
        <v>772766450</v>
      </c>
    </row>
    <row r="586" spans="7:11" x14ac:dyDescent="0.45">
      <c r="G586" s="7">
        <v>776646316</v>
      </c>
      <c r="I586" s="7">
        <v>777321977</v>
      </c>
      <c r="J586" s="5"/>
      <c r="K586" s="5">
        <v>777321977</v>
      </c>
    </row>
    <row r="587" spans="7:11" x14ac:dyDescent="0.45">
      <c r="G587" s="7">
        <v>774521282</v>
      </c>
      <c r="I587" s="7">
        <v>708066928</v>
      </c>
      <c r="J587" s="5">
        <v>708066928</v>
      </c>
      <c r="K587" s="5"/>
    </row>
    <row r="588" spans="7:11" x14ac:dyDescent="0.45">
      <c r="G588" s="7">
        <v>774161282</v>
      </c>
      <c r="I588" s="7">
        <v>768136454</v>
      </c>
      <c r="J588" s="5">
        <v>1536272908</v>
      </c>
      <c r="K588" s="5"/>
    </row>
    <row r="589" spans="7:11" x14ac:dyDescent="0.45">
      <c r="G589" s="7">
        <v>771961441</v>
      </c>
      <c r="I589" s="7">
        <v>771078008</v>
      </c>
      <c r="J589" s="5"/>
      <c r="K589" s="5">
        <v>771078008</v>
      </c>
    </row>
    <row r="590" spans="7:11" x14ac:dyDescent="0.45">
      <c r="G590" s="7">
        <v>776449891</v>
      </c>
      <c r="I590" s="7">
        <v>776571507</v>
      </c>
      <c r="J590" s="5"/>
      <c r="K590" s="5">
        <v>776571507</v>
      </c>
    </row>
    <row r="591" spans="7:11" x14ac:dyDescent="0.45">
      <c r="G591" s="7">
        <v>776712564</v>
      </c>
      <c r="I591" s="7">
        <v>774190976</v>
      </c>
      <c r="J591" s="5"/>
      <c r="K591" s="5">
        <v>3096763904</v>
      </c>
    </row>
    <row r="592" spans="7:11" x14ac:dyDescent="0.45">
      <c r="G592" s="7">
        <v>775598302</v>
      </c>
      <c r="I592" s="7">
        <v>776162965</v>
      </c>
      <c r="J592" s="5">
        <v>2328488895</v>
      </c>
      <c r="K592" s="5">
        <v>776162965</v>
      </c>
    </row>
    <row r="593" spans="7:11" x14ac:dyDescent="0.45">
      <c r="G593" s="7">
        <v>775202374</v>
      </c>
      <c r="I593" s="7">
        <v>770290375</v>
      </c>
      <c r="J593" s="5">
        <v>3081161500</v>
      </c>
      <c r="K593" s="5"/>
    </row>
    <row r="594" spans="7:11" x14ac:dyDescent="0.45">
      <c r="G594" s="7">
        <v>778272783</v>
      </c>
      <c r="I594" s="7">
        <v>773750007</v>
      </c>
      <c r="J594" s="5"/>
      <c r="K594" s="5">
        <v>1547500014</v>
      </c>
    </row>
    <row r="595" spans="7:11" x14ac:dyDescent="0.45">
      <c r="G595" s="7">
        <v>771247171</v>
      </c>
      <c r="I595" s="7">
        <v>774085200</v>
      </c>
      <c r="J595" s="5"/>
      <c r="K595" s="5">
        <v>2322255600</v>
      </c>
    </row>
    <row r="596" spans="7:11" x14ac:dyDescent="0.45">
      <c r="G596" s="7">
        <v>781150133</v>
      </c>
      <c r="I596" s="7">
        <v>771303133</v>
      </c>
      <c r="J596" s="5"/>
      <c r="K596" s="5">
        <v>771303133</v>
      </c>
    </row>
    <row r="597" spans="7:11" x14ac:dyDescent="0.45">
      <c r="G597" s="7">
        <v>705791884</v>
      </c>
      <c r="I597" s="7">
        <v>776646316</v>
      </c>
      <c r="J597" s="5"/>
      <c r="K597" s="5">
        <v>776646316</v>
      </c>
    </row>
    <row r="598" spans="7:11" x14ac:dyDescent="0.45">
      <c r="G598" s="7">
        <v>775934252</v>
      </c>
      <c r="I598" s="7">
        <v>774521282</v>
      </c>
      <c r="J598" s="5">
        <v>774521282</v>
      </c>
      <c r="K598" s="5"/>
    </row>
    <row r="599" spans="7:11" x14ac:dyDescent="0.45">
      <c r="G599" s="7">
        <v>338201907</v>
      </c>
      <c r="I599" s="7">
        <v>774161282</v>
      </c>
      <c r="J599" s="5">
        <v>774161282</v>
      </c>
      <c r="K599" s="5">
        <v>3096645128</v>
      </c>
    </row>
    <row r="600" spans="7:11" x14ac:dyDescent="0.45">
      <c r="G600" s="7">
        <v>779362821</v>
      </c>
      <c r="I600" s="7">
        <v>771961441</v>
      </c>
      <c r="J600" s="5">
        <v>1543922882</v>
      </c>
      <c r="K600" s="5"/>
    </row>
    <row r="601" spans="7:11" x14ac:dyDescent="0.45">
      <c r="G601" s="7">
        <v>775627410</v>
      </c>
      <c r="I601" s="7">
        <v>776449891</v>
      </c>
      <c r="J601" s="5"/>
      <c r="K601" s="5">
        <v>776449891</v>
      </c>
    </row>
    <row r="602" spans="7:11" x14ac:dyDescent="0.45">
      <c r="G602" s="7">
        <v>784158254</v>
      </c>
      <c r="I602" s="7">
        <v>776712564</v>
      </c>
      <c r="J602" s="5">
        <v>776712564</v>
      </c>
      <c r="K602" s="5"/>
    </row>
    <row r="603" spans="7:11" x14ac:dyDescent="0.45">
      <c r="G603" s="7">
        <v>774474646</v>
      </c>
      <c r="I603" s="7">
        <v>775598302</v>
      </c>
      <c r="J603" s="5">
        <v>1551196604</v>
      </c>
      <c r="K603" s="5"/>
    </row>
    <row r="604" spans="7:11" x14ac:dyDescent="0.45">
      <c r="G604" s="7">
        <v>779083030</v>
      </c>
      <c r="I604" s="7">
        <v>775202374</v>
      </c>
      <c r="J604" s="5"/>
      <c r="K604" s="5">
        <v>775202374</v>
      </c>
    </row>
    <row r="605" spans="7:11" x14ac:dyDescent="0.45">
      <c r="G605" s="7">
        <v>778037533</v>
      </c>
      <c r="I605" s="7">
        <v>778272783</v>
      </c>
      <c r="J605" s="5"/>
      <c r="K605" s="5">
        <v>778272783</v>
      </c>
    </row>
    <row r="606" spans="7:11" x14ac:dyDescent="0.45">
      <c r="G606" s="7">
        <v>770298942</v>
      </c>
      <c r="I606" s="7">
        <v>771247171</v>
      </c>
      <c r="J606" s="5"/>
      <c r="K606" s="5">
        <v>771247171</v>
      </c>
    </row>
    <row r="607" spans="7:11" x14ac:dyDescent="0.45">
      <c r="G607" s="7">
        <v>777093511</v>
      </c>
      <c r="I607" s="7">
        <v>781150133</v>
      </c>
      <c r="J607" s="5"/>
      <c r="K607" s="5">
        <v>781150133</v>
      </c>
    </row>
    <row r="608" spans="7:11" x14ac:dyDescent="0.45">
      <c r="G608" s="7">
        <v>773415748</v>
      </c>
      <c r="I608" s="7">
        <v>705791884</v>
      </c>
      <c r="J608" s="5"/>
      <c r="K608" s="5">
        <v>705791884</v>
      </c>
    </row>
    <row r="609" spans="7:11" x14ac:dyDescent="0.45">
      <c r="G609" s="7">
        <v>771990476</v>
      </c>
      <c r="I609" s="7">
        <v>775934252</v>
      </c>
      <c r="J609" s="5"/>
      <c r="K609" s="5">
        <v>775934252</v>
      </c>
    </row>
    <row r="610" spans="7:11" x14ac:dyDescent="0.45">
      <c r="G610" s="7">
        <v>776458744</v>
      </c>
      <c r="I610" s="7">
        <v>338201907</v>
      </c>
      <c r="J610" s="5"/>
      <c r="K610" s="5">
        <v>338201907</v>
      </c>
    </row>
    <row r="611" spans="7:11" x14ac:dyDescent="0.45">
      <c r="G611" s="7">
        <v>773273433</v>
      </c>
      <c r="I611" s="7">
        <v>779362821</v>
      </c>
      <c r="J611" s="5"/>
      <c r="K611" s="5">
        <v>779362821</v>
      </c>
    </row>
    <row r="612" spans="7:11" x14ac:dyDescent="0.45">
      <c r="G612" s="7">
        <v>773678975</v>
      </c>
      <c r="I612" s="7">
        <v>775627410</v>
      </c>
      <c r="J612" s="5">
        <v>775627410</v>
      </c>
      <c r="K612" s="5"/>
    </row>
    <row r="613" spans="7:11" x14ac:dyDescent="0.45">
      <c r="G613" s="7">
        <v>779759210</v>
      </c>
      <c r="I613" s="7">
        <v>784158254</v>
      </c>
      <c r="J613" s="5">
        <v>784158254</v>
      </c>
      <c r="K613" s="5"/>
    </row>
    <row r="614" spans="7:11" x14ac:dyDescent="0.45">
      <c r="G614" s="7">
        <v>775403877</v>
      </c>
      <c r="I614" s="7">
        <v>774474646</v>
      </c>
      <c r="J614" s="5"/>
      <c r="K614" s="5">
        <v>774474646</v>
      </c>
    </row>
    <row r="615" spans="7:11" x14ac:dyDescent="0.45">
      <c r="G615" s="7">
        <v>775240776</v>
      </c>
      <c r="I615" s="7">
        <v>779083030</v>
      </c>
      <c r="J615" s="5">
        <v>779083030</v>
      </c>
      <c r="K615" s="5"/>
    </row>
    <row r="616" spans="7:11" x14ac:dyDescent="0.45">
      <c r="G616" s="7">
        <v>777671841</v>
      </c>
      <c r="I616" s="7">
        <v>778037533</v>
      </c>
      <c r="J616" s="5"/>
      <c r="K616" s="5">
        <v>778037533</v>
      </c>
    </row>
    <row r="617" spans="7:11" x14ac:dyDescent="0.45">
      <c r="G617" s="7">
        <v>786687540</v>
      </c>
      <c r="I617" s="7">
        <v>770298942</v>
      </c>
      <c r="J617" s="5">
        <v>770298942</v>
      </c>
      <c r="K617" s="5"/>
    </row>
    <row r="618" spans="7:11" x14ac:dyDescent="0.45">
      <c r="G618" s="7">
        <v>775626425</v>
      </c>
      <c r="I618" s="7">
        <v>777093511</v>
      </c>
      <c r="J618" s="5">
        <v>777093511</v>
      </c>
      <c r="K618" s="5"/>
    </row>
    <row r="619" spans="7:11" x14ac:dyDescent="0.45">
      <c r="G619" s="7">
        <v>766474442</v>
      </c>
      <c r="I619" s="7">
        <v>773415748</v>
      </c>
      <c r="J619" s="5">
        <v>1546831496</v>
      </c>
      <c r="K619" s="5"/>
    </row>
    <row r="620" spans="7:11" x14ac:dyDescent="0.45">
      <c r="G620" s="7">
        <v>775623289</v>
      </c>
      <c r="I620" s="7">
        <v>771990476</v>
      </c>
      <c r="J620" s="5">
        <v>771990476</v>
      </c>
      <c r="K620" s="5"/>
    </row>
    <row r="621" spans="7:11" x14ac:dyDescent="0.45">
      <c r="G621" s="7">
        <v>774782155</v>
      </c>
      <c r="I621" s="7">
        <v>776458744</v>
      </c>
      <c r="J621" s="5"/>
      <c r="K621" s="5">
        <v>1552917488</v>
      </c>
    </row>
    <row r="622" spans="7:11" x14ac:dyDescent="0.45">
      <c r="G622" s="7">
        <v>775398902</v>
      </c>
      <c r="I622" s="7">
        <v>773273433</v>
      </c>
      <c r="J622" s="5"/>
      <c r="K622" s="5">
        <v>773273433</v>
      </c>
    </row>
    <row r="623" spans="7:11" x14ac:dyDescent="0.45">
      <c r="G623" s="7">
        <v>772345161</v>
      </c>
      <c r="I623" s="7">
        <v>773678975</v>
      </c>
      <c r="J623" s="5"/>
      <c r="K623" s="5">
        <v>773678975</v>
      </c>
    </row>
    <row r="624" spans="7:11" x14ac:dyDescent="0.45">
      <c r="G624" s="7">
        <v>776546598</v>
      </c>
      <c r="I624" s="7">
        <v>779759210</v>
      </c>
      <c r="J624" s="5"/>
      <c r="K624" s="5">
        <v>779759210</v>
      </c>
    </row>
    <row r="625" spans="7:11" x14ac:dyDescent="0.45">
      <c r="G625" s="7">
        <v>772921235</v>
      </c>
      <c r="I625" s="7">
        <v>775403877</v>
      </c>
      <c r="J625" s="5"/>
      <c r="K625" s="5">
        <v>775403877</v>
      </c>
    </row>
    <row r="626" spans="7:11" x14ac:dyDescent="0.45">
      <c r="G626" s="7">
        <v>770706706</v>
      </c>
      <c r="I626" s="7">
        <v>775240776</v>
      </c>
      <c r="J626" s="5"/>
      <c r="K626" s="5">
        <v>775240776</v>
      </c>
    </row>
    <row r="627" spans="7:11" x14ac:dyDescent="0.45">
      <c r="G627" s="7">
        <v>774249184</v>
      </c>
      <c r="I627" s="7">
        <v>777671841</v>
      </c>
      <c r="J627" s="5"/>
      <c r="K627" s="5">
        <v>777671841</v>
      </c>
    </row>
    <row r="628" spans="7:11" x14ac:dyDescent="0.45">
      <c r="G628" s="7">
        <v>766174009</v>
      </c>
      <c r="I628" s="7">
        <v>786687540</v>
      </c>
      <c r="J628" s="5"/>
      <c r="K628" s="5">
        <v>786687540</v>
      </c>
    </row>
    <row r="629" spans="7:11" x14ac:dyDescent="0.45">
      <c r="G629" s="7">
        <v>779650702</v>
      </c>
      <c r="I629" s="7">
        <v>775626425</v>
      </c>
      <c r="J629" s="5">
        <v>1551252850</v>
      </c>
      <c r="K629" s="5"/>
    </row>
    <row r="630" spans="7:11" x14ac:dyDescent="0.45">
      <c r="G630" s="7">
        <v>785107921</v>
      </c>
      <c r="I630" s="7">
        <v>766474442</v>
      </c>
      <c r="J630" s="5">
        <v>1532948884</v>
      </c>
      <c r="K630" s="5"/>
    </row>
    <row r="631" spans="7:11" x14ac:dyDescent="0.45">
      <c r="G631" s="7">
        <v>784063374</v>
      </c>
      <c r="I631" s="7">
        <v>775623289</v>
      </c>
      <c r="J631" s="5">
        <v>2326869867</v>
      </c>
      <c r="K631" s="5"/>
    </row>
    <row r="632" spans="7:11" x14ac:dyDescent="0.45">
      <c r="G632" s="7">
        <v>778976507</v>
      </c>
      <c r="I632" s="7">
        <v>774782155</v>
      </c>
      <c r="J632" s="5">
        <v>774782155</v>
      </c>
      <c r="K632" s="5">
        <v>774782155</v>
      </c>
    </row>
    <row r="633" spans="7:11" x14ac:dyDescent="0.45">
      <c r="G633" s="7">
        <v>771630365</v>
      </c>
      <c r="I633" s="7">
        <v>775398902</v>
      </c>
      <c r="J633" s="5"/>
      <c r="K633" s="5">
        <v>1550797804</v>
      </c>
    </row>
    <row r="634" spans="7:11" x14ac:dyDescent="0.45">
      <c r="G634" s="7">
        <v>771368327</v>
      </c>
      <c r="I634" s="7">
        <v>772345161</v>
      </c>
      <c r="J634" s="5"/>
      <c r="K634" s="5">
        <v>1544690322</v>
      </c>
    </row>
    <row r="635" spans="7:11" x14ac:dyDescent="0.45">
      <c r="G635" s="7">
        <v>772969670</v>
      </c>
      <c r="I635" s="7">
        <v>776546598</v>
      </c>
      <c r="J635" s="5"/>
      <c r="K635" s="5">
        <v>776546598</v>
      </c>
    </row>
    <row r="636" spans="7:11" x14ac:dyDescent="0.45">
      <c r="G636" s="7">
        <v>775215135</v>
      </c>
      <c r="I636" s="7">
        <v>772921235</v>
      </c>
      <c r="J636" s="5">
        <v>1545842470</v>
      </c>
      <c r="K636" s="5"/>
    </row>
    <row r="637" spans="7:11" x14ac:dyDescent="0.45">
      <c r="G637" s="7">
        <v>777236558</v>
      </c>
      <c r="I637" s="7">
        <v>770706706</v>
      </c>
      <c r="J637" s="5">
        <v>1541413412</v>
      </c>
      <c r="K637" s="5"/>
    </row>
    <row r="638" spans="7:11" x14ac:dyDescent="0.45">
      <c r="G638" s="7">
        <v>787025496</v>
      </c>
      <c r="I638" s="7">
        <v>774249184</v>
      </c>
      <c r="J638" s="5">
        <v>1548498368</v>
      </c>
      <c r="K638" s="5"/>
    </row>
    <row r="639" spans="7:11" x14ac:dyDescent="0.45">
      <c r="G639" s="7">
        <v>781230417</v>
      </c>
      <c r="I639" s="7">
        <v>766174009</v>
      </c>
      <c r="J639" s="5">
        <v>1532348018</v>
      </c>
      <c r="K639" s="5"/>
    </row>
    <row r="640" spans="7:11" x14ac:dyDescent="0.45">
      <c r="G640" s="7">
        <v>745420354</v>
      </c>
      <c r="I640" s="7">
        <v>779650702</v>
      </c>
      <c r="J640" s="5">
        <v>2338952106</v>
      </c>
      <c r="K640" s="5"/>
    </row>
    <row r="641" spans="7:11" x14ac:dyDescent="0.45">
      <c r="G641" s="7">
        <v>763376724</v>
      </c>
      <c r="I641" s="7">
        <v>785107921</v>
      </c>
      <c r="J641" s="5">
        <v>1570215842</v>
      </c>
      <c r="K641" s="5"/>
    </row>
    <row r="642" spans="7:11" x14ac:dyDescent="0.45">
      <c r="G642" s="7">
        <v>774304589</v>
      </c>
      <c r="I642" s="7">
        <v>784063374</v>
      </c>
      <c r="J642" s="5">
        <v>1568126748</v>
      </c>
      <c r="K642" s="5"/>
    </row>
    <row r="643" spans="7:11" x14ac:dyDescent="0.45">
      <c r="G643" s="7">
        <v>776994558</v>
      </c>
      <c r="I643" s="7">
        <v>778976507</v>
      </c>
      <c r="J643" s="5"/>
      <c r="K643" s="5">
        <v>1557953014</v>
      </c>
    </row>
    <row r="644" spans="7:11" x14ac:dyDescent="0.45">
      <c r="G644" s="7">
        <v>775216418</v>
      </c>
      <c r="I644" s="7">
        <v>771630365</v>
      </c>
      <c r="J644" s="5"/>
      <c r="K644" s="5">
        <v>771630365</v>
      </c>
    </row>
    <row r="645" spans="7:11" x14ac:dyDescent="0.45">
      <c r="G645" s="7">
        <v>773068732</v>
      </c>
      <c r="I645" s="7">
        <v>771368327</v>
      </c>
      <c r="J645" s="5"/>
      <c r="K645" s="5">
        <v>1542736654</v>
      </c>
    </row>
    <row r="646" spans="7:11" x14ac:dyDescent="0.45">
      <c r="G646" s="7">
        <v>772252177</v>
      </c>
      <c r="I646" s="7">
        <v>772969670</v>
      </c>
      <c r="J646" s="5"/>
      <c r="K646" s="5">
        <v>1545939340</v>
      </c>
    </row>
    <row r="647" spans="7:11" x14ac:dyDescent="0.45">
      <c r="G647" s="7">
        <v>764881522</v>
      </c>
      <c r="I647" s="7">
        <v>775215135</v>
      </c>
      <c r="J647" s="5"/>
      <c r="K647" s="5">
        <v>1550430270</v>
      </c>
    </row>
    <row r="648" spans="7:11" x14ac:dyDescent="0.45">
      <c r="G648" s="7">
        <v>762625997</v>
      </c>
      <c r="I648" s="7">
        <v>777236558</v>
      </c>
      <c r="J648" s="5"/>
      <c r="K648" s="5">
        <v>1554473116</v>
      </c>
    </row>
    <row r="649" spans="7:11" x14ac:dyDescent="0.45">
      <c r="G649" s="7">
        <v>778477772</v>
      </c>
      <c r="I649" s="7">
        <v>787025496</v>
      </c>
      <c r="J649" s="5"/>
      <c r="K649" s="5">
        <v>1574050992</v>
      </c>
    </row>
    <row r="650" spans="7:11" x14ac:dyDescent="0.45">
      <c r="G650" s="7">
        <v>779420909</v>
      </c>
      <c r="I650" s="7">
        <v>781230417</v>
      </c>
      <c r="J650" s="5"/>
      <c r="K650" s="5">
        <v>1562460834</v>
      </c>
    </row>
    <row r="651" spans="7:11" x14ac:dyDescent="0.45">
      <c r="G651" s="7">
        <v>762794040</v>
      </c>
      <c r="I651" s="7">
        <v>745420354</v>
      </c>
      <c r="J651" s="5"/>
      <c r="K651" s="5">
        <v>745420354</v>
      </c>
    </row>
    <row r="652" spans="7:11" x14ac:dyDescent="0.45">
      <c r="G652" s="7">
        <v>777249189</v>
      </c>
      <c r="I652" s="7">
        <v>763376724</v>
      </c>
      <c r="J652" s="5"/>
      <c r="K652" s="5">
        <v>1526753448</v>
      </c>
    </row>
    <row r="653" spans="7:11" x14ac:dyDescent="0.45">
      <c r="G653" s="7">
        <v>775145318</v>
      </c>
      <c r="I653" s="7">
        <v>774304589</v>
      </c>
      <c r="J653" s="5"/>
      <c r="K653" s="5">
        <v>774304589</v>
      </c>
    </row>
    <row r="654" spans="7:11" x14ac:dyDescent="0.45">
      <c r="G654" s="7">
        <v>770601842</v>
      </c>
      <c r="I654" s="7">
        <v>776994558</v>
      </c>
      <c r="J654" s="5"/>
      <c r="K654" s="5">
        <v>1553989116</v>
      </c>
    </row>
    <row r="655" spans="7:11" x14ac:dyDescent="0.45">
      <c r="G655" s="7">
        <v>781681995</v>
      </c>
      <c r="I655" s="7">
        <v>775216418</v>
      </c>
      <c r="J655" s="5"/>
      <c r="K655" s="5">
        <v>775216418</v>
      </c>
    </row>
    <row r="656" spans="7:11" x14ac:dyDescent="0.45">
      <c r="G656" s="7">
        <v>783844997</v>
      </c>
      <c r="I656" s="7">
        <v>773068732</v>
      </c>
      <c r="J656" s="5">
        <v>1546137464</v>
      </c>
      <c r="K656" s="5"/>
    </row>
    <row r="657" spans="7:11" x14ac:dyDescent="0.45">
      <c r="G657" s="7">
        <v>783740441</v>
      </c>
      <c r="I657" s="7">
        <v>772252177</v>
      </c>
      <c r="J657" s="5">
        <v>1544504354</v>
      </c>
      <c r="K657" s="5"/>
    </row>
    <row r="658" spans="7:11" x14ac:dyDescent="0.45">
      <c r="G658" s="7">
        <v>777110521</v>
      </c>
      <c r="I658" s="7">
        <v>764881522</v>
      </c>
      <c r="J658" s="5"/>
      <c r="K658" s="5">
        <v>2294644566</v>
      </c>
    </row>
    <row r="659" spans="7:11" x14ac:dyDescent="0.45">
      <c r="G659" s="7">
        <v>781507274</v>
      </c>
      <c r="I659" s="7">
        <v>762625997</v>
      </c>
      <c r="J659" s="5"/>
      <c r="K659" s="5">
        <v>2287877991</v>
      </c>
    </row>
    <row r="660" spans="7:11" x14ac:dyDescent="0.45">
      <c r="G660" s="7">
        <v>773377333</v>
      </c>
      <c r="I660" s="7">
        <v>778477772</v>
      </c>
      <c r="J660" s="5">
        <v>778477772</v>
      </c>
      <c r="K660" s="5"/>
    </row>
    <row r="661" spans="7:11" x14ac:dyDescent="0.45">
      <c r="G661" s="7">
        <v>775510532</v>
      </c>
      <c r="I661" s="7">
        <v>779420909</v>
      </c>
      <c r="J661" s="5">
        <v>2338262727</v>
      </c>
      <c r="K661" s="5"/>
    </row>
    <row r="662" spans="7:11" x14ac:dyDescent="0.45">
      <c r="G662" s="7">
        <v>772034200</v>
      </c>
      <c r="I662" s="7">
        <v>762794040</v>
      </c>
      <c r="J662" s="5">
        <v>762794040</v>
      </c>
      <c r="K662" s="5"/>
    </row>
    <row r="663" spans="7:11" x14ac:dyDescent="0.45">
      <c r="G663" s="7">
        <v>773233060</v>
      </c>
      <c r="I663" s="7">
        <v>777249189</v>
      </c>
      <c r="J663" s="5">
        <v>777249189</v>
      </c>
      <c r="K663" s="5"/>
    </row>
    <row r="664" spans="7:11" x14ac:dyDescent="0.45">
      <c r="G664" s="7">
        <v>775171537</v>
      </c>
      <c r="I664" s="7">
        <v>775145318</v>
      </c>
      <c r="J664" s="5">
        <v>775145318</v>
      </c>
      <c r="K664" s="5"/>
    </row>
    <row r="665" spans="7:11" x14ac:dyDescent="0.45">
      <c r="G665" s="7">
        <v>761386330</v>
      </c>
      <c r="I665" s="7">
        <v>770601842</v>
      </c>
      <c r="J665" s="5"/>
      <c r="K665" s="5">
        <v>770601842</v>
      </c>
    </row>
    <row r="666" spans="7:11" x14ac:dyDescent="0.45">
      <c r="G666" s="7">
        <v>781035372</v>
      </c>
      <c r="I666" s="7">
        <v>781681995</v>
      </c>
      <c r="J666" s="5"/>
      <c r="K666" s="5">
        <v>3126727980</v>
      </c>
    </row>
    <row r="667" spans="7:11" x14ac:dyDescent="0.45">
      <c r="G667" s="7">
        <v>774743538</v>
      </c>
      <c r="I667" s="7">
        <v>783844997</v>
      </c>
      <c r="J667" s="5"/>
      <c r="K667" s="5">
        <v>3135379988</v>
      </c>
    </row>
    <row r="668" spans="7:11" x14ac:dyDescent="0.45">
      <c r="G668" s="7">
        <v>774677098</v>
      </c>
      <c r="I668" s="7">
        <v>783740441</v>
      </c>
      <c r="J668" s="5"/>
      <c r="K668" s="5">
        <v>2351221323</v>
      </c>
    </row>
    <row r="669" spans="7:11" x14ac:dyDescent="0.45">
      <c r="G669" s="7">
        <v>774717946</v>
      </c>
      <c r="I669" s="7">
        <v>777110521</v>
      </c>
      <c r="J669" s="5"/>
      <c r="K669" s="5">
        <v>1554221042</v>
      </c>
    </row>
    <row r="670" spans="7:11" x14ac:dyDescent="0.45">
      <c r="G670" s="7">
        <v>776439896</v>
      </c>
      <c r="I670" s="7">
        <v>781507274</v>
      </c>
      <c r="J670" s="5"/>
      <c r="K670" s="5">
        <v>781507274</v>
      </c>
    </row>
    <row r="671" spans="7:11" x14ac:dyDescent="0.45">
      <c r="G671" s="7">
        <v>776058374</v>
      </c>
      <c r="I671" s="7">
        <v>773377333</v>
      </c>
      <c r="J671" s="5"/>
      <c r="K671" s="5">
        <v>773377333</v>
      </c>
    </row>
    <row r="672" spans="7:11" x14ac:dyDescent="0.45">
      <c r="G672" s="7">
        <v>773904335</v>
      </c>
      <c r="I672" s="7">
        <v>775510532</v>
      </c>
      <c r="J672" s="5"/>
      <c r="K672" s="5">
        <v>775510532</v>
      </c>
    </row>
    <row r="673" spans="7:11" x14ac:dyDescent="0.45">
      <c r="G673" s="7">
        <v>770281973</v>
      </c>
      <c r="I673" s="7">
        <v>772034200</v>
      </c>
      <c r="J673" s="5">
        <v>1544068400</v>
      </c>
      <c r="K673" s="5"/>
    </row>
    <row r="674" spans="7:11" x14ac:dyDescent="0.45">
      <c r="G674" s="7">
        <v>776156373</v>
      </c>
      <c r="I674" s="7">
        <v>773233060</v>
      </c>
      <c r="J674" s="5"/>
      <c r="K674" s="5">
        <v>1546466120</v>
      </c>
    </row>
    <row r="675" spans="7:11" x14ac:dyDescent="0.45">
      <c r="G675" s="7">
        <v>785158696</v>
      </c>
      <c r="I675" s="7">
        <v>775171537</v>
      </c>
      <c r="J675" s="5">
        <v>1550343074</v>
      </c>
      <c r="K675" s="5"/>
    </row>
    <row r="676" spans="7:11" x14ac:dyDescent="0.45">
      <c r="G676" s="7">
        <v>774004542</v>
      </c>
      <c r="I676" s="7">
        <v>761386330</v>
      </c>
      <c r="J676" s="5"/>
      <c r="K676" s="5">
        <v>1522772660</v>
      </c>
    </row>
    <row r="677" spans="7:11" x14ac:dyDescent="0.45">
      <c r="G677" s="7">
        <v>778368284</v>
      </c>
      <c r="I677" s="7">
        <v>781035372</v>
      </c>
      <c r="J677" s="5">
        <v>1562070744</v>
      </c>
      <c r="K677" s="5"/>
    </row>
    <row r="678" spans="7:11" x14ac:dyDescent="0.45">
      <c r="G678" s="7">
        <v>778380324</v>
      </c>
      <c r="I678" s="7">
        <v>774743538</v>
      </c>
      <c r="J678" s="5"/>
      <c r="K678" s="5">
        <v>2324230614</v>
      </c>
    </row>
    <row r="679" spans="7:11" x14ac:dyDescent="0.45">
      <c r="G679" s="7">
        <v>772879565</v>
      </c>
      <c r="I679" s="7">
        <v>774677098</v>
      </c>
      <c r="J679" s="5">
        <v>1549354196</v>
      </c>
      <c r="K679" s="5"/>
    </row>
    <row r="680" spans="7:11" x14ac:dyDescent="0.45">
      <c r="G680" s="7">
        <v>775467226</v>
      </c>
      <c r="I680" s="7">
        <v>774717946</v>
      </c>
      <c r="J680" s="5"/>
      <c r="K680" s="5">
        <v>774717946</v>
      </c>
    </row>
    <row r="681" spans="7:11" x14ac:dyDescent="0.45">
      <c r="G681" s="7">
        <v>773942143</v>
      </c>
      <c r="I681" s="7">
        <v>776439896</v>
      </c>
      <c r="J681" s="5"/>
      <c r="K681" s="5">
        <v>776439896</v>
      </c>
    </row>
    <row r="682" spans="7:11" x14ac:dyDescent="0.45">
      <c r="G682" s="7">
        <v>770924696</v>
      </c>
      <c r="I682" s="7">
        <v>776058374</v>
      </c>
      <c r="J682" s="5"/>
      <c r="K682" s="5">
        <v>776058374</v>
      </c>
    </row>
    <row r="683" spans="7:11" x14ac:dyDescent="0.45">
      <c r="G683" s="7">
        <v>775411094</v>
      </c>
      <c r="I683" s="7">
        <v>773904335</v>
      </c>
      <c r="J683" s="5"/>
      <c r="K683" s="5">
        <v>773904335</v>
      </c>
    </row>
    <row r="684" spans="7:11" x14ac:dyDescent="0.45">
      <c r="G684" s="7">
        <v>771321066</v>
      </c>
      <c r="I684" s="7">
        <v>770281973</v>
      </c>
      <c r="J684" s="5"/>
      <c r="K684" s="5">
        <v>770281973</v>
      </c>
    </row>
    <row r="685" spans="7:11" x14ac:dyDescent="0.45">
      <c r="G685" s="7">
        <v>765160316</v>
      </c>
      <c r="I685" s="7">
        <v>776156373</v>
      </c>
      <c r="J685" s="5">
        <v>2328469119</v>
      </c>
      <c r="K685" s="5"/>
    </row>
    <row r="686" spans="7:11" x14ac:dyDescent="0.45">
      <c r="G686" s="7">
        <v>775541532</v>
      </c>
      <c r="I686" s="7">
        <v>785158696</v>
      </c>
      <c r="J686" s="5"/>
      <c r="K686" s="5">
        <v>1570317392</v>
      </c>
    </row>
    <row r="687" spans="7:11" x14ac:dyDescent="0.45">
      <c r="G687" s="7">
        <v>783795076</v>
      </c>
      <c r="I687" s="7">
        <v>774004542</v>
      </c>
      <c r="J687" s="5"/>
      <c r="K687" s="5">
        <v>1548009084</v>
      </c>
    </row>
    <row r="688" spans="7:11" x14ac:dyDescent="0.45">
      <c r="G688" s="7">
        <v>775586818</v>
      </c>
      <c r="I688" s="7">
        <v>778368284</v>
      </c>
      <c r="J688" s="5"/>
      <c r="K688" s="5">
        <v>1556736568</v>
      </c>
    </row>
    <row r="689" spans="7:11" x14ac:dyDescent="0.45">
      <c r="G689" s="7">
        <v>770188596</v>
      </c>
      <c r="I689" s="7">
        <v>778380324</v>
      </c>
      <c r="J689" s="5">
        <v>778380324</v>
      </c>
      <c r="K689" s="5"/>
    </row>
    <row r="690" spans="7:11" x14ac:dyDescent="0.45">
      <c r="G690" s="7">
        <v>700607009</v>
      </c>
      <c r="I690" s="7">
        <v>772879565</v>
      </c>
      <c r="J690" s="5"/>
      <c r="K690" s="5">
        <v>772879565</v>
      </c>
    </row>
    <row r="691" spans="7:11" x14ac:dyDescent="0.45">
      <c r="G691" s="7">
        <v>789659235</v>
      </c>
      <c r="I691" s="7">
        <v>775467226</v>
      </c>
      <c r="J691" s="5">
        <v>1550934452</v>
      </c>
      <c r="K691" s="5">
        <v>1550934452</v>
      </c>
    </row>
    <row r="692" spans="7:11" x14ac:dyDescent="0.45">
      <c r="G692" s="7">
        <v>775262371</v>
      </c>
      <c r="I692" s="7">
        <v>773942143</v>
      </c>
      <c r="J692" s="5"/>
      <c r="K692" s="5">
        <v>1547884286</v>
      </c>
    </row>
    <row r="693" spans="7:11" x14ac:dyDescent="0.45">
      <c r="G693" s="7">
        <v>772506388</v>
      </c>
      <c r="I693" s="7">
        <v>770924696</v>
      </c>
      <c r="J693" s="5"/>
      <c r="K693" s="5">
        <v>2312774088</v>
      </c>
    </row>
    <row r="694" spans="7:11" x14ac:dyDescent="0.45">
      <c r="G694" s="7">
        <v>787101123</v>
      </c>
      <c r="I694" s="7">
        <v>775411094</v>
      </c>
      <c r="J694" s="5"/>
      <c r="K694" s="5">
        <v>775411094</v>
      </c>
    </row>
    <row r="695" spans="7:11" x14ac:dyDescent="0.45">
      <c r="G695" s="7">
        <v>762735182</v>
      </c>
      <c r="I695" s="7">
        <v>771321066</v>
      </c>
      <c r="J695" s="5">
        <v>2313963198</v>
      </c>
      <c r="K695" s="5"/>
    </row>
    <row r="696" spans="7:11" x14ac:dyDescent="0.45">
      <c r="G696" s="7">
        <v>761509551</v>
      </c>
      <c r="I696" s="7">
        <v>765160316</v>
      </c>
      <c r="J696" s="5">
        <v>2295480948</v>
      </c>
      <c r="K696" s="5"/>
    </row>
    <row r="697" spans="7:11" x14ac:dyDescent="0.45">
      <c r="G697" s="7">
        <v>784365656</v>
      </c>
      <c r="I697" s="7">
        <v>775541532</v>
      </c>
      <c r="J697" s="5">
        <v>4653249192</v>
      </c>
      <c r="K697" s="5"/>
    </row>
    <row r="698" spans="7:11" x14ac:dyDescent="0.45">
      <c r="G698" s="7">
        <v>776413480</v>
      </c>
      <c r="I698" s="7">
        <v>783795076</v>
      </c>
      <c r="J698" s="5">
        <v>2351385228</v>
      </c>
      <c r="K698" s="5"/>
    </row>
    <row r="699" spans="7:11" x14ac:dyDescent="0.45">
      <c r="G699" s="7">
        <v>761924801</v>
      </c>
      <c r="I699" s="7">
        <v>775586818</v>
      </c>
      <c r="J699" s="5">
        <v>1551173636</v>
      </c>
      <c r="K699" s="5"/>
    </row>
    <row r="700" spans="7:11" x14ac:dyDescent="0.45">
      <c r="G700" s="7">
        <v>785321833</v>
      </c>
      <c r="I700" s="7">
        <v>770188596</v>
      </c>
      <c r="J700" s="5"/>
      <c r="K700" s="5">
        <v>3080754384</v>
      </c>
    </row>
    <row r="701" spans="7:11" x14ac:dyDescent="0.45">
      <c r="G701" s="7">
        <v>773632830</v>
      </c>
      <c r="I701" s="7">
        <v>700607009</v>
      </c>
      <c r="J701" s="5">
        <v>700607009</v>
      </c>
      <c r="K701" s="5"/>
    </row>
    <row r="702" spans="7:11" x14ac:dyDescent="0.45">
      <c r="G702" s="7">
        <v>775539595</v>
      </c>
      <c r="I702" s="7">
        <v>789659235</v>
      </c>
      <c r="J702" s="5"/>
      <c r="K702" s="5">
        <v>789659235</v>
      </c>
    </row>
    <row r="703" spans="7:11" x14ac:dyDescent="0.45">
      <c r="G703" s="7">
        <v>783942599</v>
      </c>
      <c r="I703" s="7">
        <v>775262371</v>
      </c>
      <c r="J703" s="5">
        <v>775262371</v>
      </c>
      <c r="K703" s="5"/>
    </row>
    <row r="704" spans="7:11" x14ac:dyDescent="0.45">
      <c r="G704" s="7">
        <v>763109696</v>
      </c>
      <c r="I704" s="7">
        <v>772506388</v>
      </c>
      <c r="J704" s="5"/>
      <c r="K704" s="5">
        <v>772506388</v>
      </c>
    </row>
    <row r="705" spans="7:11" x14ac:dyDescent="0.45">
      <c r="G705" s="7">
        <v>761618073</v>
      </c>
      <c r="I705" s="7">
        <v>787101123</v>
      </c>
      <c r="J705" s="5"/>
      <c r="K705" s="5">
        <v>787101123</v>
      </c>
    </row>
    <row r="706" spans="7:11" x14ac:dyDescent="0.45">
      <c r="G706" s="7">
        <v>765953323</v>
      </c>
      <c r="I706" s="7">
        <v>762735182</v>
      </c>
      <c r="J706" s="5"/>
      <c r="K706" s="5">
        <v>762735182</v>
      </c>
    </row>
    <row r="707" spans="7:11" x14ac:dyDescent="0.45">
      <c r="G707" s="7">
        <v>781112351</v>
      </c>
      <c r="I707" s="7">
        <v>761509551</v>
      </c>
      <c r="J707" s="5"/>
      <c r="K707" s="5">
        <v>761509551</v>
      </c>
    </row>
    <row r="708" spans="7:11" x14ac:dyDescent="0.45">
      <c r="G708" s="7">
        <v>785886073</v>
      </c>
      <c r="I708" s="7">
        <v>784365656</v>
      </c>
      <c r="J708" s="5"/>
      <c r="K708" s="5">
        <v>784365656</v>
      </c>
    </row>
    <row r="709" spans="7:11" x14ac:dyDescent="0.45">
      <c r="G709" s="7">
        <v>775942286</v>
      </c>
      <c r="I709" s="7">
        <v>776413480</v>
      </c>
      <c r="J709" s="5"/>
      <c r="K709" s="5">
        <v>776413480</v>
      </c>
    </row>
    <row r="710" spans="7:11" x14ac:dyDescent="0.45">
      <c r="G710" s="7">
        <v>772401517</v>
      </c>
      <c r="I710" s="7">
        <v>761924801</v>
      </c>
      <c r="J710" s="5"/>
      <c r="K710" s="5">
        <v>761924801</v>
      </c>
    </row>
    <row r="711" spans="7:11" x14ac:dyDescent="0.45">
      <c r="G711" s="7">
        <v>784872626</v>
      </c>
      <c r="I711" s="7">
        <v>785321833</v>
      </c>
      <c r="J711" s="5"/>
      <c r="K711" s="5">
        <v>785321833</v>
      </c>
    </row>
    <row r="712" spans="7:11" x14ac:dyDescent="0.45">
      <c r="G712" s="7">
        <v>775360791</v>
      </c>
      <c r="I712" s="7">
        <v>773632830</v>
      </c>
      <c r="J712" s="5"/>
      <c r="K712" s="5">
        <v>773632830</v>
      </c>
    </row>
    <row r="713" spans="7:11" x14ac:dyDescent="0.45">
      <c r="G713" s="7">
        <v>779763759</v>
      </c>
      <c r="I713" s="7">
        <v>775539595</v>
      </c>
      <c r="J713" s="5"/>
      <c r="K713" s="5">
        <v>775539595</v>
      </c>
    </row>
    <row r="714" spans="7:11" x14ac:dyDescent="0.45">
      <c r="G714" s="7">
        <v>784267292</v>
      </c>
      <c r="I714" s="7">
        <v>783942599</v>
      </c>
      <c r="J714" s="5"/>
      <c r="K714" s="5">
        <v>783942599</v>
      </c>
    </row>
    <row r="715" spans="7:11" x14ac:dyDescent="0.45">
      <c r="G715" s="7">
        <v>784208258</v>
      </c>
      <c r="I715" s="7">
        <v>763109696</v>
      </c>
      <c r="J715" s="5"/>
      <c r="K715" s="5">
        <v>763109696</v>
      </c>
    </row>
    <row r="716" spans="7:11" x14ac:dyDescent="0.45">
      <c r="G716" s="7">
        <v>775542238</v>
      </c>
      <c r="I716" s="7">
        <v>761618073</v>
      </c>
      <c r="J716" s="5">
        <v>761618073</v>
      </c>
      <c r="K716" s="5"/>
    </row>
    <row r="717" spans="7:11" x14ac:dyDescent="0.45">
      <c r="G717" s="7">
        <v>775516278</v>
      </c>
      <c r="I717" s="7">
        <v>765953323</v>
      </c>
      <c r="J717" s="5"/>
      <c r="K717" s="5">
        <v>765953323</v>
      </c>
    </row>
    <row r="718" spans="7:11" x14ac:dyDescent="0.45">
      <c r="G718" s="7">
        <v>708015391</v>
      </c>
      <c r="I718" s="7">
        <v>781112351</v>
      </c>
      <c r="J718" s="5"/>
      <c r="K718" s="5">
        <v>781112351</v>
      </c>
    </row>
    <row r="719" spans="7:11" x14ac:dyDescent="0.45">
      <c r="G719" s="7">
        <v>775450094</v>
      </c>
      <c r="I719" s="7">
        <v>785886073</v>
      </c>
      <c r="J719" s="5"/>
      <c r="K719" s="5">
        <v>785886073</v>
      </c>
    </row>
    <row r="720" spans="7:11" x14ac:dyDescent="0.45">
      <c r="G720" s="7">
        <v>773422594</v>
      </c>
      <c r="I720" s="7">
        <v>775942286</v>
      </c>
      <c r="J720" s="5"/>
      <c r="K720" s="5">
        <v>775942286</v>
      </c>
    </row>
    <row r="721" spans="7:11" x14ac:dyDescent="0.45">
      <c r="G721" s="7">
        <v>775944647</v>
      </c>
      <c r="I721" s="7">
        <v>772401517</v>
      </c>
      <c r="J721" s="5">
        <v>772401517</v>
      </c>
      <c r="K721" s="5"/>
    </row>
    <row r="722" spans="7:11" x14ac:dyDescent="0.45">
      <c r="G722" s="7">
        <v>775518292</v>
      </c>
      <c r="I722" s="7">
        <v>784872626</v>
      </c>
      <c r="J722" s="5">
        <v>1569745252</v>
      </c>
      <c r="K722" s="5"/>
    </row>
    <row r="723" spans="7:11" x14ac:dyDescent="0.45">
      <c r="G723" s="7">
        <v>775513903</v>
      </c>
      <c r="I723" s="7">
        <v>775360791</v>
      </c>
      <c r="J723" s="5">
        <v>775360791</v>
      </c>
      <c r="K723" s="5"/>
    </row>
    <row r="724" spans="7:11" x14ac:dyDescent="0.45">
      <c r="G724" s="7">
        <v>772361840</v>
      </c>
      <c r="I724" s="7">
        <v>779763759</v>
      </c>
      <c r="J724" s="5">
        <v>1559527518</v>
      </c>
      <c r="K724" s="5"/>
    </row>
    <row r="725" spans="7:11" x14ac:dyDescent="0.45">
      <c r="G725" s="7">
        <v>786352424</v>
      </c>
      <c r="I725" s="7">
        <v>784267292</v>
      </c>
      <c r="J725" s="5"/>
      <c r="K725" s="5">
        <v>1568534584</v>
      </c>
    </row>
    <row r="726" spans="7:11" x14ac:dyDescent="0.45">
      <c r="G726" s="7">
        <v>775586718</v>
      </c>
      <c r="I726" s="7">
        <v>784208258</v>
      </c>
      <c r="J726" s="5"/>
      <c r="K726" s="5">
        <v>784208258</v>
      </c>
    </row>
    <row r="727" spans="7:11" x14ac:dyDescent="0.45">
      <c r="G727" s="7">
        <v>775496769</v>
      </c>
      <c r="I727" s="7">
        <v>775542238</v>
      </c>
      <c r="J727" s="5"/>
      <c r="K727" s="5">
        <v>775542238</v>
      </c>
    </row>
    <row r="728" spans="7:11" x14ac:dyDescent="0.45">
      <c r="G728" s="7">
        <v>771681949</v>
      </c>
      <c r="I728" s="7">
        <v>775516278</v>
      </c>
      <c r="J728" s="5"/>
      <c r="K728" s="5">
        <v>775516278</v>
      </c>
    </row>
    <row r="729" spans="7:11" x14ac:dyDescent="0.45">
      <c r="G729" s="7">
        <v>772257934</v>
      </c>
      <c r="I729" s="7">
        <v>708015391</v>
      </c>
      <c r="J729" s="5"/>
      <c r="K729" s="5">
        <v>708015391</v>
      </c>
    </row>
    <row r="730" spans="7:11" x14ac:dyDescent="0.45">
      <c r="G730" s="7">
        <v>774922626</v>
      </c>
      <c r="I730" s="7">
        <v>775450094</v>
      </c>
      <c r="J730" s="5"/>
      <c r="K730" s="5">
        <v>1550900188</v>
      </c>
    </row>
    <row r="731" spans="7:11" x14ac:dyDescent="0.45">
      <c r="G731" s="7">
        <v>772186291</v>
      </c>
      <c r="I731" s="7">
        <v>773422594</v>
      </c>
      <c r="J731" s="5">
        <v>773422594</v>
      </c>
      <c r="K731" s="5"/>
    </row>
    <row r="732" spans="7:11" x14ac:dyDescent="0.45">
      <c r="G732" s="7">
        <v>777222802</v>
      </c>
      <c r="I732" s="7">
        <v>775944647</v>
      </c>
      <c r="J732" s="5"/>
      <c r="K732" s="5">
        <v>775944647</v>
      </c>
    </row>
    <row r="733" spans="7:11" x14ac:dyDescent="0.45">
      <c r="G733" s="7">
        <v>781496491</v>
      </c>
      <c r="I733" s="7">
        <v>775518292</v>
      </c>
      <c r="J733" s="5">
        <v>775518292</v>
      </c>
      <c r="K733" s="5"/>
    </row>
    <row r="734" spans="7:11" x14ac:dyDescent="0.45">
      <c r="G734" s="7">
        <v>779970282</v>
      </c>
      <c r="I734" s="7">
        <v>775513903</v>
      </c>
      <c r="J734" s="5"/>
      <c r="K734" s="5">
        <v>775513903</v>
      </c>
    </row>
    <row r="735" spans="7:11" x14ac:dyDescent="0.45">
      <c r="G735" s="7">
        <v>776116789</v>
      </c>
      <c r="I735" s="7">
        <v>772361840</v>
      </c>
      <c r="J735" s="5">
        <v>772361840</v>
      </c>
      <c r="K735" s="5"/>
    </row>
    <row r="736" spans="7:11" x14ac:dyDescent="0.45">
      <c r="G736" s="7">
        <v>776363030</v>
      </c>
      <c r="I736" s="7">
        <v>786352424</v>
      </c>
      <c r="J736" s="5">
        <v>786352424</v>
      </c>
      <c r="K736" s="5"/>
    </row>
    <row r="737" spans="7:11" x14ac:dyDescent="0.45">
      <c r="G737" s="7">
        <v>764631569</v>
      </c>
      <c r="I737" s="7">
        <v>775586718</v>
      </c>
      <c r="J737" s="5">
        <v>775586718</v>
      </c>
      <c r="K737" s="5"/>
    </row>
    <row r="738" spans="7:11" x14ac:dyDescent="0.45">
      <c r="G738" s="7">
        <v>783751627</v>
      </c>
      <c r="I738" s="7">
        <v>775496769</v>
      </c>
      <c r="J738" s="5">
        <v>775496769</v>
      </c>
      <c r="K738" s="5"/>
    </row>
    <row r="739" spans="7:11" x14ac:dyDescent="0.45">
      <c r="G739" s="7">
        <v>776491918</v>
      </c>
      <c r="I739" s="7">
        <v>771681949</v>
      </c>
      <c r="J739" s="5">
        <v>771681949</v>
      </c>
      <c r="K739" s="5"/>
    </row>
    <row r="740" spans="7:11" x14ac:dyDescent="0.45">
      <c r="G740" s="7">
        <v>781350615</v>
      </c>
      <c r="I740" s="7">
        <v>772257934</v>
      </c>
      <c r="J740" s="5">
        <v>772257934</v>
      </c>
      <c r="K740" s="5"/>
    </row>
    <row r="741" spans="7:11" x14ac:dyDescent="0.45">
      <c r="G741" s="7">
        <v>772811685</v>
      </c>
      <c r="I741" s="7">
        <v>774922626</v>
      </c>
      <c r="J741" s="5">
        <v>774922626</v>
      </c>
      <c r="K741" s="5"/>
    </row>
    <row r="742" spans="7:11" x14ac:dyDescent="0.45">
      <c r="G742" s="7">
        <v>784844775</v>
      </c>
      <c r="I742" s="7">
        <v>772186291</v>
      </c>
      <c r="J742" s="5"/>
      <c r="K742" s="5">
        <v>772186291</v>
      </c>
    </row>
    <row r="743" spans="7:11" x14ac:dyDescent="0.45">
      <c r="G743" s="7">
        <v>708555357</v>
      </c>
      <c r="I743" s="7">
        <v>777222802</v>
      </c>
      <c r="J743" s="5">
        <v>777222802</v>
      </c>
      <c r="K743" s="5"/>
    </row>
    <row r="744" spans="7:11" x14ac:dyDescent="0.45">
      <c r="G744" s="7">
        <v>771355063</v>
      </c>
      <c r="I744" s="7">
        <v>781496491</v>
      </c>
      <c r="J744" s="5"/>
      <c r="K744" s="5">
        <v>781496491</v>
      </c>
    </row>
    <row r="745" spans="7:11" x14ac:dyDescent="0.45">
      <c r="G745" s="7">
        <v>778147708</v>
      </c>
      <c r="I745" s="7">
        <v>779970282</v>
      </c>
      <c r="J745" s="5"/>
      <c r="K745" s="5">
        <v>779970282</v>
      </c>
    </row>
    <row r="746" spans="7:11" x14ac:dyDescent="0.45">
      <c r="G746" s="7">
        <v>779107424</v>
      </c>
      <c r="I746" s="7">
        <v>776116789</v>
      </c>
      <c r="J746" s="5"/>
      <c r="K746" s="5">
        <v>776116789</v>
      </c>
    </row>
    <row r="747" spans="7:11" x14ac:dyDescent="0.45">
      <c r="G747" s="7">
        <v>785604159</v>
      </c>
      <c r="I747" s="7">
        <v>776363030</v>
      </c>
      <c r="J747" s="5"/>
      <c r="K747" s="5">
        <v>776363030</v>
      </c>
    </row>
    <row r="748" spans="7:11" x14ac:dyDescent="0.45">
      <c r="G748" s="7">
        <v>772038792</v>
      </c>
      <c r="I748" s="7">
        <v>764631569</v>
      </c>
      <c r="J748" s="5">
        <v>764631569</v>
      </c>
      <c r="K748" s="5"/>
    </row>
    <row r="749" spans="7:11" x14ac:dyDescent="0.45">
      <c r="G749" s="7">
        <v>774971394</v>
      </c>
      <c r="I749" s="7">
        <v>783751627</v>
      </c>
      <c r="J749" s="5"/>
      <c r="K749" s="5">
        <v>783751627</v>
      </c>
    </row>
    <row r="750" spans="7:11" x14ac:dyDescent="0.45">
      <c r="G750" s="7">
        <v>774045777</v>
      </c>
      <c r="I750" s="7">
        <v>776491918</v>
      </c>
      <c r="J750" s="5"/>
      <c r="K750" s="5">
        <v>776491918</v>
      </c>
    </row>
    <row r="751" spans="7:11" x14ac:dyDescent="0.45">
      <c r="G751" s="7">
        <v>779180688</v>
      </c>
      <c r="I751" s="7">
        <v>781350615</v>
      </c>
      <c r="J751" s="5"/>
      <c r="K751" s="5">
        <v>781350615</v>
      </c>
    </row>
    <row r="752" spans="7:11" x14ac:dyDescent="0.45">
      <c r="G752" s="7">
        <v>772986013</v>
      </c>
      <c r="I752" s="7">
        <v>772811685</v>
      </c>
      <c r="J752" s="5"/>
      <c r="K752" s="5">
        <v>772811685</v>
      </c>
    </row>
    <row r="753" spans="7:11" x14ac:dyDescent="0.45">
      <c r="G753" s="7">
        <v>777570152</v>
      </c>
      <c r="I753" s="7">
        <v>784844775</v>
      </c>
      <c r="J753" s="5"/>
      <c r="K753" s="5">
        <v>784844775</v>
      </c>
    </row>
    <row r="754" spans="7:11" x14ac:dyDescent="0.45">
      <c r="G754" s="7">
        <v>762932950</v>
      </c>
      <c r="I754" s="7">
        <v>708555357</v>
      </c>
      <c r="J754" s="5">
        <v>708555357</v>
      </c>
      <c r="K754" s="5"/>
    </row>
    <row r="755" spans="7:11" x14ac:dyDescent="0.45">
      <c r="G755" s="7">
        <v>771987678</v>
      </c>
      <c r="I755" s="7">
        <v>771355063</v>
      </c>
      <c r="J755" s="5">
        <v>771355063</v>
      </c>
      <c r="K755" s="5"/>
    </row>
    <row r="756" spans="7:11" x14ac:dyDescent="0.45">
      <c r="G756" s="7">
        <v>778986696</v>
      </c>
      <c r="I756" s="7">
        <v>778147708</v>
      </c>
      <c r="J756" s="5">
        <v>1556295416</v>
      </c>
      <c r="K756" s="5"/>
    </row>
    <row r="757" spans="7:11" x14ac:dyDescent="0.45">
      <c r="G757" s="7">
        <v>769661010</v>
      </c>
      <c r="I757" s="7">
        <v>779107424</v>
      </c>
      <c r="J757" s="5"/>
      <c r="K757" s="5">
        <v>779107424</v>
      </c>
    </row>
    <row r="758" spans="7:11" x14ac:dyDescent="0.45">
      <c r="G758" s="7">
        <v>772443935</v>
      </c>
      <c r="I758" s="7">
        <v>785604159</v>
      </c>
      <c r="J758" s="5"/>
      <c r="K758" s="5">
        <v>785604159</v>
      </c>
    </row>
    <row r="759" spans="7:11" x14ac:dyDescent="0.45">
      <c r="G759" s="7">
        <v>772625989</v>
      </c>
      <c r="I759" s="7">
        <v>772038792</v>
      </c>
      <c r="J759" s="5"/>
      <c r="K759" s="5">
        <v>772038792</v>
      </c>
    </row>
    <row r="760" spans="7:11" x14ac:dyDescent="0.45">
      <c r="G760" s="7">
        <v>784426640</v>
      </c>
      <c r="I760" s="7">
        <v>774971394</v>
      </c>
      <c r="J760" s="5"/>
      <c r="K760" s="5">
        <v>774971394</v>
      </c>
    </row>
    <row r="761" spans="7:11" x14ac:dyDescent="0.45">
      <c r="G761" s="7">
        <v>776323437</v>
      </c>
      <c r="I761" s="7">
        <v>774045777</v>
      </c>
      <c r="J761" s="5"/>
      <c r="K761" s="5">
        <v>774045777</v>
      </c>
    </row>
    <row r="762" spans="7:11" x14ac:dyDescent="0.45">
      <c r="G762" s="7">
        <v>773546191</v>
      </c>
      <c r="I762" s="7">
        <v>779180688</v>
      </c>
      <c r="J762" s="5">
        <v>779180688</v>
      </c>
      <c r="K762" s="5"/>
    </row>
    <row r="763" spans="7:11" x14ac:dyDescent="0.45">
      <c r="G763" s="7">
        <v>773248253</v>
      </c>
      <c r="I763" s="7">
        <v>772986013</v>
      </c>
      <c r="J763" s="5"/>
      <c r="K763" s="5">
        <v>772986013</v>
      </c>
    </row>
    <row r="764" spans="7:11" x14ac:dyDescent="0.45">
      <c r="G764" s="7">
        <v>777972928</v>
      </c>
      <c r="I764" s="7">
        <v>777570152</v>
      </c>
      <c r="J764" s="5">
        <v>777570152</v>
      </c>
      <c r="K764" s="5"/>
    </row>
    <row r="765" spans="7:11" x14ac:dyDescent="0.45">
      <c r="G765" s="7">
        <v>777772248</v>
      </c>
      <c r="I765" s="7">
        <v>762932950</v>
      </c>
      <c r="J765" s="5">
        <v>762932950</v>
      </c>
      <c r="K765" s="5"/>
    </row>
    <row r="766" spans="7:11" x14ac:dyDescent="0.45">
      <c r="G766" s="7">
        <v>781706051</v>
      </c>
      <c r="I766" s="7">
        <v>771987678</v>
      </c>
      <c r="J766" s="5"/>
      <c r="K766" s="5">
        <v>771987678</v>
      </c>
    </row>
    <row r="767" spans="7:11" x14ac:dyDescent="0.45">
      <c r="G767" s="7">
        <v>771132810</v>
      </c>
      <c r="I767" s="7">
        <v>778986696</v>
      </c>
      <c r="J767" s="5"/>
      <c r="K767" s="5">
        <v>778986696</v>
      </c>
    </row>
    <row r="768" spans="7:11" x14ac:dyDescent="0.45">
      <c r="G768" s="7">
        <v>780182099</v>
      </c>
      <c r="I768" s="7">
        <v>769661010</v>
      </c>
      <c r="J768" s="5">
        <v>769661010</v>
      </c>
      <c r="K768" s="5"/>
    </row>
    <row r="769" spans="7:11" x14ac:dyDescent="0.45">
      <c r="G769" s="7">
        <v>776536527</v>
      </c>
      <c r="I769" s="7">
        <v>772443935</v>
      </c>
      <c r="J769" s="5">
        <v>772443935</v>
      </c>
      <c r="K769" s="5"/>
    </row>
    <row r="770" spans="7:11" x14ac:dyDescent="0.45">
      <c r="G770" s="7">
        <v>775182219</v>
      </c>
      <c r="I770" s="7">
        <v>772625989</v>
      </c>
      <c r="J770" s="5">
        <v>772625989</v>
      </c>
      <c r="K770" s="5"/>
    </row>
    <row r="771" spans="7:11" x14ac:dyDescent="0.45">
      <c r="G771" s="7">
        <v>774540805</v>
      </c>
      <c r="I771" s="7">
        <v>784426640</v>
      </c>
      <c r="J771" s="5">
        <v>784426640</v>
      </c>
      <c r="K771" s="5"/>
    </row>
    <row r="772" spans="7:11" x14ac:dyDescent="0.45">
      <c r="G772" s="7">
        <v>774514544</v>
      </c>
      <c r="I772" s="7">
        <v>776323437</v>
      </c>
      <c r="J772" s="5">
        <v>776323437</v>
      </c>
      <c r="K772" s="5"/>
    </row>
    <row r="773" spans="7:11" x14ac:dyDescent="0.45">
      <c r="G773" s="7">
        <v>776957575</v>
      </c>
      <c r="I773" s="7">
        <v>773546191</v>
      </c>
      <c r="J773" s="5">
        <v>2320638573</v>
      </c>
      <c r="K773" s="5"/>
    </row>
    <row r="774" spans="7:11" x14ac:dyDescent="0.45">
      <c r="G774" s="7">
        <v>776180875</v>
      </c>
      <c r="I774" s="7">
        <v>773248253</v>
      </c>
      <c r="J774" s="5">
        <v>773248253</v>
      </c>
      <c r="K774" s="5"/>
    </row>
    <row r="775" spans="7:11" x14ac:dyDescent="0.45">
      <c r="G775" s="7">
        <v>770303067</v>
      </c>
      <c r="I775" s="7">
        <v>777972928</v>
      </c>
      <c r="J775" s="5"/>
      <c r="K775" s="5">
        <v>777972928</v>
      </c>
    </row>
    <row r="776" spans="7:11" x14ac:dyDescent="0.45">
      <c r="G776" s="7">
        <v>778291515</v>
      </c>
      <c r="I776" s="7">
        <v>777772248</v>
      </c>
      <c r="J776" s="5"/>
      <c r="K776" s="5">
        <v>777772248</v>
      </c>
    </row>
    <row r="777" spans="7:11" x14ac:dyDescent="0.45">
      <c r="G777" s="7">
        <v>779274722</v>
      </c>
      <c r="I777" s="7">
        <v>781706051</v>
      </c>
      <c r="J777" s="5">
        <v>781706051</v>
      </c>
      <c r="K777" s="5"/>
    </row>
    <row r="778" spans="7:11" x14ac:dyDescent="0.45">
      <c r="G778" s="7">
        <v>774445002</v>
      </c>
      <c r="I778" s="7">
        <v>771132810</v>
      </c>
      <c r="J778" s="5">
        <v>771132810</v>
      </c>
      <c r="K778" s="5"/>
    </row>
    <row r="779" spans="7:11" x14ac:dyDescent="0.45">
      <c r="G779" s="7">
        <v>775420354</v>
      </c>
      <c r="I779" s="7">
        <v>780182099</v>
      </c>
      <c r="J779" s="5">
        <v>780182099</v>
      </c>
      <c r="K779" s="5"/>
    </row>
    <row r="780" spans="7:11" x14ac:dyDescent="0.45">
      <c r="G780" s="7">
        <v>766657313</v>
      </c>
      <c r="I780" s="7">
        <v>776536527</v>
      </c>
      <c r="J780" s="5">
        <v>776536527</v>
      </c>
      <c r="K780" s="5"/>
    </row>
    <row r="781" spans="7:11" x14ac:dyDescent="0.45">
      <c r="G781" s="7">
        <v>775060715</v>
      </c>
      <c r="I781" s="7">
        <v>775182219</v>
      </c>
      <c r="J781" s="5"/>
      <c r="K781" s="5">
        <v>775182219</v>
      </c>
    </row>
    <row r="782" spans="7:11" x14ac:dyDescent="0.45">
      <c r="G782" s="7">
        <v>776294949</v>
      </c>
      <c r="I782" s="7">
        <v>774540805</v>
      </c>
      <c r="J782" s="5"/>
      <c r="K782" s="5">
        <v>774540805</v>
      </c>
    </row>
    <row r="783" spans="7:11" x14ac:dyDescent="0.45">
      <c r="G783" s="7">
        <v>770343860</v>
      </c>
      <c r="I783" s="7">
        <v>774514544</v>
      </c>
      <c r="J783" s="5"/>
      <c r="K783" s="5">
        <v>1549029088</v>
      </c>
    </row>
    <row r="784" spans="7:11" x14ac:dyDescent="0.45">
      <c r="G784" s="7">
        <v>781884000</v>
      </c>
      <c r="I784" s="7">
        <v>776957575</v>
      </c>
      <c r="J784" s="5"/>
      <c r="K784" s="5">
        <v>1553915150</v>
      </c>
    </row>
    <row r="785" spans="7:11" x14ac:dyDescent="0.45">
      <c r="G785" s="7">
        <v>777379059</v>
      </c>
      <c r="I785" s="7">
        <v>776180875</v>
      </c>
      <c r="J785" s="5">
        <v>776180875</v>
      </c>
      <c r="K785" s="5"/>
    </row>
    <row r="786" spans="7:11" x14ac:dyDescent="0.45">
      <c r="G786" s="7">
        <v>781757464</v>
      </c>
      <c r="I786" s="7">
        <v>770303067</v>
      </c>
      <c r="J786" s="5"/>
      <c r="K786" s="5">
        <v>770303067</v>
      </c>
    </row>
    <row r="787" spans="7:11" x14ac:dyDescent="0.45">
      <c r="G787" s="7">
        <v>774249188</v>
      </c>
      <c r="I787" s="7">
        <v>778291515</v>
      </c>
      <c r="J787" s="5">
        <v>778291515</v>
      </c>
      <c r="K787" s="5"/>
    </row>
    <row r="788" spans="7:11" x14ac:dyDescent="0.45">
      <c r="G788" s="7">
        <v>776421356</v>
      </c>
      <c r="I788" s="7">
        <v>779274722</v>
      </c>
      <c r="J788" s="5">
        <v>779274722</v>
      </c>
      <c r="K788" s="5">
        <v>779274722</v>
      </c>
    </row>
    <row r="789" spans="7:11" x14ac:dyDescent="0.45">
      <c r="G789" s="7">
        <v>773999936</v>
      </c>
      <c r="I789" s="7">
        <v>774445002</v>
      </c>
      <c r="J789" s="5"/>
      <c r="K789" s="5">
        <v>774445002</v>
      </c>
    </row>
    <row r="790" spans="7:11" x14ac:dyDescent="0.45">
      <c r="G790" s="7">
        <v>702063636</v>
      </c>
      <c r="I790" s="7">
        <v>775420354</v>
      </c>
      <c r="J790" s="5"/>
      <c r="K790" s="5">
        <v>775420354</v>
      </c>
    </row>
    <row r="791" spans="7:11" x14ac:dyDescent="0.45">
      <c r="G791" s="7">
        <v>779072194</v>
      </c>
      <c r="I791" s="7">
        <v>766657313</v>
      </c>
      <c r="J791" s="5">
        <v>766657313</v>
      </c>
      <c r="K791" s="5"/>
    </row>
    <row r="792" spans="7:11" x14ac:dyDescent="0.45">
      <c r="G792" s="7">
        <v>777427919</v>
      </c>
      <c r="I792" s="7">
        <v>775060715</v>
      </c>
      <c r="J792" s="5"/>
      <c r="K792" s="5">
        <v>775060715</v>
      </c>
    </row>
    <row r="793" spans="7:11" x14ac:dyDescent="0.45">
      <c r="G793" s="7">
        <v>780137992</v>
      </c>
      <c r="I793" s="7">
        <v>776294949</v>
      </c>
      <c r="J793" s="5">
        <v>776294949</v>
      </c>
      <c r="K793" s="5"/>
    </row>
    <row r="794" spans="7:11" x14ac:dyDescent="0.45">
      <c r="G794" s="7">
        <v>784071086</v>
      </c>
      <c r="I794" s="7">
        <v>770343860</v>
      </c>
      <c r="J794" s="5">
        <v>770343860</v>
      </c>
      <c r="K794" s="5"/>
    </row>
    <row r="795" spans="7:11" x14ac:dyDescent="0.45">
      <c r="G795" s="7">
        <v>773140899</v>
      </c>
      <c r="I795" s="7">
        <v>781884000</v>
      </c>
      <c r="J795" s="5"/>
      <c r="K795" s="5">
        <v>1563768000</v>
      </c>
    </row>
    <row r="796" spans="7:11" x14ac:dyDescent="0.45">
      <c r="G796" s="7">
        <v>774540017</v>
      </c>
      <c r="I796" s="7">
        <v>777379059</v>
      </c>
      <c r="J796" s="5"/>
      <c r="K796" s="5">
        <v>777379059</v>
      </c>
    </row>
    <row r="797" spans="7:11" x14ac:dyDescent="0.45">
      <c r="G797" s="7">
        <v>774685418</v>
      </c>
      <c r="I797" s="7">
        <v>781757464</v>
      </c>
      <c r="J797" s="5">
        <v>781757464</v>
      </c>
      <c r="K797" s="5"/>
    </row>
    <row r="798" spans="7:11" x14ac:dyDescent="0.45">
      <c r="G798" s="7">
        <v>775364833</v>
      </c>
      <c r="I798" s="7">
        <v>774249188</v>
      </c>
      <c r="J798" s="5">
        <v>774249188</v>
      </c>
      <c r="K798" s="5"/>
    </row>
    <row r="799" spans="7:11" x14ac:dyDescent="0.45">
      <c r="G799" s="7">
        <v>776985187</v>
      </c>
      <c r="I799" s="7">
        <v>776421356</v>
      </c>
      <c r="J799" s="5"/>
      <c r="K799" s="5">
        <v>1552842712</v>
      </c>
    </row>
    <row r="800" spans="7:11" x14ac:dyDescent="0.45">
      <c r="G800" s="7">
        <v>778175300</v>
      </c>
      <c r="I800" s="7">
        <v>773999936</v>
      </c>
      <c r="J800" s="5"/>
      <c r="K800" s="5">
        <v>1547999872</v>
      </c>
    </row>
    <row r="801" spans="7:11" x14ac:dyDescent="0.45">
      <c r="G801" s="7">
        <v>777748610</v>
      </c>
      <c r="I801" s="7">
        <v>702063636</v>
      </c>
      <c r="J801" s="5"/>
      <c r="K801" s="5">
        <v>1404127272</v>
      </c>
    </row>
    <row r="802" spans="7:11" x14ac:dyDescent="0.45">
      <c r="G802" s="7">
        <v>774216341</v>
      </c>
      <c r="I802" s="7">
        <v>779072194</v>
      </c>
      <c r="J802" s="5">
        <v>779072194</v>
      </c>
      <c r="K802" s="5"/>
    </row>
    <row r="803" spans="7:11" x14ac:dyDescent="0.45">
      <c r="G803" s="7">
        <v>772713019</v>
      </c>
      <c r="I803" s="7">
        <v>777427919</v>
      </c>
      <c r="J803" s="5">
        <v>777427919</v>
      </c>
      <c r="K803" s="5"/>
    </row>
    <row r="804" spans="7:11" x14ac:dyDescent="0.45">
      <c r="G804" s="7">
        <v>757454545</v>
      </c>
      <c r="I804" s="7">
        <v>780137992</v>
      </c>
      <c r="J804" s="5">
        <v>780137992</v>
      </c>
      <c r="K804" s="5"/>
    </row>
    <row r="805" spans="7:11" x14ac:dyDescent="0.45">
      <c r="G805" s="7">
        <v>776923531</v>
      </c>
      <c r="I805" s="7">
        <v>784071086</v>
      </c>
      <c r="J805" s="5">
        <v>784071086</v>
      </c>
      <c r="K805" s="5"/>
    </row>
    <row r="806" spans="7:11" x14ac:dyDescent="0.45">
      <c r="G806" s="7">
        <v>754419069</v>
      </c>
      <c r="I806" s="7">
        <v>773140899</v>
      </c>
      <c r="J806" s="5">
        <v>773140899</v>
      </c>
      <c r="K806" s="5"/>
    </row>
    <row r="807" spans="7:11" x14ac:dyDescent="0.45">
      <c r="G807" s="7">
        <v>772325282</v>
      </c>
      <c r="I807" s="7">
        <v>774540017</v>
      </c>
      <c r="J807" s="5">
        <v>774540017</v>
      </c>
      <c r="K807" s="5"/>
    </row>
    <row r="808" spans="7:11" x14ac:dyDescent="0.45">
      <c r="G808" s="7">
        <v>783592220</v>
      </c>
      <c r="I808" s="7">
        <v>774685418</v>
      </c>
      <c r="J808" s="5"/>
      <c r="K808" s="5">
        <v>774685418</v>
      </c>
    </row>
    <row r="809" spans="7:11" x14ac:dyDescent="0.45">
      <c r="G809" s="7">
        <v>773759880</v>
      </c>
      <c r="I809" s="7">
        <v>775364833</v>
      </c>
      <c r="J809" s="5">
        <v>775364833</v>
      </c>
      <c r="K809" s="5"/>
    </row>
    <row r="810" spans="7:11" x14ac:dyDescent="0.45">
      <c r="G810" s="7">
        <v>773953430</v>
      </c>
      <c r="I810" s="7">
        <v>776985187</v>
      </c>
      <c r="J810" s="5"/>
      <c r="K810" s="5">
        <v>776985187</v>
      </c>
    </row>
    <row r="811" spans="7:11" x14ac:dyDescent="0.45">
      <c r="G811" s="7">
        <v>775586319</v>
      </c>
      <c r="I811" s="7">
        <v>778175300</v>
      </c>
      <c r="J811" s="5">
        <v>778175300</v>
      </c>
      <c r="K811" s="5"/>
    </row>
    <row r="812" spans="7:11" x14ac:dyDescent="0.45">
      <c r="G812" s="7">
        <v>774714382</v>
      </c>
      <c r="I812" s="7">
        <v>777748610</v>
      </c>
      <c r="J812" s="5">
        <v>777748610</v>
      </c>
      <c r="K812" s="5"/>
    </row>
    <row r="813" spans="7:11" x14ac:dyDescent="0.45">
      <c r="G813" s="7">
        <v>770188526</v>
      </c>
      <c r="I813" s="7">
        <v>774216341</v>
      </c>
      <c r="J813" s="5">
        <v>774216341</v>
      </c>
      <c r="K813" s="5"/>
    </row>
    <row r="814" spans="7:11" x14ac:dyDescent="0.45">
      <c r="G814" s="7">
        <v>774464768</v>
      </c>
      <c r="I814" s="7">
        <v>772713019</v>
      </c>
      <c r="J814" s="5">
        <v>2318139057</v>
      </c>
      <c r="K814" s="5"/>
    </row>
    <row r="815" spans="7:11" x14ac:dyDescent="0.45">
      <c r="G815" s="7">
        <v>775189251</v>
      </c>
      <c r="I815" s="7">
        <v>757454545</v>
      </c>
      <c r="J815" s="5">
        <v>757454545</v>
      </c>
      <c r="K815" s="5"/>
    </row>
    <row r="816" spans="7:11" x14ac:dyDescent="0.45">
      <c r="G816" s="7">
        <v>777829130</v>
      </c>
      <c r="I816" s="7">
        <v>776923531</v>
      </c>
      <c r="J816" s="5">
        <v>776923531</v>
      </c>
      <c r="K816" s="5"/>
    </row>
    <row r="817" spans="7:11" x14ac:dyDescent="0.45">
      <c r="G817" s="7">
        <v>775467220</v>
      </c>
      <c r="I817" s="7">
        <v>754419069</v>
      </c>
      <c r="J817" s="5">
        <v>754419069</v>
      </c>
      <c r="K817" s="5"/>
    </row>
    <row r="818" spans="7:11" x14ac:dyDescent="0.45">
      <c r="I818" s="7">
        <v>772325282</v>
      </c>
      <c r="J818" s="5">
        <v>772325282</v>
      </c>
      <c r="K818" s="5"/>
    </row>
    <row r="819" spans="7:11" x14ac:dyDescent="0.45">
      <c r="I819" s="7">
        <v>783592220</v>
      </c>
      <c r="J819" s="5">
        <v>783592220</v>
      </c>
      <c r="K819" s="5"/>
    </row>
    <row r="820" spans="7:11" x14ac:dyDescent="0.45">
      <c r="I820" s="7">
        <v>773759880</v>
      </c>
      <c r="J820" s="5"/>
      <c r="K820" s="5">
        <v>773759880</v>
      </c>
    </row>
    <row r="821" spans="7:11" x14ac:dyDescent="0.45">
      <c r="I821" s="7">
        <v>773953430</v>
      </c>
      <c r="J821" s="5"/>
      <c r="K821" s="5">
        <v>773953430</v>
      </c>
    </row>
    <row r="822" spans="7:11" x14ac:dyDescent="0.45">
      <c r="I822" s="7">
        <v>775586319</v>
      </c>
      <c r="J822" s="5">
        <v>775586319</v>
      </c>
      <c r="K822" s="5"/>
    </row>
    <row r="823" spans="7:11" x14ac:dyDescent="0.45">
      <c r="I823" s="7">
        <v>774714382</v>
      </c>
      <c r="J823" s="5">
        <v>774714382</v>
      </c>
      <c r="K823" s="5"/>
    </row>
    <row r="824" spans="7:11" x14ac:dyDescent="0.45">
      <c r="I824" s="7">
        <v>770188526</v>
      </c>
      <c r="J824" s="5">
        <v>770188526</v>
      </c>
      <c r="K824" s="5"/>
    </row>
    <row r="825" spans="7:11" x14ac:dyDescent="0.45">
      <c r="I825" s="7">
        <v>774464768</v>
      </c>
      <c r="J825" s="5">
        <v>774464768</v>
      </c>
      <c r="K825" s="5"/>
    </row>
    <row r="826" spans="7:11" x14ac:dyDescent="0.45">
      <c r="I826" s="7">
        <v>775189251</v>
      </c>
      <c r="J826" s="5">
        <v>775189251</v>
      </c>
      <c r="K826" s="5"/>
    </row>
    <row r="827" spans="7:11" x14ac:dyDescent="0.45">
      <c r="I827" s="7">
        <v>777829130</v>
      </c>
      <c r="J827" s="5"/>
      <c r="K827" s="5">
        <v>777829130</v>
      </c>
    </row>
    <row r="828" spans="7:11" x14ac:dyDescent="0.45">
      <c r="I828" s="7">
        <v>775467220</v>
      </c>
      <c r="J828" s="5">
        <v>1550934440</v>
      </c>
      <c r="K828" s="5"/>
    </row>
  </sheetData>
  <mergeCells count="10">
    <mergeCell ref="S1:V1"/>
    <mergeCell ref="L2:M2"/>
    <mergeCell ref="A1:B1"/>
    <mergeCell ref="I1:J1"/>
    <mergeCell ref="M1:N1"/>
    <mergeCell ref="U25:Y26"/>
    <mergeCell ref="M23:P24"/>
    <mergeCell ref="AD2:AE2"/>
    <mergeCell ref="S10:T10"/>
    <mergeCell ref="AI29:AL30"/>
  </mergeCells>
  <phoneticPr fontId="11" type="noConversion"/>
  <conditionalFormatting sqref="Q25:Q38">
    <cfRule type="dataBar" priority="10">
      <dataBar>
        <cfvo type="min"/>
        <cfvo type="max"/>
        <color rgb="FF638EC6"/>
      </dataBar>
      <extLst>
        <ext xmlns:x14="http://schemas.microsoft.com/office/spreadsheetml/2009/9/main" uri="{B025F937-C7B1-47D3-B67F-A62EFF666E3E}">
          <x14:id>{0EF127AF-3823-46BB-B651-9622931FB5D7}</x14:id>
        </ext>
      </extLst>
    </cfRule>
    <cfRule type="dataBar" priority="11">
      <dataBar>
        <cfvo type="min"/>
        <cfvo type="max"/>
        <color rgb="FF638EC6"/>
      </dataBar>
      <extLst>
        <ext xmlns:x14="http://schemas.microsoft.com/office/spreadsheetml/2009/9/main" uri="{B025F937-C7B1-47D3-B67F-A62EFF666E3E}">
          <x14:id>{164CEB58-0475-4AC6-9B14-255FEFC547EF}</x14:id>
        </ext>
      </extLst>
    </cfRule>
    <cfRule type="dataBar" priority="12">
      <dataBar>
        <cfvo type="min"/>
        <cfvo type="max"/>
        <color rgb="FF638EC6"/>
      </dataBar>
      <extLst>
        <ext xmlns:x14="http://schemas.microsoft.com/office/spreadsheetml/2009/9/main" uri="{B025F937-C7B1-47D3-B67F-A62EFF666E3E}">
          <x14:id>{31147669-36FD-46D2-AF90-B83A90CF1132}</x14:id>
        </ext>
      </extLst>
    </cfRule>
  </conditionalFormatting>
  <conditionalFormatting sqref="Q25:Q38">
    <cfRule type="dataBar" priority="9">
      <dataBar>
        <cfvo type="min"/>
        <cfvo type="max"/>
        <color rgb="FF638EC6"/>
      </dataBar>
      <extLst>
        <ext xmlns:x14="http://schemas.microsoft.com/office/spreadsheetml/2009/9/main" uri="{B025F937-C7B1-47D3-B67F-A62EFF666E3E}">
          <x14:id>{95816716-77AA-4086-83DF-425020959345}</x14:id>
        </ext>
      </extLst>
    </cfRule>
  </conditionalFormatting>
  <conditionalFormatting pivot="1" sqref="N27:P36">
    <cfRule type="dataBar" priority="7">
      <dataBar>
        <cfvo type="min"/>
        <cfvo type="max"/>
        <color rgb="FF638EC6"/>
      </dataBar>
      <extLst>
        <ext xmlns:x14="http://schemas.microsoft.com/office/spreadsheetml/2009/9/main" uri="{B025F937-C7B1-47D3-B67F-A62EFF666E3E}">
          <x14:id>{45AB1BF9-E307-49B8-8E69-A054739B1582}</x14:id>
        </ext>
      </extLst>
    </cfRule>
  </conditionalFormatting>
  <conditionalFormatting sqref="T28:T47">
    <cfRule type="dataBar" priority="6">
      <dataBar>
        <cfvo type="min"/>
        <cfvo type="max"/>
        <color rgb="FF638EC6"/>
      </dataBar>
      <extLst>
        <ext xmlns:x14="http://schemas.microsoft.com/office/spreadsheetml/2009/9/main" uri="{B025F937-C7B1-47D3-B67F-A62EFF666E3E}">
          <x14:id>{85BBE871-7E49-41FD-BEBF-CAFF995D178D}</x14:id>
        </ext>
      </extLst>
    </cfRule>
  </conditionalFormatting>
  <conditionalFormatting sqref="T28:T47">
    <cfRule type="dataBar" priority="5">
      <dataBar>
        <cfvo type="min"/>
        <cfvo type="max"/>
        <color rgb="FF638EC6"/>
      </dataBar>
      <extLst>
        <ext xmlns:x14="http://schemas.microsoft.com/office/spreadsheetml/2009/9/main" uri="{B025F937-C7B1-47D3-B67F-A62EFF666E3E}">
          <x14:id>{AE5C1712-0DA2-42F2-978A-AD4F2350FC6E}</x14:id>
        </ext>
      </extLst>
    </cfRule>
  </conditionalFormatting>
  <conditionalFormatting sqref="T28:T47">
    <cfRule type="dataBar" priority="4">
      <dataBar>
        <cfvo type="min"/>
        <cfvo type="max"/>
        <color rgb="FF638EC6"/>
      </dataBar>
      <extLst>
        <ext xmlns:x14="http://schemas.microsoft.com/office/spreadsheetml/2009/9/main" uri="{B025F937-C7B1-47D3-B67F-A62EFF666E3E}">
          <x14:id>{D464BBA0-618A-471E-A34E-FCB58979A603}</x14:id>
        </ext>
      </extLst>
    </cfRule>
  </conditionalFormatting>
  <conditionalFormatting sqref="T28:T47">
    <cfRule type="dataBar" priority="3">
      <dataBar>
        <cfvo type="min"/>
        <cfvo type="max"/>
        <color rgb="FF638EC6"/>
      </dataBar>
      <extLst>
        <ext xmlns:x14="http://schemas.microsoft.com/office/spreadsheetml/2009/9/main" uri="{B025F937-C7B1-47D3-B67F-A62EFF666E3E}">
          <x14:id>{A6EB11D0-F626-4B67-BA35-7E0E4A822F64}</x14:id>
        </ext>
      </extLst>
    </cfRule>
  </conditionalFormatting>
  <pageMargins left="0.7" right="0.7" top="0.75" bottom="0.75" header="0.3" footer="0.3"/>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0EF127AF-3823-46BB-B651-9622931FB5D7}">
            <x14:dataBar minLength="0" maxLength="100" gradient="0">
              <x14:cfvo type="autoMin"/>
              <x14:cfvo type="autoMax"/>
              <x14:negativeFillColor rgb="FFFF0000"/>
              <x14:axisColor rgb="FF000000"/>
            </x14:dataBar>
          </x14:cfRule>
          <x14:cfRule type="dataBar" id="{164CEB58-0475-4AC6-9B14-255FEFC547EF}">
            <x14:dataBar minLength="0" maxLength="100" gradient="0">
              <x14:cfvo type="autoMin"/>
              <x14:cfvo type="autoMax"/>
              <x14:negativeFillColor rgb="FFFF0000"/>
              <x14:axisColor rgb="FF000000"/>
            </x14:dataBar>
          </x14:cfRule>
          <x14:cfRule type="dataBar" id="{31147669-36FD-46D2-AF90-B83A90CF1132}">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x14:cfRule type="dataBar" id="{95816716-77AA-4086-83DF-425020959345}">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pivot="1">
          <x14:cfRule type="dataBar" id="{45AB1BF9-E307-49B8-8E69-A054739B1582}">
            <x14:dataBar minLength="0" maxLength="100" gradient="0">
              <x14:cfvo type="autoMin"/>
              <x14:cfvo type="autoMax"/>
              <x14:negativeFillColor rgb="FFFF0000"/>
              <x14:axisColor rgb="FF000000"/>
            </x14:dataBar>
          </x14:cfRule>
          <xm:sqref>N27:P36</xm:sqref>
        </x14:conditionalFormatting>
        <x14:conditionalFormatting xmlns:xm="http://schemas.microsoft.com/office/excel/2006/main">
          <x14:cfRule type="dataBar" id="{85BBE871-7E49-41FD-BEBF-CAFF995D178D}">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E5C1712-0DA2-42F2-978A-AD4F2350FC6E}">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D464BBA0-618A-471E-A34E-FCB58979A603}">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6EB11D0-F626-4B67-BA35-7E0E4A822F64}">
            <x14:dataBar minLength="0" maxLength="100" gradient="0">
              <x14:cfvo type="autoMin"/>
              <x14:cfvo type="autoMax"/>
              <x14:negativeFillColor rgb="FFFF0000"/>
              <x14:axisColor rgb="FF000000"/>
            </x14:dataBar>
          </x14:cfRule>
          <xm:sqref>T28:T47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ED62-1E4D-448C-A27A-AADBD3EC30F4}">
  <dimension ref="A1"/>
  <sheetViews>
    <sheetView workbookViewId="0"/>
  </sheetViews>
  <sheetFormatPr baseColWidth="10" defaultRowHeight="14.25" x14ac:dyDescent="0.45"/>
  <sheetData>
    <row r="1" spans="1:1" x14ac:dyDescent="0.45">
      <c r="A1" t="s">
        <v>2214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12" customWidth="1"/>
    <col min="2" max="2" width="13.73046875" style="12" customWidth="1"/>
    <col min="3" max="3" width="12.33203125" style="12" bestFit="1" customWidth="1"/>
    <col min="4" max="4" width="12.19921875" style="12" customWidth="1"/>
    <col min="5" max="5" width="11.59765625" style="12" customWidth="1"/>
    <col min="6" max="6" width="16.33203125" style="12" bestFit="1" customWidth="1"/>
    <col min="7" max="7" width="22.86328125" style="12" customWidth="1"/>
    <col min="8" max="8" width="27" style="12" customWidth="1"/>
    <col min="9" max="9" width="16.265625" style="12" bestFit="1" customWidth="1"/>
    <col min="10" max="10" width="1.06640625" style="12" customWidth="1"/>
    <col min="11" max="11" width="9" style="12" customWidth="1"/>
    <col min="12" max="12" width="19.265625" style="12" customWidth="1"/>
    <col min="13" max="13" width="17.46484375" style="12" customWidth="1"/>
    <col min="14" max="14" width="27.796875" style="12" bestFit="1" customWidth="1"/>
    <col min="15" max="15" width="16.73046875" style="12" bestFit="1" customWidth="1"/>
    <col min="16" max="16" width="13.796875" style="12" bestFit="1" customWidth="1"/>
    <col min="17" max="17" width="10.6640625" style="12"/>
    <col min="18" max="18" width="15.265625" style="12" customWidth="1"/>
    <col min="19" max="19" width="11.06640625" style="12" customWidth="1"/>
    <col min="20" max="20" width="14.06640625" style="12" bestFit="1" customWidth="1"/>
    <col min="21" max="16384" width="10.6640625" style="12"/>
  </cols>
  <sheetData>
    <row r="1" spans="1:18" ht="14.25" customHeight="1" x14ac:dyDescent="1.1000000000000001">
      <c r="A1" s="65" t="s">
        <v>124</v>
      </c>
      <c r="B1" s="65"/>
      <c r="C1" s="65"/>
      <c r="D1" s="65"/>
      <c r="E1" s="65"/>
      <c r="F1" s="65"/>
      <c r="G1" s="65"/>
      <c r="H1" s="65"/>
      <c r="I1" s="65"/>
      <c r="J1" s="65"/>
      <c r="K1" s="65"/>
      <c r="L1" s="65"/>
      <c r="M1" s="65"/>
      <c r="N1" s="65"/>
      <c r="O1" s="65"/>
      <c r="P1" s="43"/>
      <c r="Q1" s="43"/>
      <c r="R1" s="43"/>
    </row>
    <row r="2" spans="1:18" ht="14.25" customHeight="1" x14ac:dyDescent="1.1000000000000001">
      <c r="A2" s="65"/>
      <c r="B2" s="65"/>
      <c r="C2" s="65"/>
      <c r="D2" s="65"/>
      <c r="E2" s="65"/>
      <c r="F2" s="65"/>
      <c r="G2" s="65"/>
      <c r="H2" s="65"/>
      <c r="I2" s="65"/>
      <c r="J2" s="65"/>
      <c r="K2" s="65"/>
      <c r="L2" s="65"/>
      <c r="M2" s="65"/>
      <c r="N2" s="65"/>
      <c r="O2" s="65"/>
      <c r="P2" s="43"/>
      <c r="Q2" s="43"/>
      <c r="R2" s="43"/>
    </row>
    <row r="3" spans="1:18" ht="15.4" x14ac:dyDescent="0.45">
      <c r="A3" s="27"/>
      <c r="B3" s="67" t="s">
        <v>90</v>
      </c>
      <c r="C3" s="67"/>
      <c r="D3" s="67"/>
      <c r="E3" s="68" t="s">
        <v>91</v>
      </c>
      <c r="F3" s="68"/>
      <c r="G3" s="66" t="s">
        <v>101</v>
      </c>
      <c r="H3" s="66"/>
      <c r="I3" s="66"/>
      <c r="J3" s="66"/>
      <c r="K3" s="66"/>
      <c r="L3" s="66"/>
      <c r="M3" s="66"/>
      <c r="N3" s="64" t="s">
        <v>103</v>
      </c>
      <c r="O3" s="64"/>
    </row>
    <row r="4" spans="1:18" ht="15.4" x14ac:dyDescent="0.45">
      <c r="A4" s="27"/>
      <c r="B4" s="29" t="s">
        <v>96</v>
      </c>
      <c r="C4" s="30" t="s">
        <v>271</v>
      </c>
      <c r="D4" s="29" t="s">
        <v>365</v>
      </c>
      <c r="E4" s="28" t="s">
        <v>93</v>
      </c>
      <c r="F4" s="29" t="s">
        <v>270</v>
      </c>
      <c r="G4" s="31" t="s">
        <v>92</v>
      </c>
      <c r="H4" s="29" t="s">
        <v>94</v>
      </c>
      <c r="I4" s="32" t="s">
        <v>95</v>
      </c>
      <c r="J4" s="33"/>
      <c r="K4" s="66" t="s">
        <v>37</v>
      </c>
      <c r="L4" s="66"/>
      <c r="M4" s="28" t="s">
        <v>268</v>
      </c>
      <c r="N4" t="s">
        <v>102</v>
      </c>
      <c r="O4" t="s">
        <v>366</v>
      </c>
    </row>
    <row r="5" spans="1:18" ht="17.25" x14ac:dyDescent="0.45">
      <c r="A5" s="27"/>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IFERROR(H5/K5,0)</f>
        <v>0.47860762585096317</v>
      </c>
      <c r="N5" s="27" t="str">
        <f>IF(OR('Données Traitées'!Q27="(vide)",'Données Traitées'!Q27=0,Tableau1[[#This Row],[Quantités]]=""),"",'Données Traitées'!Q27)</f>
        <v>Café Altimo pot 100g x 24 pcs</v>
      </c>
      <c r="O5" s="27">
        <f>IF('Données Traitées'!R27=0,"",'Données Traitées'!R27)</f>
        <v>2</v>
      </c>
    </row>
    <row r="6" spans="1:18" x14ac:dyDescent="0.45">
      <c r="A6" s="13"/>
      <c r="B6" s="13"/>
      <c r="C6" s="13"/>
      <c r="D6" s="13"/>
      <c r="E6" s="13"/>
      <c r="F6" s="13"/>
      <c r="G6" s="13"/>
      <c r="H6" s="13"/>
      <c r="I6" s="13"/>
      <c r="J6" s="13"/>
      <c r="K6" s="13"/>
      <c r="L6" s="13"/>
      <c r="M6" s="13"/>
      <c r="N6" s="27" t="str">
        <f>IF(OR('Données Traitées'!Q28="(vide)",'Données Traitées'!Q28=0,Tableau1[[#This Row],[Quantités]]=""),"",'Données Traitées'!Q28)</f>
        <v>Café Altimo pot 50g x 24 pcs</v>
      </c>
      <c r="O6" s="27">
        <f>IF('Données Traitées'!R28=0,"",'Données Traitées'!R28)</f>
        <v>1</v>
      </c>
    </row>
    <row r="7" spans="1:18" x14ac:dyDescent="0.45">
      <c r="A7" s="13"/>
      <c r="B7" s="13"/>
      <c r="C7" s="13"/>
      <c r="D7" s="13"/>
      <c r="E7" s="13"/>
      <c r="F7" s="13"/>
      <c r="G7" s="13"/>
      <c r="H7" s="13"/>
      <c r="I7" s="13"/>
      <c r="J7" s="13"/>
      <c r="K7" s="13"/>
      <c r="L7" s="13"/>
      <c r="M7" s="13"/>
      <c r="N7" s="27" t="str">
        <f>IF(OR('Données Traitées'!Q29="(vide)",'Données Traitées'!Q29=0,Tableau1[[#This Row],[Quantités]]=""),"",'Données Traitées'!Q29)</f>
        <v>Café pot Refraish 200g</v>
      </c>
      <c r="O7" s="27">
        <f>IF('Données Traitées'!R29=0,"",'Données Traitées'!R29)</f>
        <v>159</v>
      </c>
    </row>
    <row r="8" spans="1:18" x14ac:dyDescent="0.45">
      <c r="A8" s="13"/>
      <c r="B8" s="13"/>
      <c r="C8" s="13"/>
      <c r="D8" s="13"/>
      <c r="E8" s="13"/>
      <c r="F8" s="13"/>
      <c r="G8" s="13"/>
      <c r="H8" s="13"/>
      <c r="I8" s="13"/>
      <c r="J8" s="13"/>
      <c r="K8" s="13"/>
      <c r="L8" s="13"/>
      <c r="M8" s="13"/>
      <c r="N8" s="27" t="str">
        <f>IF(OR('Données Traitées'!Q30="(vide)",'Données Traitées'!Q30=0,Tableau1[[#This Row],[Quantités]]=""),"",'Données Traitées'!Q30)</f>
        <v>Café pot Refraish 50g</v>
      </c>
      <c r="O8" s="27">
        <f>IF('Données Traitées'!R30=0,"",'Données Traitées'!R30)</f>
        <v>207</v>
      </c>
    </row>
    <row r="9" spans="1:18" x14ac:dyDescent="0.45">
      <c r="A9" s="13"/>
      <c r="B9" s="13"/>
      <c r="C9" s="13"/>
      <c r="D9" s="13"/>
      <c r="E9" s="13"/>
      <c r="F9" s="13"/>
      <c r="G9" s="13"/>
      <c r="H9" s="13"/>
      <c r="I9" s="13"/>
      <c r="J9" s="13"/>
      <c r="K9" s="13"/>
      <c r="L9" s="13"/>
      <c r="M9" s="13"/>
      <c r="N9" s="27" t="str">
        <f>IF(OR('Données Traitées'!Q31="(vide)",'Données Traitées'!Q31=0,Tableau1[[#This Row],[Quantités]]=""),"",'Données Traitées'!Q31)</f>
        <v>Café stick Altimo 1,5gx09boites</v>
      </c>
      <c r="O9" s="27">
        <f>IF('Données Traitées'!R31=0,"",'Données Traitées'!R31)</f>
        <v>350</v>
      </c>
    </row>
    <row r="10" spans="1:18" x14ac:dyDescent="0.45">
      <c r="A10" s="13"/>
      <c r="B10" s="13"/>
      <c r="C10" s="13"/>
      <c r="D10" s="13"/>
      <c r="E10" s="13"/>
      <c r="F10" s="13"/>
      <c r="G10" s="13"/>
      <c r="H10" s="13"/>
      <c r="I10" s="13"/>
      <c r="J10" s="13"/>
      <c r="K10" s="13"/>
      <c r="L10" s="13"/>
      <c r="M10" s="13"/>
      <c r="N10" s="27" t="str">
        <f>IF(OR('Données Traitées'!Q32="(vide)",'Données Traitées'!Q32=0,Tableau1[[#This Row],[Quantités]]=""),"",'Données Traitées'!Q32)</f>
        <v>Café stick Altimo 1,5gx18boites</v>
      </c>
      <c r="O10" s="27">
        <f>IF('Données Traitées'!R32=0,"",'Données Traitées'!R32)</f>
        <v>50</v>
      </c>
    </row>
    <row r="11" spans="1:18" x14ac:dyDescent="0.45">
      <c r="A11" s="13"/>
      <c r="B11" s="13"/>
      <c r="C11" s="13"/>
      <c r="D11" s="13"/>
      <c r="E11" s="13"/>
      <c r="F11" s="13"/>
      <c r="G11" s="13"/>
      <c r="H11" s="13"/>
      <c r="I11" s="13"/>
      <c r="J11" s="13"/>
      <c r="K11" s="13"/>
      <c r="L11" s="13"/>
      <c r="M11" s="13"/>
      <c r="N11" s="27" t="str">
        <f>IF(OR('Données Traitées'!Q33="(vide)",'Données Traitées'!Q33=0,Tableau1[[#This Row],[Quantités]]=""),"",'Données Traitées'!Q33)</f>
        <v>Café stick Refraish 1,5gx09boites</v>
      </c>
      <c r="O11" s="27">
        <f>IF('Données Traitées'!R33=0,"",'Données Traitées'!R33)</f>
        <v>898</v>
      </c>
    </row>
    <row r="12" spans="1:18" x14ac:dyDescent="0.45">
      <c r="A12" s="13"/>
      <c r="B12" s="13"/>
      <c r="C12" s="13"/>
      <c r="D12" s="13"/>
      <c r="E12" s="13"/>
      <c r="F12" s="13"/>
      <c r="G12" s="13"/>
      <c r="H12" s="13"/>
      <c r="I12" s="13"/>
      <c r="J12" s="13"/>
      <c r="K12" s="13"/>
      <c r="L12" s="13"/>
      <c r="M12" s="13"/>
      <c r="N12" s="27" t="str">
        <f>IF(OR('Données Traitées'!Q34="(vide)",'Données Traitées'!Q34=0,Tableau1[[#This Row],[Quantités]]=""),"",'Données Traitées'!Q34)</f>
        <v>Lait Janus 18gx100</v>
      </c>
      <c r="O12" s="27">
        <f>IF('Données Traitées'!R34=0,"",'Données Traitées'!R34)</f>
        <v>625</v>
      </c>
    </row>
    <row r="13" spans="1:18" x14ac:dyDescent="0.45">
      <c r="A13" s="13"/>
      <c r="B13" s="13"/>
      <c r="C13" s="13"/>
      <c r="D13" s="13"/>
      <c r="E13" s="13"/>
      <c r="F13" s="13"/>
      <c r="G13" s="13"/>
      <c r="H13" s="13"/>
      <c r="I13" s="13"/>
      <c r="J13" s="13"/>
      <c r="K13" s="13"/>
      <c r="L13" s="13"/>
      <c r="M13" s="13"/>
      <c r="N13" s="27" t="str">
        <f>IF(OR('Données Traitées'!Q35="(vide)",'Données Traitées'!Q35=0,Tableau1[[#This Row],[Quantités]]=""),"",'Données Traitées'!Q35)</f>
        <v>Lait Janus 20gx100</v>
      </c>
      <c r="O13" s="27">
        <f>IF('Données Traitées'!R35=0,"",'Données Traitées'!R35)</f>
        <v>175</v>
      </c>
    </row>
    <row r="14" spans="1:18" x14ac:dyDescent="0.45">
      <c r="A14" s="13"/>
      <c r="B14" s="13"/>
      <c r="C14" s="13"/>
      <c r="D14" s="13"/>
      <c r="E14" s="13"/>
      <c r="F14" s="13"/>
      <c r="G14" s="13"/>
      <c r="H14" s="13"/>
      <c r="I14" s="13"/>
      <c r="J14" s="13"/>
      <c r="K14" s="13"/>
      <c r="L14" s="13"/>
      <c r="M14" s="13"/>
      <c r="N14" s="27" t="str">
        <f>IF(OR('Données Traitées'!Q36="(vide)",'Données Traitées'!Q36=0,Tableau1[[#This Row],[Quantités]]=""),"",'Données Traitées'!Q36)</f>
        <v>Lait Kamlac sachet 18gx100</v>
      </c>
      <c r="O14" s="27">
        <f>IF('Données Traitées'!R36=0,"",'Données Traitées'!R36)</f>
        <v>158</v>
      </c>
    </row>
    <row r="15" spans="1:18" x14ac:dyDescent="0.45">
      <c r="A15" s="13"/>
      <c r="B15" s="13"/>
      <c r="C15" s="13"/>
      <c r="D15" s="13"/>
      <c r="E15" s="13"/>
      <c r="F15" s="13"/>
      <c r="G15" s="13"/>
      <c r="H15" s="13"/>
      <c r="I15" s="13"/>
      <c r="J15" s="13"/>
      <c r="K15" s="13"/>
      <c r="L15" s="13"/>
      <c r="M15" s="13"/>
      <c r="N15" s="27" t="str">
        <f>IF(OR('Données Traitées'!Q37="(vide)",'Données Traitées'!Q37=0,Tableau1[[#This Row],[Quantités]]=""),"",'Données Traitées'!Q37)</f>
        <v/>
      </c>
      <c r="O15" s="27" t="str">
        <f>IF('Données Traitées'!R37=0,"",'Données Traitées'!R37)</f>
        <v/>
      </c>
    </row>
    <row r="16" spans="1:18" x14ac:dyDescent="0.45">
      <c r="A16" s="13"/>
      <c r="B16" s="13"/>
      <c r="C16" s="13"/>
      <c r="D16" s="13"/>
      <c r="E16" s="13"/>
      <c r="F16" s="13"/>
      <c r="G16" s="13"/>
      <c r="H16" s="13"/>
      <c r="I16" s="13"/>
      <c r="J16" s="13"/>
      <c r="K16" s="13"/>
      <c r="L16" s="13"/>
      <c r="M16" s="13"/>
      <c r="N16" s="27" t="str">
        <f>IF(OR('Données Traitées'!Q38="(vide)",'Données Traitées'!Q38=0,Tableau1[[#This Row],[Quantités]]=""),"",'Données Traitées'!Q38)</f>
        <v/>
      </c>
      <c r="O16" s="27" t="str">
        <f>IF('Données Traitées'!R38=0,"",'Données Traitées'!R38)</f>
        <v/>
      </c>
    </row>
    <row r="17" spans="1:15" x14ac:dyDescent="0.45">
      <c r="A17" s="13"/>
      <c r="B17" s="13"/>
      <c r="C17" s="13"/>
      <c r="D17" s="13"/>
      <c r="E17" s="13"/>
      <c r="F17" s="13"/>
      <c r="G17" s="13"/>
      <c r="H17" s="13"/>
      <c r="I17" s="13"/>
      <c r="J17" s="13"/>
      <c r="K17" s="13"/>
      <c r="L17" s="13"/>
      <c r="M17" s="13"/>
      <c r="N17" s="13"/>
      <c r="O17" s="13"/>
    </row>
    <row r="18" spans="1:15" x14ac:dyDescent="0.45">
      <c r="A18" s="13"/>
      <c r="B18" s="13"/>
      <c r="C18" s="13"/>
      <c r="D18" s="13"/>
      <c r="E18" s="13"/>
      <c r="F18" s="13"/>
      <c r="G18" s="13"/>
      <c r="H18" s="13"/>
      <c r="I18" s="13"/>
      <c r="J18" s="13"/>
      <c r="K18" s="13"/>
      <c r="L18" s="13"/>
      <c r="M18" s="13"/>
      <c r="N18" s="13"/>
      <c r="O18" s="13"/>
    </row>
    <row r="19" spans="1:15" x14ac:dyDescent="0.45">
      <c r="A19" s="13"/>
      <c r="B19" s="13"/>
      <c r="C19" s="13"/>
      <c r="D19" s="13"/>
      <c r="E19" s="13"/>
      <c r="F19" s="13"/>
      <c r="G19" s="13"/>
      <c r="H19" s="13"/>
      <c r="I19" s="13"/>
      <c r="J19" s="13"/>
      <c r="K19" s="13"/>
      <c r="L19" s="13"/>
      <c r="M19" s="13"/>
      <c r="N19" s="13"/>
      <c r="O19" s="13"/>
    </row>
    <row r="20" spans="1:15" x14ac:dyDescent="0.45">
      <c r="A20" s="13"/>
      <c r="B20" s="13"/>
      <c r="C20" s="13"/>
      <c r="D20" s="13"/>
      <c r="E20" s="13"/>
      <c r="F20" s="13"/>
      <c r="G20" s="13"/>
      <c r="H20" s="13"/>
      <c r="I20" s="13"/>
      <c r="J20" s="13"/>
      <c r="K20" s="13"/>
      <c r="L20" s="13"/>
      <c r="M20" s="13"/>
      <c r="N20" s="13"/>
      <c r="O20" s="13"/>
    </row>
    <row r="21" spans="1:15" x14ac:dyDescent="0.45">
      <c r="A21" s="13"/>
      <c r="B21" s="13"/>
      <c r="C21" s="13"/>
      <c r="D21" s="13"/>
      <c r="E21" s="13"/>
      <c r="F21" s="13"/>
      <c r="G21" s="13"/>
      <c r="H21" s="13"/>
      <c r="I21" s="13"/>
      <c r="J21" s="13"/>
      <c r="K21" s="13"/>
      <c r="L21" s="13"/>
      <c r="M21" s="13"/>
      <c r="N21" s="13"/>
      <c r="O21" s="13"/>
    </row>
    <row r="22" spans="1:15" x14ac:dyDescent="0.45">
      <c r="A22" s="13"/>
      <c r="B22" s="13"/>
      <c r="C22" s="13"/>
      <c r="D22" s="13"/>
      <c r="E22" s="13"/>
      <c r="F22" s="13"/>
      <c r="G22" s="13"/>
      <c r="H22" s="13"/>
      <c r="I22" s="13"/>
      <c r="J22" s="13"/>
      <c r="K22" s="13"/>
      <c r="L22" s="13"/>
      <c r="M22" s="13"/>
      <c r="N22" s="13"/>
      <c r="O22" s="13"/>
    </row>
    <row r="23" spans="1:15" x14ac:dyDescent="0.45">
      <c r="A23" s="13"/>
      <c r="B23" s="13"/>
      <c r="C23" s="13"/>
      <c r="D23" s="13"/>
      <c r="E23" s="13"/>
      <c r="F23" s="13"/>
      <c r="G23" s="13"/>
      <c r="H23" s="13"/>
      <c r="I23" s="13"/>
      <c r="J23" s="13"/>
      <c r="K23" s="13"/>
      <c r="L23" s="13"/>
      <c r="M23" s="13"/>
      <c r="N23" s="13"/>
      <c r="O23" s="13"/>
    </row>
    <row r="24" spans="1:15" x14ac:dyDescent="0.45">
      <c r="A24" s="13"/>
      <c r="B24" s="13"/>
      <c r="C24" s="13"/>
      <c r="D24" s="13"/>
      <c r="E24" s="13"/>
      <c r="F24" s="13"/>
      <c r="G24" s="13"/>
      <c r="H24" s="13"/>
      <c r="I24" s="13"/>
      <c r="J24" s="13"/>
      <c r="K24" s="13"/>
      <c r="L24" s="13"/>
      <c r="M24" s="13"/>
      <c r="N24" s="13"/>
      <c r="O24" s="13"/>
    </row>
    <row r="25" spans="1:15" x14ac:dyDescent="0.45">
      <c r="A25" s="13"/>
      <c r="B25" s="13"/>
      <c r="C25" s="13"/>
      <c r="D25" s="13"/>
      <c r="E25" s="13"/>
      <c r="F25" s="13"/>
      <c r="G25" s="13"/>
      <c r="H25" s="13"/>
      <c r="I25" s="13"/>
      <c r="J25" s="13"/>
      <c r="K25" s="13"/>
      <c r="L25" s="13"/>
      <c r="M25" s="13"/>
      <c r="N25" s="13"/>
      <c r="O25" s="13"/>
    </row>
    <row r="26" spans="1:15" x14ac:dyDescent="0.45">
      <c r="A26" s="13"/>
      <c r="B26" s="13"/>
      <c r="C26" s="13"/>
      <c r="D26" s="13"/>
      <c r="E26" s="13"/>
      <c r="F26" s="13"/>
      <c r="G26" s="13"/>
      <c r="H26" s="13"/>
      <c r="I26" s="13"/>
      <c r="J26" s="13"/>
      <c r="K26" s="13"/>
      <c r="L26" s="13"/>
      <c r="M26" s="13"/>
      <c r="N26" s="13"/>
      <c r="O26" s="13"/>
    </row>
    <row r="27" spans="1:15" x14ac:dyDescent="0.45">
      <c r="A27" s="13"/>
      <c r="B27" s="13"/>
      <c r="C27" s="13"/>
      <c r="D27" s="13"/>
      <c r="E27" s="13"/>
      <c r="F27" s="13"/>
      <c r="G27" s="13"/>
      <c r="H27" s="13"/>
      <c r="I27" s="13"/>
      <c r="J27" s="13"/>
      <c r="K27" s="13"/>
      <c r="L27" s="13"/>
      <c r="M27" s="13"/>
      <c r="N27" s="13"/>
      <c r="O27" s="13"/>
    </row>
    <row r="28" spans="1:15" x14ac:dyDescent="0.45">
      <c r="A28" s="13"/>
      <c r="B28" s="13"/>
      <c r="C28" s="13"/>
      <c r="D28" s="13"/>
      <c r="E28" s="13"/>
      <c r="F28" s="13"/>
      <c r="G28" s="13"/>
      <c r="H28" s="13"/>
      <c r="I28" s="13"/>
      <c r="J28" s="13"/>
      <c r="K28" s="13"/>
      <c r="L28" s="13"/>
      <c r="M28" s="13"/>
      <c r="N28" s="13"/>
      <c r="O28" s="13"/>
    </row>
    <row r="29" spans="1:15" x14ac:dyDescent="0.45">
      <c r="A29" s="13"/>
      <c r="B29" s="13"/>
      <c r="C29" s="13"/>
      <c r="D29" s="13"/>
      <c r="E29" s="13"/>
      <c r="F29" s="13"/>
      <c r="G29" s="13"/>
      <c r="H29" s="13"/>
      <c r="I29" s="13"/>
      <c r="J29" s="13"/>
      <c r="K29" s="13"/>
      <c r="L29" s="13"/>
      <c r="M29" s="13"/>
      <c r="N29" s="13"/>
      <c r="O29" s="13"/>
    </row>
    <row r="30" spans="1:15" x14ac:dyDescent="0.45">
      <c r="A30" s="13"/>
      <c r="B30" s="13"/>
      <c r="C30" s="13"/>
      <c r="D30" s="13"/>
      <c r="E30" s="13"/>
      <c r="F30" s="13"/>
      <c r="G30" s="13"/>
      <c r="H30" s="13"/>
      <c r="I30" s="13"/>
      <c r="J30" s="13"/>
      <c r="K30" s="13"/>
      <c r="L30" s="13"/>
      <c r="M30" s="13"/>
      <c r="N30" s="13"/>
      <c r="O30" s="13"/>
    </row>
    <row r="31" spans="1:15" x14ac:dyDescent="0.45">
      <c r="A31" s="13"/>
      <c r="B31" s="13"/>
      <c r="C31" s="13"/>
      <c r="D31" s="13"/>
      <c r="E31" s="13"/>
      <c r="F31" s="13"/>
      <c r="G31" s="13"/>
      <c r="H31" s="13"/>
      <c r="I31" s="13"/>
      <c r="J31" s="13"/>
      <c r="K31" s="13"/>
      <c r="L31" s="13"/>
      <c r="M31" s="13"/>
      <c r="N31" s="13"/>
      <c r="O31" s="13"/>
    </row>
    <row r="32" spans="1:15" x14ac:dyDescent="0.45">
      <c r="A32" s="13"/>
      <c r="B32" s="13"/>
      <c r="C32" s="13"/>
      <c r="D32" s="13"/>
      <c r="E32" s="13"/>
      <c r="F32" s="13"/>
      <c r="G32" s="13"/>
      <c r="H32" s="13"/>
      <c r="I32" s="13"/>
      <c r="J32" s="13"/>
      <c r="K32" s="13"/>
      <c r="L32" s="13"/>
      <c r="M32" s="13"/>
      <c r="N32" s="13"/>
      <c r="O32" s="13"/>
    </row>
    <row r="33" spans="1:15" x14ac:dyDescent="0.45">
      <c r="A33" s="13"/>
      <c r="B33" s="13"/>
      <c r="C33" s="13"/>
      <c r="D33" s="13"/>
      <c r="E33" s="13"/>
      <c r="F33" s="13"/>
      <c r="G33" s="13"/>
      <c r="H33" s="13"/>
      <c r="I33" s="13"/>
      <c r="J33" s="13"/>
      <c r="K33" s="13"/>
      <c r="L33" s="13"/>
      <c r="M33" s="13"/>
      <c r="N33" s="13"/>
      <c r="O33" s="13"/>
    </row>
    <row r="34" spans="1:15" x14ac:dyDescent="0.45">
      <c r="A34" s="13"/>
      <c r="B34" s="13"/>
      <c r="C34" s="13"/>
      <c r="D34" s="13"/>
      <c r="E34" s="13"/>
      <c r="F34" s="13"/>
      <c r="G34" s="13"/>
      <c r="H34" s="13"/>
      <c r="I34" s="13"/>
      <c r="J34" s="13"/>
      <c r="K34" s="13"/>
      <c r="L34" s="13"/>
      <c r="M34" s="13"/>
      <c r="N34" s="13"/>
      <c r="O34" s="13"/>
    </row>
    <row r="35" spans="1:15" x14ac:dyDescent="0.45">
      <c r="A35" s="13"/>
      <c r="B35" s="13"/>
      <c r="C35" s="13"/>
      <c r="D35" s="13"/>
      <c r="E35" s="13"/>
      <c r="F35" s="13"/>
      <c r="G35" s="13"/>
      <c r="H35" s="13"/>
      <c r="I35" s="13"/>
      <c r="J35" s="13"/>
      <c r="K35" s="13"/>
      <c r="L35" s="13"/>
      <c r="M35" s="13"/>
      <c r="N35" s="13"/>
      <c r="O35" s="13"/>
    </row>
    <row r="36" spans="1:15" x14ac:dyDescent="0.45">
      <c r="A36" s="13"/>
      <c r="B36" s="13"/>
      <c r="C36" s="13"/>
      <c r="D36" s="13"/>
      <c r="E36" s="13"/>
      <c r="F36" s="13"/>
      <c r="G36" s="13"/>
      <c r="H36" s="13"/>
      <c r="I36" s="13"/>
      <c r="J36" s="13"/>
      <c r="K36" s="13"/>
      <c r="L36" s="13"/>
      <c r="M36" s="13"/>
      <c r="N36" s="13"/>
      <c r="O36" s="13"/>
    </row>
    <row r="37" spans="1:15" x14ac:dyDescent="0.45">
      <c r="A37" s="13"/>
      <c r="B37" s="13"/>
      <c r="C37" s="13"/>
      <c r="D37" s="13"/>
      <c r="E37" s="13"/>
      <c r="F37" s="13"/>
      <c r="G37" s="13"/>
      <c r="H37" s="13"/>
      <c r="I37" s="13"/>
      <c r="J37" s="13"/>
      <c r="K37" s="13"/>
      <c r="L37" s="13"/>
      <c r="M37" s="13"/>
      <c r="N37" s="13"/>
      <c r="O37" s="13"/>
    </row>
    <row r="38" spans="1:15" x14ac:dyDescent="0.45">
      <c r="A38" s="13"/>
      <c r="B38" s="13"/>
      <c r="C38" s="13"/>
      <c r="D38" s="13"/>
      <c r="E38" s="13"/>
      <c r="F38" s="13"/>
      <c r="G38" s="13"/>
      <c r="H38" s="13"/>
      <c r="I38" s="13"/>
      <c r="J38" s="13"/>
      <c r="K38" s="13"/>
      <c r="L38" s="13"/>
      <c r="M38" s="13"/>
      <c r="N38" s="13"/>
      <c r="O38" s="13"/>
    </row>
    <row r="39" spans="1:15" x14ac:dyDescent="0.45">
      <c r="A39" s="13"/>
      <c r="B39" s="13"/>
      <c r="C39" s="13"/>
      <c r="D39" s="13"/>
      <c r="E39" s="13"/>
      <c r="F39" s="13"/>
      <c r="G39" s="13"/>
      <c r="H39" s="13"/>
      <c r="I39" s="13"/>
      <c r="J39" s="13"/>
      <c r="K39" s="13"/>
      <c r="L39" s="13"/>
      <c r="M39" s="13"/>
      <c r="N39" s="13"/>
      <c r="O39" s="13"/>
    </row>
    <row r="40" spans="1:15" x14ac:dyDescent="0.45">
      <c r="A40" s="13"/>
      <c r="B40" s="13"/>
      <c r="C40" s="13"/>
      <c r="D40" s="13"/>
      <c r="E40" s="13"/>
      <c r="F40" s="13"/>
      <c r="G40" s="13"/>
      <c r="H40" s="13"/>
      <c r="I40" s="13"/>
      <c r="J40" s="13"/>
      <c r="K40" s="13"/>
      <c r="L40" s="13"/>
      <c r="M40" s="13"/>
      <c r="N40" s="13"/>
      <c r="O40" s="13"/>
    </row>
    <row r="41" spans="1:15" x14ac:dyDescent="0.45">
      <c r="A41" s="13"/>
      <c r="B41" s="13"/>
      <c r="C41" s="13"/>
      <c r="D41" s="13"/>
      <c r="E41" s="13"/>
      <c r="F41" s="13"/>
      <c r="G41" s="13"/>
      <c r="H41" s="13"/>
      <c r="I41" s="13"/>
      <c r="J41" s="13"/>
      <c r="K41" s="13"/>
      <c r="L41" s="13"/>
      <c r="M41" s="13"/>
      <c r="N41" s="13"/>
      <c r="O41" s="13"/>
    </row>
    <row r="42" spans="1:15" x14ac:dyDescent="0.45">
      <c r="A42" s="13"/>
      <c r="B42" s="13"/>
      <c r="C42" s="13"/>
      <c r="D42" s="13"/>
      <c r="E42" s="13"/>
      <c r="F42" s="13"/>
      <c r="G42" s="13"/>
      <c r="H42" s="13"/>
      <c r="I42" s="13"/>
      <c r="J42" s="13"/>
      <c r="K42" s="13"/>
      <c r="L42" s="13"/>
      <c r="M42" s="13"/>
      <c r="N42" s="13"/>
      <c r="O42" s="13"/>
    </row>
    <row r="43" spans="1:15" x14ac:dyDescent="0.45">
      <c r="A43" s="13"/>
      <c r="B43" s="13"/>
      <c r="C43" s="13"/>
      <c r="D43" s="13"/>
      <c r="E43" s="13"/>
      <c r="F43" s="13"/>
      <c r="G43" s="13"/>
      <c r="H43" s="13"/>
      <c r="I43" s="13"/>
      <c r="J43" s="13"/>
      <c r="K43" s="13"/>
      <c r="L43" s="13"/>
      <c r="M43" s="13"/>
      <c r="N43" s="13"/>
      <c r="O43" s="13"/>
    </row>
    <row r="44" spans="1:15" x14ac:dyDescent="0.45">
      <c r="A44" s="13"/>
      <c r="B44" s="13"/>
      <c r="C44" s="13"/>
      <c r="D44" s="13"/>
      <c r="E44" s="13"/>
      <c r="F44" s="13"/>
      <c r="G44" s="13"/>
      <c r="H44" s="13"/>
      <c r="I44" s="13"/>
      <c r="J44" s="13"/>
      <c r="K44" s="13"/>
      <c r="L44" s="13"/>
      <c r="M44" s="13"/>
      <c r="N44" s="13"/>
      <c r="O44" s="13"/>
    </row>
    <row r="45" spans="1:15" x14ac:dyDescent="0.45">
      <c r="A45" s="13"/>
      <c r="B45" s="13"/>
      <c r="C45" s="13"/>
      <c r="D45" s="13"/>
      <c r="E45" s="13"/>
      <c r="F45" s="13"/>
      <c r="G45" s="13"/>
      <c r="H45" s="13"/>
      <c r="I45" s="13"/>
      <c r="J45" s="13"/>
      <c r="K45" s="13"/>
      <c r="L45" s="13"/>
      <c r="M45" s="13"/>
      <c r="N45" s="13"/>
      <c r="O45" s="13"/>
    </row>
    <row r="46" spans="1:15" x14ac:dyDescent="0.45">
      <c r="A46" s="13"/>
      <c r="B46" s="13"/>
      <c r="C46" s="13"/>
      <c r="D46" s="13"/>
      <c r="E46" s="13"/>
      <c r="F46" s="13"/>
      <c r="G46" s="13"/>
      <c r="H46" s="13"/>
      <c r="I46" s="13"/>
      <c r="J46" s="13"/>
      <c r="K46" s="13"/>
      <c r="L46" s="13"/>
      <c r="M46" s="13"/>
      <c r="N46" s="13"/>
      <c r="O46" s="13"/>
    </row>
    <row r="47" spans="1:15" x14ac:dyDescent="0.45">
      <c r="A47" s="13"/>
      <c r="B47" s="13"/>
      <c r="C47" s="13"/>
      <c r="D47" s="13"/>
      <c r="E47" s="13"/>
      <c r="F47" s="13"/>
      <c r="G47" s="13"/>
      <c r="H47" s="13"/>
      <c r="I47" s="13"/>
      <c r="J47" s="13"/>
      <c r="K47" s="13"/>
      <c r="L47" s="13"/>
      <c r="M47" s="13"/>
      <c r="N47" s="13"/>
      <c r="O47" s="13"/>
    </row>
    <row r="48" spans="1:15" x14ac:dyDescent="0.45">
      <c r="A48" s="13"/>
      <c r="B48" s="13"/>
      <c r="C48" s="13"/>
      <c r="D48" s="13"/>
      <c r="E48" s="13"/>
      <c r="F48" s="13"/>
      <c r="G48" s="13"/>
      <c r="H48" s="13"/>
      <c r="I48" s="13"/>
      <c r="J48" s="13"/>
      <c r="K48" s="13"/>
      <c r="L48" s="13"/>
      <c r="M48" s="13"/>
      <c r="N48" s="13"/>
      <c r="O48" s="13"/>
    </row>
    <row r="49" spans="1:15" x14ac:dyDescent="0.45">
      <c r="A49" s="13"/>
      <c r="B49" s="13"/>
      <c r="C49" s="13"/>
      <c r="D49" s="13"/>
      <c r="E49" s="13"/>
      <c r="F49" s="13"/>
      <c r="G49" s="13"/>
      <c r="H49" s="13"/>
      <c r="I49" s="13"/>
      <c r="J49" s="13"/>
      <c r="K49" s="13"/>
      <c r="L49" s="13"/>
      <c r="M49" s="13"/>
      <c r="N49" s="13"/>
      <c r="O49" s="13"/>
    </row>
    <row r="50" spans="1:15" x14ac:dyDescent="0.45">
      <c r="A50" s="13"/>
      <c r="B50" s="13"/>
      <c r="C50" s="13"/>
      <c r="D50" s="13"/>
      <c r="E50" s="13"/>
      <c r="F50" s="13"/>
      <c r="G50" s="13"/>
      <c r="H50" s="13"/>
      <c r="I50" s="13"/>
      <c r="J50" s="13"/>
      <c r="K50" s="13"/>
      <c r="L50" s="13"/>
      <c r="M50" s="13"/>
      <c r="N50" s="13"/>
      <c r="O50" s="13"/>
    </row>
    <row r="51" spans="1:15" x14ac:dyDescent="0.45">
      <c r="A51" s="13"/>
      <c r="B51" s="13"/>
      <c r="C51" s="13"/>
      <c r="D51" s="13"/>
      <c r="E51" s="13"/>
      <c r="F51" s="13"/>
      <c r="G51" s="13"/>
      <c r="H51" s="13"/>
      <c r="I51" s="13"/>
      <c r="J51" s="13"/>
      <c r="K51" s="13"/>
      <c r="L51" s="13"/>
      <c r="M51" s="13"/>
      <c r="N51" s="13"/>
      <c r="O51" s="13"/>
    </row>
    <row r="52" spans="1:15" x14ac:dyDescent="0.45">
      <c r="A52" s="13"/>
      <c r="B52" s="13"/>
      <c r="C52" s="13"/>
      <c r="D52" s="13"/>
      <c r="E52" s="13"/>
      <c r="F52" s="13"/>
      <c r="G52" s="13"/>
      <c r="H52" s="13"/>
      <c r="I52" s="13"/>
      <c r="J52" s="13"/>
      <c r="K52" s="13"/>
      <c r="L52" s="13"/>
      <c r="M52" s="13"/>
      <c r="N52" s="13"/>
      <c r="O52" s="13"/>
    </row>
    <row r="53" spans="1:15" x14ac:dyDescent="0.45">
      <c r="A53" s="13"/>
      <c r="B53" s="13"/>
      <c r="C53" s="13"/>
      <c r="D53" s="13"/>
      <c r="E53" s="13"/>
      <c r="F53" s="13"/>
      <c r="G53" s="13"/>
      <c r="H53" s="13"/>
      <c r="I53" s="13"/>
      <c r="J53" s="13"/>
      <c r="K53" s="13"/>
      <c r="L53" s="13"/>
      <c r="M53" s="13"/>
      <c r="N53" s="13"/>
      <c r="O53" s="13"/>
    </row>
    <row r="54" spans="1:15" x14ac:dyDescent="0.45">
      <c r="A54" s="13"/>
      <c r="B54" s="13"/>
      <c r="C54" s="13"/>
      <c r="D54" s="13"/>
      <c r="E54" s="13"/>
      <c r="F54" s="13"/>
      <c r="G54" s="13"/>
      <c r="H54" s="13"/>
      <c r="I54" s="13"/>
      <c r="J54" s="13"/>
      <c r="K54" s="13"/>
      <c r="L54" s="13"/>
      <c r="M54" s="13"/>
      <c r="N54" s="13"/>
      <c r="O54" s="13"/>
    </row>
    <row r="55" spans="1:15" x14ac:dyDescent="0.45">
      <c r="A55" s="13"/>
      <c r="B55" s="13"/>
      <c r="C55" s="13"/>
      <c r="D55" s="13"/>
      <c r="E55" s="13"/>
      <c r="F55" s="13"/>
      <c r="G55" s="13"/>
      <c r="H55" s="13"/>
      <c r="I55" s="13"/>
      <c r="J55" s="13"/>
      <c r="K55" s="13"/>
      <c r="L55" s="13"/>
      <c r="M55" s="13"/>
      <c r="N55" s="13"/>
      <c r="O55" s="13"/>
    </row>
    <row r="56" spans="1:15" x14ac:dyDescent="0.45">
      <c r="A56" s="13"/>
      <c r="B56" s="13"/>
      <c r="C56" s="13"/>
      <c r="D56" s="13"/>
      <c r="E56" s="13"/>
      <c r="F56" s="13"/>
      <c r="G56" s="13"/>
      <c r="H56" s="13"/>
      <c r="I56" s="13"/>
      <c r="J56" s="13"/>
      <c r="K56" s="13"/>
      <c r="L56" s="13"/>
      <c r="M56" s="13"/>
      <c r="N56" s="13"/>
      <c r="O56" s="13"/>
    </row>
  </sheetData>
  <sheetProtection sheet="1"/>
  <mergeCells count="7">
    <mergeCell ref="K5:L5"/>
    <mergeCell ref="N3:O3"/>
    <mergeCell ref="A1:O2"/>
    <mergeCell ref="G3:M3"/>
    <mergeCell ref="K4:L4"/>
    <mergeCell ref="B3:D3"/>
    <mergeCell ref="E3:F3"/>
  </mergeCells>
  <conditionalFormatting sqref="D5">
    <cfRule type="cellIs" dxfId="71" priority="5" operator="lessThan">
      <formula>0.5</formula>
    </cfRule>
    <cfRule type="cellIs" dxfId="70" priority="6" operator="greaterThan">
      <formula>0.5</formula>
    </cfRule>
    <cfRule type="cellIs" dxfId="69" priority="7" operator="equal">
      <formula>0.5</formula>
    </cfRule>
  </conditionalFormatting>
  <conditionalFormatting sqref="F5">
    <cfRule type="cellIs" dxfId="68" priority="2" operator="lessThan">
      <formula>0.5</formula>
    </cfRule>
    <cfRule type="cellIs" dxfId="67" priority="3" operator="greaterThan">
      <formula>0.5</formula>
    </cfRule>
    <cfRule type="cellIs" dxfId="66" priority="4" operator="equal">
      <formula>0.5</formula>
    </cfRule>
  </conditionalFormatting>
  <conditionalFormatting sqref="I5">
    <cfRule type="cellIs" dxfId="65" priority="13" operator="lessThan">
      <formula>0.5</formula>
    </cfRule>
    <cfRule type="cellIs" dxfId="64" priority="14" operator="greaterThan">
      <formula>0.5</formula>
    </cfRule>
    <cfRule type="cellIs" dxfId="63" priority="15" operator="equal">
      <formula>0.5</formula>
    </cfRule>
  </conditionalFormatting>
  <conditionalFormatting sqref="M5">
    <cfRule type="cellIs" dxfId="62" priority="16" operator="equal">
      <formula>0.5</formula>
    </cfRule>
    <cfRule type="cellIs" dxfId="61" priority="17" operator="greaterThan">
      <formula>0.5</formula>
    </cfRule>
    <cfRule type="cellIs" dxfId="60"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12" bestFit="1" customWidth="1"/>
    <col min="2" max="2" width="17.19921875" style="12" bestFit="1" customWidth="1"/>
    <col min="3" max="3" width="12.3984375" style="12" bestFit="1" customWidth="1"/>
    <col min="4" max="4" width="14.73046875" style="12" customWidth="1"/>
    <col min="5" max="5" width="11.33203125" style="12" customWidth="1"/>
    <col min="6" max="6" width="15.59765625" style="12" customWidth="1"/>
    <col min="7" max="7" width="26" style="12" customWidth="1"/>
    <col min="8" max="8" width="29.33203125" style="12" customWidth="1"/>
    <col min="9" max="9" width="16.265625" style="12" bestFit="1" customWidth="1"/>
    <col min="10" max="10" width="1.06640625" style="12" customWidth="1"/>
    <col min="11" max="11" width="9" style="12" customWidth="1"/>
    <col min="12" max="12" width="19.265625" style="12" customWidth="1"/>
    <col min="13" max="13" width="23.9296875" style="12" bestFit="1" customWidth="1"/>
    <col min="14" max="14" width="23" style="12" bestFit="1" customWidth="1"/>
    <col min="15" max="15" width="17.19921875" style="22" bestFit="1" customWidth="1"/>
    <col min="16" max="16" width="13.86328125" style="22" bestFit="1" customWidth="1"/>
    <col min="17" max="17" width="10.6640625" style="12"/>
    <col min="18" max="18" width="17.1328125" style="12" customWidth="1"/>
    <col min="19" max="19" width="11.06640625" style="12" customWidth="1"/>
    <col min="20" max="20" width="14.06640625" style="12" bestFit="1" customWidth="1"/>
    <col min="21" max="16384" width="10.6640625" style="12"/>
  </cols>
  <sheetData>
    <row r="1" spans="1:18" ht="14.25" customHeight="1" x14ac:dyDescent="0.45">
      <c r="A1" s="70" t="s">
        <v>124</v>
      </c>
      <c r="B1" s="70"/>
      <c r="C1" s="70"/>
      <c r="D1" s="70"/>
      <c r="E1" s="70"/>
      <c r="F1" s="70"/>
      <c r="G1" s="70"/>
      <c r="H1" s="70"/>
      <c r="I1" s="70"/>
      <c r="J1" s="70"/>
      <c r="K1" s="70"/>
      <c r="L1" s="70"/>
      <c r="M1" s="70"/>
      <c r="N1" s="70"/>
      <c r="O1" s="70"/>
      <c r="P1" s="70"/>
      <c r="Q1" s="70"/>
      <c r="R1" s="70"/>
    </row>
    <row r="2" spans="1:18" ht="14.25" customHeight="1" x14ac:dyDescent="0.45">
      <c r="A2" s="70"/>
      <c r="B2" s="70"/>
      <c r="C2" s="70"/>
      <c r="D2" s="70"/>
      <c r="E2" s="70"/>
      <c r="F2" s="70"/>
      <c r="G2" s="70"/>
      <c r="H2" s="70"/>
      <c r="I2" s="70"/>
      <c r="J2" s="70"/>
      <c r="K2" s="70"/>
      <c r="L2" s="70"/>
      <c r="M2" s="70"/>
      <c r="N2" s="70"/>
      <c r="O2" s="70"/>
      <c r="P2" s="70"/>
      <c r="Q2" s="70"/>
      <c r="R2" s="70"/>
    </row>
    <row r="3" spans="1:18" ht="15.4" x14ac:dyDescent="0.45">
      <c r="A3" s="13"/>
      <c r="B3" s="73" t="s">
        <v>90</v>
      </c>
      <c r="C3" s="73"/>
      <c r="D3" s="73"/>
      <c r="E3" s="68" t="s">
        <v>91</v>
      </c>
      <c r="F3" s="68"/>
      <c r="G3" s="71" t="s">
        <v>101</v>
      </c>
      <c r="H3" s="71"/>
      <c r="I3" s="71"/>
      <c r="J3" s="71"/>
      <c r="K3" s="71"/>
      <c r="L3" s="71"/>
      <c r="M3" s="71"/>
      <c r="N3" s="72" t="s">
        <v>369</v>
      </c>
      <c r="O3" s="72"/>
      <c r="P3" s="72"/>
      <c r="Q3" s="13"/>
      <c r="R3" s="13"/>
    </row>
    <row r="4" spans="1:18" ht="15.75" thickBot="1" x14ac:dyDescent="0.5">
      <c r="A4" s="13"/>
      <c r="B4" s="29" t="s">
        <v>96</v>
      </c>
      <c r="C4" s="30" t="s">
        <v>271</v>
      </c>
      <c r="D4" s="29" t="s">
        <v>272</v>
      </c>
      <c r="E4" s="28" t="s">
        <v>93</v>
      </c>
      <c r="F4" s="29" t="s">
        <v>270</v>
      </c>
      <c r="G4" s="31" t="s">
        <v>92</v>
      </c>
      <c r="H4" s="29" t="s">
        <v>94</v>
      </c>
      <c r="I4" s="32" t="s">
        <v>95</v>
      </c>
      <c r="J4" s="33"/>
      <c r="K4" s="66" t="s">
        <v>37</v>
      </c>
      <c r="L4" s="66"/>
      <c r="M4" s="28" t="s">
        <v>268</v>
      </c>
      <c r="N4" s="44" t="s">
        <v>367</v>
      </c>
      <c r="O4" s="45" t="s">
        <v>366</v>
      </c>
      <c r="P4" s="45" t="s">
        <v>368</v>
      </c>
      <c r="Q4" s="13"/>
      <c r="R4" s="13"/>
    </row>
    <row r="5" spans="1:18" ht="18" thickTop="1" thickBot="1" x14ac:dyDescent="0.5">
      <c r="A5" s="13"/>
      <c r="B5" s="34">
        <f>IFERROR(GETPIVOTDATA("Quantites",'Données Traitées'!$A$12,"Operation","Livraison"),0)</f>
        <v>2635</v>
      </c>
      <c r="C5" s="35">
        <f>IFERROR(GETPIVOTDATA("Quantites",'Données Traitées'!$A$12,"Operation","Commande"),0)</f>
        <v>4138</v>
      </c>
      <c r="D5" s="36">
        <f>IFERROR(B5/C5,0)</f>
        <v>0.63678105364910587</v>
      </c>
      <c r="E5" s="37">
        <f>IFERROR(COUNTA('Données Traitées'!G3:G100000),0)</f>
        <v>815</v>
      </c>
      <c r="F5" s="16">
        <f>IFERROR(IFERROR(COUNTA('Données Traitées'!J14:J100000),0)/IFERROR(COUNTA('Données Traitées'!G3:G100000),1),0)</f>
        <v>0.48343558282208587</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98271000</v>
      </c>
      <c r="L5" s="63"/>
      <c r="M5" s="42">
        <f>H5/K5</f>
        <v>0.47860762585096317</v>
      </c>
      <c r="N5" s="46" t="str">
        <f>IF('Données Traitées'!AB30=0,"",'Données Traitées'!AB30)</f>
        <v>Ben Tally</v>
      </c>
      <c r="O5" s="47">
        <f>IF('Données Traitées'!AB30=0,"",'Données Traitées'!AC30)</f>
        <v>37</v>
      </c>
      <c r="P5" s="47">
        <f>IF('Données Traitées'!AB30=0,"",'Données Traitées'!AD30)</f>
        <v>962000</v>
      </c>
      <c r="Q5" s="13"/>
      <c r="R5" s="13"/>
    </row>
    <row r="6" spans="1:18" ht="15" thickTop="1" thickBot="1" x14ac:dyDescent="0.5">
      <c r="A6" s="13"/>
      <c r="B6" s="13"/>
      <c r="C6" s="13"/>
      <c r="D6" s="13"/>
      <c r="E6" s="13"/>
      <c r="F6" s="13"/>
      <c r="G6" s="13"/>
      <c r="H6" s="13"/>
      <c r="I6" s="13"/>
      <c r="J6" s="13"/>
      <c r="K6" s="13"/>
      <c r="L6" s="13"/>
      <c r="M6" s="13"/>
      <c r="N6" s="46" t="str">
        <f>IF('Données Traitées'!AB31=0,"",'Données Traitées'!AB31)</f>
        <v>Castor</v>
      </c>
      <c r="O6" s="47">
        <f>IF('Données Traitées'!AB31=0,"",'Données Traitées'!AC31)</f>
        <v>46</v>
      </c>
      <c r="P6" s="47">
        <f>IF('Données Traitées'!AB31=0,"",'Données Traitées'!AD31)</f>
        <v>1196000</v>
      </c>
      <c r="Q6" s="13"/>
      <c r="R6" s="13"/>
    </row>
    <row r="7" spans="1:18" ht="15" thickTop="1" thickBot="1" x14ac:dyDescent="0.5">
      <c r="A7" s="13"/>
      <c r="B7" s="13"/>
      <c r="C7" s="13"/>
      <c r="D7" s="13"/>
      <c r="E7" s="13"/>
      <c r="F7" s="13"/>
      <c r="G7" s="13"/>
      <c r="H7" s="13"/>
      <c r="I7" s="13"/>
      <c r="J7" s="13"/>
      <c r="K7" s="13"/>
      <c r="L7" s="13"/>
      <c r="M7" s="13"/>
      <c r="N7" s="46" t="str">
        <f>IF('Données Traitées'!AB32=0,"",'Données Traitées'!AB32)</f>
        <v>Colobane</v>
      </c>
      <c r="O7" s="47">
        <f>IF('Données Traitées'!AB32=0,"",'Données Traitées'!AC32)</f>
        <v>126</v>
      </c>
      <c r="P7" s="47">
        <f>IF('Données Traitées'!AB32=0,"",'Données Traitées'!AD32)</f>
        <v>1216750</v>
      </c>
      <c r="Q7" s="13"/>
      <c r="R7" s="13"/>
    </row>
    <row r="8" spans="1:18" ht="15" thickTop="1" thickBot="1" x14ac:dyDescent="0.5">
      <c r="A8" s="13"/>
      <c r="B8" s="13"/>
      <c r="C8" s="13"/>
      <c r="D8" s="13"/>
      <c r="E8" s="13"/>
      <c r="F8" s="13"/>
      <c r="G8" s="13"/>
      <c r="H8" s="13"/>
      <c r="I8" s="13"/>
      <c r="J8" s="13"/>
      <c r="K8" s="13"/>
      <c r="L8" s="13"/>
      <c r="M8" s="13"/>
      <c r="N8" s="46" t="str">
        <f>IF('Données Traitées'!AB33=0,"",'Données Traitées'!AB33)</f>
        <v>DKR Plateau</v>
      </c>
      <c r="O8" s="47">
        <f>IF('Données Traitées'!AB33=0,"",'Données Traitées'!AC33)</f>
        <v>426</v>
      </c>
      <c r="P8" s="47">
        <f>IF('Données Traitées'!AB33=0,"",'Données Traitées'!AD33)</f>
        <v>4595000</v>
      </c>
      <c r="Q8" s="13"/>
      <c r="R8" s="13"/>
    </row>
    <row r="9" spans="1:18" ht="15" thickTop="1" thickBot="1" x14ac:dyDescent="0.5">
      <c r="A9" s="13"/>
      <c r="B9" s="13"/>
      <c r="C9" s="13"/>
      <c r="D9" s="13"/>
      <c r="E9" s="13"/>
      <c r="F9" s="13"/>
      <c r="G9" s="13"/>
      <c r="H9" s="13"/>
      <c r="I9" s="13"/>
      <c r="J9" s="13"/>
      <c r="K9" s="13"/>
      <c r="L9" s="13"/>
      <c r="M9" s="13"/>
      <c r="N9" s="46" t="str">
        <f>IF('Données Traitées'!AB34=0,"",'Données Traitées'!AB34)</f>
        <v>Golf</v>
      </c>
      <c r="O9" s="47">
        <f>IF('Données Traitées'!AB34=0,"",'Données Traitées'!AC34)</f>
        <v>25</v>
      </c>
      <c r="P9" s="47">
        <f>IF('Données Traitées'!AB34=0,"",'Données Traitées'!AD34)</f>
        <v>775000</v>
      </c>
      <c r="Q9" s="13"/>
      <c r="R9" s="13"/>
    </row>
    <row r="10" spans="1:18" ht="15" thickTop="1" thickBot="1" x14ac:dyDescent="0.5">
      <c r="A10" s="13"/>
      <c r="B10" s="13"/>
      <c r="C10" s="13"/>
      <c r="D10" s="13"/>
      <c r="E10" s="13"/>
      <c r="F10" s="13"/>
      <c r="G10" s="13"/>
      <c r="H10" s="13"/>
      <c r="I10" s="13"/>
      <c r="J10" s="13"/>
      <c r="K10" s="13"/>
      <c r="L10" s="13"/>
      <c r="M10" s="13"/>
      <c r="N10" s="46" t="str">
        <f>IF('Données Traitées'!AB35=0,"",'Données Traitées'!AB35)</f>
        <v>Grand Dakar</v>
      </c>
      <c r="O10" s="47">
        <f>IF('Données Traitées'!AB35=0,"",'Données Traitées'!AC35)</f>
        <v>175</v>
      </c>
      <c r="P10" s="47">
        <f>IF('Données Traitées'!AB35=0,"",'Données Traitées'!AD35)</f>
        <v>2225000</v>
      </c>
      <c r="Q10" s="13"/>
      <c r="R10" s="13"/>
    </row>
    <row r="11" spans="1:18" ht="15" thickTop="1" thickBot="1" x14ac:dyDescent="0.5">
      <c r="A11" s="13"/>
      <c r="B11" s="13"/>
      <c r="C11" s="13"/>
      <c r="D11" s="13"/>
      <c r="E11" s="13"/>
      <c r="F11" s="13"/>
      <c r="G11" s="13"/>
      <c r="H11" s="13"/>
      <c r="I11" s="13"/>
      <c r="J11" s="13"/>
      <c r="K11" s="13"/>
      <c r="L11" s="13"/>
      <c r="M11" s="13"/>
      <c r="N11" s="46" t="str">
        <f>IF('Données Traitées'!AB36=0,"",'Données Traitées'!AB36)</f>
        <v>Grand Yoff</v>
      </c>
      <c r="O11" s="47">
        <f>IF('Données Traitées'!AB36=0,"",'Données Traitées'!AC36)</f>
        <v>50</v>
      </c>
      <c r="P11" s="47">
        <f>IF('Données Traitées'!AB36=0,"",'Données Traitées'!AD36)</f>
        <v>1300000</v>
      </c>
      <c r="Q11" s="13"/>
      <c r="R11" s="13"/>
    </row>
    <row r="12" spans="1:18" ht="15" thickTop="1" thickBot="1" x14ac:dyDescent="0.5">
      <c r="A12" s="13"/>
      <c r="B12" s="13"/>
      <c r="C12" s="13"/>
      <c r="D12" s="13"/>
      <c r="E12" s="13"/>
      <c r="F12" s="13"/>
      <c r="G12" s="13"/>
      <c r="H12" s="13"/>
      <c r="I12" s="13"/>
      <c r="J12" s="13"/>
      <c r="K12" s="13"/>
      <c r="L12" s="13"/>
      <c r="M12" s="13"/>
      <c r="N12" s="46" t="str">
        <f>IF('Données Traitées'!AB37=0,"",'Données Traitées'!AB37)</f>
        <v>Guinaw Rail</v>
      </c>
      <c r="O12" s="47">
        <f>IF('Données Traitées'!AB37=0,"",'Données Traitées'!AC37)</f>
        <v>25</v>
      </c>
      <c r="P12" s="47">
        <f>IF('Données Traitées'!AB37=0,"",'Données Traitées'!AD37)</f>
        <v>775000</v>
      </c>
      <c r="Q12" s="13"/>
      <c r="R12" s="13"/>
    </row>
    <row r="13" spans="1:18" ht="15" thickTop="1" thickBot="1" x14ac:dyDescent="0.5">
      <c r="A13" s="13"/>
      <c r="B13" s="13"/>
      <c r="C13" s="13"/>
      <c r="D13" s="13"/>
      <c r="E13" s="13"/>
      <c r="F13" s="13"/>
      <c r="G13" s="13"/>
      <c r="H13" s="13"/>
      <c r="I13" s="13"/>
      <c r="J13" s="13"/>
      <c r="K13" s="13"/>
      <c r="L13" s="13"/>
      <c r="M13" s="13"/>
      <c r="N13" s="46" t="str">
        <f>IF('Données Traitées'!AB38=0,"",'Données Traitées'!AB38)</f>
        <v>HLM 6</v>
      </c>
      <c r="O13" s="47">
        <f>IF('Données Traitées'!AB38=0,"",'Données Traitées'!AC38)</f>
        <v>0</v>
      </c>
      <c r="P13" s="47">
        <f>IF('Données Traitées'!AB38=0,"",'Données Traitées'!AD38)</f>
        <v>0</v>
      </c>
      <c r="Q13" s="13"/>
      <c r="R13" s="13"/>
    </row>
    <row r="14" spans="1:18" ht="15" thickTop="1" thickBot="1" x14ac:dyDescent="0.5">
      <c r="A14" s="13"/>
      <c r="B14" s="13"/>
      <c r="C14" s="13"/>
      <c r="D14" s="13"/>
      <c r="E14" s="13"/>
      <c r="F14" s="13"/>
      <c r="G14" s="13"/>
      <c r="H14" s="13"/>
      <c r="I14" s="13"/>
      <c r="J14" s="13"/>
      <c r="K14" s="13"/>
      <c r="L14" s="13"/>
      <c r="M14" s="13"/>
      <c r="N14" s="46" t="str">
        <f>IF('Données Traitées'!AB39=0,"",'Données Traitées'!AB39)</f>
        <v>Keur Massar Ainoumady</v>
      </c>
      <c r="O14" s="47">
        <f>IF('Données Traitées'!AB39=0,"",'Données Traitées'!AC39)</f>
        <v>0</v>
      </c>
      <c r="P14" s="47">
        <f>IF('Données Traitées'!AB39=0,"",'Données Traitées'!AD39)</f>
        <v>0</v>
      </c>
      <c r="Q14" s="13"/>
      <c r="R14" s="13"/>
    </row>
    <row r="15" spans="1:18" ht="15" thickTop="1" thickBot="1" x14ac:dyDescent="0.5">
      <c r="A15" s="13"/>
      <c r="B15" s="13"/>
      <c r="C15" s="13"/>
      <c r="D15" s="13"/>
      <c r="E15" s="13"/>
      <c r="F15" s="13"/>
      <c r="G15" s="13"/>
      <c r="H15" s="13"/>
      <c r="I15" s="13"/>
      <c r="J15" s="13"/>
      <c r="K15" s="13"/>
      <c r="L15" s="13"/>
      <c r="M15" s="13"/>
      <c r="N15" s="46" t="str">
        <f>IF('Données Traitées'!AB40=0,"",'Données Traitées'!AB40)</f>
        <v>Liberté 5</v>
      </c>
      <c r="O15" s="47">
        <f>IF('Données Traitées'!AB40=0,"",'Données Traitées'!AC40)</f>
        <v>0</v>
      </c>
      <c r="P15" s="47">
        <f>IF('Données Traitées'!AB40=0,"",'Données Traitées'!AD40)</f>
        <v>0</v>
      </c>
      <c r="Q15" s="13"/>
      <c r="R15" s="13"/>
    </row>
    <row r="16" spans="1:18" ht="15" thickTop="1" thickBot="1" x14ac:dyDescent="0.5">
      <c r="A16" s="13"/>
      <c r="B16" s="13"/>
      <c r="C16" s="13"/>
      <c r="D16" s="13"/>
      <c r="E16" s="13"/>
      <c r="F16" s="13"/>
      <c r="G16" s="13"/>
      <c r="H16" s="13"/>
      <c r="I16" s="13"/>
      <c r="J16" s="13"/>
      <c r="K16" s="13"/>
      <c r="L16" s="13"/>
      <c r="M16" s="13"/>
      <c r="N16" s="46" t="str">
        <f>IF('Données Traitées'!AB41=0,"",'Données Traitées'!AB41)</f>
        <v>Liberté 6</v>
      </c>
      <c r="O16" s="47">
        <f>IF('Données Traitées'!AB41=0,"",'Données Traitées'!AC41)</f>
        <v>0</v>
      </c>
      <c r="P16" s="47">
        <f>IF('Données Traitées'!AB41=0,"",'Données Traitées'!AD41)</f>
        <v>0</v>
      </c>
      <c r="Q16" s="13"/>
      <c r="R16" s="13"/>
    </row>
    <row r="17" spans="1:18" ht="15" thickTop="1" thickBot="1" x14ac:dyDescent="0.5">
      <c r="A17" s="13"/>
      <c r="B17" s="13"/>
      <c r="C17" s="13"/>
      <c r="D17" s="13"/>
      <c r="E17" s="13"/>
      <c r="F17" s="13"/>
      <c r="G17" s="13"/>
      <c r="H17" s="13"/>
      <c r="I17" s="13"/>
      <c r="J17" s="13"/>
      <c r="K17" s="13"/>
      <c r="L17" s="13"/>
      <c r="M17" s="13"/>
      <c r="N17" s="46" t="str">
        <f>IF('Données Traitées'!AB42=0,"",'Données Traitées'!AB42)</f>
        <v>Malika</v>
      </c>
      <c r="O17" s="47">
        <f>IF('Données Traitées'!AB42=0,"",'Données Traitées'!AC42)</f>
        <v>55</v>
      </c>
      <c r="P17" s="47">
        <f>IF('Données Traitées'!AB42=0,"",'Données Traitées'!AD42)</f>
        <v>1351250</v>
      </c>
      <c r="Q17" s="13"/>
      <c r="R17" s="13"/>
    </row>
    <row r="18" spans="1:18" ht="15" thickTop="1" thickBot="1" x14ac:dyDescent="0.5">
      <c r="A18" s="13"/>
      <c r="B18" s="13"/>
      <c r="C18" s="13"/>
      <c r="D18" s="13"/>
      <c r="E18" s="13"/>
      <c r="F18" s="13"/>
      <c r="G18" s="13"/>
      <c r="H18" s="13"/>
      <c r="I18" s="13"/>
      <c r="J18" s="13"/>
      <c r="K18" s="13"/>
      <c r="L18" s="13"/>
      <c r="M18" s="13"/>
      <c r="N18" s="46" t="str">
        <f>IF('Données Traitées'!AB43=0,"",'Données Traitées'!AB43)</f>
        <v>Marché Bou Bess</v>
      </c>
      <c r="O18" s="47">
        <f>IF('Données Traitées'!AB43=0,"",'Données Traitées'!AC43)</f>
        <v>121</v>
      </c>
      <c r="P18" s="47">
        <f>IF('Données Traitées'!AB43=0,"",'Données Traitées'!AD43)</f>
        <v>2015000</v>
      </c>
      <c r="Q18" s="13"/>
      <c r="R18" s="13"/>
    </row>
    <row r="19" spans="1:18" ht="15" thickTop="1" thickBot="1" x14ac:dyDescent="0.5">
      <c r="A19" s="13"/>
      <c r="B19" s="13"/>
      <c r="C19" s="13"/>
      <c r="D19" s="13"/>
      <c r="E19" s="13"/>
      <c r="F19" s="13"/>
      <c r="G19" s="13"/>
      <c r="H19" s="13"/>
      <c r="I19" s="13"/>
      <c r="J19" s="13"/>
      <c r="K19" s="13"/>
      <c r="L19" s="13"/>
      <c r="M19" s="13"/>
      <c r="N19" s="46" t="str">
        <f>IF('Données Traitées'!AB44=0,"",'Données Traitées'!AB44)</f>
        <v>Marché Ndiaréme</v>
      </c>
      <c r="O19" s="47">
        <f>IF('Données Traitées'!AB44=0,"",'Données Traitées'!AC44)</f>
        <v>150</v>
      </c>
      <c r="P19" s="47">
        <f>IF('Données Traitées'!AB44=0,"",'Données Traitées'!AD44)</f>
        <v>3900000</v>
      </c>
      <c r="Q19" s="13"/>
      <c r="R19" s="13"/>
    </row>
    <row r="20" spans="1:18" ht="15" thickTop="1" thickBot="1" x14ac:dyDescent="0.5">
      <c r="A20" s="13"/>
      <c r="B20" s="13"/>
      <c r="C20" s="13"/>
      <c r="D20" s="13"/>
      <c r="E20" s="13"/>
      <c r="F20" s="13"/>
      <c r="G20" s="13"/>
      <c r="H20" s="13"/>
      <c r="I20" s="13"/>
      <c r="J20" s="13"/>
      <c r="K20" s="13"/>
      <c r="L20" s="13"/>
      <c r="M20" s="13"/>
      <c r="N20" s="46" t="str">
        <f>IF('Données Traitées'!AB45=0,"",'Données Traitées'!AB45)</f>
        <v>Marche Sahm</v>
      </c>
      <c r="O20" s="47">
        <f>IF('Données Traitées'!AB45=0,"",'Données Traitées'!AC45)</f>
        <v>101</v>
      </c>
      <c r="P20" s="47">
        <f>IF('Données Traitées'!AB45=0,"",'Données Traitées'!AD45)</f>
        <v>2635500</v>
      </c>
      <c r="Q20" s="13"/>
      <c r="R20" s="13"/>
    </row>
    <row r="21" spans="1:18" ht="15" thickTop="1" thickBot="1" x14ac:dyDescent="0.5">
      <c r="A21" s="13"/>
      <c r="B21" s="13"/>
      <c r="C21" s="13"/>
      <c r="D21" s="13"/>
      <c r="E21" s="13"/>
      <c r="F21" s="13"/>
      <c r="G21" s="13"/>
      <c r="H21" s="13"/>
      <c r="I21" s="13"/>
      <c r="J21" s="13"/>
      <c r="K21" s="13"/>
      <c r="L21" s="13"/>
      <c r="M21" s="13"/>
      <c r="N21" s="46" t="str">
        <f>IF('Données Traitées'!AB46=0,"",'Données Traitées'!AB46)</f>
        <v>Médina</v>
      </c>
      <c r="O21" s="47">
        <f>IF('Données Traitées'!AB46=0,"",'Données Traitées'!AC46)</f>
        <v>0</v>
      </c>
      <c r="P21" s="47">
        <f>IF('Données Traitées'!AB46=0,"",'Données Traitées'!AD46)</f>
        <v>0</v>
      </c>
      <c r="Q21" s="13"/>
      <c r="R21" s="13"/>
    </row>
    <row r="22" spans="1:18" ht="15" thickTop="1" thickBot="1" x14ac:dyDescent="0.5">
      <c r="A22" s="13"/>
      <c r="B22" s="13"/>
      <c r="C22" s="13"/>
      <c r="D22" s="13"/>
      <c r="E22" s="13"/>
      <c r="F22" s="13"/>
      <c r="G22" s="13"/>
      <c r="H22" s="13"/>
      <c r="I22" s="13"/>
      <c r="J22" s="13"/>
      <c r="K22" s="13"/>
      <c r="L22" s="13"/>
      <c r="M22" s="13"/>
      <c r="N22" s="46" t="str">
        <f>IF('Données Traitées'!AB47=0,"",'Données Traitées'!AB47)</f>
        <v>Parcelles</v>
      </c>
      <c r="O22" s="47">
        <f>IF('Données Traitées'!AB47=0,"",'Données Traitées'!AC47)</f>
        <v>127</v>
      </c>
      <c r="P22" s="47">
        <f>IF('Données Traitées'!AB47=0,"",'Données Traitées'!AD47)</f>
        <v>1789000</v>
      </c>
      <c r="Q22" s="13"/>
      <c r="R22" s="13"/>
    </row>
    <row r="23" spans="1:18" ht="15" thickTop="1" thickBot="1" x14ac:dyDescent="0.5">
      <c r="A23" s="13"/>
      <c r="B23" s="13"/>
      <c r="C23" s="13"/>
      <c r="D23" s="13"/>
      <c r="E23" s="13"/>
      <c r="F23" s="13"/>
      <c r="G23" s="13"/>
      <c r="H23" s="13"/>
      <c r="I23" s="13"/>
      <c r="J23" s="13"/>
      <c r="K23" s="13"/>
      <c r="L23" s="13"/>
      <c r="M23" s="13"/>
      <c r="N23" s="46" t="str">
        <f>IF('Données Traitées'!AB48=0,"",'Données Traitées'!AB48)</f>
        <v>Pikine Rue 10</v>
      </c>
      <c r="O23" s="47">
        <f>IF('Données Traitées'!AB48=0,"",'Données Traitées'!AC48)</f>
        <v>1</v>
      </c>
      <c r="P23" s="47">
        <f>IF('Données Traitées'!AB48=0,"",'Données Traitées'!AD48)</f>
        <v>19500</v>
      </c>
      <c r="Q23" s="13"/>
      <c r="R23" s="13"/>
    </row>
    <row r="24" spans="1:18" ht="15" thickTop="1" thickBot="1" x14ac:dyDescent="0.5">
      <c r="A24" s="13"/>
      <c r="B24" s="13"/>
      <c r="C24" s="13"/>
      <c r="D24" s="13"/>
      <c r="E24" s="13"/>
      <c r="F24" s="13"/>
      <c r="G24" s="13"/>
      <c r="H24" s="13"/>
      <c r="I24" s="13"/>
      <c r="J24" s="13"/>
      <c r="K24" s="13"/>
      <c r="L24" s="13"/>
      <c r="M24" s="13"/>
      <c r="N24" s="46" t="str">
        <f>IF('Données Traitées'!AB49=0,"",'Données Traitées'!AB49)</f>
        <v>Pikine Sandika</v>
      </c>
      <c r="O24" s="47">
        <f>IF('Données Traitées'!AB49=0,"",'Données Traitées'!AC49)</f>
        <v>50</v>
      </c>
      <c r="P24" s="47">
        <f>IF('Données Traitées'!AB49=0,"",'Données Traitées'!AD49)</f>
        <v>1550000</v>
      </c>
      <c r="Q24" s="13"/>
      <c r="R24" s="13"/>
    </row>
    <row r="25" spans="1:18" ht="15" thickTop="1" thickBot="1" x14ac:dyDescent="0.5">
      <c r="A25" s="13"/>
      <c r="B25" s="13"/>
      <c r="C25" s="13"/>
      <c r="D25" s="13"/>
      <c r="E25" s="13"/>
      <c r="F25" s="13"/>
      <c r="G25" s="13"/>
      <c r="H25" s="13"/>
      <c r="I25" s="13"/>
      <c r="J25" s="13"/>
      <c r="K25" s="13"/>
      <c r="L25" s="13"/>
      <c r="M25" s="13"/>
      <c r="N25" s="46" t="str">
        <f>IF('Données Traitées'!AB50=0,"",'Données Traitées'!AB50)</f>
        <v>Rufisque</v>
      </c>
      <c r="O25" s="47">
        <f>IF('Données Traitées'!AB50=0,"",'Données Traitées'!AC50)</f>
        <v>175</v>
      </c>
      <c r="P25" s="47">
        <f>IF('Données Traitées'!AB50=0,"",'Données Traitées'!AD50)</f>
        <v>3575000</v>
      </c>
      <c r="Q25" s="13"/>
      <c r="R25" s="13"/>
    </row>
    <row r="26" spans="1:18" ht="15" thickTop="1" thickBot="1" x14ac:dyDescent="0.5">
      <c r="A26" s="13"/>
      <c r="B26" s="13"/>
      <c r="C26" s="13"/>
      <c r="D26" s="13"/>
      <c r="E26" s="13"/>
      <c r="F26" s="13"/>
      <c r="G26" s="13"/>
      <c r="H26" s="13"/>
      <c r="I26" s="13"/>
      <c r="J26" s="13"/>
      <c r="K26" s="13"/>
      <c r="L26" s="13"/>
      <c r="M26" s="13"/>
      <c r="N26" s="46" t="str">
        <f>IF('Données Traitées'!AB51=0,"",'Données Traitées'!AB51)</f>
        <v>Sebikotane</v>
      </c>
      <c r="O26" s="47">
        <f>IF('Données Traitées'!AB51=0,"",'Données Traitées'!AC51)</f>
        <v>0</v>
      </c>
      <c r="P26" s="47">
        <f>IF('Données Traitées'!AB51=0,"",'Données Traitées'!AD51)</f>
        <v>0</v>
      </c>
      <c r="Q26" s="13"/>
      <c r="R26" s="13"/>
    </row>
    <row r="27" spans="1:18" ht="15" thickTop="1" thickBot="1" x14ac:dyDescent="0.5">
      <c r="A27" s="13"/>
      <c r="B27" s="13"/>
      <c r="C27" s="13"/>
      <c r="D27" s="13"/>
      <c r="E27" s="13"/>
      <c r="F27" s="13"/>
      <c r="G27" s="13"/>
      <c r="H27" s="13"/>
      <c r="I27" s="13"/>
      <c r="J27" s="13"/>
      <c r="K27" s="13"/>
      <c r="L27" s="13"/>
      <c r="M27" s="13"/>
      <c r="N27" s="46" t="str">
        <f>IF('Données Traitées'!AB52=0,"",'Données Traitées'!AB52)</f>
        <v>Sicap Mbao</v>
      </c>
      <c r="O27" s="47">
        <f>IF('Données Traitées'!AB52=0,"",'Données Traitées'!AC52)</f>
        <v>0</v>
      </c>
      <c r="P27" s="47">
        <f>IF('Données Traitées'!AB52=0,"",'Données Traitées'!AD52)</f>
        <v>0</v>
      </c>
      <c r="Q27" s="13"/>
      <c r="R27" s="13"/>
    </row>
    <row r="28" spans="1:18" ht="15" thickTop="1" thickBot="1" x14ac:dyDescent="0.5">
      <c r="A28" s="13"/>
      <c r="B28" s="13"/>
      <c r="C28" s="13"/>
      <c r="D28" s="13"/>
      <c r="E28" s="13"/>
      <c r="F28" s="13"/>
      <c r="G28" s="13"/>
      <c r="H28" s="13"/>
      <c r="I28" s="13"/>
      <c r="J28" s="13"/>
      <c r="K28" s="13"/>
      <c r="L28" s="13"/>
      <c r="M28" s="13"/>
      <c r="N28" s="46" t="str">
        <f>IF('Données Traitées'!AB53=0,"",'Données Traitées'!AB53)</f>
        <v>Terminus 54</v>
      </c>
      <c r="O28" s="47">
        <f>IF('Données Traitées'!AB53=0,"",'Données Traitées'!AC53)</f>
        <v>35</v>
      </c>
      <c r="P28" s="47">
        <f>IF('Données Traitées'!AB53=0,"",'Données Traitées'!AD53)</f>
        <v>341250</v>
      </c>
      <c r="Q28" s="13"/>
      <c r="R28" s="13"/>
    </row>
    <row r="29" spans="1:18" ht="15" thickTop="1" thickBot="1" x14ac:dyDescent="0.5">
      <c r="A29" s="13"/>
      <c r="B29" s="13"/>
      <c r="C29" s="13"/>
      <c r="D29" s="13"/>
      <c r="E29" s="13"/>
      <c r="F29" s="13"/>
      <c r="G29" s="13"/>
      <c r="H29" s="13"/>
      <c r="I29" s="13"/>
      <c r="J29" s="13"/>
      <c r="K29" s="13"/>
      <c r="L29" s="13"/>
      <c r="M29" s="13"/>
      <c r="N29" s="46" t="str">
        <f>IF('Données Traitées'!AB54=0,"",'Données Traitées'!AB54)</f>
        <v>Tivaouane</v>
      </c>
      <c r="O29" s="47">
        <f>IF('Données Traitées'!AB54=0,"",'Données Traitées'!AC54)</f>
        <v>100</v>
      </c>
      <c r="P29" s="47">
        <f>IF('Données Traitées'!AB54=0,"",'Données Traitées'!AD54)</f>
        <v>2850000</v>
      </c>
      <c r="Q29" s="13"/>
      <c r="R29" s="13"/>
    </row>
    <row r="30" spans="1:18" ht="15" thickTop="1" thickBot="1" x14ac:dyDescent="0.5">
      <c r="A30" s="13"/>
      <c r="B30" s="13"/>
      <c r="C30" s="13"/>
      <c r="D30" s="13"/>
      <c r="E30" s="13"/>
      <c r="F30" s="13"/>
      <c r="G30" s="13"/>
      <c r="H30" s="13"/>
      <c r="I30" s="13"/>
      <c r="J30" s="13"/>
      <c r="K30" s="13"/>
      <c r="L30" s="13"/>
      <c r="M30" s="13"/>
      <c r="N30" s="46" t="str">
        <f>IF('Données Traitées'!AB55=0,"",'Données Traitées'!AB55)</f>
        <v>Yarakh</v>
      </c>
      <c r="O30" s="47">
        <f>IF('Données Traitées'!AB55=0,"",'Données Traitées'!AC55)</f>
        <v>0</v>
      </c>
      <c r="P30" s="47">
        <f>IF('Données Traitées'!AB55=0,"",'Données Traitées'!AD55)</f>
        <v>0</v>
      </c>
      <c r="Q30" s="13"/>
      <c r="R30" s="13"/>
    </row>
    <row r="31" spans="1:18" ht="15" thickTop="1" thickBot="1" x14ac:dyDescent="0.5">
      <c r="A31" s="13"/>
      <c r="B31" s="13"/>
      <c r="C31" s="13"/>
      <c r="D31" s="13"/>
      <c r="E31" s="13"/>
      <c r="F31" s="13"/>
      <c r="G31" s="13"/>
      <c r="H31" s="13"/>
      <c r="I31" s="13"/>
      <c r="J31" s="13"/>
      <c r="K31" s="13"/>
      <c r="L31" s="13"/>
      <c r="M31" s="13"/>
      <c r="N31" s="46" t="str">
        <f>IF('Données Traitées'!AB56=0,"",'Données Traitées'!AB56)</f>
        <v>Yéne</v>
      </c>
      <c r="O31" s="47">
        <f>IF('Données Traitées'!AB56=0,"",'Données Traitées'!AC56)</f>
        <v>5</v>
      </c>
      <c r="P31" s="47">
        <f>IF('Données Traitées'!AB56=0,"",'Données Traitées'!AD56)</f>
        <v>37500</v>
      </c>
      <c r="Q31" s="13"/>
      <c r="R31" s="13"/>
    </row>
    <row r="32" spans="1:18" ht="15" thickTop="1" thickBot="1" x14ac:dyDescent="0.5">
      <c r="A32" s="13"/>
      <c r="B32" s="13"/>
      <c r="C32" s="13"/>
      <c r="D32" s="13"/>
      <c r="E32" s="13"/>
      <c r="F32" s="13"/>
      <c r="G32" s="13"/>
      <c r="H32" s="13"/>
      <c r="I32" s="13"/>
      <c r="J32" s="13"/>
      <c r="K32" s="13"/>
      <c r="L32" s="13"/>
      <c r="M32" s="13"/>
      <c r="N32" s="46" t="str">
        <f>IF('Données Traitées'!AB57=0,"",'Données Traitées'!AB57)</f>
        <v>Amitié 2</v>
      </c>
      <c r="O32" s="47">
        <f>IF('Données Traitées'!AB57=0,"",'Données Traitées'!AC57)</f>
        <v>0</v>
      </c>
      <c r="P32" s="47">
        <f>IF('Données Traitées'!AB57=0,"",'Données Traitées'!AD57)</f>
        <v>0</v>
      </c>
      <c r="Q32" s="13"/>
      <c r="R32" s="13"/>
    </row>
    <row r="33" spans="1:18" ht="15" thickTop="1" thickBot="1" x14ac:dyDescent="0.5">
      <c r="A33" s="13"/>
      <c r="B33" s="13"/>
      <c r="C33" s="13"/>
      <c r="D33" s="13"/>
      <c r="E33" s="13"/>
      <c r="F33" s="13"/>
      <c r="G33" s="13"/>
      <c r="H33" s="13"/>
      <c r="I33" s="13"/>
      <c r="J33" s="13"/>
      <c r="K33" s="13"/>
      <c r="L33" s="13"/>
      <c r="M33" s="13"/>
      <c r="N33" s="46" t="str">
        <f>IF('Données Traitées'!AB58=0,"",'Données Traitées'!AB58)</f>
        <v>Fass</v>
      </c>
      <c r="O33" s="47">
        <f>IF('Données Traitées'!AB58=0,"",'Données Traitées'!AC58)</f>
        <v>0</v>
      </c>
      <c r="P33" s="47">
        <f>IF('Données Traitées'!AB58=0,"",'Données Traitées'!AD58)</f>
        <v>0</v>
      </c>
      <c r="Q33" s="13"/>
      <c r="R33" s="13"/>
    </row>
    <row r="34" spans="1:18" ht="18" thickTop="1" thickBot="1" x14ac:dyDescent="0.5">
      <c r="A34" s="69" t="s">
        <v>103</v>
      </c>
      <c r="B34" s="69"/>
      <c r="C34" s="13"/>
      <c r="D34" s="13"/>
      <c r="E34" s="13"/>
      <c r="F34" s="13"/>
      <c r="G34" s="13"/>
      <c r="H34" s="13"/>
      <c r="I34" s="13"/>
      <c r="J34" s="13"/>
      <c r="K34" s="13"/>
      <c r="L34" s="13"/>
      <c r="M34" s="13"/>
      <c r="N34" s="46" t="str">
        <f>IF('Données Traitées'!AB59=0,"",'Données Traitées'!AB59)</f>
        <v>Yoff</v>
      </c>
      <c r="O34" s="47">
        <f>IF('Données Traitées'!AB59=0,"",'Données Traitées'!AC59)</f>
        <v>50</v>
      </c>
      <c r="P34" s="47">
        <f>IF('Données Traitées'!AB59=0,"",'Données Traitées'!AD59)</f>
        <v>1300000</v>
      </c>
      <c r="Q34" s="13"/>
      <c r="R34" s="13"/>
    </row>
    <row r="35" spans="1:18" ht="15" thickTop="1" thickBot="1" x14ac:dyDescent="0.5">
      <c r="A35" s="48" t="s">
        <v>102</v>
      </c>
      <c r="B35" s="48" t="s">
        <v>366</v>
      </c>
      <c r="C35" s="13"/>
      <c r="D35" s="13"/>
      <c r="E35" s="13"/>
      <c r="F35" s="13"/>
      <c r="G35" s="13"/>
      <c r="H35" s="13"/>
      <c r="I35" s="13"/>
      <c r="J35" s="13"/>
      <c r="K35" s="13"/>
      <c r="L35" s="13"/>
      <c r="M35" s="13"/>
      <c r="N35" s="46" t="str">
        <f>IF('Données Traitées'!AB60=0,"",'Données Traitées'!AB60)</f>
        <v>Scat Urban</v>
      </c>
      <c r="O35" s="47">
        <f>IF('Données Traitées'!AB60=0,"",'Données Traitées'!AC60)</f>
        <v>0</v>
      </c>
      <c r="P35" s="47">
        <f>IF('Données Traitées'!AB60=0,"",'Données Traitées'!AD60)</f>
        <v>0</v>
      </c>
      <c r="Q35" s="13"/>
      <c r="R35" s="13"/>
    </row>
    <row r="36" spans="1:18" ht="15" thickTop="1" thickBot="1" x14ac:dyDescent="0.5">
      <c r="A36" s="27" t="str">
        <f>IF(OR('Données Traitées'!Q27=0,'Données Traitées'!Q27="(vide)"),"",'Données Traitées'!Q27)</f>
        <v>Café Altimo pot 100g x 24 pcs</v>
      </c>
      <c r="B36" s="27">
        <f>IF(OR('Données Traitées'!Q27=0,'Données Traitées'!Q27="(vide)"),"",'Données Traitées'!R27)</f>
        <v>2</v>
      </c>
      <c r="C36" s="13"/>
      <c r="D36" s="13"/>
      <c r="E36" s="13"/>
      <c r="F36" s="13"/>
      <c r="G36" s="13"/>
      <c r="H36" s="13"/>
      <c r="I36" s="13"/>
      <c r="J36" s="13"/>
      <c r="K36" s="13"/>
      <c r="L36" s="13"/>
      <c r="M36" s="13"/>
      <c r="N36" s="46" t="str">
        <f>IF('Données Traitées'!AB61=0,"",'Données Traitées'!AB61)</f>
        <v>Keur Massar Gouydui</v>
      </c>
      <c r="O36" s="47">
        <f>IF('Données Traitées'!AB61=0,"",'Données Traitées'!AC61)</f>
        <v>0</v>
      </c>
      <c r="P36" s="47">
        <f>IF('Données Traitées'!AB61=0,"",'Données Traitées'!AD61)</f>
        <v>0</v>
      </c>
      <c r="Q36" s="13"/>
      <c r="R36" s="13"/>
    </row>
    <row r="37" spans="1:18" ht="15" thickTop="1" thickBot="1" x14ac:dyDescent="0.5">
      <c r="A37" s="27" t="str">
        <f>IF(OR('Données Traitées'!Q28=0,'Données Traitées'!Q28="(vide)"),"",'Données Traitées'!Q28)</f>
        <v>Café Altimo pot 50g x 24 pcs</v>
      </c>
      <c r="B37" s="27">
        <f>IF(OR('Données Traitées'!Q28=0,'Données Traitées'!Q28="(vide)"),"",'Données Traitées'!R28)</f>
        <v>1</v>
      </c>
      <c r="C37" s="13"/>
      <c r="D37" s="13"/>
      <c r="E37" s="13"/>
      <c r="F37" s="13"/>
      <c r="G37" s="13"/>
      <c r="H37" s="13"/>
      <c r="I37" s="13"/>
      <c r="J37" s="13"/>
      <c r="K37" s="13"/>
      <c r="L37" s="13"/>
      <c r="M37" s="13"/>
      <c r="N37" s="46" t="str">
        <f>IF('Données Traitées'!AB62=0,"",'Données Traitées'!AB62)</f>
        <v>Diamaguene</v>
      </c>
      <c r="O37" s="47">
        <f>IF('Données Traitées'!AB62=0,"",'Données Traitées'!AC62)</f>
        <v>426</v>
      </c>
      <c r="P37" s="47">
        <f>IF('Données Traitées'!AB62=0,"",'Données Traitées'!AD62)</f>
        <v>4510250</v>
      </c>
      <c r="Q37" s="13"/>
      <c r="R37" s="13"/>
    </row>
    <row r="38" spans="1:18" ht="15" thickTop="1" thickBot="1" x14ac:dyDescent="0.5">
      <c r="A38" s="27" t="str">
        <f>IF(OR('Données Traitées'!Q29=0,'Données Traitées'!Q29="(vide)"),"",'Données Traitées'!Q29)</f>
        <v>Café pot Refraish 200g</v>
      </c>
      <c r="B38" s="27">
        <f>IF(OR('Données Traitées'!Q29=0,'Données Traitées'!Q29="(vide)"),"",'Données Traitées'!R29)</f>
        <v>159</v>
      </c>
      <c r="C38" s="13"/>
      <c r="D38" s="13"/>
      <c r="E38" s="13"/>
      <c r="F38" s="13"/>
      <c r="G38" s="13"/>
      <c r="H38" s="13"/>
      <c r="I38" s="13"/>
      <c r="J38" s="13"/>
      <c r="K38" s="13"/>
      <c r="L38" s="13"/>
      <c r="M38" s="13"/>
      <c r="N38" s="46" t="str">
        <f>IF('Données Traitées'!AB63=0,"",'Données Traitées'!AB63)</f>
        <v>Yeumbeul Mbéde Sass</v>
      </c>
      <c r="O38" s="47">
        <f>IF('Données Traitées'!AB63=0,"",'Données Traitées'!AC63)</f>
        <v>165</v>
      </c>
      <c r="P38" s="47">
        <f>IF('Données Traitées'!AB63=0,"",'Données Traitées'!AD63)</f>
        <v>4351250</v>
      </c>
      <c r="Q38" s="13"/>
      <c r="R38" s="13"/>
    </row>
    <row r="39" spans="1:18" ht="15" thickTop="1" thickBot="1" x14ac:dyDescent="0.5">
      <c r="A39" s="27" t="str">
        <f>IF(OR('Données Traitées'!Q30=0,'Données Traitées'!Q30="(vide)"),"",'Données Traitées'!Q30)</f>
        <v>Café pot Refraish 50g</v>
      </c>
      <c r="B39" s="27">
        <f>IF(OR('Données Traitées'!Q30=0,'Données Traitées'!Q30="(vide)"),"",'Données Traitées'!R30)</f>
        <v>207</v>
      </c>
      <c r="C39" s="13"/>
      <c r="D39" s="13"/>
      <c r="E39" s="13"/>
      <c r="F39" s="13"/>
      <c r="G39" s="13"/>
      <c r="H39" s="13"/>
      <c r="I39" s="13"/>
      <c r="J39" s="13"/>
      <c r="K39" s="13"/>
      <c r="L39" s="13"/>
      <c r="M39" s="13"/>
      <c r="N39" s="46" t="str">
        <f>IF('Données Traitées'!AB64=0,"",'Données Traitées'!AB64)</f>
        <v>Yeumbeul Tally Diallo</v>
      </c>
      <c r="O39" s="47">
        <f>IF('Données Traitées'!AB64=0,"",'Données Traitées'!AC64)</f>
        <v>0</v>
      </c>
      <c r="P39" s="47">
        <f>IF('Données Traitées'!AB64=0,"",'Données Traitées'!AD64)</f>
        <v>0</v>
      </c>
      <c r="Q39" s="13"/>
      <c r="R39" s="13"/>
    </row>
    <row r="40" spans="1:18" ht="15" thickTop="1" thickBot="1" x14ac:dyDescent="0.5">
      <c r="A40" s="27" t="str">
        <f>IF(OR('Données Traitées'!Q31=0,'Données Traitées'!Q31="(vide)"),"",'Données Traitées'!Q31)</f>
        <v>Café stick Altimo 1,5gx09boites</v>
      </c>
      <c r="B40" s="27">
        <f>IF(OR('Données Traitées'!Q31=0,'Données Traitées'!Q31="(vide)"),"",'Données Traitées'!R31)</f>
        <v>350</v>
      </c>
      <c r="C40" s="13"/>
      <c r="D40" s="13"/>
      <c r="E40" s="13"/>
      <c r="F40" s="13"/>
      <c r="G40" s="13"/>
      <c r="H40" s="13"/>
      <c r="I40" s="13"/>
      <c r="J40" s="13"/>
      <c r="K40" s="13"/>
      <c r="L40" s="13"/>
      <c r="M40" s="13"/>
      <c r="N40" s="46" t="str">
        <f>IF('Données Traitées'!AB65=0,"",'Données Traitées'!AB65)</f>
        <v>Tournal Yeumbeul</v>
      </c>
      <c r="O40" s="47">
        <f>IF('Données Traitées'!AB65=0,"",'Données Traitées'!AC65)</f>
        <v>8</v>
      </c>
      <c r="P40" s="47">
        <f>IF('Données Traitées'!AB65=0,"",'Données Traitées'!AD65)</f>
        <v>160750</v>
      </c>
      <c r="Q40" s="13"/>
      <c r="R40" s="13"/>
    </row>
    <row r="41" spans="1:18" ht="15" thickTop="1" thickBot="1" x14ac:dyDescent="0.5">
      <c r="A41" s="27" t="str">
        <f>IF(OR('Données Traitées'!Q32=0,'Données Traitées'!Q32="(vide)"),"",'Données Traitées'!Q32)</f>
        <v>Café stick Altimo 1,5gx18boites</v>
      </c>
      <c r="B41" s="27">
        <f>IF(OR('Données Traitées'!Q32=0,'Données Traitées'!Q32="(vide)"),"",'Données Traitées'!R32)</f>
        <v>50</v>
      </c>
      <c r="C41" s="13"/>
      <c r="D41" s="13"/>
      <c r="E41" s="13"/>
      <c r="F41" s="13"/>
      <c r="G41" s="13"/>
      <c r="H41" s="13"/>
      <c r="I41" s="13"/>
      <c r="J41" s="13"/>
      <c r="K41" s="13"/>
      <c r="L41" s="13"/>
      <c r="M41" s="13"/>
      <c r="N41" s="46" t="str">
        <f>IF('Données Traitées'!AB66=0,"",'Données Traitées'!AB66)</f>
        <v>Keur Mbaye Fall Rue 10</v>
      </c>
      <c r="O41" s="47">
        <f>IF('Données Traitées'!AB66=0,"",'Données Traitées'!AC66)</f>
        <v>0</v>
      </c>
      <c r="P41" s="47">
        <f>IF('Données Traitées'!AB66=0,"",'Données Traitées'!AD66)</f>
        <v>0</v>
      </c>
      <c r="Q41" s="13"/>
      <c r="R41" s="13"/>
    </row>
    <row r="42" spans="1:18" ht="15" thickTop="1" thickBot="1" x14ac:dyDescent="0.5">
      <c r="A42" s="27" t="str">
        <f>IF(OR('Données Traitées'!Q33=0,'Données Traitées'!Q33="(vide)"),"",'Données Traitées'!Q33)</f>
        <v>Café stick Refraish 1,5gx09boites</v>
      </c>
      <c r="B42" s="27">
        <f>IF(OR('Données Traitées'!Q33=0,'Données Traitées'!Q33="(vide)"),"",'Données Traitées'!R33)</f>
        <v>898</v>
      </c>
      <c r="C42" s="13"/>
      <c r="D42" s="13"/>
      <c r="E42" s="13"/>
      <c r="F42" s="13"/>
      <c r="G42" s="13"/>
      <c r="H42" s="13"/>
      <c r="I42" s="13"/>
      <c r="J42" s="13"/>
      <c r="K42" s="13"/>
      <c r="L42" s="13"/>
      <c r="M42" s="13"/>
      <c r="N42" s="46" t="str">
        <f>IF('Données Traitées'!AB67=0,"",'Données Traitées'!AB67)</f>
        <v>Hann Mariste</v>
      </c>
      <c r="O42" s="47">
        <f>IF('Données Traitées'!AB67=0,"",'Données Traitées'!AC67)</f>
        <v>0</v>
      </c>
      <c r="P42" s="47">
        <f>IF('Données Traitées'!AB67=0,"",'Données Traitées'!AD67)</f>
        <v>0</v>
      </c>
      <c r="Q42" s="13"/>
      <c r="R42" s="13"/>
    </row>
    <row r="43" spans="1:18" ht="15" thickTop="1" thickBot="1" x14ac:dyDescent="0.5">
      <c r="A43" s="27" t="str">
        <f>IF(OR('Données Traitées'!Q34=0,'Données Traitées'!Q34="(vide)"),"",'Données Traitées'!Q34)</f>
        <v>Lait Janus 18gx100</v>
      </c>
      <c r="B43" s="27">
        <f>IF(OR('Données Traitées'!Q34=0,'Données Traitées'!Q34="(vide)"),"",'Données Traitées'!R34)</f>
        <v>625</v>
      </c>
      <c r="C43" s="13"/>
      <c r="D43" s="13"/>
      <c r="E43" s="13"/>
      <c r="F43" s="13"/>
      <c r="G43" s="13"/>
      <c r="H43" s="13"/>
      <c r="I43" s="13"/>
      <c r="J43" s="13"/>
      <c r="K43" s="13"/>
      <c r="L43" s="13"/>
      <c r="M43" s="13"/>
      <c r="N43" s="46" t="str">
        <f>IF('Données Traitées'!AB68=0,"",'Données Traitées'!AB68)</f>
        <v>Diamniadio</v>
      </c>
      <c r="O43" s="47">
        <f>IF('Données Traitées'!AB68=0,"",'Données Traitées'!AC68)</f>
        <v>26</v>
      </c>
      <c r="P43" s="47">
        <f>IF('Données Traitées'!AB68=0,"",'Données Traitées'!AD68)</f>
        <v>207000</v>
      </c>
      <c r="Q43" s="13"/>
      <c r="R43" s="13"/>
    </row>
    <row r="44" spans="1:18" ht="15" thickTop="1" thickBot="1" x14ac:dyDescent="0.5">
      <c r="A44" s="27" t="str">
        <f>IF(OR('Données Traitées'!Q35=0,'Données Traitées'!Q35="(vide)"),"",'Données Traitées'!Q35)</f>
        <v>Lait Janus 20gx100</v>
      </c>
      <c r="B44" s="27">
        <f>IF(OR('Données Traitées'!Q35=0,'Données Traitées'!Q35="(vide)"),"",'Données Traitées'!R35)</f>
        <v>175</v>
      </c>
      <c r="C44" s="13"/>
      <c r="D44" s="13"/>
      <c r="E44" s="13"/>
      <c r="F44" s="13"/>
      <c r="G44" s="13"/>
      <c r="H44" s="13"/>
      <c r="I44" s="13"/>
      <c r="J44" s="13"/>
      <c r="K44" s="13"/>
      <c r="L44" s="13"/>
      <c r="M44" s="13"/>
      <c r="N44" s="46" t="str">
        <f>IF('Données Traitées'!AB69=0,"",'Données Traitées'!AB69)</f>
        <v>Grand Mbao</v>
      </c>
      <c r="O44" s="47">
        <f>IF('Données Traitées'!AB69=0,"",'Données Traitées'!AC69)</f>
        <v>3</v>
      </c>
      <c r="P44" s="47">
        <f>IF('Données Traitées'!AB69=0,"",'Données Traitées'!AD69)</f>
        <v>30750</v>
      </c>
      <c r="Q44" s="13"/>
      <c r="R44" s="13"/>
    </row>
    <row r="45" spans="1:18" ht="15" thickTop="1" thickBot="1" x14ac:dyDescent="0.5">
      <c r="A45" s="27" t="str">
        <f>IF(OR('Données Traitées'!Q36=0,'Données Traitées'!Q36="(vide)"),"",'Données Traitées'!Q36)</f>
        <v>Lait Kamlac sachet 18gx100</v>
      </c>
      <c r="B45" s="27">
        <f>IF(OR('Données Traitées'!Q36=0,'Données Traitées'!Q36="(vide)"),"",'Données Traitées'!R36)</f>
        <v>158</v>
      </c>
      <c r="C45" s="13"/>
      <c r="D45" s="13"/>
      <c r="E45" s="13"/>
      <c r="F45" s="13"/>
      <c r="G45" s="13"/>
      <c r="H45" s="13"/>
      <c r="I45" s="13"/>
      <c r="J45" s="13"/>
      <c r="K45" s="13"/>
      <c r="L45" s="13"/>
      <c r="M45" s="13"/>
      <c r="N45" s="46" t="str">
        <f>IF('Données Traitées'!AB70=0,"",'Données Traitées'!AB70)</f>
        <v>Dalifort</v>
      </c>
      <c r="O45" s="47">
        <f>IF('Données Traitées'!AB70=0,"",'Données Traitées'!AC70)</f>
        <v>0</v>
      </c>
      <c r="P45" s="47">
        <f>IF('Données Traitées'!AB70=0,"",'Données Traitées'!AD70)</f>
        <v>0</v>
      </c>
      <c r="Q45" s="13"/>
      <c r="R45" s="13"/>
    </row>
    <row r="46" spans="1:18" ht="15" thickTop="1" thickBot="1" x14ac:dyDescent="0.5">
      <c r="A46" s="27" t="str">
        <f>IF(OR('Données Traitées'!Q37=0,'Données Traitées'!Q37="(vide)"),"",'Données Traitées'!Q37)</f>
        <v/>
      </c>
      <c r="B46" s="27" t="str">
        <f>IF(OR('Données Traitées'!Q37=0,'Données Traitées'!Q37="(vide)"),"",'Données Traitées'!R37)</f>
        <v/>
      </c>
      <c r="C46" s="13"/>
      <c r="D46" s="13"/>
      <c r="E46" s="13"/>
      <c r="F46" s="13"/>
      <c r="G46" s="13"/>
      <c r="H46" s="13"/>
      <c r="I46" s="13"/>
      <c r="J46" s="13"/>
      <c r="K46" s="13"/>
      <c r="L46" s="13"/>
      <c r="M46" s="13"/>
      <c r="N46" s="46" t="str">
        <f>IF('Données Traitées'!AB71=0,"",'Données Traitées'!AB71)</f>
        <v>Zone de captage</v>
      </c>
      <c r="O46" s="47">
        <f>IF('Données Traitées'!AB71=0,"",'Données Traitées'!AC71)</f>
        <v>0</v>
      </c>
      <c r="P46" s="47">
        <f>IF('Données Traitées'!AB71=0,"",'Données Traitées'!AD71)</f>
        <v>0</v>
      </c>
      <c r="Q46" s="13"/>
      <c r="R46" s="13"/>
    </row>
    <row r="47" spans="1:18" ht="15" thickTop="1" thickBot="1" x14ac:dyDescent="0.5">
      <c r="A47" s="27" t="str">
        <f>IF(OR('Données Traitées'!Q38=0,'Données Traitées'!Q38="(vide)"),"",'Données Traitées'!Q38)</f>
        <v>Lait Janus 400gx10</v>
      </c>
      <c r="B47" s="27">
        <f>IF(OR('Données Traitées'!Q38=0,'Données Traitées'!Q38="(vide)"),"",'Données Traitées'!R38)</f>
        <v>0</v>
      </c>
      <c r="C47" s="13"/>
      <c r="D47" s="13"/>
      <c r="E47" s="13"/>
      <c r="F47" s="13"/>
      <c r="G47" s="13"/>
      <c r="H47" s="13"/>
      <c r="I47" s="13"/>
      <c r="J47" s="13"/>
      <c r="K47" s="13"/>
      <c r="L47" s="13"/>
      <c r="M47" s="13"/>
      <c r="N47" s="46" t="str">
        <f>IF('Données Traitées'!AB72=0,"",'Données Traitées'!AB72)</f>
        <v>Point E</v>
      </c>
      <c r="O47" s="47">
        <f>IF('Données Traitées'!AB72=0,"",'Données Traitées'!AC72)</f>
        <v>0</v>
      </c>
      <c r="P47" s="47">
        <f>IF('Données Traitées'!AB72=0,"",'Données Traitées'!AD72)</f>
        <v>0</v>
      </c>
      <c r="Q47" s="13"/>
      <c r="R47" s="13"/>
    </row>
    <row r="48" spans="1:18" ht="15" thickTop="1" thickBot="1" x14ac:dyDescent="0.5">
      <c r="A48" s="13"/>
      <c r="B48" s="13"/>
      <c r="C48" s="13"/>
      <c r="D48" s="13"/>
      <c r="E48" s="13"/>
      <c r="F48" s="13"/>
      <c r="G48" s="13"/>
      <c r="H48" s="13"/>
      <c r="I48" s="13"/>
      <c r="J48" s="13"/>
      <c r="K48" s="13"/>
      <c r="L48" s="13"/>
      <c r="M48" s="13"/>
      <c r="N48" s="46" t="str">
        <f>IF('Données Traitées'!AB73=0,"",'Données Traitées'!AB73)</f>
        <v>Niacrobe</v>
      </c>
      <c r="O48" s="47">
        <f>IF('Données Traitées'!AB73=0,"",'Données Traitées'!AC73)</f>
        <v>0</v>
      </c>
      <c r="P48" s="47">
        <f>IF('Données Traitées'!AB73=0,"",'Données Traitées'!AD73)</f>
        <v>0</v>
      </c>
      <c r="Q48" s="13"/>
      <c r="R48" s="13"/>
    </row>
    <row r="49" spans="1:18" ht="15" thickTop="1" thickBot="1" x14ac:dyDescent="0.5">
      <c r="A49" s="13"/>
      <c r="B49" s="13"/>
      <c r="C49" s="13"/>
      <c r="D49" s="13"/>
      <c r="E49" s="13"/>
      <c r="F49" s="13"/>
      <c r="G49" s="13"/>
      <c r="H49" s="13"/>
      <c r="I49" s="13"/>
      <c r="J49" s="13"/>
      <c r="K49" s="13"/>
      <c r="L49" s="13"/>
      <c r="M49" s="13"/>
      <c r="N49" s="46" t="str">
        <f>IF('Données Traitées'!AB74=0,"",'Données Traitées'!AB74)</f>
        <v>PNR</v>
      </c>
      <c r="O49" s="47">
        <f>IF('Données Traitées'!AB74=0,"",'Données Traitées'!AC74)</f>
        <v>0</v>
      </c>
      <c r="P49" s="47">
        <f>IF('Données Traitées'!AB74=0,"",'Données Traitées'!AD74)</f>
        <v>0</v>
      </c>
      <c r="Q49" s="13"/>
      <c r="R49" s="13"/>
    </row>
    <row r="50" spans="1:18" ht="15" thickTop="1" thickBot="1" x14ac:dyDescent="0.5">
      <c r="A50" s="13"/>
      <c r="B50" s="13"/>
      <c r="C50" s="13"/>
      <c r="D50" s="13"/>
      <c r="E50" s="13"/>
      <c r="F50" s="13"/>
      <c r="G50" s="13"/>
      <c r="H50" s="13"/>
      <c r="I50" s="13"/>
      <c r="J50" s="13"/>
      <c r="K50" s="13"/>
      <c r="L50" s="13"/>
      <c r="M50" s="13"/>
      <c r="N50" s="46" t="str">
        <f>IF('Données Traitées'!AB75=0,"",'Données Traitées'!AB75)</f>
        <v>Pikine Tally Bou Mak</v>
      </c>
      <c r="O50" s="47">
        <f>IF('Données Traitées'!AB75=0,"",'Données Traitées'!AC75)</f>
        <v>2</v>
      </c>
      <c r="P50" s="47">
        <f>IF('Données Traitées'!AB75=0,"",'Données Traitées'!AD75)</f>
        <v>27000</v>
      </c>
      <c r="Q50" s="13"/>
      <c r="R50" s="13"/>
    </row>
    <row r="51" spans="1:18" ht="15" thickTop="1" thickBot="1" x14ac:dyDescent="0.5">
      <c r="A51" s="13"/>
      <c r="B51" s="13"/>
      <c r="C51" s="13"/>
      <c r="D51" s="13"/>
      <c r="E51" s="13"/>
      <c r="F51" s="13"/>
      <c r="G51" s="13"/>
      <c r="H51" s="13"/>
      <c r="I51" s="13"/>
      <c r="J51" s="13"/>
      <c r="K51" s="13"/>
      <c r="L51" s="13"/>
      <c r="M51" s="13"/>
      <c r="N51" s="46" t="str">
        <f>IF('Données Traitées'!AB76=0,"",'Données Traitées'!AB76)</f>
        <v>Biscuterie</v>
      </c>
      <c r="O51" s="47">
        <f>IF('Données Traitées'!AB76=0,"",'Données Traitées'!AC76)</f>
        <v>0</v>
      </c>
      <c r="P51" s="47">
        <f>IF('Données Traitées'!AB76=0,"",'Données Traitées'!AD76)</f>
        <v>0</v>
      </c>
      <c r="Q51" s="13"/>
      <c r="R51" s="13"/>
    </row>
    <row r="52" spans="1:18" ht="15" thickTop="1" thickBot="1" x14ac:dyDescent="0.5">
      <c r="A52" s="13"/>
      <c r="B52" s="13"/>
      <c r="C52" s="13"/>
      <c r="D52" s="13"/>
      <c r="E52" s="13"/>
      <c r="F52" s="13"/>
      <c r="G52" s="13"/>
      <c r="H52" s="13"/>
      <c r="I52" s="13"/>
      <c r="J52" s="13"/>
      <c r="K52" s="13"/>
      <c r="L52" s="13"/>
      <c r="M52" s="13"/>
      <c r="N52" s="46" t="str">
        <f>IF('Données Traitées'!AB77=0,"",'Données Traitées'!AB77)</f>
        <v>Bargny</v>
      </c>
      <c r="O52" s="47">
        <f>IF('Données Traitées'!AB77=0,"",'Données Traitées'!AC77)</f>
        <v>100</v>
      </c>
      <c r="P52" s="47">
        <f>IF('Données Traitées'!AB77=0,"",'Données Traitées'!AD77)</f>
        <v>2562500</v>
      </c>
      <c r="Q52" s="13"/>
      <c r="R52" s="13"/>
    </row>
    <row r="53" spans="1:18" ht="15" thickTop="1" thickBot="1" x14ac:dyDescent="0.5">
      <c r="A53" s="13"/>
      <c r="B53" s="13"/>
      <c r="C53" s="13"/>
      <c r="D53" s="13"/>
      <c r="E53" s="13"/>
      <c r="F53" s="13"/>
      <c r="G53" s="13"/>
      <c r="H53" s="13"/>
      <c r="I53" s="13"/>
      <c r="J53" s="13"/>
      <c r="K53" s="13"/>
      <c r="L53" s="13"/>
      <c r="M53" s="13"/>
      <c r="N53" s="46" t="str">
        <f>IF('Données Traitées'!AB78=0,"",'Données Traitées'!AB78)</f>
        <v>Bambilor</v>
      </c>
      <c r="O53" s="47">
        <f>IF('Données Traitées'!AB78=0,"",'Données Traitées'!AC78)</f>
        <v>0</v>
      </c>
      <c r="P53" s="47">
        <f>IF('Données Traitées'!AB78=0,"",'Données Traitées'!AD78)</f>
        <v>0</v>
      </c>
      <c r="Q53" s="13"/>
      <c r="R53" s="13"/>
    </row>
    <row r="54" spans="1:18" ht="15" thickTop="1" thickBot="1" x14ac:dyDescent="0.5">
      <c r="A54" s="13"/>
      <c r="B54" s="13"/>
      <c r="C54" s="13"/>
      <c r="D54" s="13"/>
      <c r="E54" s="13"/>
      <c r="F54" s="13"/>
      <c r="G54" s="13"/>
      <c r="H54" s="13"/>
      <c r="I54" s="13"/>
      <c r="J54" s="13"/>
      <c r="K54" s="13"/>
      <c r="L54" s="13"/>
      <c r="M54" s="13"/>
      <c r="N54" s="46" t="str">
        <f>IF('Données Traitées'!AB79=0,"",'Données Traitées'!AB79)</f>
        <v>HLM 4</v>
      </c>
      <c r="O54" s="47">
        <f>IF('Données Traitées'!AB79=0,"",'Données Traitées'!AC79)</f>
        <v>0</v>
      </c>
      <c r="P54" s="47">
        <f>IF('Données Traitées'!AB79=0,"",'Données Traitées'!AD79)</f>
        <v>0</v>
      </c>
      <c r="Q54" s="13"/>
      <c r="R54" s="13"/>
    </row>
    <row r="55" spans="1:18" ht="15" thickTop="1" thickBot="1" x14ac:dyDescent="0.5">
      <c r="A55" s="13"/>
      <c r="B55" s="13"/>
      <c r="C55" s="13"/>
      <c r="D55" s="13"/>
      <c r="E55" s="13"/>
      <c r="F55" s="13"/>
      <c r="G55" s="13"/>
      <c r="H55" s="13"/>
      <c r="I55" s="13"/>
      <c r="J55" s="13"/>
      <c r="K55" s="13"/>
      <c r="L55" s="13"/>
      <c r="M55" s="13"/>
      <c r="N55" s="46" t="str">
        <f>IF('Données Traitées'!AB80=0,"",'Données Traitées'!AB80)</f>
        <v>HLM 5</v>
      </c>
      <c r="O55" s="47">
        <f>IF('Données Traitées'!AB80=0,"",'Données Traitées'!AC80)</f>
        <v>0</v>
      </c>
      <c r="P55" s="47">
        <f>IF('Données Traitées'!AB80=0,"",'Données Traitées'!AD80)</f>
        <v>0</v>
      </c>
      <c r="Q55" s="13"/>
      <c r="R55" s="13"/>
    </row>
    <row r="56" spans="1:18" ht="15" thickTop="1" thickBot="1" x14ac:dyDescent="0.5">
      <c r="A56" s="13"/>
      <c r="B56" s="13"/>
      <c r="C56" s="13"/>
      <c r="D56" s="13"/>
      <c r="E56" s="13"/>
      <c r="F56" s="13"/>
      <c r="G56" s="13"/>
      <c r="H56" s="13"/>
      <c r="I56" s="13"/>
      <c r="J56" s="13"/>
      <c r="K56" s="13"/>
      <c r="L56" s="13"/>
      <c r="M56" s="13"/>
      <c r="N56" s="46" t="str">
        <f>IF('Données Traitées'!AB81=0,"",'Données Traitées'!AB81)</f>
        <v>Keur Mbaye Fall Djoumadia</v>
      </c>
      <c r="O56" s="47">
        <f>IF('Données Traitées'!AB81=0,"",'Données Traitées'!AC81)</f>
        <v>0</v>
      </c>
      <c r="P56" s="47">
        <f>IF('Données Traitées'!AB81=0,"",'Données Traitées'!AD81)</f>
        <v>0</v>
      </c>
      <c r="Q56" s="13"/>
      <c r="R56" s="13"/>
    </row>
    <row r="57" spans="1:18" ht="15" thickTop="1" thickBot="1" x14ac:dyDescent="0.5">
      <c r="A57" s="13"/>
      <c r="B57" s="13"/>
      <c r="C57" s="13"/>
      <c r="D57" s="13"/>
      <c r="E57" s="13"/>
      <c r="F57" s="13"/>
      <c r="G57" s="13"/>
      <c r="H57" s="13"/>
      <c r="I57" s="13"/>
      <c r="J57" s="13"/>
      <c r="K57" s="13"/>
      <c r="L57" s="13"/>
      <c r="M57" s="13"/>
      <c r="N57" s="46" t="str">
        <f>IF('Données Traitées'!AB82=0,"",'Données Traitées'!AB82)</f>
        <v>Jaxaay</v>
      </c>
      <c r="O57" s="47">
        <f>IF('Données Traitées'!AB82=0,"",'Données Traitées'!AC82)</f>
        <v>0</v>
      </c>
      <c r="P57" s="47">
        <f>IF('Données Traitées'!AB82=0,"",'Données Traitées'!AD82)</f>
        <v>0</v>
      </c>
      <c r="Q57" s="13"/>
      <c r="R57" s="13"/>
    </row>
    <row r="58" spans="1:18" ht="15" thickTop="1" thickBot="1" x14ac:dyDescent="0.5">
      <c r="A58" s="13"/>
      <c r="B58" s="13"/>
      <c r="C58" s="13"/>
      <c r="D58" s="13"/>
      <c r="E58" s="13"/>
      <c r="F58" s="13"/>
      <c r="G58" s="13"/>
      <c r="H58" s="13"/>
      <c r="I58" s="13"/>
      <c r="J58" s="13"/>
      <c r="K58" s="13"/>
      <c r="L58" s="13"/>
      <c r="M58" s="13"/>
      <c r="N58" s="46" t="str">
        <f>IF('Données Traitées'!AB83=0,"",'Données Traitées'!AB83)</f>
        <v>Petit Mbao</v>
      </c>
      <c r="O58" s="47">
        <f>IF('Données Traitées'!AB83=0,"",'Données Traitées'!AC83)</f>
        <v>0</v>
      </c>
      <c r="P58" s="47">
        <f>IF('Données Traitées'!AB83=0,"",'Données Traitées'!AD83)</f>
        <v>0</v>
      </c>
      <c r="Q58" s="13"/>
      <c r="R58" s="13"/>
    </row>
    <row r="59" spans="1:18" ht="15" thickTop="1" thickBot="1" x14ac:dyDescent="0.5">
      <c r="A59" s="13"/>
      <c r="B59" s="13"/>
      <c r="C59" s="13"/>
      <c r="D59" s="13"/>
      <c r="E59" s="13"/>
      <c r="F59" s="13"/>
      <c r="G59" s="13"/>
      <c r="H59" s="13"/>
      <c r="I59" s="13"/>
      <c r="J59" s="13"/>
      <c r="K59" s="13"/>
      <c r="L59" s="13"/>
      <c r="M59" s="13"/>
      <c r="N59" s="46" t="str">
        <f>IF('Données Traitées'!AB84=0,"",'Données Traitées'!AB84)</f>
        <v>Keur Massar Sotrac</v>
      </c>
      <c r="O59" s="47">
        <f>IF('Données Traitées'!AB84=0,"",'Données Traitées'!AC84)</f>
        <v>0</v>
      </c>
      <c r="P59" s="47">
        <f>IF('Données Traitées'!AB84=0,"",'Données Traitées'!AD84)</f>
        <v>0</v>
      </c>
      <c r="Q59" s="13"/>
      <c r="R59" s="13"/>
    </row>
    <row r="60" spans="1:18" ht="14.65" thickTop="1" x14ac:dyDescent="0.45">
      <c r="N60" s="46" t="str">
        <f>IF('Données Traitées'!AB85=0,"",'Données Traitées'!AB85)</f>
        <v>Ouakam</v>
      </c>
      <c r="O60" s="47">
        <f>IF('Données Traitées'!AB85=0,"",'Données Traitées'!AC85)</f>
        <v>25</v>
      </c>
      <c r="P60" s="47">
        <f>IF('Données Traitées'!AB85=0,"",'Données Traitées'!AD85)</f>
        <v>775000</v>
      </c>
    </row>
    <row r="76" spans="2:2" x14ac:dyDescent="0.45">
      <c r="B76" s="12" t="s">
        <v>370</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59" priority="8" operator="lessThan">
      <formula>0.5</formula>
    </cfRule>
    <cfRule type="cellIs" dxfId="58" priority="10" operator="greaterThan">
      <formula>0.5</formula>
    </cfRule>
    <cfRule type="cellIs" dxfId="57" priority="11" operator="equal">
      <formula>0.5</formula>
    </cfRule>
  </conditionalFormatting>
  <conditionalFormatting sqref="F5">
    <cfRule type="cellIs" dxfId="56" priority="5" operator="lessThan">
      <formula>0.5</formula>
    </cfRule>
    <cfRule type="cellIs" dxfId="55" priority="6" operator="greaterThan">
      <formula>0.5</formula>
    </cfRule>
    <cfRule type="cellIs" dxfId="54" priority="7" operator="equal">
      <formula>0.5</formula>
    </cfRule>
  </conditionalFormatting>
  <conditionalFormatting sqref="I5">
    <cfRule type="cellIs" dxfId="53" priority="15" operator="lessThan">
      <formula>0.5</formula>
    </cfRule>
    <cfRule type="cellIs" dxfId="52" priority="16" operator="greaterThan">
      <formula>0.5</formula>
    </cfRule>
    <cfRule type="cellIs" dxfId="51" priority="17" operator="equal">
      <formula>0.5</formula>
    </cfRule>
  </conditionalFormatting>
  <conditionalFormatting sqref="M5">
    <cfRule type="cellIs" dxfId="50" priority="18" operator="equal">
      <formula>0.5</formula>
    </cfRule>
    <cfRule type="cellIs" dxfId="49" priority="19" operator="greaterThan">
      <formula>0.5</formula>
    </cfRule>
    <cfRule type="cellIs" dxfId="48"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845A-860E-4B6F-AFD6-3CB90E922C63}">
  <sheetPr>
    <tabColor rgb="FFFFC000"/>
  </sheetPr>
  <dimension ref="A1:P76"/>
  <sheetViews>
    <sheetView showGridLines="0" showRowColHeaders="0" zoomScale="87" zoomScaleNormal="87" workbookViewId="0">
      <selection activeCell="R21" sqref="R21"/>
    </sheetView>
  </sheetViews>
  <sheetFormatPr baseColWidth="10" defaultRowHeight="14.25" x14ac:dyDescent="0.45"/>
  <cols>
    <col min="1" max="1" width="28" bestFit="1" customWidth="1"/>
    <col min="2" max="2" width="17.19921875" bestFit="1" customWidth="1"/>
    <col min="3" max="3" width="12.3984375" bestFit="1" customWidth="1"/>
    <col min="4" max="4" width="11.33203125" customWidth="1"/>
    <col min="5" max="5" width="15.59765625" customWidth="1"/>
    <col min="6" max="6" width="26" customWidth="1"/>
    <col min="7" max="7" width="29.33203125" customWidth="1"/>
    <col min="8" max="8" width="16.265625" bestFit="1" customWidth="1"/>
    <col min="9" max="9" width="1.06640625" customWidth="1"/>
    <col min="10" max="10" width="9" customWidth="1"/>
    <col min="11" max="11" width="19.265625" customWidth="1"/>
    <col min="12" max="12" width="26.796875" bestFit="1" customWidth="1"/>
    <col min="13" max="13" width="11.9296875" style="5" bestFit="1" customWidth="1"/>
    <col min="14" max="14" width="17.06640625" style="5" bestFit="1" customWidth="1"/>
    <col min="16" max="16" width="17.1328125" customWidth="1"/>
    <col min="17" max="17" width="11.06640625" customWidth="1"/>
    <col min="18" max="18" width="14.06640625" bestFit="1" customWidth="1"/>
  </cols>
  <sheetData>
    <row r="1" spans="1:16" ht="14.25" customHeight="1" x14ac:dyDescent="1.1000000000000001">
      <c r="A1" s="65" t="s">
        <v>124</v>
      </c>
      <c r="B1" s="65"/>
      <c r="C1" s="65"/>
      <c r="D1" s="65"/>
      <c r="E1" s="65"/>
      <c r="F1" s="65"/>
      <c r="G1" s="65"/>
      <c r="H1" s="65"/>
      <c r="I1" s="65"/>
      <c r="J1" s="65"/>
      <c r="K1" s="65"/>
      <c r="L1" s="65"/>
      <c r="M1" s="65"/>
      <c r="N1" s="65"/>
      <c r="O1" s="49"/>
      <c r="P1" s="49"/>
    </row>
    <row r="2" spans="1:16" ht="14.25" customHeight="1" x14ac:dyDescent="1.1000000000000001">
      <c r="A2" s="65"/>
      <c r="B2" s="65"/>
      <c r="C2" s="65"/>
      <c r="D2" s="65"/>
      <c r="E2" s="65"/>
      <c r="F2" s="65"/>
      <c r="G2" s="65"/>
      <c r="H2" s="65"/>
      <c r="I2" s="65"/>
      <c r="J2" s="65"/>
      <c r="K2" s="65"/>
      <c r="L2" s="65"/>
      <c r="M2" s="65"/>
      <c r="N2" s="65"/>
      <c r="O2" s="49"/>
      <c r="P2" s="49"/>
    </row>
    <row r="3" spans="1:16" ht="15.4" x14ac:dyDescent="0.45">
      <c r="A3" s="27"/>
      <c r="B3" s="73" t="s">
        <v>90</v>
      </c>
      <c r="C3" s="73"/>
      <c r="D3" s="68" t="s">
        <v>91</v>
      </c>
      <c r="E3" s="68"/>
      <c r="F3" s="71" t="s">
        <v>101</v>
      </c>
      <c r="G3" s="71"/>
      <c r="H3" s="71"/>
      <c r="I3" s="71"/>
      <c r="J3" s="71"/>
      <c r="K3" s="71"/>
      <c r="L3" s="72" t="s">
        <v>1872</v>
      </c>
      <c r="M3" s="72"/>
      <c r="N3" s="72"/>
      <c r="O3" s="50"/>
      <c r="P3" s="50"/>
    </row>
    <row r="4" spans="1:16" ht="15.75" thickBot="1" x14ac:dyDescent="0.5">
      <c r="A4" s="27"/>
      <c r="B4" s="29" t="s">
        <v>1826</v>
      </c>
      <c r="C4" s="30" t="s">
        <v>1827</v>
      </c>
      <c r="D4" s="51" t="s">
        <v>93</v>
      </c>
      <c r="E4" s="28" t="s">
        <v>270</v>
      </c>
      <c r="F4" s="31" t="s">
        <v>92</v>
      </c>
      <c r="G4" s="29" t="s">
        <v>94</v>
      </c>
      <c r="H4" s="32" t="s">
        <v>95</v>
      </c>
      <c r="I4" s="33"/>
      <c r="J4" s="66" t="s">
        <v>1825</v>
      </c>
      <c r="K4" s="66"/>
      <c r="L4" s="44" t="s">
        <v>102</v>
      </c>
      <c r="M4" s="45" t="s">
        <v>1873</v>
      </c>
      <c r="N4" s="45" t="s">
        <v>1874</v>
      </c>
      <c r="O4" s="50"/>
      <c r="P4" s="50"/>
    </row>
    <row r="5" spans="1:16" ht="18" thickTop="1" thickBot="1" x14ac:dyDescent="0.5">
      <c r="A5" s="27"/>
      <c r="B5" s="34">
        <f>IFERROR(GETPIVOTDATA("Quantites",'Données Traitées'!$A$12,"Operation","Livraison"),0)</f>
        <v>2635</v>
      </c>
      <c r="C5" s="35">
        <f>SUM(N5:N64)</f>
        <v>2161</v>
      </c>
      <c r="D5" s="37">
        <f>IFERROR(COUNTA('Données Traitées'!G3:G100000),0)</f>
        <v>815</v>
      </c>
      <c r="E5" s="16">
        <f>IFERROR(IFERROR(COUNTA('Données Traitées'!J14:J100000),0)/IFERROR(COUNTA('Données Traitées'!G3:G100000),1),0)</f>
        <v>0.48343558282208587</v>
      </c>
      <c r="F5" s="38">
        <f>IF(AND('Données Traitées'!AP4="S25",'Données Traitées'!AP5="S26",'Données Traitées'!AP6="S27",'Données Traitées'!AP7="S28",'Données Traitées'!AP8="S29"),87500000,IF(OR('Données Traitées'!AP4="S27",'Données Traitées'!AP4="S29"),10937500,13125000))</f>
        <v>87500000</v>
      </c>
      <c r="G5" s="39">
        <f>IFERROR(GETPIVOTDATA("Prix Total",'Données Traitées'!$S$2,"Operation","Livraison"),0)</f>
        <v>47033250</v>
      </c>
      <c r="H5" s="40">
        <f>IFERROR(G5/F5,0)</f>
        <v>0.53752285714285719</v>
      </c>
      <c r="I5" s="41"/>
      <c r="J5" s="74">
        <f>IFERROR(IF(GETPIVOTDATA("Prix Total",'Données Traitées'!$S$2,"Operation","Commande")-GETPIVOTDATA("Prix Total",'Données Traitées'!$S$2,"Operation","Livraison")&lt;0,-(GETPIVOTDATA("Prix Total",'Données Traitées'!$S$2,"Operation","Commande")-GETPIVOTDATA("Prix Total",'Données Traitées'!$S$2,"Operation","Livraison")),GETPIVOTDATA("Prix Total",'Données Traitées'!$S$2,"Operation","Commande")-GETPIVOTDATA("Prix Total",'Données Traitées'!$S$2,"Operation","Livraison")),IFERROR(GETPIVOTDATA("Prix Total",'Données Traitées'!$S$2,"Operation","Commande"),0))</f>
        <v>51237750</v>
      </c>
      <c r="K5" s="74"/>
      <c r="L5" s="46" t="str">
        <f>IF(OR('Données Traitées'!AN33=0,'Données Traitées'!AN33="(vide)"),"",'Données Traitées'!AN33)</f>
        <v>Café Altimo pot 100g x 24 pcs</v>
      </c>
      <c r="M5" s="46">
        <f>IF('Données Traitées'!$AO$32="Livraison",IF(OR('Données Traitées'!AN33=0,'Données Traitées'!AN33="(vide)"),"",'Données Traitées'!AO33),IF(OR('Données Traitées'!AN33=0,'Données Traitées'!AN33="(vide)"),"",0))</f>
        <v>2</v>
      </c>
      <c r="N5" s="46">
        <f>IF(L5="","",IF(O5&lt;M5,0,O5-M5))</f>
        <v>0</v>
      </c>
      <c r="O5" s="50">
        <f>IF('Données Traitées'!$AO$32="Commande",IF(OR('Données Traitées'!AN33=0,'Données Traitées'!AN33="(vide)"),"",'Données Traitées'!AO33),IF('Données Traitées'!$AP$32="Commande",IF(OR('Données Traitées'!AN33=0,'Données Traitées'!AN33="(vide)"),"",'Données Traitées'!AP33),0))</f>
        <v>2</v>
      </c>
      <c r="P5" s="50"/>
    </row>
    <row r="6" spans="1:16" ht="15" thickTop="1" thickBot="1" x14ac:dyDescent="0.5">
      <c r="A6" s="27"/>
      <c r="B6" s="27"/>
      <c r="C6" s="27"/>
      <c r="D6" s="27"/>
      <c r="E6" s="27"/>
      <c r="F6" s="27"/>
      <c r="G6" s="27"/>
      <c r="H6" s="27"/>
      <c r="I6" s="27"/>
      <c r="J6" s="27"/>
      <c r="K6" s="27"/>
      <c r="L6" s="46" t="str">
        <f>IF(OR('Données Traitées'!AN34=0,'Données Traitées'!AN34="(vide)"),"",'Données Traitées'!AN34)</f>
        <v>Café Altimo pot 50g x 24 pcs</v>
      </c>
      <c r="M6" s="46">
        <f>IF('Données Traitées'!$AO$32="Livraison",IF(OR('Données Traitées'!AN34=0,'Données Traitées'!AN34="(vide)"),"",'Données Traitées'!AO34),IF(OR('Données Traitées'!AN34=0,'Données Traitées'!AN34="(vide)"),"",0))</f>
        <v>1</v>
      </c>
      <c r="N6" s="46">
        <f t="shared" ref="N6:N65" si="0">IF(L6="","",IF(O6&lt;M6,0,O6-M6))</f>
        <v>6</v>
      </c>
      <c r="O6" s="50">
        <f>IF('Données Traitées'!$AO$32="Commande",IF(OR('Données Traitées'!AN34=0,'Données Traitées'!AN34="(vide)"),"",'Données Traitées'!AO34),IF('Données Traitées'!$AP$32="Commande",IF(OR('Données Traitées'!AN34=0,'Données Traitées'!AN34="(vide)"),"",'Données Traitées'!AP34),0))</f>
        <v>7</v>
      </c>
      <c r="P6" s="50"/>
    </row>
    <row r="7" spans="1:16" ht="15" thickTop="1" thickBot="1" x14ac:dyDescent="0.5">
      <c r="A7" s="27"/>
      <c r="B7" s="27"/>
      <c r="C7" s="27"/>
      <c r="D7" s="27"/>
      <c r="E7" s="27"/>
      <c r="F7" s="27"/>
      <c r="G7" s="27"/>
      <c r="H7" s="27"/>
      <c r="I7" s="27"/>
      <c r="J7" s="27"/>
      <c r="K7" s="27"/>
      <c r="L7" s="46" t="str">
        <f>IF(OR('Données Traitées'!AN35=0,'Données Traitées'!AN35="(vide)"),"",'Données Traitées'!AN35)</f>
        <v>Café pot Refraish 200g</v>
      </c>
      <c r="M7" s="46">
        <f>IF('Données Traitées'!$AO$32="Livraison",IF(OR('Données Traitées'!AN35=0,'Données Traitées'!AN35="(vide)"),"",'Données Traitées'!AO35),IF(OR('Données Traitées'!AN35=0,'Données Traitées'!AN35="(vide)"),"",0))</f>
        <v>159</v>
      </c>
      <c r="N7" s="46">
        <f t="shared" si="0"/>
        <v>0</v>
      </c>
      <c r="O7" s="50">
        <f>IF('Données Traitées'!$AO$32="Commande",IF(OR('Données Traitées'!AN35=0,'Données Traitées'!AN35="(vide)"),"",'Données Traitées'!AO35),IF('Données Traitées'!$AP$32="Commande",IF(OR('Données Traitées'!AN35=0,'Données Traitées'!AN35="(vide)"),"",'Données Traitées'!AP35),0))</f>
        <v>148</v>
      </c>
      <c r="P7" s="50"/>
    </row>
    <row r="8" spans="1:16" ht="15" thickTop="1" thickBot="1" x14ac:dyDescent="0.5">
      <c r="A8" s="27"/>
      <c r="B8" s="27"/>
      <c r="C8" s="27"/>
      <c r="D8" s="27"/>
      <c r="E8" s="27"/>
      <c r="F8" s="27"/>
      <c r="G8" s="27"/>
      <c r="H8" s="27"/>
      <c r="I8" s="27"/>
      <c r="J8" s="27"/>
      <c r="K8" s="27"/>
      <c r="L8" s="46" t="str">
        <f>IF(OR('Données Traitées'!AN36=0,'Données Traitées'!AN36="(vide)"),"",'Données Traitées'!AN36)</f>
        <v>Café pot Refraish 50g</v>
      </c>
      <c r="M8" s="46">
        <f>IF('Données Traitées'!$AO$32="Livraison",IF(OR('Données Traitées'!AN36=0,'Données Traitées'!AN36="(vide)"),"",'Données Traitées'!AO36),IF(OR('Données Traitées'!AN36=0,'Données Traitées'!AN36="(vide)"),"",0))</f>
        <v>207</v>
      </c>
      <c r="N8" s="46">
        <f t="shared" si="0"/>
        <v>27</v>
      </c>
      <c r="O8" s="50">
        <f>IF('Données Traitées'!$AO$32="Commande",IF(OR('Données Traitées'!AN36=0,'Données Traitées'!AN36="(vide)"),"",'Données Traitées'!AO36),IF('Données Traitées'!$AP$32="Commande",IF(OR('Données Traitées'!AN36=0,'Données Traitées'!AN36="(vide)"),"",'Données Traitées'!AP36),0))</f>
        <v>234</v>
      </c>
      <c r="P8" s="50"/>
    </row>
    <row r="9" spans="1:16" ht="15" thickTop="1" thickBot="1" x14ac:dyDescent="0.5">
      <c r="A9" s="27"/>
      <c r="B9" s="27"/>
      <c r="C9" s="27"/>
      <c r="D9" s="27"/>
      <c r="E9" s="27"/>
      <c r="F9" s="27"/>
      <c r="G9" s="27"/>
      <c r="H9" s="27"/>
      <c r="I9" s="27"/>
      <c r="J9" s="27"/>
      <c r="K9" s="27"/>
      <c r="L9" s="46" t="str">
        <f>IF(OR('Données Traitées'!AN37=0,'Données Traitées'!AN37="(vide)"),"",'Données Traitées'!AN37)</f>
        <v>Café stick Altimo 1,5gx09boites</v>
      </c>
      <c r="M9" s="46">
        <f>IF('Données Traitées'!$AO$32="Livraison",IF(OR('Données Traitées'!AN37=0,'Données Traitées'!AN37="(vide)"),"",'Données Traitées'!AO37),IF(OR('Données Traitées'!AN37=0,'Données Traitées'!AN37="(vide)"),"",0))</f>
        <v>350</v>
      </c>
      <c r="N9" s="46">
        <f t="shared" si="0"/>
        <v>85</v>
      </c>
      <c r="O9" s="50">
        <f>IF('Données Traitées'!$AO$32="Commande",IF(OR('Données Traitées'!AN37=0,'Données Traitées'!AN37="(vide)"),"",'Données Traitées'!AO37),IF('Données Traitées'!$AP$32="Commande",IF(OR('Données Traitées'!AN37=0,'Données Traitées'!AN37="(vide)"),"",'Données Traitées'!AP37),0))</f>
        <v>435</v>
      </c>
      <c r="P9" s="50"/>
    </row>
    <row r="10" spans="1:16" ht="15" thickTop="1" thickBot="1" x14ac:dyDescent="0.5">
      <c r="A10" s="27"/>
      <c r="B10" s="27"/>
      <c r="C10" s="27"/>
      <c r="D10" s="27"/>
      <c r="E10" s="27"/>
      <c r="F10" s="27"/>
      <c r="G10" s="27"/>
      <c r="H10" s="27"/>
      <c r="I10" s="27"/>
      <c r="J10" s="27"/>
      <c r="K10" s="27"/>
      <c r="L10" s="46" t="str">
        <f>IF(OR('Données Traitées'!AN38=0,'Données Traitées'!AN38="(vide)"),"",'Données Traitées'!AN38)</f>
        <v>Café stick Altimo 1,5gx18boites</v>
      </c>
      <c r="M10" s="46">
        <f>IF('Données Traitées'!$AO$32="Livraison",IF(OR('Données Traitées'!AN38=0,'Données Traitées'!AN38="(vide)"),"",'Données Traitées'!AO38),IF(OR('Données Traitées'!AN38=0,'Données Traitées'!AN38="(vide)"),"",0))</f>
        <v>50</v>
      </c>
      <c r="N10" s="46">
        <f t="shared" si="0"/>
        <v>0</v>
      </c>
      <c r="O10" s="50">
        <f>IF('Données Traitées'!$AO$32="Commande",IF(OR('Données Traitées'!AN38=0,'Données Traitées'!AN38="(vide)"),"",'Données Traitées'!AO38),IF('Données Traitées'!$AP$32="Commande",IF(OR('Données Traitées'!AN38=0,'Données Traitées'!AN38="(vide)"),"",'Données Traitées'!AP38),0))</f>
        <v>13</v>
      </c>
      <c r="P10" s="50"/>
    </row>
    <row r="11" spans="1:16" ht="15" thickTop="1" thickBot="1" x14ac:dyDescent="0.5">
      <c r="A11" s="27"/>
      <c r="B11" s="27"/>
      <c r="C11" s="27"/>
      <c r="D11" s="27"/>
      <c r="E11" s="27"/>
      <c r="F11" s="27"/>
      <c r="G11" s="27"/>
      <c r="H11" s="27"/>
      <c r="I11" s="27"/>
      <c r="J11" s="27"/>
      <c r="K11" s="27"/>
      <c r="L11" s="46" t="str">
        <f>IF(OR('Données Traitées'!AN39=0,'Données Traitées'!AN39="(vide)"),"",'Données Traitées'!AN39)</f>
        <v>Café stick Refraish 1,5gx09boites</v>
      </c>
      <c r="M11" s="46">
        <f>IF('Données Traitées'!$AO$32="Livraison",IF(OR('Données Traitées'!AN39=0,'Données Traitées'!AN39="(vide)"),"",'Données Traitées'!AO39),IF(OR('Données Traitées'!AN39=0,'Données Traitées'!AN39="(vide)"),"",0))</f>
        <v>898</v>
      </c>
      <c r="N11" s="46">
        <f t="shared" si="0"/>
        <v>2036</v>
      </c>
      <c r="O11" s="50">
        <f>IF('Données Traitées'!$AO$32="Commande",IF(OR('Données Traitées'!AN39=0,'Données Traitées'!AN39="(vide)"),"",'Données Traitées'!AO39),IF('Données Traitées'!$AP$32="Commande",IF(OR('Données Traitées'!AN39=0,'Données Traitées'!AN39="(vide)"),"",'Données Traitées'!AP39),0))</f>
        <v>2934</v>
      </c>
      <c r="P11" s="50"/>
    </row>
    <row r="12" spans="1:16" ht="15" thickTop="1" thickBot="1" x14ac:dyDescent="0.5">
      <c r="A12" s="27"/>
      <c r="B12" s="27"/>
      <c r="C12" s="27"/>
      <c r="D12" s="27"/>
      <c r="E12" s="27"/>
      <c r="F12" s="27"/>
      <c r="G12" s="27"/>
      <c r="H12" s="27"/>
      <c r="I12" s="27"/>
      <c r="J12" s="27"/>
      <c r="K12" s="27"/>
      <c r="L12" s="46" t="str">
        <f>IF(OR('Données Traitées'!AN40=0,'Données Traitées'!AN40="(vide)"),"",'Données Traitées'!AN40)</f>
        <v>Lait Janus 18gx100</v>
      </c>
      <c r="M12" s="46">
        <f>IF('Données Traitées'!$AO$32="Livraison",IF(OR('Données Traitées'!AN40=0,'Données Traitées'!AN40="(vide)"),"",'Données Traitées'!AO40),IF(OR('Données Traitées'!AN40=0,'Données Traitées'!AN40="(vide)"),"",0))</f>
        <v>625</v>
      </c>
      <c r="N12" s="46">
        <f t="shared" si="0"/>
        <v>0</v>
      </c>
      <c r="O12" s="50">
        <f>IF('Données Traitées'!$AO$32="Commande",IF(OR('Données Traitées'!AN40=0,'Données Traitées'!AN40="(vide)"),"",'Données Traitées'!AO40),IF('Données Traitées'!$AP$32="Commande",IF(OR('Données Traitées'!AN40=0,'Données Traitées'!AN40="(vide)"),"",'Données Traitées'!AP40),0))</f>
        <v>150</v>
      </c>
      <c r="P12" s="50"/>
    </row>
    <row r="13" spans="1:16" ht="15" thickTop="1" thickBot="1" x14ac:dyDescent="0.5">
      <c r="A13" s="27"/>
      <c r="B13" s="27"/>
      <c r="C13" s="27"/>
      <c r="D13" s="27"/>
      <c r="E13" s="27"/>
      <c r="F13" s="27"/>
      <c r="G13" s="27"/>
      <c r="H13" s="27"/>
      <c r="I13" s="27"/>
      <c r="J13" s="27"/>
      <c r="K13" s="27"/>
      <c r="L13" s="46" t="str">
        <f>IF(OR('Données Traitées'!AN41=0,'Données Traitées'!AN41="(vide)"),"",'Données Traitées'!AN41)</f>
        <v>Lait Janus 20gx100</v>
      </c>
      <c r="M13" s="46">
        <f>IF('Données Traitées'!$AO$32="Livraison",IF(OR('Données Traitées'!AN41=0,'Données Traitées'!AN41="(vide)"),"",'Données Traitées'!AO41),IF(OR('Données Traitées'!AN41=0,'Données Traitées'!AN41="(vide)"),"",0))</f>
        <v>175</v>
      </c>
      <c r="N13" s="46">
        <f t="shared" si="0"/>
        <v>0</v>
      </c>
      <c r="O13" s="50">
        <f>IF('Données Traitées'!$AO$32="Commande",IF(OR('Données Traitées'!AN41=0,'Données Traitées'!AN41="(vide)"),"",'Données Traitées'!AO41),IF('Données Traitées'!$AP$32="Commande",IF(OR('Données Traitées'!AN41=0,'Données Traitées'!AN41="(vide)"),"",'Données Traitées'!AP41),0))</f>
        <v>150</v>
      </c>
      <c r="P13" s="50"/>
    </row>
    <row r="14" spans="1:16" ht="15" thickTop="1" thickBot="1" x14ac:dyDescent="0.5">
      <c r="A14" s="27"/>
      <c r="B14" s="27"/>
      <c r="C14" s="27"/>
      <c r="D14" s="27"/>
      <c r="E14" s="27"/>
      <c r="F14" s="27"/>
      <c r="G14" s="27"/>
      <c r="H14" s="27"/>
      <c r="I14" s="27"/>
      <c r="J14" s="27"/>
      <c r="K14" s="27"/>
      <c r="L14" s="46" t="str">
        <f>IF(OR('Données Traitées'!AN42=0,'Données Traitées'!AN42="(vide)"),"",'Données Traitées'!AN42)</f>
        <v>Lait Janus 400gx10</v>
      </c>
      <c r="M14" s="46">
        <f>IF('Données Traitées'!$AO$32="Livraison",IF(OR('Données Traitées'!AN42=0,'Données Traitées'!AN42="(vide)"),"",'Données Traitées'!AO42),IF(OR('Données Traitées'!AN42=0,'Données Traitées'!AN42="(vide)"),"",0))</f>
        <v>10</v>
      </c>
      <c r="N14" s="46">
        <f t="shared" si="0"/>
        <v>0</v>
      </c>
      <c r="O14" s="50">
        <f>IF('Données Traitées'!$AO$32="Commande",IF(OR('Données Traitées'!AN42=0,'Données Traitées'!AN42="(vide)"),"",'Données Traitées'!AO42),IF('Données Traitées'!$AP$32="Commande",IF(OR('Données Traitées'!AN42=0,'Données Traitées'!AN42="(vide)"),"",'Données Traitées'!AP42),0))</f>
        <v>8</v>
      </c>
      <c r="P14" s="50"/>
    </row>
    <row r="15" spans="1:16" ht="15" thickTop="1" thickBot="1" x14ac:dyDescent="0.5">
      <c r="A15" s="27"/>
      <c r="B15" s="27"/>
      <c r="C15" s="27"/>
      <c r="D15" s="27"/>
      <c r="E15" s="27"/>
      <c r="F15" s="27"/>
      <c r="G15" s="27"/>
      <c r="H15" s="27"/>
      <c r="I15" s="27"/>
      <c r="J15" s="27"/>
      <c r="K15" s="27"/>
      <c r="L15" s="46" t="str">
        <f>IF(OR('Données Traitées'!AN43=0,'Données Traitées'!AN43="(vide)"),"",'Données Traitées'!AN43)</f>
        <v>Lait Kamlac sachet 18gx100</v>
      </c>
      <c r="M15" s="46">
        <f>IF('Données Traitées'!$AO$32="Livraison",IF(OR('Données Traitées'!AN43=0,'Données Traitées'!AN43="(vide)"),"",'Données Traitées'!AO43),IF(OR('Données Traitées'!AN43=0,'Données Traitées'!AN43="(vide)"),"",0))</f>
        <v>158</v>
      </c>
      <c r="N15" s="46">
        <f t="shared" si="0"/>
        <v>0</v>
      </c>
      <c r="O15" s="50">
        <f>IF('Données Traitées'!$AO$32="Commande",IF(OR('Données Traitées'!AN43=0,'Données Traitées'!AN43="(vide)"),"",'Données Traitées'!AO43),IF('Données Traitées'!$AP$32="Commande",IF(OR('Données Traitées'!AN43=0,'Données Traitées'!AN43="(vide)"),"",'Données Traitées'!AP43),0))</f>
        <v>50</v>
      </c>
      <c r="P15" s="50"/>
    </row>
    <row r="16" spans="1:16" ht="15" thickTop="1" thickBot="1" x14ac:dyDescent="0.5">
      <c r="A16" s="27"/>
      <c r="B16" s="27"/>
      <c r="C16" s="27"/>
      <c r="D16" s="27"/>
      <c r="E16" s="27"/>
      <c r="F16" s="27"/>
      <c r="G16" s="27"/>
      <c r="H16" s="27"/>
      <c r="I16" s="27"/>
      <c r="J16" s="27"/>
      <c r="K16" s="27"/>
      <c r="L16" s="46" t="str">
        <f>IF(OR('Données Traitées'!AN44=0,'Données Traitées'!AN44="(vide)"),"",'Données Traitées'!AN44)</f>
        <v/>
      </c>
      <c r="M16" s="46" t="str">
        <f>IF('Données Traitées'!$AO$32="Livraison",IF(OR('Données Traitées'!AN44=0,'Données Traitées'!AN44="(vide)"),"",'Données Traitées'!AO44),IF(OR('Données Traitées'!AN44=0,'Données Traitées'!AN44="(vide)"),"",0))</f>
        <v/>
      </c>
      <c r="N16" s="46" t="str">
        <f t="shared" si="0"/>
        <v/>
      </c>
      <c r="O16" s="50" t="str">
        <f>IF('Données Traitées'!$AO$32="Commande",IF(OR('Données Traitées'!AN44=0,'Données Traitées'!AN44="(vide)"),"",'Données Traitées'!AO44),IF('Données Traitées'!$AP$32="Commande",IF(OR('Données Traitées'!AN44=0,'Données Traitées'!AN44="(vide)"),"",'Données Traitées'!AP44),0))</f>
        <v/>
      </c>
      <c r="P16" s="50"/>
    </row>
    <row r="17" spans="1:16" ht="15" thickTop="1" thickBot="1" x14ac:dyDescent="0.5">
      <c r="A17" s="27"/>
      <c r="B17" s="27"/>
      <c r="C17" s="27"/>
      <c r="D17" s="27"/>
      <c r="E17" s="27"/>
      <c r="F17" s="27"/>
      <c r="G17" s="27"/>
      <c r="H17" s="27"/>
      <c r="I17" s="27"/>
      <c r="J17" s="27"/>
      <c r="K17" s="27"/>
      <c r="L17" s="46" t="str">
        <f>IF(OR('Données Traitées'!AN45=0,'Données Traitées'!AN45="(vide)"),"",'Données Traitées'!AN45)</f>
        <v>Jus Lido</v>
      </c>
      <c r="M17" s="46">
        <f>IF('Données Traitées'!$AO$32="Livraison",IF(OR('Données Traitées'!AN45=0,'Données Traitées'!AN45="(vide)"),"",'Données Traitées'!AO45),IF(OR('Données Traitées'!AN45=0,'Données Traitées'!AN45="(vide)"),"",0))</f>
        <v>0</v>
      </c>
      <c r="N17" s="46">
        <f t="shared" si="0"/>
        <v>2</v>
      </c>
      <c r="O17" s="50">
        <f>IF('Données Traitées'!$AO$32="Commande",IF(OR('Données Traitées'!AN45=0,'Données Traitées'!AN45="(vide)"),"",'Données Traitées'!AO45),IF('Données Traitées'!$AP$32="Commande",IF(OR('Données Traitées'!AN45=0,'Données Traitées'!AN45="(vide)"),"",'Données Traitées'!AP45),0))</f>
        <v>2</v>
      </c>
      <c r="P17" s="50"/>
    </row>
    <row r="18" spans="1:16" ht="15" thickTop="1" thickBot="1" x14ac:dyDescent="0.5">
      <c r="A18" s="27"/>
      <c r="B18" s="27"/>
      <c r="C18" s="27"/>
      <c r="D18" s="27"/>
      <c r="E18" s="27"/>
      <c r="F18" s="27"/>
      <c r="G18" s="27"/>
      <c r="H18" s="27"/>
      <c r="I18" s="27"/>
      <c r="J18" s="27"/>
      <c r="K18" s="27"/>
      <c r="L18" s="46" t="str">
        <f>IF(OR('Données Traitées'!AN46=0,'Données Traitées'!AN46="(vide)"),"",'Données Traitées'!AN46)</f>
        <v>Lait Janus, Refraish, Meadow Cup sac 25kg</v>
      </c>
      <c r="M18" s="46">
        <f>IF('Données Traitées'!$AO$32="Livraison",IF(OR('Données Traitées'!AN46=0,'Données Traitées'!AN46="(vide)"),"",'Données Traitées'!AO46),IF(OR('Données Traitées'!AN46=0,'Données Traitées'!AN46="(vide)"),"",0))</f>
        <v>0</v>
      </c>
      <c r="N18" s="46">
        <f t="shared" si="0"/>
        <v>5</v>
      </c>
      <c r="O18" s="50">
        <f>IF('Données Traitées'!$AO$32="Commande",IF(OR('Données Traitées'!AN46=0,'Données Traitées'!AN46="(vide)"),"",'Données Traitées'!AO46),IF('Données Traitées'!$AP$32="Commande",IF(OR('Données Traitées'!AN46=0,'Données Traitées'!AN46="(vide)"),"",'Données Traitées'!AP46),0))</f>
        <v>5</v>
      </c>
      <c r="P18" s="50"/>
    </row>
    <row r="19" spans="1:16" ht="15" thickTop="1" thickBot="1" x14ac:dyDescent="0.5">
      <c r="A19" s="27"/>
      <c r="B19" s="27"/>
      <c r="C19" s="27"/>
      <c r="D19" s="27"/>
      <c r="E19" s="27"/>
      <c r="F19" s="27"/>
      <c r="G19" s="27"/>
      <c r="H19" s="27"/>
      <c r="I19" s="27"/>
      <c r="J19" s="27"/>
      <c r="K19" s="27"/>
      <c r="L19" s="46" t="str">
        <f>IF(OR('Données Traitées'!AN47=0,'Données Traitées'!AN47="(vide)"),"",'Données Traitées'!AN47)</f>
        <v/>
      </c>
      <c r="M19" s="46" t="str">
        <f>IF('Données Traitées'!$AO$32="Livraison",IF(OR('Données Traitées'!AN47=0,'Données Traitées'!AN47="(vide)"),"",'Données Traitées'!AO47),IF(OR('Données Traitées'!AN47=0,'Données Traitées'!AN47="(vide)"),"",0))</f>
        <v/>
      </c>
      <c r="N19" s="46" t="str">
        <f t="shared" si="0"/>
        <v/>
      </c>
      <c r="O19" s="50" t="str">
        <f>IF('Données Traitées'!$AO$32="Commande",IF(OR('Données Traitées'!AN47=0,'Données Traitées'!AN47="(vide)"),"",'Données Traitées'!AO47),IF('Données Traitées'!$AP$32="Commande",IF(OR('Données Traitées'!AN47=0,'Données Traitées'!AN47="(vide)"),"",'Données Traitées'!AP47),0))</f>
        <v/>
      </c>
      <c r="P19" s="50"/>
    </row>
    <row r="20" spans="1:16" ht="15" thickTop="1" thickBot="1" x14ac:dyDescent="0.5">
      <c r="A20" s="27"/>
      <c r="B20" s="27"/>
      <c r="C20" s="27"/>
      <c r="D20" s="27"/>
      <c r="E20" s="27"/>
      <c r="F20" s="27"/>
      <c r="G20" s="27"/>
      <c r="H20" s="27"/>
      <c r="I20" s="27"/>
      <c r="J20" s="27"/>
      <c r="K20" s="27"/>
      <c r="L20" s="46" t="str">
        <f>IF(OR('Données Traitées'!AN48=0,'Données Traitées'!AN48="(vide)"),"",'Données Traitées'!AN48)</f>
        <v/>
      </c>
      <c r="M20" s="46" t="str">
        <f>IF('Données Traitées'!$AO$32="Livraison",IF(OR('Données Traitées'!AN48=0,'Données Traitées'!AN48="(vide)"),"",'Données Traitées'!AO48),IF(OR('Données Traitées'!AN48=0,'Données Traitées'!AN48="(vide)"),"",0))</f>
        <v/>
      </c>
      <c r="N20" s="46" t="str">
        <f t="shared" si="0"/>
        <v/>
      </c>
      <c r="O20" s="50" t="str">
        <f>IF('Données Traitées'!$AO$32="Commande",IF(OR('Données Traitées'!AN48=0,'Données Traitées'!AN48="(vide)"),"",'Données Traitées'!AO48),IF('Données Traitées'!$AP$32="Commande",IF(OR('Données Traitées'!AN48=0,'Données Traitées'!AN48="(vide)"),"",'Données Traitées'!AP48),0))</f>
        <v/>
      </c>
      <c r="P20" s="50"/>
    </row>
    <row r="21" spans="1:16" ht="15" thickTop="1" thickBot="1" x14ac:dyDescent="0.5">
      <c r="A21" s="27"/>
      <c r="B21" s="27"/>
      <c r="C21" s="27"/>
      <c r="D21" s="27"/>
      <c r="E21" s="27"/>
      <c r="F21" s="27"/>
      <c r="G21" s="27"/>
      <c r="H21" s="27"/>
      <c r="I21" s="27"/>
      <c r="J21" s="27"/>
      <c r="K21" s="27"/>
      <c r="L21" s="46" t="str">
        <f>IF(OR('Données Traitées'!AN49=0,'Données Traitées'!AN49="(vide)"),"",'Données Traitées'!AN49)</f>
        <v/>
      </c>
      <c r="M21" s="46" t="str">
        <f>IF('Données Traitées'!$AO$32="Livraison",IF(OR('Données Traitées'!AN49=0,'Données Traitées'!AN49="(vide)"),"",'Données Traitées'!AO49),IF(OR('Données Traitées'!AN49=0,'Données Traitées'!AN49="(vide)"),"",0))</f>
        <v/>
      </c>
      <c r="N21" s="46" t="str">
        <f t="shared" si="0"/>
        <v/>
      </c>
      <c r="O21" s="50" t="str">
        <f>IF('Données Traitées'!$AO$32="Commande",IF(OR('Données Traitées'!AN49=0,'Données Traitées'!AN49="(vide)"),"",'Données Traitées'!AO49),IF('Données Traitées'!$AP$32="Commande",IF(OR('Données Traitées'!AN49=0,'Données Traitées'!AN49="(vide)"),"",'Données Traitées'!AP49),0))</f>
        <v/>
      </c>
      <c r="P21" s="50"/>
    </row>
    <row r="22" spans="1:16" ht="15" thickTop="1" thickBot="1" x14ac:dyDescent="0.5">
      <c r="A22" s="27"/>
      <c r="B22" s="27"/>
      <c r="C22" s="27"/>
      <c r="D22" s="27"/>
      <c r="E22" s="27"/>
      <c r="F22" s="27"/>
      <c r="G22" s="27"/>
      <c r="H22" s="27"/>
      <c r="I22" s="27"/>
      <c r="J22" s="27"/>
      <c r="K22" s="27"/>
      <c r="L22" s="46" t="str">
        <f>IF(OR('Données Traitées'!AN50=0,'Données Traitées'!AN50="(vide)"),"",'Données Traitées'!AN50)</f>
        <v/>
      </c>
      <c r="M22" s="46" t="str">
        <f>IF('Données Traitées'!$AO$32="Livraison",IF(OR('Données Traitées'!AN50=0,'Données Traitées'!AN50="(vide)"),"",'Données Traitées'!AO50),IF(OR('Données Traitées'!AN50=0,'Données Traitées'!AN50="(vide)"),"",0))</f>
        <v/>
      </c>
      <c r="N22" s="46" t="str">
        <f t="shared" si="0"/>
        <v/>
      </c>
      <c r="O22" s="50" t="str">
        <f>IF('Données Traitées'!$AO$32="Commande",IF(OR('Données Traitées'!AN50=0,'Données Traitées'!AN50="(vide)"),"",'Données Traitées'!AO50),IF('Données Traitées'!$AP$32="Commande",IF(OR('Données Traitées'!AN50=0,'Données Traitées'!AN50="(vide)"),"",'Données Traitées'!AP50),0))</f>
        <v/>
      </c>
      <c r="P22" s="50"/>
    </row>
    <row r="23" spans="1:16" ht="15" thickTop="1" thickBot="1" x14ac:dyDescent="0.5">
      <c r="A23" s="27"/>
      <c r="B23" s="27"/>
      <c r="C23" s="27"/>
      <c r="D23" s="27"/>
      <c r="E23" s="27"/>
      <c r="F23" s="27"/>
      <c r="G23" s="27"/>
      <c r="H23" s="27"/>
      <c r="I23" s="27"/>
      <c r="J23" s="27"/>
      <c r="K23" s="27"/>
      <c r="L23" s="46" t="str">
        <f>IF(OR('Données Traitées'!AN51=0,'Données Traitées'!AN51="(vide)"),"",'Données Traitées'!AN51)</f>
        <v/>
      </c>
      <c r="M23" s="46" t="str">
        <f>IF('Données Traitées'!$AO$32="Livraison",IF(OR('Données Traitées'!AN51=0,'Données Traitées'!AN51="(vide)"),"",'Données Traitées'!AO51),IF(OR('Données Traitées'!AN51=0,'Données Traitées'!AN51="(vide)"),"",0))</f>
        <v/>
      </c>
      <c r="N23" s="46" t="str">
        <f t="shared" si="0"/>
        <v/>
      </c>
      <c r="O23" s="50" t="str">
        <f>IF('Données Traitées'!$AO$32="Commande",IF(OR('Données Traitées'!AN51=0,'Données Traitées'!AN51="(vide)"),"",'Données Traitées'!AO51),IF('Données Traitées'!$AP$32="Commande",IF(OR('Données Traitées'!AN51=0,'Données Traitées'!AN51="(vide)"),"",'Données Traitées'!AP51),0))</f>
        <v/>
      </c>
      <c r="P23" s="50"/>
    </row>
    <row r="24" spans="1:16" ht="15" thickTop="1" thickBot="1" x14ac:dyDescent="0.5">
      <c r="A24" s="27"/>
      <c r="B24" s="27"/>
      <c r="C24" s="27"/>
      <c r="D24" s="27"/>
      <c r="E24" s="27"/>
      <c r="F24" s="27"/>
      <c r="G24" s="27"/>
      <c r="H24" s="27"/>
      <c r="I24" s="27"/>
      <c r="J24" s="27"/>
      <c r="K24" s="27"/>
      <c r="L24" s="46" t="str">
        <f>IF(OR('Données Traitées'!AN52=0,'Données Traitées'!AN52="(vide)"),"",'Données Traitées'!AN52)</f>
        <v/>
      </c>
      <c r="M24" s="46" t="str">
        <f>IF('Données Traitées'!$AO$32="Livraison",IF(OR('Données Traitées'!AN52=0,'Données Traitées'!AN52="(vide)"),"",'Données Traitées'!AO52),IF(OR('Données Traitées'!AN52=0,'Données Traitées'!AN52="(vide)"),"",0))</f>
        <v/>
      </c>
      <c r="N24" s="46" t="str">
        <f t="shared" si="0"/>
        <v/>
      </c>
      <c r="O24" s="50" t="str">
        <f>IF('Données Traitées'!$AO$32="Commande",IF(OR('Données Traitées'!AN52=0,'Données Traitées'!AN52="(vide)"),"",'Données Traitées'!AO52),IF('Données Traitées'!$AP$32="Commande",IF(OR('Données Traitées'!AN52=0,'Données Traitées'!AN52="(vide)"),"",'Données Traitées'!AP52),0))</f>
        <v/>
      </c>
      <c r="P24" s="50"/>
    </row>
    <row r="25" spans="1:16" ht="15" thickTop="1" thickBot="1" x14ac:dyDescent="0.5">
      <c r="A25" s="27"/>
      <c r="B25" s="27"/>
      <c r="C25" s="27"/>
      <c r="D25" s="27"/>
      <c r="E25" s="27"/>
      <c r="F25" s="27"/>
      <c r="G25" s="27"/>
      <c r="H25" s="27"/>
      <c r="I25" s="27"/>
      <c r="J25" s="27"/>
      <c r="K25" s="27"/>
      <c r="L25" s="46" t="str">
        <f>IF(OR('Données Traitées'!AN53=0,'Données Traitées'!AN53="(vide)"),"",'Données Traitées'!AN53)</f>
        <v/>
      </c>
      <c r="M25" s="46" t="str">
        <f>IF('Données Traitées'!$AO$32="Livraison",IF(OR('Données Traitées'!AN53=0,'Données Traitées'!AN53="(vide)"),"",'Données Traitées'!AO53),IF(OR('Données Traitées'!AN53=0,'Données Traitées'!AN53="(vide)"),"",0))</f>
        <v/>
      </c>
      <c r="N25" s="46" t="str">
        <f t="shared" si="0"/>
        <v/>
      </c>
      <c r="O25" s="50" t="str">
        <f>IF('Données Traitées'!$AO$32="Commande",IF(OR('Données Traitées'!AN53=0,'Données Traitées'!AN53="(vide)"),"",'Données Traitées'!AO53),IF('Données Traitées'!$AP$32="Commande",IF(OR('Données Traitées'!AN53=0,'Données Traitées'!AN53="(vide)"),"",'Données Traitées'!AP53),0))</f>
        <v/>
      </c>
      <c r="P25" s="50"/>
    </row>
    <row r="26" spans="1:16" ht="15" thickTop="1" thickBot="1" x14ac:dyDescent="0.5">
      <c r="A26" s="27"/>
      <c r="B26" s="27"/>
      <c r="C26" s="27"/>
      <c r="D26" s="27"/>
      <c r="E26" s="27"/>
      <c r="F26" s="27"/>
      <c r="G26" s="27"/>
      <c r="H26" s="27"/>
      <c r="I26" s="27"/>
      <c r="J26" s="27"/>
      <c r="K26" s="27"/>
      <c r="L26" s="46" t="str">
        <f>IF(OR('Données Traitées'!AN54=0,'Données Traitées'!AN54="(vide)"),"",'Données Traitées'!AN54)</f>
        <v/>
      </c>
      <c r="M26" s="46" t="str">
        <f>IF('Données Traitées'!$AO$32="Livraison",IF(OR('Données Traitées'!AN54=0,'Données Traitées'!AN54="(vide)"),"",'Données Traitées'!AO54),IF(OR('Données Traitées'!AN54=0,'Données Traitées'!AN54="(vide)"),"",0))</f>
        <v/>
      </c>
      <c r="N26" s="46" t="str">
        <f t="shared" si="0"/>
        <v/>
      </c>
      <c r="O26" s="50" t="str">
        <f>IF('Données Traitées'!$AO$32="Commande",IF(OR('Données Traitées'!AN54=0,'Données Traitées'!AN54="(vide)"),"",'Données Traitées'!AO54),IF('Données Traitées'!$AP$32="Commande",IF(OR('Données Traitées'!AN54=0,'Données Traitées'!AN54="(vide)"),"",'Données Traitées'!AP54),0))</f>
        <v/>
      </c>
      <c r="P26" s="50"/>
    </row>
    <row r="27" spans="1:16" ht="15" thickTop="1" thickBot="1" x14ac:dyDescent="0.5">
      <c r="A27" s="27"/>
      <c r="B27" s="27"/>
      <c r="C27" s="27"/>
      <c r="D27" s="27"/>
      <c r="E27" s="27"/>
      <c r="F27" s="27"/>
      <c r="G27" s="27"/>
      <c r="H27" s="27"/>
      <c r="I27" s="27"/>
      <c r="J27" s="27"/>
      <c r="K27" s="27"/>
      <c r="L27" s="46" t="str">
        <f>IF(OR('Données Traitées'!AN55=0,'Données Traitées'!AN55="(vide)"),"",'Données Traitées'!AN55)</f>
        <v/>
      </c>
      <c r="M27" s="46" t="str">
        <f>IF('Données Traitées'!$AO$32="Livraison",IF(OR('Données Traitées'!AN55=0,'Données Traitées'!AN55="(vide)"),"",'Données Traitées'!AO55),IF(OR('Données Traitées'!AN55=0,'Données Traitées'!AN55="(vide)"),"",0))</f>
        <v/>
      </c>
      <c r="N27" s="46" t="str">
        <f t="shared" si="0"/>
        <v/>
      </c>
      <c r="O27" s="50" t="str">
        <f>IF('Données Traitées'!$AO$32="Commande",IF(OR('Données Traitées'!AN55=0,'Données Traitées'!AN55="(vide)"),"",'Données Traitées'!AO55),IF('Données Traitées'!$AP$32="Commande",IF(OR('Données Traitées'!AN55=0,'Données Traitées'!AN55="(vide)"),"",'Données Traitées'!AP55),0))</f>
        <v/>
      </c>
      <c r="P27" s="50"/>
    </row>
    <row r="28" spans="1:16" ht="15" thickTop="1" thickBot="1" x14ac:dyDescent="0.5">
      <c r="A28" s="27"/>
      <c r="B28" s="27"/>
      <c r="C28" s="27"/>
      <c r="D28" s="27"/>
      <c r="E28" s="27"/>
      <c r="F28" s="27"/>
      <c r="G28" s="27"/>
      <c r="H28" s="27"/>
      <c r="I28" s="27"/>
      <c r="J28" s="27"/>
      <c r="K28" s="27"/>
      <c r="L28" s="46" t="str">
        <f>IF(OR('Données Traitées'!AN56=0,'Données Traitées'!AN56="(vide)"),"",'Données Traitées'!AN56)</f>
        <v/>
      </c>
      <c r="M28" s="46" t="str">
        <f>IF('Données Traitées'!$AO$32="Livraison",IF(OR('Données Traitées'!AN56=0,'Données Traitées'!AN56="(vide)"),"",'Données Traitées'!AO56),IF(OR('Données Traitées'!AN56=0,'Données Traitées'!AN56="(vide)"),"",0))</f>
        <v/>
      </c>
      <c r="N28" s="46" t="str">
        <f t="shared" si="0"/>
        <v/>
      </c>
      <c r="O28" s="50" t="str">
        <f>IF('Données Traitées'!$AO$32="Commande",IF(OR('Données Traitées'!AN56=0,'Données Traitées'!AN56="(vide)"),"",'Données Traitées'!AO56),IF('Données Traitées'!$AP$32="Commande",IF(OR('Données Traitées'!AN56=0,'Données Traitées'!AN56="(vide)"),"",'Données Traitées'!AP56),0))</f>
        <v/>
      </c>
      <c r="P28" s="50"/>
    </row>
    <row r="29" spans="1:16" ht="15" thickTop="1" thickBot="1" x14ac:dyDescent="0.5">
      <c r="A29" s="27"/>
      <c r="B29" s="27"/>
      <c r="C29" s="27"/>
      <c r="D29" s="27"/>
      <c r="E29" s="27"/>
      <c r="F29" s="27"/>
      <c r="G29" s="27"/>
      <c r="H29" s="27"/>
      <c r="I29" s="27"/>
      <c r="J29" s="27"/>
      <c r="K29" s="27"/>
      <c r="L29" s="46" t="str">
        <f>IF(OR('Données Traitées'!AN57=0,'Données Traitées'!AN57="(vide)"),"",'Données Traitées'!AN57)</f>
        <v/>
      </c>
      <c r="M29" s="46" t="str">
        <f>IF('Données Traitées'!$AO$32="Livraison",IF(OR('Données Traitées'!AN57=0,'Données Traitées'!AN57="(vide)"),"",'Données Traitées'!AO57),IF(OR('Données Traitées'!AN57=0,'Données Traitées'!AN57="(vide)"),"",0))</f>
        <v/>
      </c>
      <c r="N29" s="46" t="str">
        <f t="shared" si="0"/>
        <v/>
      </c>
      <c r="O29" s="50" t="str">
        <f>IF('Données Traitées'!$AO$32="Commande",IF(OR('Données Traitées'!AN57=0,'Données Traitées'!AN57="(vide)"),"",'Données Traitées'!AO57),IF('Données Traitées'!$AP$32="Commande",IF(OR('Données Traitées'!AN57=0,'Données Traitées'!AN57="(vide)"),"",'Données Traitées'!AP57),0))</f>
        <v/>
      </c>
      <c r="P29" s="50"/>
    </row>
    <row r="30" spans="1:16" ht="15" thickTop="1" thickBot="1" x14ac:dyDescent="0.5">
      <c r="A30" s="27"/>
      <c r="B30" s="27"/>
      <c r="C30" s="27"/>
      <c r="D30" s="27"/>
      <c r="E30" s="27"/>
      <c r="F30" s="27"/>
      <c r="G30" s="27"/>
      <c r="H30" s="27"/>
      <c r="I30" s="27"/>
      <c r="J30" s="27"/>
      <c r="K30" s="27"/>
      <c r="L30" s="46" t="str">
        <f>IF(OR('Données Traitées'!AN58=0,'Données Traitées'!AN58="(vide)"),"",'Données Traitées'!AN58)</f>
        <v/>
      </c>
      <c r="M30" s="46" t="str">
        <f>IF('Données Traitées'!$AO$32="Livraison",IF(OR('Données Traitées'!AN58=0,'Données Traitées'!AN58="(vide)"),"",'Données Traitées'!AO58),IF(OR('Données Traitées'!AN58=0,'Données Traitées'!AN58="(vide)"),"",0))</f>
        <v/>
      </c>
      <c r="N30" s="46" t="str">
        <f t="shared" si="0"/>
        <v/>
      </c>
      <c r="O30" s="50" t="str">
        <f>IF('Données Traitées'!$AO$32="Commande",IF(OR('Données Traitées'!AN58=0,'Données Traitées'!AN58="(vide)"),"",'Données Traitées'!AO58),IF('Données Traitées'!$AP$32="Commande",IF(OR('Données Traitées'!AN58=0,'Données Traitées'!AN58="(vide)"),"",'Données Traitées'!AP58),0))</f>
        <v/>
      </c>
      <c r="P30" s="50"/>
    </row>
    <row r="31" spans="1:16" ht="15" thickTop="1" thickBot="1" x14ac:dyDescent="0.5">
      <c r="A31" s="27"/>
      <c r="B31" s="27"/>
      <c r="C31" s="27"/>
      <c r="D31" s="27"/>
      <c r="E31" s="27"/>
      <c r="F31" s="27"/>
      <c r="G31" s="27"/>
      <c r="H31" s="27"/>
      <c r="I31" s="27"/>
      <c r="J31" s="27"/>
      <c r="K31" s="27"/>
      <c r="L31" s="46" t="str">
        <f>IF(OR('Données Traitées'!AN59=0,'Données Traitées'!AN59="(vide)"),"",'Données Traitées'!AN59)</f>
        <v/>
      </c>
      <c r="M31" s="46" t="str">
        <f>IF('Données Traitées'!$AO$32="Livraison",IF(OR('Données Traitées'!AN59=0,'Données Traitées'!AN59="(vide)"),"",'Données Traitées'!AO59),IF(OR('Données Traitées'!AN59=0,'Données Traitées'!AN59="(vide)"),"",0))</f>
        <v/>
      </c>
      <c r="N31" s="46" t="str">
        <f t="shared" si="0"/>
        <v/>
      </c>
      <c r="O31" s="50" t="str">
        <f>IF('Données Traitées'!$AO$32="Commande",IF(OR('Données Traitées'!AN59=0,'Données Traitées'!AN59="(vide)"),"",'Données Traitées'!AO59),IF('Données Traitées'!$AP$32="Commande",IF(OR('Données Traitées'!AN59=0,'Données Traitées'!AN59="(vide)"),"",'Données Traitées'!AP59),0))</f>
        <v/>
      </c>
      <c r="P31" s="50"/>
    </row>
    <row r="32" spans="1:16" ht="15" thickTop="1" thickBot="1" x14ac:dyDescent="0.5">
      <c r="A32" s="27"/>
      <c r="B32" s="27"/>
      <c r="C32" s="27"/>
      <c r="D32" s="27"/>
      <c r="E32" s="27"/>
      <c r="F32" s="27"/>
      <c r="G32" s="27"/>
      <c r="H32" s="27"/>
      <c r="I32" s="27"/>
      <c r="J32" s="27"/>
      <c r="K32" s="27"/>
      <c r="L32" s="46" t="str">
        <f>IF(OR('Données Traitées'!AN60=0,'Données Traitées'!AN60="(vide)"),"",'Données Traitées'!AN60)</f>
        <v/>
      </c>
      <c r="M32" s="46" t="str">
        <f>IF('Données Traitées'!$AO$32="Livraison",IF(OR('Données Traitées'!AN60=0,'Données Traitées'!AN60="(vide)"),"",'Données Traitées'!AO60),IF(OR('Données Traitées'!AN60=0,'Données Traitées'!AN60="(vide)"),"",0))</f>
        <v/>
      </c>
      <c r="N32" s="46" t="str">
        <f t="shared" si="0"/>
        <v/>
      </c>
      <c r="O32" s="50" t="str">
        <f>IF('Données Traitées'!$AO$32="Commande",IF(OR('Données Traitées'!AN60=0,'Données Traitées'!AN60="(vide)"),"",'Données Traitées'!AO60),IF('Données Traitées'!$AP$32="Commande",IF(OR('Données Traitées'!AN60=0,'Données Traitées'!AN60="(vide)"),"",'Données Traitées'!AP60),0))</f>
        <v/>
      </c>
      <c r="P32" s="50"/>
    </row>
    <row r="33" spans="1:16" ht="15" thickTop="1" thickBot="1" x14ac:dyDescent="0.5">
      <c r="A33" s="27"/>
      <c r="B33" s="27"/>
      <c r="C33" s="27"/>
      <c r="D33" s="27"/>
      <c r="E33" s="27"/>
      <c r="F33" s="27"/>
      <c r="G33" s="27"/>
      <c r="H33" s="27"/>
      <c r="I33" s="27"/>
      <c r="J33" s="27"/>
      <c r="K33" s="27"/>
      <c r="L33" s="46" t="str">
        <f>IF(OR('Données Traitées'!AN61=0,'Données Traitées'!AN61="(vide)"),"",'Données Traitées'!AN61)</f>
        <v/>
      </c>
      <c r="M33" s="46" t="str">
        <f>IF('Données Traitées'!$AO$32="Livraison",IF(OR('Données Traitées'!AN61=0,'Données Traitées'!AN61="(vide)"),"",'Données Traitées'!AO61),IF(OR('Données Traitées'!AN61=0,'Données Traitées'!AN61="(vide)"),"",0))</f>
        <v/>
      </c>
      <c r="N33" s="46" t="str">
        <f t="shared" si="0"/>
        <v/>
      </c>
      <c r="O33" s="50" t="str">
        <f>IF('Données Traitées'!$AO$32="Commande",IF(OR('Données Traitées'!AN61=0,'Données Traitées'!AN61="(vide)"),"",'Données Traitées'!AO61),IF('Données Traitées'!$AP$32="Commande",IF(OR('Données Traitées'!AN61=0,'Données Traitées'!AN61="(vide)"),"",'Données Traitées'!AP61),0))</f>
        <v/>
      </c>
      <c r="P33" s="50"/>
    </row>
    <row r="34" spans="1:16" ht="18" thickTop="1" thickBot="1" x14ac:dyDescent="0.5">
      <c r="A34" s="52"/>
      <c r="B34" s="52"/>
      <c r="C34" s="27"/>
      <c r="D34" s="27"/>
      <c r="E34" s="27"/>
      <c r="F34" s="27"/>
      <c r="G34" s="27"/>
      <c r="H34" s="27"/>
      <c r="I34" s="27"/>
      <c r="J34" s="27"/>
      <c r="K34" s="27"/>
      <c r="L34" s="53" t="str">
        <f>IF(OR('Données Traitées'!AN62=0,'Données Traitées'!AN62="(vide)"),"",'Données Traitées'!AN62)</f>
        <v/>
      </c>
      <c r="M34" s="46" t="str">
        <f>IF('Données Traitées'!$AO$32="Livraison",IF(OR('Données Traitées'!AN62=0,'Données Traitées'!AN62="(vide)"),"",'Données Traitées'!AO62),IF(OR('Données Traitées'!AN62=0,'Données Traitées'!AN62="(vide)"),"",0))</f>
        <v/>
      </c>
      <c r="N34" s="46" t="str">
        <f t="shared" si="0"/>
        <v/>
      </c>
      <c r="O34" s="50" t="str">
        <f>IF('Données Traitées'!$AO$32="Commande",IF(OR('Données Traitées'!AN62=0,'Données Traitées'!AN62="(vide)"),"",'Données Traitées'!AO62),IF('Données Traitées'!$AP$32="Commande",IF(OR('Données Traitées'!AN62=0,'Données Traitées'!AN62="(vide)"),"",'Données Traitées'!AP62),0))</f>
        <v/>
      </c>
      <c r="P34" s="50"/>
    </row>
    <row r="35" spans="1:16" ht="15" thickTop="1" thickBot="1" x14ac:dyDescent="0.5">
      <c r="A35" s="54"/>
      <c r="B35" s="54"/>
      <c r="C35" s="27"/>
      <c r="D35" s="27"/>
      <c r="E35" s="27"/>
      <c r="F35" s="27"/>
      <c r="G35" s="27"/>
      <c r="H35" s="27"/>
      <c r="I35" s="27"/>
      <c r="J35" s="27"/>
      <c r="K35" s="27"/>
      <c r="L35" s="46" t="str">
        <f>IF(OR('Données Traitées'!AN63=0,'Données Traitées'!AN63="(vide)"),"",'Données Traitées'!AN63)</f>
        <v/>
      </c>
      <c r="M35" s="46" t="str">
        <f>IF('Données Traitées'!$AO$32="Livraison",IF(OR('Données Traitées'!AN63=0,'Données Traitées'!AN63="(vide)"),"",'Données Traitées'!AO63),IF(OR('Données Traitées'!AN63=0,'Données Traitées'!AN63="(vide)"),"",0))</f>
        <v/>
      </c>
      <c r="N35" s="46" t="str">
        <f t="shared" si="0"/>
        <v/>
      </c>
      <c r="O35" s="50" t="str">
        <f>IF('Données Traitées'!$AO$32="Commande",IF(OR('Données Traitées'!AN63=0,'Données Traitées'!AN63="(vide)"),"",'Données Traitées'!AO63),IF('Données Traitées'!$AP$32="Commande",IF(OR('Données Traitées'!AN63=0,'Données Traitées'!AN63="(vide)"),"",'Données Traitées'!AP63),0))</f>
        <v/>
      </c>
      <c r="P35" s="50"/>
    </row>
    <row r="36" spans="1:16" ht="15" thickTop="1" thickBot="1" x14ac:dyDescent="0.5">
      <c r="A36" s="27"/>
      <c r="B36" s="27"/>
      <c r="C36" s="27"/>
      <c r="D36" s="27"/>
      <c r="E36" s="27"/>
      <c r="F36" s="27"/>
      <c r="G36" s="27"/>
      <c r="H36" s="27"/>
      <c r="I36" s="27"/>
      <c r="J36" s="27"/>
      <c r="K36" s="27"/>
      <c r="L36" s="46" t="str">
        <f>IF(OR('Données Traitées'!AN64=0,'Données Traitées'!AN64="(vide)"),"",'Données Traitées'!AN64)</f>
        <v/>
      </c>
      <c r="M36" s="46" t="str">
        <f>IF('Données Traitées'!$AO$32="Livraison",IF(OR('Données Traitées'!AN64=0,'Données Traitées'!AN64="(vide)"),"",'Données Traitées'!AO64),IF(OR('Données Traitées'!AN64=0,'Données Traitées'!AN64="(vide)"),"",0))</f>
        <v/>
      </c>
      <c r="N36" s="46" t="str">
        <f t="shared" si="0"/>
        <v/>
      </c>
      <c r="O36" s="50" t="str">
        <f>IF('Données Traitées'!$AO$32="Commande",IF(OR('Données Traitées'!AN64=0,'Données Traitées'!AN64="(vide)"),"",'Données Traitées'!AO64),IF('Données Traitées'!$AP$32="Commande",IF(OR('Données Traitées'!AN64=0,'Données Traitées'!AN64="(vide)"),"",'Données Traitées'!AP64),0))</f>
        <v/>
      </c>
      <c r="P36" s="50"/>
    </row>
    <row r="37" spans="1:16" ht="15" thickTop="1" thickBot="1" x14ac:dyDescent="0.5">
      <c r="A37" s="27"/>
      <c r="B37" s="27"/>
      <c r="C37" s="27"/>
      <c r="D37" s="27"/>
      <c r="E37" s="27"/>
      <c r="F37" s="27"/>
      <c r="G37" s="27"/>
      <c r="H37" s="27"/>
      <c r="I37" s="27"/>
      <c r="J37" s="27"/>
      <c r="K37" s="27"/>
      <c r="L37" s="46" t="str">
        <f>IF(OR('Données Traitées'!AN65=0,'Données Traitées'!AN65="(vide)"),"",'Données Traitées'!AN65)</f>
        <v/>
      </c>
      <c r="M37" s="46" t="str">
        <f>IF('Données Traitées'!$AO$32="Livraison",IF(OR('Données Traitées'!AN65=0,'Données Traitées'!AN65="(vide)"),"",'Données Traitées'!AO65),IF(OR('Données Traitées'!AN65=0,'Données Traitées'!AN65="(vide)"),"",0))</f>
        <v/>
      </c>
      <c r="N37" s="46" t="str">
        <f t="shared" si="0"/>
        <v/>
      </c>
      <c r="O37" s="50" t="str">
        <f>IF('Données Traitées'!$AO$32="Commande",IF(OR('Données Traitées'!AN65=0,'Données Traitées'!AN65="(vide)"),"",'Données Traitées'!AO65),IF('Données Traitées'!$AP$32="Commande",IF(OR('Données Traitées'!AN65=0,'Données Traitées'!AN65="(vide)"),"",'Données Traitées'!AP65),0))</f>
        <v/>
      </c>
      <c r="P37" s="50"/>
    </row>
    <row r="38" spans="1:16" ht="15" thickTop="1" thickBot="1" x14ac:dyDescent="0.5">
      <c r="A38" s="27"/>
      <c r="B38" s="27"/>
      <c r="C38" s="27"/>
      <c r="D38" s="27"/>
      <c r="E38" s="27"/>
      <c r="F38" s="27"/>
      <c r="G38" s="27"/>
      <c r="H38" s="27"/>
      <c r="I38" s="27"/>
      <c r="J38" s="27"/>
      <c r="K38" s="27"/>
      <c r="L38" s="46" t="str">
        <f>IF(OR('Données Traitées'!AN66=0,'Données Traitées'!AN66="(vide)"),"",'Données Traitées'!AN66)</f>
        <v/>
      </c>
      <c r="M38" s="46" t="str">
        <f>IF('Données Traitées'!$AO$32="Livraison",IF(OR('Données Traitées'!AN66=0,'Données Traitées'!AN66="(vide)"),"",'Données Traitées'!AO66),IF(OR('Données Traitées'!AN66=0,'Données Traitées'!AN66="(vide)"),"",0))</f>
        <v/>
      </c>
      <c r="N38" s="46" t="str">
        <f t="shared" si="0"/>
        <v/>
      </c>
      <c r="O38" s="50" t="str">
        <f>IF('Données Traitées'!$AO$32="Commande",IF(OR('Données Traitées'!AN66=0,'Données Traitées'!AN66="(vide)"),"",'Données Traitées'!AO66),IF('Données Traitées'!$AP$32="Commande",IF(OR('Données Traitées'!AN66=0,'Données Traitées'!AN66="(vide)"),"",'Données Traitées'!AP66),0))</f>
        <v/>
      </c>
      <c r="P38" s="50"/>
    </row>
    <row r="39" spans="1:16" ht="15" thickTop="1" thickBot="1" x14ac:dyDescent="0.5">
      <c r="A39" s="27"/>
      <c r="B39" s="27"/>
      <c r="C39" s="27"/>
      <c r="D39" s="27"/>
      <c r="E39" s="27"/>
      <c r="F39" s="27"/>
      <c r="G39" s="27"/>
      <c r="H39" s="27"/>
      <c r="I39" s="27"/>
      <c r="J39" s="27"/>
      <c r="K39" s="27"/>
      <c r="L39" s="46" t="str">
        <f>IF(OR('Données Traitées'!AN67=0,'Données Traitées'!AN67="(vide)"),"",'Données Traitées'!AN67)</f>
        <v/>
      </c>
      <c r="M39" s="46" t="str">
        <f>IF('Données Traitées'!$AO$32="Livraison",IF(OR('Données Traitées'!AN67=0,'Données Traitées'!AN67="(vide)"),"",'Données Traitées'!AO67),IF(OR('Données Traitées'!AN67=0,'Données Traitées'!AN67="(vide)"),"",0))</f>
        <v/>
      </c>
      <c r="N39" s="46" t="str">
        <f t="shared" si="0"/>
        <v/>
      </c>
      <c r="O39" s="50" t="str">
        <f>IF('Données Traitées'!$AO$32="Commande",IF(OR('Données Traitées'!AN67=0,'Données Traitées'!AN67="(vide)"),"",'Données Traitées'!AO67),IF('Données Traitées'!$AP$32="Commande",IF(OR('Données Traitées'!AN67=0,'Données Traitées'!AN67="(vide)"),"",'Données Traitées'!AP67),0))</f>
        <v/>
      </c>
      <c r="P39" s="50"/>
    </row>
    <row r="40" spans="1:16" ht="15" thickTop="1" thickBot="1" x14ac:dyDescent="0.5">
      <c r="A40" s="27"/>
      <c r="B40" s="27"/>
      <c r="C40" s="27"/>
      <c r="D40" s="27"/>
      <c r="E40" s="27"/>
      <c r="F40" s="27"/>
      <c r="G40" s="27"/>
      <c r="H40" s="27"/>
      <c r="I40" s="27"/>
      <c r="J40" s="27"/>
      <c r="K40" s="27"/>
      <c r="L40" s="46" t="str">
        <f>IF(OR('Données Traitées'!AN68=0,'Données Traitées'!AN68="(vide)"),"",'Données Traitées'!AN68)</f>
        <v/>
      </c>
      <c r="M40" s="46" t="str">
        <f>IF('Données Traitées'!$AO$32="Livraison",IF(OR('Données Traitées'!AN68=0,'Données Traitées'!AN68="(vide)"),"",'Données Traitées'!AO68),IF(OR('Données Traitées'!AN68=0,'Données Traitées'!AN68="(vide)"),"",0))</f>
        <v/>
      </c>
      <c r="N40" s="46" t="str">
        <f t="shared" si="0"/>
        <v/>
      </c>
      <c r="O40" s="50" t="str">
        <f>IF('Données Traitées'!$AO$32="Commande",IF(OR('Données Traitées'!AN68=0,'Données Traitées'!AN68="(vide)"),"",'Données Traitées'!AO68),IF('Données Traitées'!$AP$32="Commande",IF(OR('Données Traitées'!AN68=0,'Données Traitées'!AN68="(vide)"),"",'Données Traitées'!AP68),0))</f>
        <v/>
      </c>
      <c r="P40" s="50"/>
    </row>
    <row r="41" spans="1:16" ht="15" thickTop="1" thickBot="1" x14ac:dyDescent="0.5">
      <c r="A41" s="27"/>
      <c r="B41" s="27"/>
      <c r="C41" s="27"/>
      <c r="D41" s="27"/>
      <c r="E41" s="27"/>
      <c r="F41" s="27"/>
      <c r="G41" s="27"/>
      <c r="H41" s="27"/>
      <c r="I41" s="27"/>
      <c r="J41" s="27"/>
      <c r="K41" s="27"/>
      <c r="L41" s="46" t="str">
        <f>IF(OR('Données Traitées'!AN69=0,'Données Traitées'!AN69="(vide)"),"",'Données Traitées'!AN69)</f>
        <v/>
      </c>
      <c r="M41" s="46" t="str">
        <f>IF('Données Traitées'!$AO$32="Livraison",IF(OR('Données Traitées'!AN69=0,'Données Traitées'!AN69="(vide)"),"",'Données Traitées'!AO69),IF(OR('Données Traitées'!AN69=0,'Données Traitées'!AN69="(vide)"),"",0))</f>
        <v/>
      </c>
      <c r="N41" s="46" t="str">
        <f t="shared" si="0"/>
        <v/>
      </c>
      <c r="O41" s="50" t="str">
        <f>IF('Données Traitées'!$AO$32="Commande",IF(OR('Données Traitées'!AN69=0,'Données Traitées'!AN69="(vide)"),"",'Données Traitées'!AO69),IF('Données Traitées'!$AP$32="Commande",IF(OR('Données Traitées'!AN69=0,'Données Traitées'!AN69="(vide)"),"",'Données Traitées'!AP69),0))</f>
        <v/>
      </c>
      <c r="P41" s="50"/>
    </row>
    <row r="42" spans="1:16" ht="15" thickTop="1" thickBot="1" x14ac:dyDescent="0.5">
      <c r="A42" s="27"/>
      <c r="B42" s="27"/>
      <c r="C42" s="27"/>
      <c r="D42" s="27"/>
      <c r="E42" s="27"/>
      <c r="F42" s="27"/>
      <c r="G42" s="27"/>
      <c r="H42" s="27"/>
      <c r="I42" s="27"/>
      <c r="J42" s="27"/>
      <c r="K42" s="27"/>
      <c r="L42" s="46" t="str">
        <f>IF(OR('Données Traitées'!AN70=0,'Données Traitées'!AN70="(vide)"),"",'Données Traitées'!AN70)</f>
        <v/>
      </c>
      <c r="M42" s="46" t="str">
        <f>IF('Données Traitées'!$AO$32="Livraison",IF(OR('Données Traitées'!AN70=0,'Données Traitées'!AN70="(vide)"),"",'Données Traitées'!AO70),IF(OR('Données Traitées'!AN70=0,'Données Traitées'!AN70="(vide)"),"",0))</f>
        <v/>
      </c>
      <c r="N42" s="46" t="str">
        <f t="shared" si="0"/>
        <v/>
      </c>
      <c r="O42" s="50" t="str">
        <f>IF('Données Traitées'!$AO$32="Commande",IF(OR('Données Traitées'!AN70=0,'Données Traitées'!AN70="(vide)"),"",'Données Traitées'!AO70),IF('Données Traitées'!$AP$32="Commande",IF(OR('Données Traitées'!AN70=0,'Données Traitées'!AN70="(vide)"),"",'Données Traitées'!AP70),0))</f>
        <v/>
      </c>
      <c r="P42" s="50"/>
    </row>
    <row r="43" spans="1:16" ht="15" thickTop="1" thickBot="1" x14ac:dyDescent="0.5">
      <c r="A43" s="27"/>
      <c r="B43" s="27"/>
      <c r="C43" s="27"/>
      <c r="D43" s="27"/>
      <c r="E43" s="27"/>
      <c r="F43" s="27"/>
      <c r="G43" s="27"/>
      <c r="H43" s="27"/>
      <c r="I43" s="27"/>
      <c r="J43" s="27"/>
      <c r="K43" s="27"/>
      <c r="L43" s="46" t="str">
        <f>IF(OR('Données Traitées'!AN71=0,'Données Traitées'!AN71="(vide)"),"",'Données Traitées'!AN71)</f>
        <v/>
      </c>
      <c r="M43" s="46" t="str">
        <f>IF('Données Traitées'!$AO$32="Livraison",IF(OR('Données Traitées'!AN71=0,'Données Traitées'!AN71="(vide)"),"",'Données Traitées'!AO71),IF(OR('Données Traitées'!AN71=0,'Données Traitées'!AN71="(vide)"),"",0))</f>
        <v/>
      </c>
      <c r="N43" s="46" t="str">
        <f t="shared" si="0"/>
        <v/>
      </c>
      <c r="O43" s="50" t="str">
        <f>IF('Données Traitées'!$AO$32="Commande",IF(OR('Données Traitées'!AN71=0,'Données Traitées'!AN71="(vide)"),"",'Données Traitées'!AO71),IF('Données Traitées'!$AP$32="Commande",IF(OR('Données Traitées'!AN71=0,'Données Traitées'!AN71="(vide)"),"",'Données Traitées'!AP71),0))</f>
        <v/>
      </c>
      <c r="P43" s="50"/>
    </row>
    <row r="44" spans="1:16" ht="15" thickTop="1" thickBot="1" x14ac:dyDescent="0.5">
      <c r="A44" s="27"/>
      <c r="B44" s="27"/>
      <c r="C44" s="27"/>
      <c r="D44" s="27"/>
      <c r="E44" s="27"/>
      <c r="F44" s="27"/>
      <c r="G44" s="27"/>
      <c r="H44" s="27"/>
      <c r="I44" s="27"/>
      <c r="J44" s="27"/>
      <c r="K44" s="27"/>
      <c r="L44" s="46" t="str">
        <f>IF(OR('Données Traitées'!AN72=0,'Données Traitées'!AN72="(vide)"),"",'Données Traitées'!AN72)</f>
        <v/>
      </c>
      <c r="M44" s="46" t="str">
        <f>IF('Données Traitées'!$AO$32="Livraison",IF(OR('Données Traitées'!AN72=0,'Données Traitées'!AN72="(vide)"),"",'Données Traitées'!AO72),IF(OR('Données Traitées'!AN72=0,'Données Traitées'!AN72="(vide)"),"",0))</f>
        <v/>
      </c>
      <c r="N44" s="46" t="str">
        <f t="shared" si="0"/>
        <v/>
      </c>
      <c r="O44" s="50" t="str">
        <f>IF('Données Traitées'!$AO$32="Commande",IF(OR('Données Traitées'!AN72=0,'Données Traitées'!AN72="(vide)"),"",'Données Traitées'!AO72),IF('Données Traitées'!$AP$32="Commande",IF(OR('Données Traitées'!AN72=0,'Données Traitées'!AN72="(vide)"),"",'Données Traitées'!AP72),0))</f>
        <v/>
      </c>
      <c r="P44" s="50"/>
    </row>
    <row r="45" spans="1:16" ht="15" thickTop="1" thickBot="1" x14ac:dyDescent="0.5">
      <c r="A45" s="27"/>
      <c r="B45" s="27"/>
      <c r="C45" s="27"/>
      <c r="D45" s="27"/>
      <c r="E45" s="27"/>
      <c r="F45" s="27"/>
      <c r="G45" s="27"/>
      <c r="H45" s="27"/>
      <c r="I45" s="27"/>
      <c r="J45" s="27"/>
      <c r="K45" s="27"/>
      <c r="L45" s="46" t="str">
        <f>IF(OR('Données Traitées'!AN73=0,'Données Traitées'!AN73="(vide)"),"",'Données Traitées'!AN73)</f>
        <v/>
      </c>
      <c r="M45" s="46" t="str">
        <f>IF('Données Traitées'!$AO$32="Livraison",IF(OR('Données Traitées'!AN73=0,'Données Traitées'!AN73="(vide)"),"",'Données Traitées'!AO73),IF(OR('Données Traitées'!AN73=0,'Données Traitées'!AN73="(vide)"),"",0))</f>
        <v/>
      </c>
      <c r="N45" s="46" t="str">
        <f t="shared" si="0"/>
        <v/>
      </c>
      <c r="O45" s="50" t="str">
        <f>IF('Données Traitées'!$AO$32="Commande",IF(OR('Données Traitées'!AN73=0,'Données Traitées'!AN73="(vide)"),"",'Données Traitées'!AO73),IF('Données Traitées'!$AP$32="Commande",IF(OR('Données Traitées'!AN73=0,'Données Traitées'!AN73="(vide)"),"",'Données Traitées'!AP73),0))</f>
        <v/>
      </c>
      <c r="P45" s="50"/>
    </row>
    <row r="46" spans="1:16" ht="15" thickTop="1" thickBot="1" x14ac:dyDescent="0.5">
      <c r="A46" s="27"/>
      <c r="B46" s="27"/>
      <c r="C46" s="27"/>
      <c r="D46" s="27"/>
      <c r="E46" s="27"/>
      <c r="F46" s="27"/>
      <c r="G46" s="27"/>
      <c r="H46" s="27"/>
      <c r="I46" s="27"/>
      <c r="J46" s="27"/>
      <c r="K46" s="27"/>
      <c r="L46" s="46" t="str">
        <f>IF(OR('Données Traitées'!AN74=0,'Données Traitées'!AN74="(vide)"),"",'Données Traitées'!AN74)</f>
        <v/>
      </c>
      <c r="M46" s="46" t="str">
        <f>IF('Données Traitées'!$AO$32="Livraison",IF(OR('Données Traitées'!AN74=0,'Données Traitées'!AN74="(vide)"),"",'Données Traitées'!AO74),IF(OR('Données Traitées'!AN74=0,'Données Traitées'!AN74="(vide)"),"",0))</f>
        <v/>
      </c>
      <c r="N46" s="46" t="str">
        <f t="shared" si="0"/>
        <v/>
      </c>
      <c r="O46" s="50" t="str">
        <f>IF('Données Traitées'!$AO$32="Commande",IF(OR('Données Traitées'!AN74=0,'Données Traitées'!AN74="(vide)"),"",'Données Traitées'!AO74),IF('Données Traitées'!$AP$32="Commande",IF(OR('Données Traitées'!AN74=0,'Données Traitées'!AN74="(vide)"),"",'Données Traitées'!AP74),0))</f>
        <v/>
      </c>
      <c r="P46" s="50"/>
    </row>
    <row r="47" spans="1:16" ht="15" thickTop="1" thickBot="1" x14ac:dyDescent="0.5">
      <c r="A47" s="27"/>
      <c r="B47" s="27"/>
      <c r="C47" s="27"/>
      <c r="D47" s="27"/>
      <c r="E47" s="27"/>
      <c r="F47" s="27"/>
      <c r="G47" s="27"/>
      <c r="H47" s="27"/>
      <c r="I47" s="27"/>
      <c r="J47" s="27"/>
      <c r="K47" s="27"/>
      <c r="L47" s="46" t="str">
        <f>IF(OR('Données Traitées'!AN75=0,'Données Traitées'!AN75="(vide)"),"",'Données Traitées'!AN75)</f>
        <v/>
      </c>
      <c r="M47" s="46" t="str">
        <f>IF('Données Traitées'!$AO$32="Livraison",IF(OR('Données Traitées'!AN75=0,'Données Traitées'!AN75="(vide)"),"",'Données Traitées'!AO75),IF(OR('Données Traitées'!AN75=0,'Données Traitées'!AN75="(vide)"),"",0))</f>
        <v/>
      </c>
      <c r="N47" s="46" t="str">
        <f t="shared" si="0"/>
        <v/>
      </c>
      <c r="O47" s="50" t="str">
        <f>IF('Données Traitées'!$AO$32="Commande",IF(OR('Données Traitées'!AN75=0,'Données Traitées'!AN75="(vide)"),"",'Données Traitées'!AO75),IF('Données Traitées'!$AP$32="Commande",IF(OR('Données Traitées'!AN75=0,'Données Traitées'!AN75="(vide)"),"",'Données Traitées'!AP75),0))</f>
        <v/>
      </c>
      <c r="P47" s="50"/>
    </row>
    <row r="48" spans="1:16" ht="15" thickTop="1" thickBot="1" x14ac:dyDescent="0.5">
      <c r="A48" s="27"/>
      <c r="B48" s="27"/>
      <c r="C48" s="27"/>
      <c r="D48" s="27"/>
      <c r="E48" s="27"/>
      <c r="F48" s="27"/>
      <c r="G48" s="27"/>
      <c r="H48" s="27"/>
      <c r="I48" s="27"/>
      <c r="J48" s="27"/>
      <c r="K48" s="27"/>
      <c r="L48" s="46" t="str">
        <f>IF(OR('Données Traitées'!AN76=0,'Données Traitées'!AN76="(vide)"),"",'Données Traitées'!AN76)</f>
        <v/>
      </c>
      <c r="M48" s="46" t="str">
        <f>IF('Données Traitées'!$AO$32="Livraison",IF(OR('Données Traitées'!AN76=0,'Données Traitées'!AN76="(vide)"),"",'Données Traitées'!AO76),IF(OR('Données Traitées'!AN76=0,'Données Traitées'!AN76="(vide)"),"",0))</f>
        <v/>
      </c>
      <c r="N48" s="46" t="str">
        <f t="shared" si="0"/>
        <v/>
      </c>
      <c r="O48" s="50" t="str">
        <f>IF('Données Traitées'!$AO$32="Commande",IF(OR('Données Traitées'!AN76=0,'Données Traitées'!AN76="(vide)"),"",'Données Traitées'!AO76),IF('Données Traitées'!$AP$32="Commande",IF(OR('Données Traitées'!AN76=0,'Données Traitées'!AN76="(vide)"),"",'Données Traitées'!AP76),0))</f>
        <v/>
      </c>
      <c r="P48" s="50"/>
    </row>
    <row r="49" spans="1:16" ht="15" thickTop="1" thickBot="1" x14ac:dyDescent="0.5">
      <c r="A49" s="27"/>
      <c r="B49" s="27"/>
      <c r="C49" s="27"/>
      <c r="D49" s="27"/>
      <c r="E49" s="27"/>
      <c r="F49" s="27"/>
      <c r="G49" s="27"/>
      <c r="H49" s="27"/>
      <c r="I49" s="27"/>
      <c r="J49" s="27"/>
      <c r="K49" s="27"/>
      <c r="L49" s="46" t="str">
        <f>IF(OR('Données Traitées'!AN77=0,'Données Traitées'!AN77="(vide)"),"",'Données Traitées'!AN77)</f>
        <v/>
      </c>
      <c r="M49" s="46" t="str">
        <f>IF('Données Traitées'!$AO$32="Livraison",IF(OR('Données Traitées'!AN77=0,'Données Traitées'!AN77="(vide)"),"",'Données Traitées'!AO77),IF(OR('Données Traitées'!AN77=0,'Données Traitées'!AN77="(vide)"),"",0))</f>
        <v/>
      </c>
      <c r="N49" s="46" t="str">
        <f t="shared" si="0"/>
        <v/>
      </c>
      <c r="O49" s="50" t="str">
        <f>IF('Données Traitées'!$AO$32="Commande",IF(OR('Données Traitées'!AN77=0,'Données Traitées'!AN77="(vide)"),"",'Données Traitées'!AO77),IF('Données Traitées'!$AP$32="Commande",IF(OR('Données Traitées'!AN77=0,'Données Traitées'!AN77="(vide)"),"",'Données Traitées'!AP77),0))</f>
        <v/>
      </c>
      <c r="P49" s="50"/>
    </row>
    <row r="50" spans="1:16" ht="15" thickTop="1" thickBot="1" x14ac:dyDescent="0.5">
      <c r="A50" s="27"/>
      <c r="B50" s="27"/>
      <c r="C50" s="27"/>
      <c r="D50" s="27"/>
      <c r="E50" s="27"/>
      <c r="F50" s="27"/>
      <c r="G50" s="27"/>
      <c r="H50" s="27"/>
      <c r="I50" s="27"/>
      <c r="J50" s="27"/>
      <c r="K50" s="27"/>
      <c r="L50" s="46" t="str">
        <f>IF(OR('Données Traitées'!AN78=0,'Données Traitées'!AN78="(vide)"),"",'Données Traitées'!AN78)</f>
        <v/>
      </c>
      <c r="M50" s="46" t="str">
        <f>IF('Données Traitées'!$AO$32="Livraison",IF(OR('Données Traitées'!AN78=0,'Données Traitées'!AN78="(vide)"),"",'Données Traitées'!AO78),IF(OR('Données Traitées'!AN78=0,'Données Traitées'!AN78="(vide)"),"",0))</f>
        <v/>
      </c>
      <c r="N50" s="46" t="str">
        <f t="shared" si="0"/>
        <v/>
      </c>
      <c r="O50" s="50" t="str">
        <f>IF('Données Traitées'!$AO$32="Commande",IF(OR('Données Traitées'!AN78=0,'Données Traitées'!AN78="(vide)"),"",'Données Traitées'!AO78),IF('Données Traitées'!$AP$32="Commande",IF(OR('Données Traitées'!AN78=0,'Données Traitées'!AN78="(vide)"),"",'Données Traitées'!AP78),0))</f>
        <v/>
      </c>
      <c r="P50" s="50"/>
    </row>
    <row r="51" spans="1:16" ht="15" thickTop="1" thickBot="1" x14ac:dyDescent="0.5">
      <c r="A51" s="27"/>
      <c r="B51" s="27"/>
      <c r="C51" s="27"/>
      <c r="D51" s="27"/>
      <c r="E51" s="27"/>
      <c r="F51" s="27"/>
      <c r="G51" s="27"/>
      <c r="H51" s="27"/>
      <c r="I51" s="27"/>
      <c r="J51" s="27"/>
      <c r="K51" s="27"/>
      <c r="L51" s="46" t="str">
        <f>IF(OR('Données Traitées'!AN79=0,'Données Traitées'!AN79="(vide)"),"",'Données Traitées'!AN79)</f>
        <v/>
      </c>
      <c r="M51" s="46" t="str">
        <f>IF('Données Traitées'!$AO$32="Livraison",IF(OR('Données Traitées'!AN79=0,'Données Traitées'!AN79="(vide)"),"",'Données Traitées'!AO79),IF(OR('Données Traitées'!AN79=0,'Données Traitées'!AN79="(vide)"),"",0))</f>
        <v/>
      </c>
      <c r="N51" s="46" t="str">
        <f t="shared" si="0"/>
        <v/>
      </c>
      <c r="O51" s="50" t="str">
        <f>IF('Données Traitées'!$AO$32="Commande",IF(OR('Données Traitées'!AN79=0,'Données Traitées'!AN79="(vide)"),"",'Données Traitées'!AO79),IF('Données Traitées'!$AP$32="Commande",IF(OR('Données Traitées'!AN79=0,'Données Traitées'!AN79="(vide)"),"",'Données Traitées'!AP79),0))</f>
        <v/>
      </c>
      <c r="P51" s="50"/>
    </row>
    <row r="52" spans="1:16" ht="15" thickTop="1" thickBot="1" x14ac:dyDescent="0.5">
      <c r="A52" s="27"/>
      <c r="B52" s="27"/>
      <c r="C52" s="27"/>
      <c r="D52" s="27"/>
      <c r="E52" s="27"/>
      <c r="F52" s="27"/>
      <c r="G52" s="27"/>
      <c r="H52" s="27"/>
      <c r="I52" s="27"/>
      <c r="J52" s="27"/>
      <c r="K52" s="27"/>
      <c r="L52" s="46" t="str">
        <f>IF(OR('Données Traitées'!AN80=0,'Données Traitées'!AN80="(vide)"),"",'Données Traitées'!AN80)</f>
        <v/>
      </c>
      <c r="M52" s="46" t="str">
        <f>IF('Données Traitées'!$AO$32="Livraison",IF(OR('Données Traitées'!AN80=0,'Données Traitées'!AN80="(vide)"),"",'Données Traitées'!AO80),IF(OR('Données Traitées'!AN80=0,'Données Traitées'!AN80="(vide)"),"",0))</f>
        <v/>
      </c>
      <c r="N52" s="46" t="str">
        <f t="shared" si="0"/>
        <v/>
      </c>
      <c r="O52" s="50" t="str">
        <f>IF('Données Traitées'!$AO$32="Commande",IF(OR('Données Traitées'!AN80=0,'Données Traitées'!AN80="(vide)"),"",'Données Traitées'!AO80),IF('Données Traitées'!$AP$32="Commande",IF(OR('Données Traitées'!AN80=0,'Données Traitées'!AN80="(vide)"),"",'Données Traitées'!AP80),0))</f>
        <v/>
      </c>
      <c r="P52" s="50"/>
    </row>
    <row r="53" spans="1:16" ht="15" thickTop="1" thickBot="1" x14ac:dyDescent="0.5">
      <c r="A53" s="27"/>
      <c r="B53" s="27"/>
      <c r="C53" s="27"/>
      <c r="D53" s="27"/>
      <c r="E53" s="27"/>
      <c r="F53" s="27"/>
      <c r="G53" s="27"/>
      <c r="H53" s="27"/>
      <c r="I53" s="27"/>
      <c r="J53" s="27"/>
      <c r="K53" s="27"/>
      <c r="L53" s="46" t="str">
        <f>IF(OR('Données Traitées'!AN81=0,'Données Traitées'!AN81="(vide)"),"",'Données Traitées'!AN81)</f>
        <v/>
      </c>
      <c r="M53" s="46" t="str">
        <f>IF('Données Traitées'!$AO$32="Livraison",IF(OR('Données Traitées'!AN81=0,'Données Traitées'!AN81="(vide)"),"",'Données Traitées'!AO81),IF(OR('Données Traitées'!AN81=0,'Données Traitées'!AN81="(vide)"),"",0))</f>
        <v/>
      </c>
      <c r="N53" s="46" t="str">
        <f t="shared" si="0"/>
        <v/>
      </c>
      <c r="O53" s="50" t="str">
        <f>IF('Données Traitées'!$AO$32="Commande",IF(OR('Données Traitées'!AN81=0,'Données Traitées'!AN81="(vide)"),"",'Données Traitées'!AO81),IF('Données Traitées'!$AP$32="Commande",IF(OR('Données Traitées'!AN81=0,'Données Traitées'!AN81="(vide)"),"",'Données Traitées'!AP81),0))</f>
        <v/>
      </c>
      <c r="P53" s="50"/>
    </row>
    <row r="54" spans="1:16" ht="15" thickTop="1" thickBot="1" x14ac:dyDescent="0.5">
      <c r="A54" s="27"/>
      <c r="B54" s="27"/>
      <c r="C54" s="27"/>
      <c r="D54" s="27"/>
      <c r="E54" s="27"/>
      <c r="F54" s="27"/>
      <c r="G54" s="27"/>
      <c r="H54" s="27"/>
      <c r="I54" s="27"/>
      <c r="J54" s="27"/>
      <c r="K54" s="27"/>
      <c r="L54" s="46" t="str">
        <f>IF(OR('Données Traitées'!AN82=0,'Données Traitées'!AN82="(vide)"),"",'Données Traitées'!AN82)</f>
        <v/>
      </c>
      <c r="M54" s="46" t="str">
        <f>IF('Données Traitées'!$AO$32="Livraison",IF(OR('Données Traitées'!AN82=0,'Données Traitées'!AN82="(vide)"),"",'Données Traitées'!AO82),IF(OR('Données Traitées'!AN82=0,'Données Traitées'!AN82="(vide)"),"",0))</f>
        <v/>
      </c>
      <c r="N54" s="46" t="str">
        <f t="shared" si="0"/>
        <v/>
      </c>
      <c r="O54" s="50" t="str">
        <f>IF('Données Traitées'!$AO$32="Commande",IF(OR('Données Traitées'!AN82=0,'Données Traitées'!AN82="(vide)"),"",'Données Traitées'!AO82),IF('Données Traitées'!$AP$32="Commande",IF(OR('Données Traitées'!AN82=0,'Données Traitées'!AN82="(vide)"),"",'Données Traitées'!AP82),0))</f>
        <v/>
      </c>
      <c r="P54" s="50"/>
    </row>
    <row r="55" spans="1:16" ht="15" thickTop="1" thickBot="1" x14ac:dyDescent="0.5">
      <c r="A55" s="27"/>
      <c r="B55" s="27"/>
      <c r="C55" s="27"/>
      <c r="D55" s="27"/>
      <c r="E55" s="27"/>
      <c r="F55" s="27"/>
      <c r="G55" s="27"/>
      <c r="H55" s="27"/>
      <c r="I55" s="27"/>
      <c r="J55" s="27"/>
      <c r="K55" s="27"/>
      <c r="L55" s="46" t="str">
        <f>IF(OR('Données Traitées'!AN83=0,'Données Traitées'!AN83="(vide)"),"",'Données Traitées'!AN83)</f>
        <v/>
      </c>
      <c r="M55" s="46" t="str">
        <f>IF('Données Traitées'!$AO$32="Livraison",IF(OR('Données Traitées'!AN83=0,'Données Traitées'!AN83="(vide)"),"",'Données Traitées'!AO83),IF(OR('Données Traitées'!AN83=0,'Données Traitées'!AN83="(vide)"),"",0))</f>
        <v/>
      </c>
      <c r="N55" s="46" t="str">
        <f t="shared" si="0"/>
        <v/>
      </c>
      <c r="O55" s="50" t="str">
        <f>IF('Données Traitées'!$AO$32="Commande",IF(OR('Données Traitées'!AN83=0,'Données Traitées'!AN83="(vide)"),"",'Données Traitées'!AO83),IF('Données Traitées'!$AP$32="Commande",IF(OR('Données Traitées'!AN83=0,'Données Traitées'!AN83="(vide)"),"",'Données Traitées'!AP83),0))</f>
        <v/>
      </c>
      <c r="P55" s="50"/>
    </row>
    <row r="56" spans="1:16" ht="15" thickTop="1" thickBot="1" x14ac:dyDescent="0.5">
      <c r="A56" s="27"/>
      <c r="B56" s="27"/>
      <c r="C56" s="27"/>
      <c r="D56" s="27"/>
      <c r="E56" s="27"/>
      <c r="F56" s="27"/>
      <c r="G56" s="27"/>
      <c r="H56" s="27"/>
      <c r="I56" s="27"/>
      <c r="J56" s="27"/>
      <c r="K56" s="27"/>
      <c r="L56" s="46" t="str">
        <f>IF(OR('Données Traitées'!AN84=0,'Données Traitées'!AN84="(vide)"),"",'Données Traitées'!AN84)</f>
        <v/>
      </c>
      <c r="M56" s="46" t="str">
        <f>IF('Données Traitées'!$AO$32="Livraison",IF(OR('Données Traitées'!AN84=0,'Données Traitées'!AN84="(vide)"),"",'Données Traitées'!AO84),IF(OR('Données Traitées'!AN84=0,'Données Traitées'!AN84="(vide)"),"",0))</f>
        <v/>
      </c>
      <c r="N56" s="46" t="str">
        <f t="shared" si="0"/>
        <v/>
      </c>
      <c r="O56" s="50" t="str">
        <f>IF('Données Traitées'!$AO$32="Commande",IF(OR('Données Traitées'!AN84=0,'Données Traitées'!AN84="(vide)"),"",'Données Traitées'!AO84),IF('Données Traitées'!$AP$32="Commande",IF(OR('Données Traitées'!AN84=0,'Données Traitées'!AN84="(vide)"),"",'Données Traitées'!AP84),0))</f>
        <v/>
      </c>
      <c r="P56" s="50"/>
    </row>
    <row r="57" spans="1:16" ht="15" thickTop="1" thickBot="1" x14ac:dyDescent="0.5">
      <c r="A57" s="27"/>
      <c r="B57" s="27"/>
      <c r="C57" s="27"/>
      <c r="D57" s="27"/>
      <c r="E57" s="27"/>
      <c r="F57" s="27"/>
      <c r="G57" s="27"/>
      <c r="H57" s="27"/>
      <c r="I57" s="27"/>
      <c r="J57" s="27"/>
      <c r="K57" s="27"/>
      <c r="L57" s="46" t="str">
        <f>IF(OR('Données Traitées'!AN85=0,'Données Traitées'!AN85="(vide)"),"",'Données Traitées'!AN85)</f>
        <v/>
      </c>
      <c r="M57" s="46" t="str">
        <f>IF('Données Traitées'!$AO$32="Livraison",IF(OR('Données Traitées'!AN85=0,'Données Traitées'!AN85="(vide)"),"",'Données Traitées'!AO85),IF(OR('Données Traitées'!AN85=0,'Données Traitées'!AN85="(vide)"),"",0))</f>
        <v/>
      </c>
      <c r="N57" s="46" t="str">
        <f t="shared" si="0"/>
        <v/>
      </c>
      <c r="O57" s="50" t="str">
        <f>IF('Données Traitées'!$AO$32="Commande",IF(OR('Données Traitées'!AN85=0,'Données Traitées'!AN85="(vide)"),"",'Données Traitées'!AO85),IF('Données Traitées'!$AP$32="Commande",IF(OR('Données Traitées'!AN85=0,'Données Traitées'!AN85="(vide)"),"",'Données Traitées'!AP85),0))</f>
        <v/>
      </c>
      <c r="P57" s="50"/>
    </row>
    <row r="58" spans="1:16" ht="15" thickTop="1" thickBot="1" x14ac:dyDescent="0.5">
      <c r="A58" s="27"/>
      <c r="B58" s="27"/>
      <c r="C58" s="27"/>
      <c r="D58" s="27"/>
      <c r="E58" s="27"/>
      <c r="F58" s="27"/>
      <c r="G58" s="27"/>
      <c r="H58" s="27"/>
      <c r="I58" s="27"/>
      <c r="J58" s="27"/>
      <c r="K58" s="27"/>
      <c r="L58" s="46" t="str">
        <f>IF(OR('Données Traitées'!AN86=0,'Données Traitées'!AN86="(vide)"),"",'Données Traitées'!AN86)</f>
        <v/>
      </c>
      <c r="M58" s="46" t="str">
        <f>IF('Données Traitées'!$AO$32="Livraison",IF(OR('Données Traitées'!AN86=0,'Données Traitées'!AN86="(vide)"),"",'Données Traitées'!AO86),IF(OR('Données Traitées'!AN86=0,'Données Traitées'!AN86="(vide)"),"",0))</f>
        <v/>
      </c>
      <c r="N58" s="46" t="str">
        <f t="shared" si="0"/>
        <v/>
      </c>
      <c r="O58" s="50" t="str">
        <f>IF('Données Traitées'!$AO$32="Commande",IF(OR('Données Traitées'!AN86=0,'Données Traitées'!AN86="(vide)"),"",'Données Traitées'!AO86),IF('Données Traitées'!$AP$32="Commande",IF(OR('Données Traitées'!AN86=0,'Données Traitées'!AN86="(vide)"),"",'Données Traitées'!AP86),0))</f>
        <v/>
      </c>
      <c r="P58" s="50"/>
    </row>
    <row r="59" spans="1:16" ht="15" thickTop="1" thickBot="1" x14ac:dyDescent="0.5">
      <c r="A59" s="27"/>
      <c r="B59" s="27"/>
      <c r="C59" s="27"/>
      <c r="D59" s="27"/>
      <c r="E59" s="27"/>
      <c r="F59" s="27"/>
      <c r="G59" s="27"/>
      <c r="H59" s="27"/>
      <c r="I59" s="27"/>
      <c r="J59" s="27"/>
      <c r="K59" s="27"/>
      <c r="L59" s="46" t="str">
        <f>IF(OR('Données Traitées'!AN87=0,'Données Traitées'!AN87="(vide)"),"",'Données Traitées'!AN87)</f>
        <v/>
      </c>
      <c r="M59" s="46" t="str">
        <f>IF('Données Traitées'!$AO$32="Livraison",IF(OR('Données Traitées'!AN87=0,'Données Traitées'!AN87="(vide)"),"",'Données Traitées'!AO87),IF(OR('Données Traitées'!AN87=0,'Données Traitées'!AN87="(vide)"),"",0))</f>
        <v/>
      </c>
      <c r="N59" s="46" t="str">
        <f t="shared" si="0"/>
        <v/>
      </c>
      <c r="O59" s="50" t="str">
        <f>IF('Données Traitées'!$AO$32="Commande",IF(OR('Données Traitées'!AN87=0,'Données Traitées'!AN87="(vide)"),"",'Données Traitées'!AO87),IF('Données Traitées'!$AP$32="Commande",IF(OR('Données Traitées'!AN87=0,'Données Traitées'!AN87="(vide)"),"",'Données Traitées'!AP87),0))</f>
        <v/>
      </c>
      <c r="P59" s="50"/>
    </row>
    <row r="60" spans="1:16" ht="15" thickTop="1" thickBot="1" x14ac:dyDescent="0.5">
      <c r="L60" s="57"/>
      <c r="M60" s="57" t="str">
        <f>IF('Données Traitées'!$AO$32="Livraison",IF(OR('Données Traitées'!AN88=0,'Données Traitées'!AN88="(vide)"),"",'Données Traitées'!AO88),IF(OR('Données Traitées'!AN88=0,'Données Traitées'!AN88="(vide)"),"",0))</f>
        <v/>
      </c>
      <c r="N60" s="57" t="str">
        <f t="shared" si="0"/>
        <v/>
      </c>
      <c r="O60" s="50" t="str">
        <f>IF('Données Traitées'!$AO$32="Commande",IF(OR('Données Traitées'!AN88=0,'Données Traitées'!AN88="(vide)"),"",'Données Traitées'!AO88),IF('Données Traitées'!$AP$32="Commande",IF(OR('Données Traitées'!AN88=0,'Données Traitées'!AN88="(vide)"),"",'Données Traitées'!AP88),0))</f>
        <v/>
      </c>
      <c r="P60" s="50"/>
    </row>
    <row r="61" spans="1:16" ht="15" thickTop="1" thickBot="1" x14ac:dyDescent="0.5">
      <c r="M61" s="57" t="str">
        <f>IF('Données Traitées'!$AO$32="Livraison",IF(OR('Données Traitées'!AN89=0,'Données Traitées'!AN89="(vide)"),"",'Données Traitées'!AO89),IF(OR('Données Traitées'!AN89=0,'Données Traitées'!AN89="(vide)"),"",0))</f>
        <v/>
      </c>
      <c r="N61" s="57" t="str">
        <f t="shared" si="0"/>
        <v/>
      </c>
      <c r="O61" s="50" t="str">
        <f>IF('Données Traitées'!$AO$32="Commande",IF(OR('Données Traitées'!AN89=0,'Données Traitées'!AN89="(vide)"),"",'Données Traitées'!AO89),IF('Données Traitées'!$AP$32="Commande",IF(OR('Données Traitées'!AN89=0,'Données Traitées'!AN89="(vide)"),"",'Données Traitées'!AP89),0))</f>
        <v/>
      </c>
      <c r="P61" s="50"/>
    </row>
    <row r="62" spans="1:16" ht="15" thickTop="1" thickBot="1" x14ac:dyDescent="0.5">
      <c r="M62" s="57" t="str">
        <f>IF('Données Traitées'!$AO$32="Livraison",IF(OR('Données Traitées'!AN90=0,'Données Traitées'!AN90="(vide)"),"",'Données Traitées'!AO90),IF(OR('Données Traitées'!AN90=0,'Données Traitées'!AN90="(vide)"),"",0))</f>
        <v/>
      </c>
      <c r="N62" s="57" t="str">
        <f t="shared" si="0"/>
        <v/>
      </c>
      <c r="O62" s="50" t="str">
        <f>IF('Données Traitées'!$AO$32="Commande",IF(OR('Données Traitées'!AN90=0,'Données Traitées'!AN90="(vide)"),"",'Données Traitées'!AO90),IF('Données Traitées'!$AP$32="Commande",IF(OR('Données Traitées'!AN90=0,'Données Traitées'!AN90="(vide)"),"",'Données Traitées'!AP90),0))</f>
        <v/>
      </c>
      <c r="P62" s="50"/>
    </row>
    <row r="63" spans="1:16" ht="15" thickTop="1" thickBot="1" x14ac:dyDescent="0.5">
      <c r="M63" s="57" t="str">
        <f>IF('Données Traitées'!$AO$32="Livraison",IF(OR('Données Traitées'!AN91=0,'Données Traitées'!AN91="(vide)"),"",'Données Traitées'!AO91),IF(OR('Données Traitées'!AN91=0,'Données Traitées'!AN91="(vide)"),"",0))</f>
        <v/>
      </c>
      <c r="N63" s="57" t="str">
        <f t="shared" si="0"/>
        <v/>
      </c>
      <c r="O63" s="50" t="str">
        <f>IF('Données Traitées'!$AO$32="Commande",IF(OR('Données Traitées'!AN91=0,'Données Traitées'!AN91="(vide)"),"",'Données Traitées'!AO91),IF('Données Traitées'!$AP$32="Commande",IF(OR('Données Traitées'!AN91=0,'Données Traitées'!AN91="(vide)"),"",'Données Traitées'!AP91),0))</f>
        <v/>
      </c>
      <c r="P63" s="50"/>
    </row>
    <row r="64" spans="1:16" ht="15" thickTop="1" thickBot="1" x14ac:dyDescent="0.5">
      <c r="M64" s="57" t="str">
        <f>IF('Données Traitées'!$AO$32="Livraison",IF(OR('Données Traitées'!AN92=0,'Données Traitées'!AN92="(vide)"),"",'Données Traitées'!AO92),IF(OR('Données Traitées'!AN92=0,'Données Traitées'!AN92="(vide)"),"",0))</f>
        <v/>
      </c>
      <c r="N64" s="57" t="str">
        <f t="shared" si="0"/>
        <v/>
      </c>
      <c r="O64" s="50" t="str">
        <f>IF('Données Traitées'!$AO$32="Commande",IF(OR('Données Traitées'!AN92=0,'Données Traitées'!AN92="(vide)"),"",'Données Traitées'!AO92),IF('Données Traitées'!$AP$32="Commande",IF(OR('Données Traitées'!AN92=0,'Données Traitées'!AN92="(vide)"),"",'Données Traitées'!AP92),0))</f>
        <v/>
      </c>
      <c r="P64" s="50"/>
    </row>
    <row r="65" spans="2:16" ht="14.65" thickTop="1" x14ac:dyDescent="0.45">
      <c r="M65" s="57" t="str">
        <f>IF('Données Traitées'!$AO$32="Livraison",IF(OR('Données Traitées'!AN93=0,'Données Traitées'!AN93="(vide)"),"",'Données Traitées'!AO93),IF(OR('Données Traitées'!AN93=0,'Données Traitées'!AN93="(vide)"),"",0))</f>
        <v/>
      </c>
      <c r="N65" s="57" t="str">
        <f t="shared" si="0"/>
        <v/>
      </c>
      <c r="O65" s="50" t="str">
        <f>IF('Données Traitées'!$AO$32="Commande",IF(OR('Données Traitées'!AN93=0,'Données Traitées'!AN93="(vide)"),"",'Données Traitées'!AO93),IF('Données Traitées'!$AP$32="Commande",IF(OR('Données Traitées'!AN93=0,'Données Traitées'!AN93="(vide)"),"",'Données Traitées'!AP93),0))</f>
        <v/>
      </c>
      <c r="P65" s="50"/>
    </row>
    <row r="76" spans="2:16" x14ac:dyDescent="0.45">
      <c r="B76" t="s">
        <v>370</v>
      </c>
    </row>
  </sheetData>
  <mergeCells count="7">
    <mergeCell ref="A1:N2"/>
    <mergeCell ref="J5:K5"/>
    <mergeCell ref="B3:C3"/>
    <mergeCell ref="D3:E3"/>
    <mergeCell ref="F3:K3"/>
    <mergeCell ref="L3:N3"/>
    <mergeCell ref="J4:K4"/>
  </mergeCells>
  <conditionalFormatting sqref="B36:B47">
    <cfRule type="dataBar" priority="10">
      <dataBar>
        <cfvo type="min"/>
        <cfvo type="max"/>
        <color rgb="FF638EC6"/>
      </dataBar>
      <extLst>
        <ext xmlns:x14="http://schemas.microsoft.com/office/spreadsheetml/2009/9/main" uri="{B025F937-C7B1-47D3-B67F-A62EFF666E3E}">
          <x14:id>{1F74D1F3-4382-413A-967E-040692BA7475}</x14:id>
        </ext>
      </extLst>
    </cfRule>
  </conditionalFormatting>
  <conditionalFormatting sqref="E5">
    <cfRule type="cellIs" dxfId="46" priority="11" operator="lessThan">
      <formula>0.5</formula>
    </cfRule>
    <cfRule type="cellIs" dxfId="45" priority="12" operator="greaterThan">
      <formula>0.5</formula>
    </cfRule>
    <cfRule type="cellIs" dxfId="44" priority="13" operator="equal">
      <formula>0.5</formula>
    </cfRule>
  </conditionalFormatting>
  <conditionalFormatting sqref="H5">
    <cfRule type="cellIs" dxfId="43" priority="17" operator="lessThan">
      <formula>0.5</formula>
    </cfRule>
    <cfRule type="cellIs" dxfId="42" priority="18" operator="greaterThan">
      <formula>0.5</formula>
    </cfRule>
    <cfRule type="cellIs" dxfId="41" priority="19" operator="equal">
      <formula>0.5</formula>
    </cfRule>
  </conditionalFormatting>
  <conditionalFormatting sqref="L5:N68">
    <cfRule type="dataBar" priority="4">
      <dataBar>
        <cfvo type="min"/>
        <cfvo type="max"/>
        <color rgb="FF638EC6"/>
      </dataBar>
      <extLst>
        <ext xmlns:x14="http://schemas.microsoft.com/office/spreadsheetml/2009/9/main" uri="{B025F937-C7B1-47D3-B67F-A62EFF666E3E}">
          <x14:id>{4D81D37C-BB31-4D51-9CC5-EBE6AAF6A7FC}</x14:id>
        </ext>
      </extLst>
    </cfRule>
  </conditionalFormatting>
  <conditionalFormatting sqref="M5:N65">
    <cfRule type="dataBar" priority="2">
      <dataBar>
        <cfvo type="min"/>
        <cfvo type="max"/>
        <color rgb="FF63C384"/>
      </dataBar>
      <extLst>
        <ext xmlns:x14="http://schemas.microsoft.com/office/spreadsheetml/2009/9/main" uri="{B025F937-C7B1-47D3-B67F-A62EFF666E3E}">
          <x14:id>{24642A17-756D-4E2B-B89B-6575786EE441}</x14:id>
        </ext>
      </extLst>
    </cfRule>
  </conditionalFormatting>
  <conditionalFormatting sqref="N5:N65">
    <cfRule type="dataBar" priority="1">
      <dataBar>
        <cfvo type="min"/>
        <cfvo type="max"/>
        <color rgb="FFFF555A"/>
      </dataBar>
      <extLst>
        <ext xmlns:x14="http://schemas.microsoft.com/office/spreadsheetml/2009/9/main" uri="{B025F937-C7B1-47D3-B67F-A62EFF666E3E}">
          <x14:id>{C6ACCA71-7ED2-4890-A7B6-24C66688C0C2}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F74D1F3-4382-413A-967E-040692BA7475}">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cellIs" priority="5" operator="equal" id="{A2D27210-188B-410C-927E-574DDFAF0C15}">
            <xm:f>-(GETPIVOTDATA("Quantites",'Données Traitées'!$A$12,"Operation","Commande")-GETPIVOTDATA("Quantites",'Données Traitées'!$A$12,"Operation","Livraison"))</xm:f>
            <x14:dxf>
              <font>
                <b/>
                <i val="0"/>
                <color rgb="FF00B050"/>
              </font>
            </x14:dxf>
          </x14:cfRule>
          <xm:sqref>C5</xm:sqref>
        </x14:conditionalFormatting>
        <x14:conditionalFormatting xmlns:xm="http://schemas.microsoft.com/office/excel/2006/main">
          <x14:cfRule type="cellIs" priority="7" operator="equal" id="{C7C0DDF2-B517-4E56-A7C8-489B321D356A}">
            <xm:f>-(GETPIVOTDATA("Prix Total",'Données Traitées'!$S$2,"Operation","Commande")-GETPIVOTDATA("Prix Total",'Données Traitées'!$S$2,"Operation","Livraison"))</xm:f>
            <x14:dxf>
              <font>
                <b/>
                <i val="0"/>
                <color rgb="FF00B050"/>
              </font>
            </x14:dxf>
          </x14:cfRule>
          <xm:sqref>J5:K5</xm:sqref>
        </x14:conditionalFormatting>
        <x14:conditionalFormatting xmlns:xm="http://schemas.microsoft.com/office/excel/2006/main">
          <x14:cfRule type="dataBar" id="{4D81D37C-BB31-4D51-9CC5-EBE6AAF6A7FC}">
            <x14:dataBar minLength="0" maxLength="100" gradient="0">
              <x14:cfvo type="autoMin"/>
              <x14:cfvo type="autoMax"/>
              <x14:negativeFillColor rgb="FFFF0000"/>
              <x14:axisColor rgb="FF000000"/>
            </x14:dataBar>
          </x14:cfRule>
          <xm:sqref>L5:N68</xm:sqref>
        </x14:conditionalFormatting>
        <x14:conditionalFormatting xmlns:xm="http://schemas.microsoft.com/office/excel/2006/main">
          <x14:cfRule type="dataBar" id="{24642A17-756D-4E2B-B89B-6575786EE441}">
            <x14:dataBar minLength="0" maxLength="100" gradient="0">
              <x14:cfvo type="autoMin"/>
              <x14:cfvo type="autoMax"/>
              <x14:negativeFillColor rgb="FFFF0000"/>
              <x14:axisColor rgb="FF000000"/>
            </x14:dataBar>
          </x14:cfRule>
          <xm:sqref>M5:N65</xm:sqref>
        </x14:conditionalFormatting>
        <x14:conditionalFormatting xmlns:xm="http://schemas.microsoft.com/office/excel/2006/main">
          <x14:cfRule type="dataBar" id="{C6ACCA71-7ED2-4890-A7B6-24C66688C0C2}">
            <x14:dataBar minLength="0" maxLength="100" gradient="0">
              <x14:cfvo type="autoMin"/>
              <x14:cfvo type="autoMax"/>
              <x14:negativeFillColor rgb="FFFF0000"/>
              <x14:axisColor rgb="FF000000"/>
            </x14:dataBar>
          </x14:cfRule>
          <xm:sqref>N5:N65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Recommandation</vt:lpstr>
      <vt:lpstr>Feuille1</vt:lpstr>
      <vt:lpstr>Données Traitées</vt:lpstr>
      <vt:lpstr>Feuil1</vt:lpstr>
      <vt:lpstr>Tableau de Bord RZ_</vt:lpstr>
      <vt:lpstr>Tableau de Bord</vt:lpstr>
      <vt:lpstr>Tableau de Bord 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2025-07-31T09:43:15Z</dcterms:modified>
</cp:coreProperties>
</file>