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2DBDF800-B91C-42A3-9CFB-5DC104C498A1}" xr6:coauthVersionLast="47" xr6:coauthVersionMax="47" xr10:uidLastSave="{00000000-0000-0000-0000-000000000000}"/>
  <bookViews>
    <workbookView xWindow="0" yWindow="0" windowWidth="19200" windowHeight="10800"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concurrentCalc="0"/>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G5" i="8"/>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<sst xmlns="http://schemas.openxmlformats.org/spreadsheetml/2006/main" count="765" uniqueCount="214">
  <si>
    <t>Date</t>
  </si>
  <si>
    <t>Prenom_Nom_RZ</t>
  </si>
  <si>
    <t>zone</t>
  </si>
  <si>
    <t>secteur</t>
  </si>
  <si>
    <t>Nom_du_magasin</t>
  </si>
  <si>
    <t>Telephone_Client</t>
  </si>
  <si>
    <t>Type</t>
  </si>
  <si>
    <t>Point_de_Vente</t>
  </si>
  <si>
    <t>Operation</t>
  </si>
  <si>
    <t>Commentaire</t>
  </si>
  <si>
    <t>Produit</t>
  </si>
  <si>
    <t>Quantites</t>
  </si>
  <si>
    <t>Prix_Unitaire</t>
  </si>
  <si>
    <t>CASTOR</t>
  </si>
  <si>
    <t>Demi-Gros</t>
  </si>
  <si>
    <t>Client non Partenaire</t>
  </si>
  <si>
    <t>Aucune</t>
  </si>
  <si>
    <t>Alimentation</t>
  </si>
  <si>
    <t>Client Partenaire</t>
  </si>
  <si>
    <t>Mame Mareme NDIAYE</t>
  </si>
  <si>
    <t>DKR PLATEAU</t>
  </si>
  <si>
    <t>Grossiste</t>
  </si>
  <si>
    <t>Livraison</t>
  </si>
  <si>
    <t>Ndack NDAO</t>
  </si>
  <si>
    <t>GUEDIAWAYE</t>
  </si>
  <si>
    <t>Café stick Refraish 1,5gx09boites</t>
  </si>
  <si>
    <t>Commande</t>
  </si>
  <si>
    <t>Ras</t>
  </si>
  <si>
    <t>PIKINE</t>
  </si>
  <si>
    <t>Ndeye Mareme NDIAYE</t>
  </si>
  <si>
    <t>GRAND YOFF</t>
  </si>
  <si>
    <t>Parcelles</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</si>
  <si>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</si>
  <si>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</si>
  <si>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</si>
  <si>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</si>
  <si>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</si>
  <si>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</si>
  <si>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</si>
  <si>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</si>
  <si>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</si>
  <si>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</si>
  <si>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</si>
  <si>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</si>
  <si>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</si>
  <si>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</si>
  <si>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Semaine</t>
  </si>
  <si>
    <t>Souleymane</t>
  </si>
  <si>
    <t>Taux Livraison</t>
  </si>
  <si>
    <t>Taux couverture</t>
  </si>
  <si>
    <t>Commandés</t>
  </si>
  <si>
    <t>Taux</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</si>
  <si>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</si>
  <si>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</si>
  <si>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</si>
  <si>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</si>
  <si>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</si>
  <si>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</si>
  <si>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</si>
  <si>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</si>
  <si>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</si>
  <si>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</si>
  <si>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</si>
  <si>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Il lui reste du stock</t>
  </si>
  <si>
    <t>Fatoumata TRAORE</t>
  </si>
  <si>
    <t>KEUR MASSAR</t>
  </si>
  <si>
    <t>Le patron n'était pas présent</t>
  </si>
  <si>
    <t>Café pot Refraish 200g</t>
  </si>
  <si>
    <t>Mamadou Diallo</t>
  </si>
  <si>
    <t>Ibrahima</t>
  </si>
  <si>
    <t>Grand Yoff</t>
  </si>
  <si>
    <t>Ok</t>
  </si>
  <si>
    <t>DKR Plateau</t>
  </si>
  <si>
    <t>PNR</t>
  </si>
  <si>
    <t>Castor</t>
  </si>
  <si>
    <t>Pape castor</t>
  </si>
  <si>
    <t>Assane</t>
  </si>
  <si>
    <t>Alioune</t>
  </si>
  <si>
    <t>Issa bah</t>
  </si>
  <si>
    <t>Ngouye NDIAYE</t>
  </si>
  <si>
    <t>Seynabou SOW</t>
  </si>
  <si>
    <t>DIATTA FAYE</t>
  </si>
  <si>
    <t xml:space="preserve">Sa reste </t>
  </si>
  <si>
    <t xml:space="preserve">Il n'est pas là </t>
  </si>
  <si>
    <t>Mame Serigne</t>
  </si>
  <si>
    <t>Pikine Tally Bou Mak</t>
  </si>
  <si>
    <t>Mor tala</t>
  </si>
  <si>
    <t>Cet instant ci il est partenaire avec le café térangua</t>
  </si>
  <si>
    <t>Fallou  kebe</t>
  </si>
  <si>
    <t xml:space="preserve">Il vend seulement le café refresh janus noir en plus c'est trop lent chez lui </t>
  </si>
  <si>
    <t>Abdoulaye</t>
  </si>
  <si>
    <t>Mor Gningue</t>
  </si>
  <si>
    <t xml:space="preserve">Il a diminué de vendre les cafés </t>
  </si>
  <si>
    <t>Diamniadio</t>
  </si>
  <si>
    <t>Alpha Diallo</t>
  </si>
  <si>
    <t>Il est entrain de s’organiser pour pouvoir faire de commande de nos produits</t>
  </si>
  <si>
    <t>Ablaye</t>
  </si>
  <si>
    <t>Il lui reste de stock</t>
  </si>
  <si>
    <t>Sow et Frères</t>
  </si>
  <si>
    <t>Il veut essayer le lait évaporé kamlac</t>
  </si>
  <si>
    <t>Mouhamed Aïdara</t>
  </si>
  <si>
    <t>Il dit pour la prochaine fois</t>
  </si>
  <si>
    <t>Khalifa kounta</t>
  </si>
  <si>
    <t>Il a un peu de nos produits qui lui reste</t>
  </si>
  <si>
    <t>Gningue et Frères</t>
  </si>
  <si>
    <t>Pas encore décidé</t>
  </si>
  <si>
    <t>Mbaye Gningue</t>
  </si>
  <si>
    <t>Il lui reste d'autres produits en stock</t>
  </si>
  <si>
    <t>Bilal Fall</t>
  </si>
  <si>
    <t>Toujours catholique avec le nescafé</t>
  </si>
  <si>
    <t>Cheikh Kounta</t>
  </si>
  <si>
    <t>Il ne l'ai vend pas encore</t>
  </si>
  <si>
    <t>Serigne Touré</t>
  </si>
  <si>
    <t>Toujours avec les autres produits</t>
  </si>
  <si>
    <t>Abdou Karim</t>
  </si>
  <si>
    <t>Il vas se préparer pour commander le 50g refraish</t>
  </si>
  <si>
    <t>Baldé</t>
  </si>
  <si>
    <t>Il vas voir après pour faire commande</t>
  </si>
  <si>
    <t>Yally et Frères</t>
  </si>
  <si>
    <t>Cheikh Touré</t>
  </si>
  <si>
    <t>Il veut le stick refraish</t>
  </si>
  <si>
    <t>Lamarana BA</t>
  </si>
  <si>
    <t xml:space="preserve">C'est lent chez lui </t>
  </si>
  <si>
    <t>Atou Ndiaye</t>
  </si>
  <si>
    <t xml:space="preserve">Il veut mais il m'a dit il ne paye pas cache cache </t>
  </si>
  <si>
    <t xml:space="preserve">Il ya le café mais c'est lent cet instant ci mais il veut le lait évaporé mais il m'a 19000 il veut 5 carton </t>
  </si>
  <si>
    <t>Cheikh Tidiane</t>
  </si>
  <si>
    <t xml:space="preserve">Il vend seulement le lait évaporé mais sa reste </t>
  </si>
  <si>
    <t>Pathé</t>
  </si>
  <si>
    <t xml:space="preserve">Il vend seulement le café janus noir 200g en plus il y a le lait évaporé kady à 10500 </t>
  </si>
  <si>
    <t>Abdou Diallo</t>
  </si>
  <si>
    <t>Lamine Diallo</t>
  </si>
  <si>
    <t>Babacar Diop</t>
  </si>
  <si>
    <t>Oumane bah</t>
  </si>
  <si>
    <t>Oumane</t>
  </si>
  <si>
    <t>Ibrahima Diallo</t>
  </si>
  <si>
    <t>Commande livre Aujourd'hui</t>
  </si>
  <si>
    <t>Dame DIOP</t>
  </si>
  <si>
    <t>Moussa ndao</t>
  </si>
  <si>
    <t>2 carton pour essayer</t>
  </si>
  <si>
    <t>Amadou Diallo</t>
  </si>
  <si>
    <t>Alfa</t>
  </si>
  <si>
    <t>J'ai livre aussi 1 carton d papoo pour essayer</t>
  </si>
  <si>
    <t>Serigne</t>
  </si>
  <si>
    <t>Terminus 54</t>
  </si>
  <si>
    <t>Bala</t>
  </si>
  <si>
    <t>BABACAR Cissé</t>
  </si>
  <si>
    <t>Keur Massar Ainoumady</t>
  </si>
  <si>
    <t>Mouhamed Bâ</t>
  </si>
  <si>
    <t>Zone de captage</t>
  </si>
  <si>
    <t>Amadou</t>
  </si>
  <si>
    <t xml:space="preserve">Je vais t'appeler après </t>
  </si>
  <si>
    <t xml:space="preserve">Je vais essayer </t>
  </si>
  <si>
    <t>Alpha</t>
  </si>
  <si>
    <t>Mouhamed Diallo</t>
  </si>
  <si>
    <t>Baye Diouf</t>
  </si>
  <si>
    <t>Daily</t>
  </si>
  <si>
    <t>Supermarché</t>
  </si>
  <si>
    <t>El Hadji</t>
  </si>
  <si>
    <t xml:space="preserve">Merci beaucoup </t>
  </si>
  <si>
    <t>Diamaguene</t>
  </si>
  <si>
    <t>Moustapha  seye</t>
  </si>
  <si>
    <t>Bassirou NDAO</t>
  </si>
  <si>
    <t>Tu as fait retarder ma commande commend</t>
  </si>
  <si>
    <t>Marwan</t>
  </si>
  <si>
    <t>Grand Boutique</t>
  </si>
  <si>
    <t>Demande de revenir une prochaine fois il va réfléchir sur les produits</t>
  </si>
  <si>
    <t>Yahya Sow Champ de courses</t>
  </si>
  <si>
    <t>Le patron n'était pas présent aujourd'hui</t>
  </si>
  <si>
    <t>Médina</t>
  </si>
  <si>
    <t>Elhadj Ly</t>
  </si>
  <si>
    <t>Abdou</t>
  </si>
  <si>
    <t>Serigne Modou</t>
  </si>
  <si>
    <t>Saliou</t>
  </si>
  <si>
    <t>Samba</t>
  </si>
  <si>
    <t>Pas ouvert aujourd'hui</t>
  </si>
  <si>
    <t>Serigne Mbacké</t>
  </si>
  <si>
    <t>N'a pas encore commencé à vendre nos produits</t>
  </si>
  <si>
    <t>Thiaw</t>
  </si>
  <si>
    <t>Il veut mais pas d'argent pour acheter comptant</t>
  </si>
  <si>
    <t>Diop et Frères</t>
  </si>
  <si>
    <t>Djibril Ngom</t>
  </si>
  <si>
    <t>Demande de revenir une prochaine fois il réfléchit sur les produits</t>
  </si>
  <si>
    <t>Aliou</t>
  </si>
  <si>
    <t>Sellou</t>
  </si>
  <si>
    <t>Codou Mme Cissokho</t>
  </si>
  <si>
    <t>Attend la commande de ses partenaires</t>
  </si>
  <si>
    <t>Malick</t>
  </si>
  <si>
    <t>Gueule Tapée</t>
  </si>
  <si>
    <t>Al Yaye Rama</t>
  </si>
  <si>
    <t>Superette</t>
  </si>
  <si>
    <t>Va réfléchir sur les chocolats en poudre</t>
  </si>
  <si>
    <t>BA</t>
  </si>
  <si>
    <t>Ba et Frères</t>
  </si>
  <si>
    <t>Amadou Oury Diallo</t>
  </si>
  <si>
    <t>Baye FALL</t>
  </si>
  <si>
    <t>Omar Diano</t>
  </si>
  <si>
    <t>Abdou Wagué</t>
  </si>
  <si>
    <t>Livraison le 23octobre inchallah</t>
  </si>
  <si>
    <t>Mbacké</t>
  </si>
  <si>
    <t>Point E</t>
  </si>
  <si>
    <t>Pape Dieng</t>
  </si>
  <si>
    <t>Yeumbeul Mbéde Sass</t>
  </si>
  <si>
    <t>NAFAR BOUTIQUE</t>
  </si>
  <si>
    <t>Keur Mbaye Fall</t>
  </si>
  <si>
    <t>Boubacar Diallo</t>
  </si>
  <si>
    <t>Kamlac évaporé 48x160g</t>
  </si>
  <si>
    <t>Lait Janus 18gx100</t>
  </si>
  <si>
    <t>Chocolat jaune 200g x 24 pcs</t>
  </si>
  <si>
    <t>Chocolat transparent 400gx12pcs</t>
  </si>
  <si>
    <t>Café stick Altimo 1,5gx09boites</t>
  </si>
  <si>
    <t>Chocolat jaune 400g x 12 pcs</t>
  </si>
  <si>
    <t>Chocolat transparent 200gx24pcs</t>
  </si>
  <si>
    <t>Lait Janus, Refraish, Meadow Cup sac 25kg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</si>
</sst>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0&quot; &quot;\X\O\F"/>
    <numFmt numFmtId="166" formatCode="0.0%"/>
    <numFmt numFmtId="167" formatCode="#,##0&quot; &quot;\X\O\F"/>
    <numFmt numFmtId="168" formatCode="#,##0&quot; XOF&quot;"/>
    <numFmt numFmtId="169" formatCode="dd\-mm\-yyyy"/>
  </numFmts>
  <fonts count="18"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
      <sz val="11"/>
      <name val="TIMES"/>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0">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3" fontId="0" fillId="0" borderId="0" xfId="0" applyNumberFormat="1" applyFill="1"/>
    <xf numFmtId="0" fontId="1" fillId="0" borderId="0" xfId="0" applyNumberFormat="1" applyFont="1" applyAlignment="1">
      <alignment horizontal="center" vertical="top"/>
    </xf>
    <xf numFmtId="0" fontId="16" fillId="0" borderId="0" xfId="0" applyNumberFormat="1" applyFont="1" applyAlignment="1">
      <alignment horizontal="center" vertical="top"/>
    </xf>
    <xf numFmtId="169" fontId="17" fillId="0" borderId="0" xfId="0" applyNumberFormat="1" applyFont="1"/>
    <xf numFmtId="0" fontId="17" fillId="0" borderId="0" xfId="0" applyFont="1"/>
  </cellXfs>
  <cellStyles count="2">
    <cellStyle name="Normal" xfId="0" builtinId="0"/>
    <cellStyle name="Pourcentage" xfId="1" builtinId="5"/>
  </cellStyles>
  <dxfs count="57">
    <dxf>
      <font>
        <color auto="1"/>
        <name val="TIMES"/>
        <scheme val="none"/>
      </font>
      <numFmt numFmtId="3" formatCode="#,##0"/>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alignment horizontal="general" vertical="bottom" textRotation="0" wrapText="1" indent="0" justifyLastLine="0" shrinkToFit="0" readingOrder="0"/>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color auto="1"/>
        <name val="TIMES"/>
        <scheme val="none"/>
      </font>
      <fill>
        <patternFill patternType="none">
          <fgColor indexed="64"/>
          <bgColor auto="1"/>
        </patternFill>
      </fill>
    </dxf>
    <dxf>
      <font>
        <b val="0"/>
        <i val="0"/>
        <strike val="0"/>
        <condense val="0"/>
        <extend val="0"/>
        <outline val="0"/>
        <shadow val="0"/>
        <u val="none"/>
        <vertAlign val="baseline"/>
        <sz val="11"/>
        <color auto="1"/>
        <name val="TIMES"/>
        <scheme val="none"/>
      </font>
    </dxf>
    <dxf>
      <font>
        <b val="0"/>
        <i val="0"/>
        <strike val="0"/>
        <condense val="0"/>
        <extend val="0"/>
        <outline val="0"/>
        <shadow val="0"/>
        <u val="none"/>
        <vertAlign val="baseline"/>
        <sz val="11"/>
        <color auto="1"/>
        <name val="TIMES"/>
        <scheme val="none"/>
      </font>
    </dxf>
    <dxf>
      <font>
        <color auto="1"/>
        <name val="TIMES"/>
        <scheme val="none"/>
      </font>
      <numFmt numFmtId="169" formatCode="dd\-mm\-yyyy"/>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6">
  <autoFilter ref="A1:E2" xr:uid="{EAA96755-704D-4608-9E50-96F4224CD170}"/>
  <tableColumns count="5">
    <tableColumn id="1" xr3:uid="{BF67F3DD-39E9-417F-8111-22D22DDB1AAA}" name="secteur" dataDxfId="55"/>
    <tableColumn id="2" xr3:uid="{FBC4B037-CB7F-4688-8EA7-1C68838E9628}" name="Tel Client" dataDxfId="54"/>
    <tableColumn id="3" xr3:uid="{265981C9-6E06-4BFA-9F47-F36D46E9E641}" name="Proposition" dataDxfId="53"/>
    <tableColumn id="4" xr3:uid="{DF55B5E2-5021-438C-8658-0FE80315C501}" name="Produit concurent" dataDxfId="52"/>
    <tableColumn id="5" xr3:uid="{EC6DC2D8-2634-43FD-8F09-E7B3220FC691}" name="Prix Concurent" dataDxfId="5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86" totalsRowShown="0" headerRowDxfId="50" headerRowBorderDxfId="49" tableBorderDxfId="48">
  <autoFilter ref="A1:P86" xr:uid="{FC757211-1341-459A-BE29-FAC5D7146FA5}"/>
  <sortState xmlns:xlrd2="http://schemas.microsoft.com/office/spreadsheetml/2017/richdata2" ref="A2:P2">
    <sortCondition descending="1" ref="A1:A2"/>
  </sortState>
  <tableColumns count="16">
    <tableColumn id="1" xr3:uid="{F85C405C-E78B-4DA6-8568-08107D7551E4}" name="Date" dataDxfId="12"/>
    <tableColumn id="2" xr3:uid="{24A95AD6-D6B8-4864-9451-50BFB3565C62}" name="Prenom_Nom_RZ" dataDxfId="11"/>
    <tableColumn id="4" xr3:uid="{72E50CE0-52B1-4C49-9D23-C97154D649A5}" name="zone" dataDxfId="10"/>
    <tableColumn id="5" xr3:uid="{E26577ED-9647-48EE-BE53-9D2F344CB36B}" name="secteur" dataDxfId="9"/>
    <tableColumn id="6" xr3:uid="{43164A48-AFB0-417D-94C4-5347A67ACD14}" name="Nom_du_magasin" dataDxfId="8"/>
    <tableColumn id="7" xr3:uid="{66D926A0-8C65-4D89-BA92-AA9653C7DE06}" name="Telephone_Client" dataDxfId="7"/>
    <tableColumn id="8" xr3:uid="{8D4D921E-310A-44FC-AA1D-F30B627C5984}" name="Type" dataDxfId="6"/>
    <tableColumn id="10" xr3:uid="{636AF8A9-C9D0-49B6-94C8-FFB87B44FA47}" name="Point_de_Vente" dataDxfId="5"/>
    <tableColumn id="11" xr3:uid="{35E41B20-D7EB-4025-A9CC-62B85956ABCD}" name="Operation" dataDxfId="4"/>
    <tableColumn id="12" xr3:uid="{AB905DE1-CC5E-4C11-8318-9C04B6D96EC3}" name="Commentaire" dataDxfId="3"/>
    <tableColumn id="13" xr3:uid="{9BC88C3B-EEBD-4156-81CB-075746F3F057}" name="Produit" dataDxfId="2"/>
    <tableColumn id="14" xr3:uid="{8DD706C4-BCF7-47C0-9913-F482F7A2F321}" name="Quantites" dataDxfId="1"/>
    <tableColumn id="15" xr3:uid="{D96EE09E-B22B-4D75-AABE-AEBF7CE286A6}" name="Prix_Unitaire" dataDxfId="0"/>
    <tableColumn id="16" xr3:uid="{B1727D51-96B6-4015-83C5-EBCAD96E9834}" name="Prix Total" dataDxfId="47"/>
    <tableColumn id="17" xr3:uid="{9A2C6D78-CE06-4E13-B8E1-0CB92B201156}" name="Semaine" dataDxfId="46">
      <calculatedColumnFormula>"S"&amp;_xlfn.ISOWEEKNUM(Semaine_1[[#This Row],[Date]])</calculatedColumnFormula>
    </tableColumn>
    <tableColumn id="18" xr3:uid="{83F3E9A5-7911-47C6-B543-07173CE7D4B5}" name="Mois" dataDxfId="45">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44" dataDxfId="43">
  <autoFilter ref="N4:O16" xr:uid="{6854A3D8-E42F-451E-8856-559FAB4924B4}"/>
  <tableColumns count="2">
    <tableColumn id="1" xr3:uid="{CEE56010-D6CA-4D86-91A4-BAB59B6E4E54}" name="Produits" dataDxfId="42">
      <calculatedColumnFormula>IF(OR(#REF!="(vide)",#REF!=0,Tableau1[[#This Row],[Quantités]]=""),"",#REF!)</calculatedColumnFormula>
    </tableColumn>
    <tableColumn id="2" xr3:uid="{F44570CC-29A2-4F96-8AB9-8C4E5A1F7A4D}" name="Quantités" dataDxfId="41">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40" dataDxfId="39">
  <autoFilter ref="A35:B47" xr:uid="{01333506-EAA4-4B44-932F-483882335F88}"/>
  <tableColumns count="2">
    <tableColumn id="1" xr3:uid="{BB5EE882-2CAC-47B5-9F48-14C826881580}" name="Produits" dataDxfId="38">
      <calculatedColumnFormula>IF(OR(#REF!=0,#REF!="(vide)"),"",#REF!)</calculatedColumnFormula>
    </tableColumn>
    <tableColumn id="2" xr3:uid="{3D20976D-5104-468C-B3D0-3B35E0D006EE}" name="Quantités" dataDxfId="37">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58</v>
      </c>
      <c r="C1" t="s">
        <v>59</v>
      </c>
      <c r="D1" t="s">
        <v>61</v>
      </c>
      <c r="E1" t="s">
        <v>60</v>
      </c>
    </row>
    <row r="2" spans="1:5" ht="42.75" x14ac:dyDescent="0.45">
      <c r="A2" s="10" t="s">
        <v>31</v>
      </c>
      <c r="B2" s="10">
        <v>778840348</v>
      </c>
      <c r="C2" s="11" t="s">
        <v>62</v>
      </c>
      <c r="D2" s="10"/>
      <c r="E2" s="1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86"/>
  <sheetViews>
    <sheetView tabSelected="1" topLeftCell="J1" zoomScale="106" zoomScaleNormal="103" workbookViewId="0">
      <selection activeCell="N11" sqref="N11"/>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3" customWidth="1"/>
    <col min="11" max="11" width="26.796875" bestFit="1" customWidth="1"/>
    <col min="12" max="12" width="13.1328125" bestFit="1" customWidth="1"/>
    <col min="13" max="13" width="15.59765625" style="4" bestFit="1" customWidth="1"/>
    <col min="14" max="14" width="12.6640625" style="4" bestFit="1" customWidth="1"/>
    <col min="15" max="15" width="14.59765625" bestFit="1" customWidth="1"/>
  </cols>
  <sheetData>
    <row r="1" spans="1:16" x14ac:dyDescent="0.45">
      <c r="A1" s="1" t="s">
        <v>0</v>
      </c>
      <c r="B1" s="1" t="s">
        <v>1</v>
      </c>
      <c r="C1" s="1" t="s">
        <v>2</v>
      </c>
      <c r="D1" s="1" t="s">
        <v>3</v>
      </c>
      <c r="E1" s="1" t="s">
        <v>4</v>
      </c>
      <c r="F1" s="1" t="s">
        <v>5</v>
      </c>
      <c r="G1" s="1" t="s">
        <v>6</v>
      </c>
      <c r="H1" s="1" t="s">
        <v>7</v>
      </c>
      <c r="I1" s="1" t="s">
        <v>8</v>
      </c>
      <c r="J1" s="2" t="s">
        <v>9</v>
      </c>
      <c r="K1" s="1" t="s">
        <v>10</v>
      </c>
      <c r="L1" s="1" t="s">
        <v>11</v>
      </c>
      <c r="M1" s="8" t="s">
        <v>12</v>
      </c>
      <c r="N1" s="8" t="s">
        <v>32</v>
      </c>
      <c r="O1" s="1" t="s">
        <v>46</v>
      </c>
      <c r="P1" s="1" t="s">
        <v>44</v>
      </c>
    </row>
    <row r="2" spans="1:16" x14ac:dyDescent="0.45">
      <c r="A2" s="48">
        <v>45952</v>
      </c>
      <c r="B2" s="49" t="s">
        <v>79</v>
      </c>
      <c r="C2" s="49" t="s">
        <v>28</v>
      </c>
      <c r="D2" s="49" t="s">
        <v>85</v>
      </c>
      <c r="E2" s="49" t="s">
        <v>86</v>
      </c>
      <c r="F2" s="49">
        <v>784872626</v>
      </c>
      <c r="G2" s="49" t="s">
        <v>21</v>
      </c>
      <c r="H2" s="49" t="s">
        <v>18</v>
      </c>
      <c r="I2" s="49" t="s">
        <v>16</v>
      </c>
      <c r="J2" s="49" t="s">
        <v>87</v>
      </c>
      <c r="K2" s="49"/>
      <c r="L2" s="49"/>
      <c r="M2" s="49"/>
      <c r="N2" s="45"/>
      <c r="O2" s="46" t="str">
        <f>"S"&amp;_xlfn.ISOWEEKNUM(Semaine_1[[#This Row],[Date]])</f>
        <v>S43</v>
      </c>
      <c r="P2" s="46" t="str">
        <f>TEXT(Semaine_1[[#This Row],[Date]],"MMMM")</f>
        <v>octobre</v>
      </c>
    </row>
    <row r="3" spans="1:16" x14ac:dyDescent="0.45">
      <c r="A3" s="48">
        <v>45952</v>
      </c>
      <c r="B3" s="49" t="s">
        <v>79</v>
      </c>
      <c r="C3" s="49" t="s">
        <v>28</v>
      </c>
      <c r="D3" s="49" t="s">
        <v>85</v>
      </c>
      <c r="E3" s="49" t="s">
        <v>88</v>
      </c>
      <c r="F3" s="49">
        <v>775724732</v>
      </c>
      <c r="G3" s="49" t="s">
        <v>21</v>
      </c>
      <c r="H3" s="49" t="s">
        <v>18</v>
      </c>
      <c r="I3" s="49" t="s">
        <v>16</v>
      </c>
      <c r="J3" s="49" t="s">
        <v>89</v>
      </c>
      <c r="K3" s="49"/>
      <c r="L3" s="49"/>
      <c r="M3" s="49"/>
      <c r="N3" s="45"/>
      <c r="O3" s="47" t="str">
        <f>"S"&amp;_xlfn.ISOWEEKNUM(Semaine_1[[#This Row],[Date]])</f>
        <v>S43</v>
      </c>
      <c r="P3" s="47" t="str">
        <f>TEXT(Semaine_1[[#This Row],[Date]],"MMMM")</f>
        <v>octobre</v>
      </c>
    </row>
    <row r="4" spans="1:16" x14ac:dyDescent="0.45">
      <c r="A4" s="48">
        <v>45952</v>
      </c>
      <c r="B4" s="49" t="s">
        <v>79</v>
      </c>
      <c r="C4" s="49" t="s">
        <v>28</v>
      </c>
      <c r="D4" s="49" t="s">
        <v>85</v>
      </c>
      <c r="E4" s="49" t="s">
        <v>90</v>
      </c>
      <c r="F4" s="49">
        <v>779117863</v>
      </c>
      <c r="G4" s="49" t="s">
        <v>21</v>
      </c>
      <c r="H4" s="49" t="s">
        <v>18</v>
      </c>
      <c r="I4" s="49" t="s">
        <v>16</v>
      </c>
      <c r="J4" s="49" t="s">
        <v>82</v>
      </c>
      <c r="K4" s="49"/>
      <c r="L4" s="49"/>
      <c r="M4" s="49"/>
      <c r="N4" s="45"/>
      <c r="O4" s="47" t="str">
        <f>"S"&amp;_xlfn.ISOWEEKNUM(Semaine_1[[#This Row],[Date]])</f>
        <v>S43</v>
      </c>
      <c r="P4" s="47" t="str">
        <f>TEXT(Semaine_1[[#This Row],[Date]],"MMMM")</f>
        <v>octobre</v>
      </c>
    </row>
    <row r="5" spans="1:16" x14ac:dyDescent="0.45">
      <c r="A5" s="48">
        <v>45952</v>
      </c>
      <c r="B5" s="49" t="s">
        <v>79</v>
      </c>
      <c r="C5" s="49" t="s">
        <v>28</v>
      </c>
      <c r="D5" s="49" t="s">
        <v>85</v>
      </c>
      <c r="E5" s="49" t="s">
        <v>91</v>
      </c>
      <c r="F5" s="49">
        <v>776464902</v>
      </c>
      <c r="G5" s="49" t="s">
        <v>14</v>
      </c>
      <c r="H5" s="49" t="s">
        <v>15</v>
      </c>
      <c r="I5" s="49" t="s">
        <v>16</v>
      </c>
      <c r="J5" s="49" t="s">
        <v>92</v>
      </c>
      <c r="K5" s="49"/>
      <c r="L5" s="49"/>
      <c r="M5" s="49"/>
      <c r="N5" s="45"/>
      <c r="O5" s="47" t="str">
        <f>"S"&amp;_xlfn.ISOWEEKNUM(Semaine_1[[#This Row],[Date]])</f>
        <v>S43</v>
      </c>
      <c r="P5" s="47" t="str">
        <f>TEXT(Semaine_1[[#This Row],[Date]],"MMMM")</f>
        <v>octobre</v>
      </c>
    </row>
    <row r="6" spans="1:16" x14ac:dyDescent="0.45">
      <c r="A6" s="48">
        <v>45952</v>
      </c>
      <c r="B6" s="49" t="s">
        <v>81</v>
      </c>
      <c r="C6" s="49" t="s">
        <v>73</v>
      </c>
      <c r="D6" s="49" t="s">
        <v>93</v>
      </c>
      <c r="E6" s="49" t="s">
        <v>94</v>
      </c>
      <c r="F6" s="49">
        <v>773635629</v>
      </c>
      <c r="G6" s="49" t="s">
        <v>21</v>
      </c>
      <c r="H6" s="49" t="s">
        <v>15</v>
      </c>
      <c r="I6" s="49" t="s">
        <v>16</v>
      </c>
      <c r="J6" s="49" t="s">
        <v>95</v>
      </c>
      <c r="K6" s="49"/>
      <c r="L6" s="49"/>
      <c r="M6" s="49"/>
      <c r="N6" s="45"/>
      <c r="O6" s="47" t="str">
        <f>"S"&amp;_xlfn.ISOWEEKNUM(Semaine_1[[#This Row],[Date]])</f>
        <v>S43</v>
      </c>
      <c r="P6" s="47" t="str">
        <f>TEXT(Semaine_1[[#This Row],[Date]],"MMMM")</f>
        <v>octobre</v>
      </c>
    </row>
    <row r="7" spans="1:16" x14ac:dyDescent="0.45">
      <c r="A7" s="48">
        <v>45952</v>
      </c>
      <c r="B7" s="49" t="s">
        <v>81</v>
      </c>
      <c r="C7" s="49" t="s">
        <v>73</v>
      </c>
      <c r="D7" s="49" t="s">
        <v>93</v>
      </c>
      <c r="E7" s="49" t="s">
        <v>96</v>
      </c>
      <c r="F7" s="49">
        <v>771377243</v>
      </c>
      <c r="G7" s="49" t="s">
        <v>17</v>
      </c>
      <c r="H7" s="49" t="s">
        <v>18</v>
      </c>
      <c r="I7" s="49" t="s">
        <v>16</v>
      </c>
      <c r="J7" s="49" t="s">
        <v>97</v>
      </c>
      <c r="K7" s="49"/>
      <c r="L7" s="49"/>
      <c r="M7" s="49"/>
      <c r="N7" s="45"/>
      <c r="O7" s="47" t="str">
        <f>"S"&amp;_xlfn.ISOWEEKNUM(Semaine_1[[#This Row],[Date]])</f>
        <v>S43</v>
      </c>
      <c r="P7" s="47" t="str">
        <f>TEXT(Semaine_1[[#This Row],[Date]],"MMMM")</f>
        <v>octobre</v>
      </c>
    </row>
    <row r="8" spans="1:16" x14ac:dyDescent="0.45">
      <c r="A8" s="48">
        <v>45952</v>
      </c>
      <c r="B8" s="49" t="s">
        <v>81</v>
      </c>
      <c r="C8" s="49" t="s">
        <v>73</v>
      </c>
      <c r="D8" s="49" t="s">
        <v>93</v>
      </c>
      <c r="E8" s="49" t="s">
        <v>98</v>
      </c>
      <c r="F8" s="49">
        <v>779763759</v>
      </c>
      <c r="G8" s="49" t="s">
        <v>17</v>
      </c>
      <c r="H8" s="49" t="s">
        <v>18</v>
      </c>
      <c r="I8" s="49" t="s">
        <v>16</v>
      </c>
      <c r="J8" s="49" t="s">
        <v>99</v>
      </c>
      <c r="K8" s="49"/>
      <c r="L8" s="49"/>
      <c r="M8" s="49"/>
      <c r="N8" s="45"/>
      <c r="O8" s="47" t="str">
        <f>"S"&amp;_xlfn.ISOWEEKNUM(Semaine_1[[#This Row],[Date]])</f>
        <v>S43</v>
      </c>
      <c r="P8" s="47" t="str">
        <f>TEXT(Semaine_1[[#This Row],[Date]],"MMMM")</f>
        <v>octobre</v>
      </c>
    </row>
    <row r="9" spans="1:16" x14ac:dyDescent="0.45">
      <c r="A9" s="48">
        <v>45952</v>
      </c>
      <c r="B9" s="49" t="s">
        <v>81</v>
      </c>
      <c r="C9" s="49" t="s">
        <v>73</v>
      </c>
      <c r="D9" s="49" t="s">
        <v>93</v>
      </c>
      <c r="E9" s="49" t="s">
        <v>100</v>
      </c>
      <c r="F9" s="49">
        <v>707077072</v>
      </c>
      <c r="G9" s="49" t="s">
        <v>17</v>
      </c>
      <c r="H9" s="49" t="s">
        <v>15</v>
      </c>
      <c r="I9" s="49" t="s">
        <v>16</v>
      </c>
      <c r="J9" s="49" t="s">
        <v>101</v>
      </c>
      <c r="K9" s="49"/>
      <c r="L9" s="49"/>
      <c r="M9" s="49"/>
      <c r="N9" s="45"/>
      <c r="O9" s="47" t="str">
        <f>"S"&amp;_xlfn.ISOWEEKNUM(Semaine_1[[#This Row],[Date]])</f>
        <v>S43</v>
      </c>
      <c r="P9" s="47" t="str">
        <f>TEXT(Semaine_1[[#This Row],[Date]],"MMMM")</f>
        <v>octobre</v>
      </c>
    </row>
    <row r="10" spans="1:16" x14ac:dyDescent="0.45">
      <c r="A10" s="48">
        <v>45952</v>
      </c>
      <c r="B10" s="49" t="s">
        <v>81</v>
      </c>
      <c r="C10" s="49" t="s">
        <v>73</v>
      </c>
      <c r="D10" s="49" t="s">
        <v>93</v>
      </c>
      <c r="E10" s="49" t="s">
        <v>102</v>
      </c>
      <c r="F10" s="49">
        <v>778000021</v>
      </c>
      <c r="G10" s="49" t="s">
        <v>17</v>
      </c>
      <c r="H10" s="49" t="s">
        <v>18</v>
      </c>
      <c r="I10" s="49" t="s">
        <v>16</v>
      </c>
      <c r="J10" s="49" t="s">
        <v>103</v>
      </c>
      <c r="K10" s="49"/>
      <c r="L10" s="49"/>
      <c r="M10" s="49"/>
      <c r="N10" s="45"/>
      <c r="O10" s="47" t="str">
        <f>"S"&amp;_xlfn.ISOWEEKNUM(Semaine_1[[#This Row],[Date]])</f>
        <v>S43</v>
      </c>
      <c r="P10" s="47" t="str">
        <f>TEXT(Semaine_1[[#This Row],[Date]],"MMMM")</f>
        <v>octobre</v>
      </c>
    </row>
    <row r="11" spans="1:16" x14ac:dyDescent="0.45">
      <c r="A11" s="48">
        <v>45952</v>
      </c>
      <c r="B11" s="49" t="s">
        <v>81</v>
      </c>
      <c r="C11" s="49" t="s">
        <v>73</v>
      </c>
      <c r="D11" s="49" t="s">
        <v>93</v>
      </c>
      <c r="E11" s="49" t="s">
        <v>104</v>
      </c>
      <c r="F11" s="49">
        <v>773523587</v>
      </c>
      <c r="G11" s="49" t="s">
        <v>14</v>
      </c>
      <c r="H11" s="49" t="s">
        <v>15</v>
      </c>
      <c r="I11" s="49" t="s">
        <v>16</v>
      </c>
      <c r="J11" s="49" t="s">
        <v>105</v>
      </c>
      <c r="K11" s="49"/>
      <c r="L11" s="49"/>
      <c r="M11" s="49"/>
      <c r="N11" s="45"/>
      <c r="O11" s="47" t="str">
        <f>"S"&amp;_xlfn.ISOWEEKNUM(Semaine_1[[#This Row],[Date]])</f>
        <v>S43</v>
      </c>
      <c r="P11" s="47" t="str">
        <f>TEXT(Semaine_1[[#This Row],[Date]],"MMMM")</f>
        <v>octobre</v>
      </c>
    </row>
    <row r="12" spans="1:16" x14ac:dyDescent="0.45">
      <c r="A12" s="48">
        <v>45952</v>
      </c>
      <c r="B12" s="49" t="s">
        <v>81</v>
      </c>
      <c r="C12" s="49" t="s">
        <v>73</v>
      </c>
      <c r="D12" s="49" t="s">
        <v>93</v>
      </c>
      <c r="E12" s="49" t="s">
        <v>106</v>
      </c>
      <c r="F12" s="49">
        <v>775601949</v>
      </c>
      <c r="G12" s="49" t="s">
        <v>21</v>
      </c>
      <c r="H12" s="49" t="s">
        <v>18</v>
      </c>
      <c r="I12" s="49" t="s">
        <v>16</v>
      </c>
      <c r="J12" s="49" t="s">
        <v>107</v>
      </c>
      <c r="K12" s="49"/>
      <c r="L12" s="49"/>
      <c r="M12" s="49"/>
      <c r="N12" s="45"/>
      <c r="O12" s="47" t="str">
        <f>"S"&amp;_xlfn.ISOWEEKNUM(Semaine_1[[#This Row],[Date]])</f>
        <v>S43</v>
      </c>
      <c r="P12" s="47" t="str">
        <f>TEXT(Semaine_1[[#This Row],[Date]],"MMMM")</f>
        <v>octobre</v>
      </c>
    </row>
    <row r="13" spans="1:16" x14ac:dyDescent="0.45">
      <c r="A13" s="48">
        <v>45952</v>
      </c>
      <c r="B13" s="49" t="s">
        <v>81</v>
      </c>
      <c r="C13" s="49" t="s">
        <v>73</v>
      </c>
      <c r="D13" s="49" t="s">
        <v>93</v>
      </c>
      <c r="E13" s="49" t="s">
        <v>108</v>
      </c>
      <c r="F13" s="49">
        <v>771023656</v>
      </c>
      <c r="G13" s="49" t="s">
        <v>14</v>
      </c>
      <c r="H13" s="49" t="s">
        <v>15</v>
      </c>
      <c r="I13" s="49" t="s">
        <v>16</v>
      </c>
      <c r="J13" s="49" t="s">
        <v>109</v>
      </c>
      <c r="K13" s="49"/>
      <c r="L13" s="49"/>
      <c r="M13" s="49"/>
      <c r="N13" s="45"/>
      <c r="O13" s="47" t="str">
        <f>"S"&amp;_xlfn.ISOWEEKNUM(Semaine_1[[#This Row],[Date]])</f>
        <v>S43</v>
      </c>
      <c r="P13" s="47" t="str">
        <f>TEXT(Semaine_1[[#This Row],[Date]],"MMMM")</f>
        <v>octobre</v>
      </c>
    </row>
    <row r="14" spans="1:16" x14ac:dyDescent="0.45">
      <c r="A14" s="48">
        <v>45952</v>
      </c>
      <c r="B14" s="49" t="s">
        <v>81</v>
      </c>
      <c r="C14" s="49" t="s">
        <v>73</v>
      </c>
      <c r="D14" s="49" t="s">
        <v>93</v>
      </c>
      <c r="E14" s="49" t="s">
        <v>110</v>
      </c>
      <c r="F14" s="49">
        <v>784267292</v>
      </c>
      <c r="G14" s="49" t="s">
        <v>14</v>
      </c>
      <c r="H14" s="49" t="s">
        <v>15</v>
      </c>
      <c r="I14" s="49" t="s">
        <v>16</v>
      </c>
      <c r="J14" s="49" t="s">
        <v>111</v>
      </c>
      <c r="K14" s="49"/>
      <c r="L14" s="49"/>
      <c r="M14" s="49"/>
      <c r="N14" s="45"/>
      <c r="O14" s="47" t="str">
        <f>"S"&amp;_xlfn.ISOWEEKNUM(Semaine_1[[#This Row],[Date]])</f>
        <v>S43</v>
      </c>
      <c r="P14" s="47" t="str">
        <f>TEXT(Semaine_1[[#This Row],[Date]],"MMMM")</f>
        <v>octobre</v>
      </c>
    </row>
    <row r="15" spans="1:16" x14ac:dyDescent="0.45">
      <c r="A15" s="48">
        <v>45952</v>
      </c>
      <c r="B15" s="49" t="s">
        <v>81</v>
      </c>
      <c r="C15" s="49" t="s">
        <v>73</v>
      </c>
      <c r="D15" s="49" t="s">
        <v>93</v>
      </c>
      <c r="E15" s="49" t="s">
        <v>112</v>
      </c>
      <c r="F15" s="49">
        <v>775602589</v>
      </c>
      <c r="G15" s="49" t="s">
        <v>21</v>
      </c>
      <c r="H15" s="49" t="s">
        <v>15</v>
      </c>
      <c r="I15" s="49" t="s">
        <v>16</v>
      </c>
      <c r="J15" s="49" t="s">
        <v>113</v>
      </c>
      <c r="K15" s="49"/>
      <c r="L15" s="49"/>
      <c r="M15" s="49"/>
      <c r="N15" s="45"/>
      <c r="O15" s="47" t="str">
        <f>"S"&amp;_xlfn.ISOWEEKNUM(Semaine_1[[#This Row],[Date]])</f>
        <v>S43</v>
      </c>
      <c r="P15" s="47" t="str">
        <f>TEXT(Semaine_1[[#This Row],[Date]],"MMMM")</f>
        <v>octobre</v>
      </c>
    </row>
    <row r="16" spans="1:16" x14ac:dyDescent="0.45">
      <c r="A16" s="48">
        <v>45952</v>
      </c>
      <c r="B16" s="49" t="s">
        <v>81</v>
      </c>
      <c r="C16" s="49" t="s">
        <v>73</v>
      </c>
      <c r="D16" s="49" t="s">
        <v>93</v>
      </c>
      <c r="E16" s="49" t="s">
        <v>114</v>
      </c>
      <c r="F16" s="49">
        <v>774330364</v>
      </c>
      <c r="G16" s="49" t="s">
        <v>14</v>
      </c>
      <c r="H16" s="49" t="s">
        <v>18</v>
      </c>
      <c r="I16" s="49" t="s">
        <v>26</v>
      </c>
      <c r="J16" s="49" t="s">
        <v>115</v>
      </c>
      <c r="K16" s="49" t="s">
        <v>25</v>
      </c>
      <c r="L16" s="49">
        <v>1</v>
      </c>
      <c r="M16" s="49">
        <v>26000</v>
      </c>
      <c r="N16" s="45"/>
      <c r="O16" s="47" t="str">
        <f>"S"&amp;_xlfn.ISOWEEKNUM(Semaine_1[[#This Row],[Date]])</f>
        <v>S43</v>
      </c>
      <c r="P16" s="47" t="str">
        <f>TEXT(Semaine_1[[#This Row],[Date]],"MMMM")</f>
        <v>octobre</v>
      </c>
    </row>
    <row r="17" spans="1:16" x14ac:dyDescent="0.45">
      <c r="A17" s="48">
        <v>45952</v>
      </c>
      <c r="B17" s="49" t="s">
        <v>81</v>
      </c>
      <c r="C17" s="49" t="s">
        <v>73</v>
      </c>
      <c r="D17" s="49" t="s">
        <v>93</v>
      </c>
      <c r="E17" s="49" t="s">
        <v>116</v>
      </c>
      <c r="F17" s="49">
        <v>761209176</v>
      </c>
      <c r="G17" s="49" t="s">
        <v>21</v>
      </c>
      <c r="H17" s="49" t="s">
        <v>15</v>
      </c>
      <c r="I17" s="49" t="s">
        <v>16</v>
      </c>
      <c r="J17" s="49" t="s">
        <v>117</v>
      </c>
      <c r="K17" s="49"/>
      <c r="L17" s="49"/>
      <c r="M17" s="49"/>
      <c r="N17" s="45"/>
      <c r="O17" s="47" t="str">
        <f>"S"&amp;_xlfn.ISOWEEKNUM(Semaine_1[[#This Row],[Date]])</f>
        <v>S43</v>
      </c>
      <c r="P17" s="47" t="str">
        <f>TEXT(Semaine_1[[#This Row],[Date]],"MMMM")</f>
        <v>octobre</v>
      </c>
    </row>
    <row r="18" spans="1:16" x14ac:dyDescent="0.45">
      <c r="A18" s="48">
        <v>45952</v>
      </c>
      <c r="B18" s="49" t="s">
        <v>81</v>
      </c>
      <c r="C18" s="49" t="s">
        <v>73</v>
      </c>
      <c r="D18" s="49" t="s">
        <v>93</v>
      </c>
      <c r="E18" s="49" t="s">
        <v>118</v>
      </c>
      <c r="F18" s="49">
        <v>784227996</v>
      </c>
      <c r="G18" s="49" t="s">
        <v>21</v>
      </c>
      <c r="H18" s="49" t="s">
        <v>18</v>
      </c>
      <c r="I18" s="49" t="s">
        <v>16</v>
      </c>
      <c r="J18" s="49" t="s">
        <v>97</v>
      </c>
      <c r="K18" s="49"/>
      <c r="L18" s="49"/>
      <c r="M18" s="49"/>
      <c r="N18" s="45"/>
      <c r="O18" s="47" t="str">
        <f>"S"&amp;_xlfn.ISOWEEKNUM(Semaine_1[[#This Row],[Date]])</f>
        <v>S43</v>
      </c>
      <c r="P18" s="47" t="str">
        <f>TEXT(Semaine_1[[#This Row],[Date]],"MMMM")</f>
        <v>octobre</v>
      </c>
    </row>
    <row r="19" spans="1:16" x14ac:dyDescent="0.45">
      <c r="A19" s="48">
        <v>45952</v>
      </c>
      <c r="B19" s="49" t="s">
        <v>81</v>
      </c>
      <c r="C19" s="49" t="s">
        <v>73</v>
      </c>
      <c r="D19" s="49" t="s">
        <v>93</v>
      </c>
      <c r="E19" s="49" t="s">
        <v>119</v>
      </c>
      <c r="F19" s="49">
        <v>760224535</v>
      </c>
      <c r="G19" s="49" t="s">
        <v>21</v>
      </c>
      <c r="H19" s="49" t="s">
        <v>18</v>
      </c>
      <c r="I19" s="49" t="s">
        <v>16</v>
      </c>
      <c r="J19" s="49" t="s">
        <v>120</v>
      </c>
      <c r="K19" s="49"/>
      <c r="L19" s="49"/>
      <c r="M19" s="49"/>
      <c r="N19" s="45"/>
      <c r="O19" s="47" t="str">
        <f>"S"&amp;_xlfn.ISOWEEKNUM(Semaine_1[[#This Row],[Date]])</f>
        <v>S43</v>
      </c>
      <c r="P19" s="47" t="str">
        <f>TEXT(Semaine_1[[#This Row],[Date]],"MMMM")</f>
        <v>octobre</v>
      </c>
    </row>
    <row r="20" spans="1:16" x14ac:dyDescent="0.45">
      <c r="A20" s="48">
        <v>45952</v>
      </c>
      <c r="B20" s="49" t="s">
        <v>79</v>
      </c>
      <c r="C20" s="49" t="s">
        <v>28</v>
      </c>
      <c r="D20" s="49" t="s">
        <v>85</v>
      </c>
      <c r="E20" s="49" t="s">
        <v>121</v>
      </c>
      <c r="F20" s="49">
        <v>788260947</v>
      </c>
      <c r="G20" s="49" t="s">
        <v>14</v>
      </c>
      <c r="H20" s="49" t="s">
        <v>18</v>
      </c>
      <c r="I20" s="49" t="s">
        <v>16</v>
      </c>
      <c r="J20" s="49" t="s">
        <v>122</v>
      </c>
      <c r="K20" s="49"/>
      <c r="L20" s="49"/>
      <c r="M20" s="49"/>
      <c r="N20" s="45"/>
      <c r="O20" s="47" t="str">
        <f>"S"&amp;_xlfn.ISOWEEKNUM(Semaine_1[[#This Row],[Date]])</f>
        <v>S43</v>
      </c>
      <c r="P20" s="47" t="str">
        <f>TEXT(Semaine_1[[#This Row],[Date]],"MMMM")</f>
        <v>octobre</v>
      </c>
    </row>
    <row r="21" spans="1:16" x14ac:dyDescent="0.45">
      <c r="A21" s="48">
        <v>45952</v>
      </c>
      <c r="B21" s="49" t="s">
        <v>79</v>
      </c>
      <c r="C21" s="49" t="s">
        <v>28</v>
      </c>
      <c r="D21" s="49" t="s">
        <v>85</v>
      </c>
      <c r="E21" s="49" t="s">
        <v>123</v>
      </c>
      <c r="F21" s="49">
        <v>774230518</v>
      </c>
      <c r="G21" s="49" t="s">
        <v>14</v>
      </c>
      <c r="H21" s="49" t="s">
        <v>18</v>
      </c>
      <c r="I21" s="49" t="s">
        <v>16</v>
      </c>
      <c r="J21" s="49" t="s">
        <v>124</v>
      </c>
      <c r="K21" s="49"/>
      <c r="L21" s="49"/>
      <c r="M21" s="49"/>
      <c r="N21" s="45"/>
      <c r="O21" s="47" t="str">
        <f>"S"&amp;_xlfn.ISOWEEKNUM(Semaine_1[[#This Row],[Date]])</f>
        <v>S43</v>
      </c>
      <c r="P21" s="47" t="str">
        <f>TEXT(Semaine_1[[#This Row],[Date]],"MMMM")</f>
        <v>octobre</v>
      </c>
    </row>
    <row r="22" spans="1:16" x14ac:dyDescent="0.45">
      <c r="A22" s="48">
        <v>45952</v>
      </c>
      <c r="B22" s="49" t="s">
        <v>79</v>
      </c>
      <c r="C22" s="49" t="s">
        <v>28</v>
      </c>
      <c r="D22" s="49" t="s">
        <v>85</v>
      </c>
      <c r="E22" s="49" t="s">
        <v>76</v>
      </c>
      <c r="F22" s="49">
        <v>774580822</v>
      </c>
      <c r="G22" s="49" t="s">
        <v>21</v>
      </c>
      <c r="H22" s="49" t="s">
        <v>18</v>
      </c>
      <c r="I22" s="49" t="s">
        <v>16</v>
      </c>
      <c r="J22" s="49" t="s">
        <v>125</v>
      </c>
      <c r="K22" s="49"/>
      <c r="L22" s="49"/>
      <c r="M22" s="49"/>
      <c r="N22" s="45"/>
      <c r="O22" s="47" t="str">
        <f>"S"&amp;_xlfn.ISOWEEKNUM(Semaine_1[[#This Row],[Date]])</f>
        <v>S43</v>
      </c>
      <c r="P22" s="47" t="str">
        <f>TEXT(Semaine_1[[#This Row],[Date]],"MMMM")</f>
        <v>octobre</v>
      </c>
    </row>
    <row r="23" spans="1:16" x14ac:dyDescent="0.45">
      <c r="A23" s="48">
        <v>45952</v>
      </c>
      <c r="B23" s="49" t="s">
        <v>79</v>
      </c>
      <c r="C23" s="49" t="s">
        <v>28</v>
      </c>
      <c r="D23" s="49" t="s">
        <v>85</v>
      </c>
      <c r="E23" s="49" t="s">
        <v>126</v>
      </c>
      <c r="F23" s="49">
        <v>707523461</v>
      </c>
      <c r="G23" s="49" t="s">
        <v>21</v>
      </c>
      <c r="H23" s="49" t="s">
        <v>18</v>
      </c>
      <c r="I23" s="49" t="s">
        <v>16</v>
      </c>
      <c r="J23" s="49" t="s">
        <v>127</v>
      </c>
      <c r="K23" s="49"/>
      <c r="L23" s="49"/>
      <c r="M23" s="49"/>
      <c r="N23" s="45"/>
      <c r="O23" s="47" t="str">
        <f>"S"&amp;_xlfn.ISOWEEKNUM(Semaine_1[[#This Row],[Date]])</f>
        <v>S43</v>
      </c>
      <c r="P23" s="47" t="str">
        <f>TEXT(Semaine_1[[#This Row],[Date]],"MMMM")</f>
        <v>octobre</v>
      </c>
    </row>
    <row r="24" spans="1:16" x14ac:dyDescent="0.45">
      <c r="A24" s="48">
        <v>45952</v>
      </c>
      <c r="B24" s="49" t="s">
        <v>79</v>
      </c>
      <c r="C24" s="49" t="s">
        <v>28</v>
      </c>
      <c r="D24" s="49" t="s">
        <v>85</v>
      </c>
      <c r="E24" s="49" t="s">
        <v>128</v>
      </c>
      <c r="F24" s="49">
        <v>775571943</v>
      </c>
      <c r="G24" s="49" t="s">
        <v>14</v>
      </c>
      <c r="H24" s="49" t="s">
        <v>18</v>
      </c>
      <c r="I24" s="49" t="s">
        <v>16</v>
      </c>
      <c r="J24" s="49" t="s">
        <v>129</v>
      </c>
      <c r="K24" s="49"/>
      <c r="L24" s="49"/>
      <c r="M24" s="49"/>
      <c r="N24" s="45"/>
      <c r="O24" s="47" t="str">
        <f>"S"&amp;_xlfn.ISOWEEKNUM(Semaine_1[[#This Row],[Date]])</f>
        <v>S43</v>
      </c>
      <c r="P24" s="47" t="str">
        <f>TEXT(Semaine_1[[#This Row],[Date]],"MMMM")</f>
        <v>octobre</v>
      </c>
    </row>
    <row r="25" spans="1:16" x14ac:dyDescent="0.45">
      <c r="A25" s="48">
        <v>45952</v>
      </c>
      <c r="B25" s="49" t="s">
        <v>29</v>
      </c>
      <c r="C25" s="49" t="s">
        <v>30</v>
      </c>
      <c r="D25" s="49" t="s">
        <v>70</v>
      </c>
      <c r="E25" s="49" t="s">
        <v>130</v>
      </c>
      <c r="F25" s="49">
        <v>775250570</v>
      </c>
      <c r="G25" s="49" t="s">
        <v>21</v>
      </c>
      <c r="H25" s="49" t="s">
        <v>18</v>
      </c>
      <c r="I25" s="49" t="s">
        <v>16</v>
      </c>
      <c r="J25" s="49" t="s">
        <v>27</v>
      </c>
      <c r="K25" s="49"/>
      <c r="L25" s="49"/>
      <c r="M25" s="49"/>
      <c r="N25" s="45"/>
      <c r="O25" s="47" t="str">
        <f>"S"&amp;_xlfn.ISOWEEKNUM(Semaine_1[[#This Row],[Date]])</f>
        <v>S43</v>
      </c>
      <c r="P25" s="47" t="str">
        <f>TEXT(Semaine_1[[#This Row],[Date]],"MMMM")</f>
        <v>octobre</v>
      </c>
    </row>
    <row r="26" spans="1:16" x14ac:dyDescent="0.45">
      <c r="A26" s="48">
        <v>45952</v>
      </c>
      <c r="B26" s="49" t="s">
        <v>29</v>
      </c>
      <c r="C26" s="49" t="s">
        <v>30</v>
      </c>
      <c r="D26" s="49" t="s">
        <v>70</v>
      </c>
      <c r="E26" s="49" t="s">
        <v>131</v>
      </c>
      <c r="F26" s="49">
        <v>781297575</v>
      </c>
      <c r="G26" s="49" t="s">
        <v>21</v>
      </c>
      <c r="H26" s="49" t="s">
        <v>18</v>
      </c>
      <c r="I26" s="49" t="s">
        <v>16</v>
      </c>
      <c r="J26" s="49" t="s">
        <v>27</v>
      </c>
      <c r="K26" s="49"/>
      <c r="L26" s="49"/>
      <c r="M26" s="49"/>
      <c r="N26" s="45"/>
      <c r="O26" s="47" t="str">
        <f>"S"&amp;_xlfn.ISOWEEKNUM(Semaine_1[[#This Row],[Date]])</f>
        <v>S43</v>
      </c>
      <c r="P26" s="47" t="str">
        <f>TEXT(Semaine_1[[#This Row],[Date]],"MMMM")</f>
        <v>octobre</v>
      </c>
    </row>
    <row r="27" spans="1:16" x14ac:dyDescent="0.45">
      <c r="A27" s="48">
        <v>45952</v>
      </c>
      <c r="B27" s="49" t="s">
        <v>29</v>
      </c>
      <c r="C27" s="49" t="s">
        <v>30</v>
      </c>
      <c r="D27" s="49" t="s">
        <v>70</v>
      </c>
      <c r="E27" s="49" t="s">
        <v>132</v>
      </c>
      <c r="F27" s="49">
        <v>781280978</v>
      </c>
      <c r="G27" s="49" t="s">
        <v>21</v>
      </c>
      <c r="H27" s="49" t="s">
        <v>18</v>
      </c>
      <c r="I27" s="49" t="s">
        <v>16</v>
      </c>
      <c r="J27" s="49" t="s">
        <v>27</v>
      </c>
      <c r="K27" s="49"/>
      <c r="L27" s="49"/>
      <c r="M27" s="49"/>
      <c r="N27" s="45"/>
      <c r="O27" s="47" t="str">
        <f>"S"&amp;_xlfn.ISOWEEKNUM(Semaine_1[[#This Row],[Date]])</f>
        <v>S43</v>
      </c>
      <c r="P27" s="47" t="str">
        <f>TEXT(Semaine_1[[#This Row],[Date]],"MMMM")</f>
        <v>octobre</v>
      </c>
    </row>
    <row r="28" spans="1:16" x14ac:dyDescent="0.45">
      <c r="A28" s="48">
        <v>45952</v>
      </c>
      <c r="B28" s="49" t="s">
        <v>29</v>
      </c>
      <c r="C28" s="49" t="s">
        <v>30</v>
      </c>
      <c r="D28" s="49" t="s">
        <v>70</v>
      </c>
      <c r="E28" s="49" t="s">
        <v>133</v>
      </c>
      <c r="F28" s="49">
        <v>777748618</v>
      </c>
      <c r="G28" s="49" t="s">
        <v>21</v>
      </c>
      <c r="H28" s="49" t="s">
        <v>18</v>
      </c>
      <c r="I28" s="49" t="s">
        <v>16</v>
      </c>
      <c r="J28" s="49" t="s">
        <v>45</v>
      </c>
      <c r="K28" s="49"/>
      <c r="L28" s="49"/>
      <c r="M28" s="49"/>
      <c r="N28" s="45"/>
      <c r="O28" s="47" t="str">
        <f>"S"&amp;_xlfn.ISOWEEKNUM(Semaine_1[[#This Row],[Date]])</f>
        <v>S43</v>
      </c>
      <c r="P28" s="47" t="str">
        <f>TEXT(Semaine_1[[#This Row],[Date]],"MMMM")</f>
        <v>octobre</v>
      </c>
    </row>
    <row r="29" spans="1:16" x14ac:dyDescent="0.45">
      <c r="A29" s="48">
        <v>45952</v>
      </c>
      <c r="B29" s="49" t="s">
        <v>29</v>
      </c>
      <c r="C29" s="49" t="s">
        <v>30</v>
      </c>
      <c r="D29" s="49" t="s">
        <v>70</v>
      </c>
      <c r="E29" s="49" t="s">
        <v>134</v>
      </c>
      <c r="F29" s="49">
        <v>777748610</v>
      </c>
      <c r="G29" s="49" t="s">
        <v>21</v>
      </c>
      <c r="H29" s="49" t="s">
        <v>18</v>
      </c>
      <c r="I29" s="49" t="s">
        <v>16</v>
      </c>
      <c r="J29" s="49" t="s">
        <v>27</v>
      </c>
      <c r="K29" s="49"/>
      <c r="L29" s="49"/>
      <c r="M29" s="49"/>
      <c r="N29" s="45"/>
      <c r="O29" s="47" t="str">
        <f>"S"&amp;_xlfn.ISOWEEKNUM(Semaine_1[[#This Row],[Date]])</f>
        <v>S43</v>
      </c>
      <c r="P29" s="47" t="str">
        <f>TEXT(Semaine_1[[#This Row],[Date]],"MMMM")</f>
        <v>octobre</v>
      </c>
    </row>
    <row r="30" spans="1:16" x14ac:dyDescent="0.45">
      <c r="A30" s="48">
        <v>45952</v>
      </c>
      <c r="B30" s="49" t="s">
        <v>29</v>
      </c>
      <c r="C30" s="49" t="s">
        <v>30</v>
      </c>
      <c r="D30" s="49" t="s">
        <v>70</v>
      </c>
      <c r="E30" s="49" t="s">
        <v>135</v>
      </c>
      <c r="F30" s="49">
        <v>775784714</v>
      </c>
      <c r="G30" s="49" t="s">
        <v>21</v>
      </c>
      <c r="H30" s="49" t="s">
        <v>18</v>
      </c>
      <c r="I30" s="49" t="s">
        <v>26</v>
      </c>
      <c r="J30" s="49" t="s">
        <v>136</v>
      </c>
      <c r="K30" s="49" t="s">
        <v>206</v>
      </c>
      <c r="L30" s="49">
        <v>5</v>
      </c>
      <c r="M30" s="49">
        <v>11500</v>
      </c>
      <c r="N30" s="45"/>
      <c r="O30" s="47" t="str">
        <f>"S"&amp;_xlfn.ISOWEEKNUM(Semaine_1[[#This Row],[Date]])</f>
        <v>S43</v>
      </c>
      <c r="P30" s="47" t="str">
        <f>TEXT(Semaine_1[[#This Row],[Date]],"MMMM")</f>
        <v>octobre</v>
      </c>
    </row>
    <row r="31" spans="1:16" x14ac:dyDescent="0.45">
      <c r="A31" s="48">
        <v>45952</v>
      </c>
      <c r="B31" s="49" t="s">
        <v>29</v>
      </c>
      <c r="C31" s="49" t="s">
        <v>30</v>
      </c>
      <c r="D31" s="49" t="s">
        <v>70</v>
      </c>
      <c r="E31" s="49" t="s">
        <v>78</v>
      </c>
      <c r="F31" s="49">
        <v>774886110</v>
      </c>
      <c r="G31" s="49" t="s">
        <v>21</v>
      </c>
      <c r="H31" s="49" t="s">
        <v>18</v>
      </c>
      <c r="I31" s="49" t="s">
        <v>16</v>
      </c>
      <c r="J31" s="49" t="s">
        <v>27</v>
      </c>
      <c r="K31" s="49"/>
      <c r="L31" s="49"/>
      <c r="M31" s="49"/>
      <c r="N31" s="45"/>
      <c r="O31" s="47" t="str">
        <f>"S"&amp;_xlfn.ISOWEEKNUM(Semaine_1[[#This Row],[Date]])</f>
        <v>S43</v>
      </c>
      <c r="P31" s="47" t="str">
        <f>TEXT(Semaine_1[[#This Row],[Date]],"MMMM")</f>
        <v>octobre</v>
      </c>
    </row>
    <row r="32" spans="1:16" x14ac:dyDescent="0.45">
      <c r="A32" s="48">
        <v>45952</v>
      </c>
      <c r="B32" s="49" t="s">
        <v>29</v>
      </c>
      <c r="C32" s="49" t="s">
        <v>30</v>
      </c>
      <c r="D32" s="49" t="s">
        <v>70</v>
      </c>
      <c r="E32" s="49" t="s">
        <v>137</v>
      </c>
      <c r="F32" s="49">
        <v>774216339</v>
      </c>
      <c r="G32" s="49" t="s">
        <v>21</v>
      </c>
      <c r="H32" s="49" t="s">
        <v>18</v>
      </c>
      <c r="I32" s="49" t="s">
        <v>16</v>
      </c>
      <c r="J32" s="49" t="s">
        <v>27</v>
      </c>
      <c r="K32" s="49"/>
      <c r="L32" s="49"/>
      <c r="M32" s="49"/>
      <c r="N32" s="45"/>
      <c r="O32" s="47" t="str">
        <f>"S"&amp;_xlfn.ISOWEEKNUM(Semaine_1[[#This Row],[Date]])</f>
        <v>S43</v>
      </c>
      <c r="P32" s="47" t="str">
        <f>TEXT(Semaine_1[[#This Row],[Date]],"MMMM")</f>
        <v>octobre</v>
      </c>
    </row>
    <row r="33" spans="1:16" x14ac:dyDescent="0.45">
      <c r="A33" s="48">
        <v>45952</v>
      </c>
      <c r="B33" s="49" t="s">
        <v>29</v>
      </c>
      <c r="C33" s="49" t="s">
        <v>30</v>
      </c>
      <c r="D33" s="49" t="s">
        <v>70</v>
      </c>
      <c r="E33" s="49" t="s">
        <v>138</v>
      </c>
      <c r="F33" s="49">
        <v>770338306</v>
      </c>
      <c r="G33" s="49" t="s">
        <v>21</v>
      </c>
      <c r="H33" s="49" t="s">
        <v>18</v>
      </c>
      <c r="I33" s="49" t="s">
        <v>26</v>
      </c>
      <c r="J33" s="49" t="s">
        <v>139</v>
      </c>
      <c r="K33" s="49" t="s">
        <v>25</v>
      </c>
      <c r="L33" s="49">
        <v>2</v>
      </c>
      <c r="M33" s="49">
        <v>26000</v>
      </c>
      <c r="N33" s="45"/>
      <c r="O33" s="47" t="str">
        <f>"S"&amp;_xlfn.ISOWEEKNUM(Semaine_1[[#This Row],[Date]])</f>
        <v>S43</v>
      </c>
      <c r="P33" s="47" t="str">
        <f>TEXT(Semaine_1[[#This Row],[Date]],"MMMM")</f>
        <v>octobre</v>
      </c>
    </row>
    <row r="34" spans="1:16" x14ac:dyDescent="0.45">
      <c r="A34" s="48">
        <v>45952</v>
      </c>
      <c r="B34" s="49" t="s">
        <v>29</v>
      </c>
      <c r="C34" s="49" t="s">
        <v>30</v>
      </c>
      <c r="D34" s="49" t="s">
        <v>70</v>
      </c>
      <c r="E34" s="49" t="s">
        <v>140</v>
      </c>
      <c r="F34" s="49">
        <v>770242093</v>
      </c>
      <c r="G34" s="49" t="s">
        <v>21</v>
      </c>
      <c r="H34" s="49" t="s">
        <v>18</v>
      </c>
      <c r="I34" s="49" t="s">
        <v>16</v>
      </c>
      <c r="J34" s="49" t="s">
        <v>27</v>
      </c>
      <c r="K34" s="49"/>
      <c r="L34" s="49"/>
      <c r="M34" s="49"/>
      <c r="N34" s="45"/>
      <c r="O34" s="47" t="str">
        <f>"S"&amp;_xlfn.ISOWEEKNUM(Semaine_1[[#This Row],[Date]])</f>
        <v>S43</v>
      </c>
      <c r="P34" s="47" t="str">
        <f>TEXT(Semaine_1[[#This Row],[Date]],"MMMM")</f>
        <v>octobre</v>
      </c>
    </row>
    <row r="35" spans="1:16" x14ac:dyDescent="0.45">
      <c r="A35" s="48">
        <v>45952</v>
      </c>
      <c r="B35" s="49" t="s">
        <v>29</v>
      </c>
      <c r="C35" s="49" t="s">
        <v>30</v>
      </c>
      <c r="D35" s="49" t="s">
        <v>70</v>
      </c>
      <c r="E35" s="49" t="s">
        <v>141</v>
      </c>
      <c r="F35" s="49">
        <v>764071546</v>
      </c>
      <c r="G35" s="49" t="s">
        <v>21</v>
      </c>
      <c r="H35" s="49" t="s">
        <v>18</v>
      </c>
      <c r="I35" s="49" t="s">
        <v>16</v>
      </c>
      <c r="J35" s="49" t="s">
        <v>142</v>
      </c>
      <c r="K35" s="49"/>
      <c r="L35" s="49"/>
      <c r="M35" s="49"/>
      <c r="N35" s="45"/>
      <c r="O35" s="47" t="str">
        <f>"S"&amp;_xlfn.ISOWEEKNUM(Semaine_1[[#This Row],[Date]])</f>
        <v>S43</v>
      </c>
      <c r="P35" s="47" t="str">
        <f>TEXT(Semaine_1[[#This Row],[Date]],"MMMM")</f>
        <v>octobre</v>
      </c>
    </row>
    <row r="36" spans="1:16" x14ac:dyDescent="0.45">
      <c r="A36" s="48">
        <v>45952</v>
      </c>
      <c r="B36" s="49" t="s">
        <v>29</v>
      </c>
      <c r="C36" s="49" t="s">
        <v>30</v>
      </c>
      <c r="D36" s="49" t="s">
        <v>70</v>
      </c>
      <c r="E36" s="49" t="s">
        <v>131</v>
      </c>
      <c r="F36" s="49">
        <v>776862787</v>
      </c>
      <c r="G36" s="49" t="s">
        <v>14</v>
      </c>
      <c r="H36" s="49" t="s">
        <v>15</v>
      </c>
      <c r="I36" s="49" t="s">
        <v>16</v>
      </c>
      <c r="J36" s="49" t="s">
        <v>27</v>
      </c>
      <c r="K36" s="49"/>
      <c r="L36" s="49"/>
      <c r="M36" s="49"/>
      <c r="N36" s="45"/>
      <c r="O36" s="47" t="str">
        <f>"S"&amp;_xlfn.ISOWEEKNUM(Semaine_1[[#This Row],[Date]])</f>
        <v>S43</v>
      </c>
      <c r="P36" s="47" t="str">
        <f>TEXT(Semaine_1[[#This Row],[Date]],"MMMM")</f>
        <v>octobre</v>
      </c>
    </row>
    <row r="37" spans="1:16" x14ac:dyDescent="0.45">
      <c r="A37" s="48">
        <v>45952</v>
      </c>
      <c r="B37" s="49" t="s">
        <v>29</v>
      </c>
      <c r="C37" s="49" t="s">
        <v>30</v>
      </c>
      <c r="D37" s="49" t="s">
        <v>70</v>
      </c>
      <c r="E37" s="49" t="s">
        <v>143</v>
      </c>
      <c r="F37" s="49">
        <v>776311289</v>
      </c>
      <c r="G37" s="49" t="s">
        <v>14</v>
      </c>
      <c r="H37" s="49" t="s">
        <v>15</v>
      </c>
      <c r="I37" s="49" t="s">
        <v>16</v>
      </c>
      <c r="J37" s="49" t="s">
        <v>27</v>
      </c>
      <c r="K37" s="49"/>
      <c r="L37" s="49"/>
      <c r="M37" s="49"/>
      <c r="N37" s="45"/>
      <c r="O37" s="47" t="str">
        <f>"S"&amp;_xlfn.ISOWEEKNUM(Semaine_1[[#This Row],[Date]])</f>
        <v>S43</v>
      </c>
      <c r="P37" s="47" t="str">
        <f>TEXT(Semaine_1[[#This Row],[Date]],"MMMM")</f>
        <v>octobre</v>
      </c>
    </row>
    <row r="38" spans="1:16" x14ac:dyDescent="0.45">
      <c r="A38" s="48">
        <v>45952</v>
      </c>
      <c r="B38" s="49" t="s">
        <v>64</v>
      </c>
      <c r="C38" s="49" t="s">
        <v>65</v>
      </c>
      <c r="D38" s="49" t="s">
        <v>144</v>
      </c>
      <c r="E38" s="49" t="s">
        <v>145</v>
      </c>
      <c r="F38" s="49">
        <v>776175166</v>
      </c>
      <c r="G38" s="49" t="s">
        <v>21</v>
      </c>
      <c r="H38" s="49" t="s">
        <v>18</v>
      </c>
      <c r="I38" s="49" t="s">
        <v>22</v>
      </c>
      <c r="J38" s="49" t="s">
        <v>27</v>
      </c>
      <c r="K38" s="49" t="s">
        <v>25</v>
      </c>
      <c r="L38" s="49">
        <v>100</v>
      </c>
      <c r="M38" s="49">
        <v>26000</v>
      </c>
      <c r="N38" s="45"/>
      <c r="O38" s="47" t="str">
        <f>"S"&amp;_xlfn.ISOWEEKNUM(Semaine_1[[#This Row],[Date]])</f>
        <v>S43</v>
      </c>
      <c r="P38" s="47" t="str">
        <f>TEXT(Semaine_1[[#This Row],[Date]],"MMMM")</f>
        <v>octobre</v>
      </c>
    </row>
    <row r="39" spans="1:16" x14ac:dyDescent="0.45">
      <c r="A39" s="48">
        <v>45952</v>
      </c>
      <c r="B39" s="49" t="s">
        <v>64</v>
      </c>
      <c r="C39" s="49" t="s">
        <v>65</v>
      </c>
      <c r="D39" s="49" t="s">
        <v>144</v>
      </c>
      <c r="E39" s="49" t="s">
        <v>146</v>
      </c>
      <c r="F39" s="49">
        <v>783682649</v>
      </c>
      <c r="G39" s="49" t="s">
        <v>21</v>
      </c>
      <c r="H39" s="49" t="s">
        <v>18</v>
      </c>
      <c r="I39" s="49" t="s">
        <v>22</v>
      </c>
      <c r="J39" s="49" t="s">
        <v>27</v>
      </c>
      <c r="K39" s="49" t="s">
        <v>207</v>
      </c>
      <c r="L39" s="49">
        <v>300</v>
      </c>
      <c r="M39" s="49">
        <v>6000</v>
      </c>
      <c r="N39" s="45"/>
      <c r="O39" s="47" t="str">
        <f>"S"&amp;_xlfn.ISOWEEKNUM(Semaine_1[[#This Row],[Date]])</f>
        <v>S43</v>
      </c>
      <c r="P39" s="47" t="str">
        <f>TEXT(Semaine_1[[#This Row],[Date]],"MMMM")</f>
        <v>octobre</v>
      </c>
    </row>
    <row r="40" spans="1:16" x14ac:dyDescent="0.45">
      <c r="A40" s="48">
        <v>45952</v>
      </c>
      <c r="B40" s="49" t="s">
        <v>64</v>
      </c>
      <c r="C40" s="49" t="s">
        <v>65</v>
      </c>
      <c r="D40" s="49" t="s">
        <v>147</v>
      </c>
      <c r="E40" s="49" t="s">
        <v>148</v>
      </c>
      <c r="F40" s="49">
        <v>770706706</v>
      </c>
      <c r="G40" s="49" t="s">
        <v>21</v>
      </c>
      <c r="H40" s="49" t="s">
        <v>18</v>
      </c>
      <c r="I40" s="49" t="s">
        <v>26</v>
      </c>
      <c r="J40" s="49" t="s">
        <v>27</v>
      </c>
      <c r="K40" s="49" t="s">
        <v>25</v>
      </c>
      <c r="L40" s="49">
        <v>100</v>
      </c>
      <c r="M40" s="49">
        <v>26000</v>
      </c>
      <c r="N40" s="45"/>
      <c r="O40" s="47" t="str">
        <f>"S"&amp;_xlfn.ISOWEEKNUM(Semaine_1[[#This Row],[Date]])</f>
        <v>S43</v>
      </c>
      <c r="P40" s="47" t="str">
        <f>TEXT(Semaine_1[[#This Row],[Date]],"MMMM")</f>
        <v>octobre</v>
      </c>
    </row>
    <row r="41" spans="1:16" x14ac:dyDescent="0.45">
      <c r="A41" s="48">
        <v>45952</v>
      </c>
      <c r="B41" s="49" t="s">
        <v>80</v>
      </c>
      <c r="C41" s="49" t="s">
        <v>13</v>
      </c>
      <c r="D41" s="49" t="s">
        <v>149</v>
      </c>
      <c r="E41" s="49" t="s">
        <v>150</v>
      </c>
      <c r="F41" s="49">
        <v>783844775</v>
      </c>
      <c r="G41" s="49" t="s">
        <v>17</v>
      </c>
      <c r="H41" s="49" t="s">
        <v>15</v>
      </c>
      <c r="I41" s="49" t="s">
        <v>16</v>
      </c>
      <c r="J41" s="49" t="s">
        <v>151</v>
      </c>
      <c r="K41" s="49"/>
      <c r="L41" s="49"/>
      <c r="M41" s="49"/>
      <c r="N41" s="45"/>
      <c r="O41" s="47" t="str">
        <f>"S"&amp;_xlfn.ISOWEEKNUM(Semaine_1[[#This Row],[Date]])</f>
        <v>S43</v>
      </c>
      <c r="P41" s="47" t="str">
        <f>TEXT(Semaine_1[[#This Row],[Date]],"MMMM")</f>
        <v>octobre</v>
      </c>
    </row>
    <row r="42" spans="1:16" x14ac:dyDescent="0.45">
      <c r="A42" s="48">
        <v>45952</v>
      </c>
      <c r="B42" s="49" t="s">
        <v>80</v>
      </c>
      <c r="C42" s="49" t="s">
        <v>13</v>
      </c>
      <c r="D42" s="49" t="s">
        <v>149</v>
      </c>
      <c r="E42" s="49" t="s">
        <v>68</v>
      </c>
      <c r="F42" s="49">
        <v>770571683</v>
      </c>
      <c r="G42" s="49" t="s">
        <v>21</v>
      </c>
      <c r="H42" s="49" t="s">
        <v>18</v>
      </c>
      <c r="I42" s="49" t="s">
        <v>26</v>
      </c>
      <c r="J42" s="49" t="s">
        <v>152</v>
      </c>
      <c r="K42" s="49" t="s">
        <v>208</v>
      </c>
      <c r="L42" s="49">
        <v>1</v>
      </c>
      <c r="M42" s="49">
        <v>15500</v>
      </c>
      <c r="N42" s="45"/>
      <c r="O42" s="47" t="str">
        <f>"S"&amp;_xlfn.ISOWEEKNUM(Semaine_1[[#This Row],[Date]])</f>
        <v>S43</v>
      </c>
      <c r="P42" s="47" t="str">
        <f>TEXT(Semaine_1[[#This Row],[Date]],"MMMM")</f>
        <v>octobre</v>
      </c>
    </row>
    <row r="43" spans="1:16" x14ac:dyDescent="0.45">
      <c r="A43" s="48">
        <v>45952</v>
      </c>
      <c r="B43" s="49" t="s">
        <v>80</v>
      </c>
      <c r="C43" s="49" t="s">
        <v>13</v>
      </c>
      <c r="D43" s="49" t="s">
        <v>149</v>
      </c>
      <c r="E43" s="49" t="s">
        <v>153</v>
      </c>
      <c r="F43" s="49">
        <v>704738232</v>
      </c>
      <c r="G43" s="49" t="s">
        <v>14</v>
      </c>
      <c r="H43" s="49" t="s">
        <v>18</v>
      </c>
      <c r="I43" s="49" t="s">
        <v>16</v>
      </c>
      <c r="J43" s="49" t="s">
        <v>82</v>
      </c>
      <c r="K43" s="49"/>
      <c r="L43" s="49"/>
      <c r="M43" s="49"/>
      <c r="N43" s="45"/>
      <c r="O43" s="47" t="str">
        <f>"S"&amp;_xlfn.ISOWEEKNUM(Semaine_1[[#This Row],[Date]])</f>
        <v>S43</v>
      </c>
      <c r="P43" s="47" t="str">
        <f>TEXT(Semaine_1[[#This Row],[Date]],"MMMM")</f>
        <v>octobre</v>
      </c>
    </row>
    <row r="44" spans="1:16" x14ac:dyDescent="0.45">
      <c r="A44" s="48">
        <v>45952</v>
      </c>
      <c r="B44" s="49" t="s">
        <v>80</v>
      </c>
      <c r="C44" s="49" t="s">
        <v>13</v>
      </c>
      <c r="D44" s="49" t="s">
        <v>149</v>
      </c>
      <c r="E44" s="49" t="s">
        <v>154</v>
      </c>
      <c r="F44" s="49">
        <v>783740441</v>
      </c>
      <c r="G44" s="49" t="s">
        <v>21</v>
      </c>
      <c r="H44" s="49" t="s">
        <v>18</v>
      </c>
      <c r="I44" s="49" t="s">
        <v>16</v>
      </c>
      <c r="J44" s="49" t="s">
        <v>82</v>
      </c>
      <c r="K44" s="49"/>
      <c r="L44" s="49"/>
      <c r="M44" s="49"/>
      <c r="N44" s="45"/>
      <c r="O44" s="47" t="str">
        <f>"S"&amp;_xlfn.ISOWEEKNUM(Semaine_1[[#This Row],[Date]])</f>
        <v>S43</v>
      </c>
      <c r="P44" s="47" t="str">
        <f>TEXT(Semaine_1[[#This Row],[Date]],"MMMM")</f>
        <v>octobre</v>
      </c>
    </row>
    <row r="45" spans="1:16" x14ac:dyDescent="0.45">
      <c r="A45" s="48">
        <v>45952</v>
      </c>
      <c r="B45" s="49" t="s">
        <v>80</v>
      </c>
      <c r="C45" s="49" t="s">
        <v>13</v>
      </c>
      <c r="D45" s="49" t="s">
        <v>149</v>
      </c>
      <c r="E45" s="49" t="s">
        <v>155</v>
      </c>
      <c r="F45" s="49">
        <v>783844997</v>
      </c>
      <c r="G45" s="49" t="s">
        <v>14</v>
      </c>
      <c r="H45" s="49" t="s">
        <v>18</v>
      </c>
      <c r="I45" s="49" t="s">
        <v>16</v>
      </c>
      <c r="J45" s="49" t="s">
        <v>151</v>
      </c>
      <c r="K45" s="49"/>
      <c r="L45" s="49"/>
      <c r="M45" s="49"/>
      <c r="N45" s="45"/>
      <c r="O45" s="47" t="str">
        <f>"S"&amp;_xlfn.ISOWEEKNUM(Semaine_1[[#This Row],[Date]])</f>
        <v>S43</v>
      </c>
      <c r="P45" s="47" t="str">
        <f>TEXT(Semaine_1[[#This Row],[Date]],"MMMM")</f>
        <v>octobre</v>
      </c>
    </row>
    <row r="46" spans="1:16" x14ac:dyDescent="0.45">
      <c r="A46" s="48">
        <v>45952</v>
      </c>
      <c r="B46" s="49" t="s">
        <v>80</v>
      </c>
      <c r="C46" s="49" t="s">
        <v>13</v>
      </c>
      <c r="D46" s="49" t="s">
        <v>149</v>
      </c>
      <c r="E46" s="49" t="s">
        <v>156</v>
      </c>
      <c r="F46" s="49">
        <v>778420348</v>
      </c>
      <c r="G46" s="49" t="s">
        <v>157</v>
      </c>
      <c r="H46" s="49" t="s">
        <v>15</v>
      </c>
      <c r="I46" s="49" t="s">
        <v>16</v>
      </c>
      <c r="J46" s="49" t="s">
        <v>83</v>
      </c>
      <c r="K46" s="49"/>
      <c r="L46" s="49"/>
      <c r="M46" s="49"/>
      <c r="N46" s="45"/>
      <c r="O46" s="47" t="str">
        <f>"S"&amp;_xlfn.ISOWEEKNUM(Semaine_1[[#This Row],[Date]])</f>
        <v>S43</v>
      </c>
      <c r="P46" s="47" t="str">
        <f>TEXT(Semaine_1[[#This Row],[Date]],"MMMM")</f>
        <v>octobre</v>
      </c>
    </row>
    <row r="47" spans="1:16" x14ac:dyDescent="0.45">
      <c r="A47" s="48">
        <v>45952</v>
      </c>
      <c r="B47" s="49" t="s">
        <v>80</v>
      </c>
      <c r="C47" s="49" t="s">
        <v>13</v>
      </c>
      <c r="D47" s="49" t="s">
        <v>149</v>
      </c>
      <c r="E47" s="49" t="s">
        <v>158</v>
      </c>
      <c r="F47" s="49">
        <v>773739328</v>
      </c>
      <c r="G47" s="49" t="s">
        <v>14</v>
      </c>
      <c r="H47" s="49" t="s">
        <v>18</v>
      </c>
      <c r="I47" s="49" t="s">
        <v>16</v>
      </c>
      <c r="J47" s="49" t="s">
        <v>82</v>
      </c>
      <c r="K47" s="49"/>
      <c r="L47" s="49"/>
      <c r="M47" s="49"/>
      <c r="N47" s="45"/>
      <c r="O47" s="47" t="str">
        <f>"S"&amp;_xlfn.ISOWEEKNUM(Semaine_1[[#This Row],[Date]])</f>
        <v>S43</v>
      </c>
      <c r="P47" s="47" t="str">
        <f>TEXT(Semaine_1[[#This Row],[Date]],"MMMM")</f>
        <v>octobre</v>
      </c>
    </row>
    <row r="48" spans="1:16" x14ac:dyDescent="0.45">
      <c r="A48" s="48">
        <v>45952</v>
      </c>
      <c r="B48" s="49" t="s">
        <v>80</v>
      </c>
      <c r="C48" s="49" t="s">
        <v>13</v>
      </c>
      <c r="D48" s="49" t="s">
        <v>149</v>
      </c>
      <c r="E48" s="49" t="s">
        <v>68</v>
      </c>
      <c r="F48" s="49">
        <v>781681995</v>
      </c>
      <c r="G48" s="49" t="s">
        <v>14</v>
      </c>
      <c r="H48" s="49" t="s">
        <v>18</v>
      </c>
      <c r="I48" s="49" t="s">
        <v>22</v>
      </c>
      <c r="J48" s="49" t="s">
        <v>159</v>
      </c>
      <c r="K48" s="49" t="s">
        <v>209</v>
      </c>
      <c r="L48" s="49">
        <v>1</v>
      </c>
      <c r="M48" s="49">
        <v>12500</v>
      </c>
      <c r="N48" s="45"/>
      <c r="O48" s="47" t="str">
        <f>"S"&amp;_xlfn.ISOWEEKNUM(Semaine_1[[#This Row],[Date]])</f>
        <v>S43</v>
      </c>
      <c r="P48" s="47" t="str">
        <f>TEXT(Semaine_1[[#This Row],[Date]],"MMMM")</f>
        <v>octobre</v>
      </c>
    </row>
    <row r="49" spans="1:16" x14ac:dyDescent="0.45">
      <c r="A49" s="48">
        <v>45952</v>
      </c>
      <c r="B49" s="49" t="s">
        <v>80</v>
      </c>
      <c r="C49" s="49" t="s">
        <v>13</v>
      </c>
      <c r="D49" s="49" t="s">
        <v>149</v>
      </c>
      <c r="E49" s="49" t="s">
        <v>68</v>
      </c>
      <c r="F49" s="49">
        <v>770571683</v>
      </c>
      <c r="G49" s="49" t="s">
        <v>21</v>
      </c>
      <c r="H49" s="49" t="s">
        <v>18</v>
      </c>
      <c r="I49" s="49" t="s">
        <v>22</v>
      </c>
      <c r="J49" s="49" t="s">
        <v>159</v>
      </c>
      <c r="K49" s="49" t="s">
        <v>208</v>
      </c>
      <c r="L49" s="49">
        <v>1</v>
      </c>
      <c r="M49" s="49">
        <v>15500</v>
      </c>
      <c r="N49" s="45"/>
      <c r="O49" s="47" t="str">
        <f>"S"&amp;_xlfn.ISOWEEKNUM(Semaine_1[[#This Row],[Date]])</f>
        <v>S43</v>
      </c>
      <c r="P49" s="47" t="str">
        <f>TEXT(Semaine_1[[#This Row],[Date]],"MMMM")</f>
        <v>octobre</v>
      </c>
    </row>
    <row r="50" spans="1:16" x14ac:dyDescent="0.45">
      <c r="A50" s="48">
        <v>45952</v>
      </c>
      <c r="B50" s="49" t="s">
        <v>80</v>
      </c>
      <c r="C50" s="49" t="s">
        <v>13</v>
      </c>
      <c r="D50" s="49" t="s">
        <v>160</v>
      </c>
      <c r="E50" s="49" t="s">
        <v>161</v>
      </c>
      <c r="F50" s="49">
        <v>775630094</v>
      </c>
      <c r="G50" s="49" t="s">
        <v>21</v>
      </c>
      <c r="H50" s="49" t="s">
        <v>18</v>
      </c>
      <c r="I50" s="49" t="s">
        <v>22</v>
      </c>
      <c r="J50" s="49" t="s">
        <v>159</v>
      </c>
      <c r="K50" s="49" t="s">
        <v>210</v>
      </c>
      <c r="L50" s="49">
        <v>10</v>
      </c>
      <c r="M50" s="49">
        <v>31000</v>
      </c>
      <c r="N50" s="45"/>
      <c r="O50" s="47" t="str">
        <f>"S"&amp;_xlfn.ISOWEEKNUM(Semaine_1[[#This Row],[Date]])</f>
        <v>S43</v>
      </c>
      <c r="P50" s="47" t="str">
        <f>TEXT(Semaine_1[[#This Row],[Date]],"MMMM")</f>
        <v>octobre</v>
      </c>
    </row>
    <row r="51" spans="1:16" x14ac:dyDescent="0.45">
      <c r="A51" s="48">
        <v>45952</v>
      </c>
      <c r="B51" s="49" t="s">
        <v>80</v>
      </c>
      <c r="C51" s="49" t="s">
        <v>13</v>
      </c>
      <c r="D51" s="49" t="s">
        <v>160</v>
      </c>
      <c r="E51" s="49" t="s">
        <v>161</v>
      </c>
      <c r="F51" s="49">
        <v>775630094</v>
      </c>
      <c r="G51" s="49" t="s">
        <v>21</v>
      </c>
      <c r="H51" s="49" t="s">
        <v>18</v>
      </c>
      <c r="I51" s="49" t="s">
        <v>22</v>
      </c>
      <c r="J51" s="49" t="s">
        <v>159</v>
      </c>
      <c r="K51" s="49" t="s">
        <v>210</v>
      </c>
      <c r="L51" s="49">
        <v>1</v>
      </c>
      <c r="M51" s="49">
        <v>31000</v>
      </c>
      <c r="N51" s="45"/>
      <c r="O51" s="47" t="str">
        <f>"S"&amp;_xlfn.ISOWEEKNUM(Semaine_1[[#This Row],[Date]])</f>
        <v>S43</v>
      </c>
      <c r="P51" s="47" t="str">
        <f>TEXT(Semaine_1[[#This Row],[Date]],"MMMM")</f>
        <v>octobre</v>
      </c>
    </row>
    <row r="52" spans="1:16" x14ac:dyDescent="0.45">
      <c r="A52" s="48">
        <v>45952</v>
      </c>
      <c r="B52" s="49" t="s">
        <v>80</v>
      </c>
      <c r="C52" s="49" t="s">
        <v>13</v>
      </c>
      <c r="D52" s="49" t="s">
        <v>74</v>
      </c>
      <c r="E52" s="49" t="s">
        <v>162</v>
      </c>
      <c r="F52" s="49">
        <v>775544532</v>
      </c>
      <c r="G52" s="49" t="s">
        <v>14</v>
      </c>
      <c r="H52" s="49" t="s">
        <v>15</v>
      </c>
      <c r="I52" s="49" t="s">
        <v>22</v>
      </c>
      <c r="J52" s="49" t="s">
        <v>163</v>
      </c>
      <c r="K52" s="49" t="s">
        <v>25</v>
      </c>
      <c r="L52" s="49">
        <v>26</v>
      </c>
      <c r="M52" s="49">
        <v>26000</v>
      </c>
      <c r="N52" s="45"/>
      <c r="O52" s="47" t="str">
        <f>"S"&amp;_xlfn.ISOWEEKNUM(Semaine_1[[#This Row],[Date]])</f>
        <v>S43</v>
      </c>
      <c r="P52" s="47" t="str">
        <f>TEXT(Semaine_1[[#This Row],[Date]],"MMMM")</f>
        <v>octobre</v>
      </c>
    </row>
    <row r="53" spans="1:16" x14ac:dyDescent="0.45">
      <c r="A53" s="48">
        <v>45952</v>
      </c>
      <c r="B53" s="49" t="s">
        <v>80</v>
      </c>
      <c r="C53" s="49" t="s">
        <v>13</v>
      </c>
      <c r="D53" s="49" t="s">
        <v>74</v>
      </c>
      <c r="E53" s="49" t="s">
        <v>75</v>
      </c>
      <c r="F53" s="49">
        <v>772900705</v>
      </c>
      <c r="G53" s="49" t="s">
        <v>21</v>
      </c>
      <c r="H53" s="49" t="s">
        <v>15</v>
      </c>
      <c r="I53" s="49" t="s">
        <v>22</v>
      </c>
      <c r="J53" s="49" t="s">
        <v>159</v>
      </c>
      <c r="K53" s="49" t="s">
        <v>210</v>
      </c>
      <c r="L53" s="49">
        <v>1</v>
      </c>
      <c r="M53" s="49">
        <v>31000</v>
      </c>
      <c r="N53" s="45"/>
      <c r="O53" s="47" t="str">
        <f>"S"&amp;_xlfn.ISOWEEKNUM(Semaine_1[[#This Row],[Date]])</f>
        <v>S43</v>
      </c>
      <c r="P53" s="47" t="str">
        <f>TEXT(Semaine_1[[#This Row],[Date]],"MMMM")</f>
        <v>octobre</v>
      </c>
    </row>
    <row r="54" spans="1:16" x14ac:dyDescent="0.45">
      <c r="A54" s="48">
        <v>45952</v>
      </c>
      <c r="B54" s="49" t="s">
        <v>80</v>
      </c>
      <c r="C54" s="49" t="s">
        <v>13</v>
      </c>
      <c r="D54" s="49" t="s">
        <v>74</v>
      </c>
      <c r="E54" s="49" t="s">
        <v>84</v>
      </c>
      <c r="F54" s="49">
        <v>777772248</v>
      </c>
      <c r="G54" s="49" t="s">
        <v>14</v>
      </c>
      <c r="H54" s="49" t="s">
        <v>15</v>
      </c>
      <c r="I54" s="49" t="s">
        <v>22</v>
      </c>
      <c r="J54" s="49" t="s">
        <v>159</v>
      </c>
      <c r="K54" s="49" t="s">
        <v>206</v>
      </c>
      <c r="L54" s="49">
        <v>5</v>
      </c>
      <c r="M54" s="49">
        <v>11500</v>
      </c>
      <c r="N54" s="45"/>
      <c r="O54" s="47" t="str">
        <f>"S"&amp;_xlfn.ISOWEEKNUM(Semaine_1[[#This Row],[Date]])</f>
        <v>S43</v>
      </c>
      <c r="P54" s="47" t="str">
        <f>TEXT(Semaine_1[[#This Row],[Date]],"MMMM")</f>
        <v>octobre</v>
      </c>
    </row>
    <row r="55" spans="1:16" x14ac:dyDescent="0.45">
      <c r="A55" s="48">
        <v>45952</v>
      </c>
      <c r="B55" s="49" t="s">
        <v>80</v>
      </c>
      <c r="C55" s="49" t="s">
        <v>13</v>
      </c>
      <c r="D55" s="49" t="s">
        <v>74</v>
      </c>
      <c r="E55" s="49" t="s">
        <v>77</v>
      </c>
      <c r="F55" s="49">
        <v>775538380</v>
      </c>
      <c r="G55" s="49" t="s">
        <v>21</v>
      </c>
      <c r="H55" s="49" t="s">
        <v>15</v>
      </c>
      <c r="I55" s="49" t="s">
        <v>22</v>
      </c>
      <c r="J55" s="49" t="s">
        <v>159</v>
      </c>
      <c r="K55" s="49" t="s">
        <v>67</v>
      </c>
      <c r="L55" s="49">
        <v>1</v>
      </c>
      <c r="M55" s="49">
        <v>19500</v>
      </c>
      <c r="N55" s="45"/>
      <c r="O55" s="47" t="str">
        <f>"S"&amp;_xlfn.ISOWEEKNUM(Semaine_1[[#This Row],[Date]])</f>
        <v>S43</v>
      </c>
      <c r="P55" s="47" t="str">
        <f>TEXT(Semaine_1[[#This Row],[Date]],"MMMM")</f>
        <v>octobre</v>
      </c>
    </row>
    <row r="56" spans="1:16" x14ac:dyDescent="0.45">
      <c r="A56" s="48">
        <v>45952</v>
      </c>
      <c r="B56" s="49" t="s">
        <v>19</v>
      </c>
      <c r="C56" s="49" t="s">
        <v>20</v>
      </c>
      <c r="D56" s="49" t="s">
        <v>72</v>
      </c>
      <c r="E56" s="49" t="s">
        <v>164</v>
      </c>
      <c r="F56" s="49">
        <v>772540776</v>
      </c>
      <c r="G56" s="49" t="s">
        <v>165</v>
      </c>
      <c r="H56" s="49" t="s">
        <v>15</v>
      </c>
      <c r="I56" s="49" t="s">
        <v>16</v>
      </c>
      <c r="J56" s="49" t="s">
        <v>166</v>
      </c>
      <c r="K56" s="49"/>
      <c r="L56" s="49"/>
      <c r="M56" s="49"/>
      <c r="N56" s="45"/>
      <c r="O56" s="47" t="str">
        <f>"S"&amp;_xlfn.ISOWEEKNUM(Semaine_1[[#This Row],[Date]])</f>
        <v>S43</v>
      </c>
      <c r="P56" s="47" t="str">
        <f>TEXT(Semaine_1[[#This Row],[Date]],"MMMM")</f>
        <v>octobre</v>
      </c>
    </row>
    <row r="57" spans="1:16" x14ac:dyDescent="0.45">
      <c r="A57" s="48">
        <v>45952</v>
      </c>
      <c r="B57" s="49" t="s">
        <v>19</v>
      </c>
      <c r="C57" s="49" t="s">
        <v>20</v>
      </c>
      <c r="D57" s="49" t="s">
        <v>72</v>
      </c>
      <c r="E57" s="49" t="s">
        <v>167</v>
      </c>
      <c r="F57" s="49">
        <v>778579191</v>
      </c>
      <c r="G57" s="49" t="s">
        <v>21</v>
      </c>
      <c r="H57" s="49" t="s">
        <v>18</v>
      </c>
      <c r="I57" s="49" t="s">
        <v>16</v>
      </c>
      <c r="J57" s="49" t="s">
        <v>168</v>
      </c>
      <c r="K57" s="49"/>
      <c r="L57" s="49"/>
      <c r="M57" s="49"/>
      <c r="N57" s="45"/>
      <c r="O57" s="47" t="str">
        <f>"S"&amp;_xlfn.ISOWEEKNUM(Semaine_1[[#This Row],[Date]])</f>
        <v>S43</v>
      </c>
      <c r="P57" s="47" t="str">
        <f>TEXT(Semaine_1[[#This Row],[Date]],"MMMM")</f>
        <v>octobre</v>
      </c>
    </row>
    <row r="58" spans="1:16" x14ac:dyDescent="0.45">
      <c r="A58" s="48">
        <v>45952</v>
      </c>
      <c r="B58" s="49" t="s">
        <v>19</v>
      </c>
      <c r="C58" s="49" t="s">
        <v>20</v>
      </c>
      <c r="D58" s="49" t="s">
        <v>169</v>
      </c>
      <c r="E58" s="49" t="s">
        <v>170</v>
      </c>
      <c r="F58" s="49">
        <v>772873297</v>
      </c>
      <c r="G58" s="49" t="s">
        <v>14</v>
      </c>
      <c r="H58" s="49" t="s">
        <v>18</v>
      </c>
      <c r="I58" s="49" t="s">
        <v>16</v>
      </c>
      <c r="J58" s="49" t="s">
        <v>63</v>
      </c>
      <c r="K58" s="49"/>
      <c r="L58" s="49"/>
      <c r="M58" s="49"/>
      <c r="N58" s="45"/>
      <c r="O58" s="47" t="str">
        <f>"S"&amp;_xlfn.ISOWEEKNUM(Semaine_1[[#This Row],[Date]])</f>
        <v>S43</v>
      </c>
      <c r="P58" s="47" t="str">
        <f>TEXT(Semaine_1[[#This Row],[Date]],"MMMM")</f>
        <v>octobre</v>
      </c>
    </row>
    <row r="59" spans="1:16" x14ac:dyDescent="0.45">
      <c r="A59" s="48">
        <v>45952</v>
      </c>
      <c r="B59" s="49" t="s">
        <v>19</v>
      </c>
      <c r="C59" s="49" t="s">
        <v>20</v>
      </c>
      <c r="D59" s="49" t="s">
        <v>169</v>
      </c>
      <c r="E59" s="49" t="s">
        <v>171</v>
      </c>
      <c r="F59" s="49">
        <v>783666512</v>
      </c>
      <c r="G59" s="49" t="s">
        <v>165</v>
      </c>
      <c r="H59" s="49" t="s">
        <v>18</v>
      </c>
      <c r="I59" s="49" t="s">
        <v>16</v>
      </c>
      <c r="J59" s="49" t="s">
        <v>63</v>
      </c>
      <c r="K59" s="49"/>
      <c r="L59" s="49"/>
      <c r="M59" s="49"/>
      <c r="N59" s="45"/>
      <c r="O59" s="47" t="str">
        <f>"S"&amp;_xlfn.ISOWEEKNUM(Semaine_1[[#This Row],[Date]])</f>
        <v>S43</v>
      </c>
      <c r="P59" s="47" t="str">
        <f>TEXT(Semaine_1[[#This Row],[Date]],"MMMM")</f>
        <v>octobre</v>
      </c>
    </row>
    <row r="60" spans="1:16" x14ac:dyDescent="0.45">
      <c r="A60" s="48">
        <v>45952</v>
      </c>
      <c r="B60" s="49" t="s">
        <v>19</v>
      </c>
      <c r="C60" s="49" t="s">
        <v>20</v>
      </c>
      <c r="D60" s="49" t="s">
        <v>169</v>
      </c>
      <c r="E60" s="49" t="s">
        <v>172</v>
      </c>
      <c r="F60" s="49">
        <v>775661455</v>
      </c>
      <c r="G60" s="49" t="s">
        <v>21</v>
      </c>
      <c r="H60" s="49" t="s">
        <v>18</v>
      </c>
      <c r="I60" s="49" t="s">
        <v>16</v>
      </c>
      <c r="J60" s="49" t="s">
        <v>63</v>
      </c>
      <c r="K60" s="49"/>
      <c r="L60" s="49"/>
      <c r="M60" s="49"/>
      <c r="N60" s="45"/>
      <c r="O60" s="47" t="str">
        <f>"S"&amp;_xlfn.ISOWEEKNUM(Semaine_1[[#This Row],[Date]])</f>
        <v>S43</v>
      </c>
      <c r="P60" s="47" t="str">
        <f>TEXT(Semaine_1[[#This Row],[Date]],"MMMM")</f>
        <v>octobre</v>
      </c>
    </row>
    <row r="61" spans="1:16" x14ac:dyDescent="0.45">
      <c r="A61" s="48">
        <v>45952</v>
      </c>
      <c r="B61" s="49" t="s">
        <v>19</v>
      </c>
      <c r="C61" s="49" t="s">
        <v>20</v>
      </c>
      <c r="D61" s="49" t="s">
        <v>169</v>
      </c>
      <c r="E61" s="49" t="s">
        <v>150</v>
      </c>
      <c r="F61" s="49">
        <v>776256670</v>
      </c>
      <c r="G61" s="49" t="s">
        <v>21</v>
      </c>
      <c r="H61" s="49" t="s">
        <v>18</v>
      </c>
      <c r="I61" s="49" t="s">
        <v>26</v>
      </c>
      <c r="J61" s="49" t="s">
        <v>26</v>
      </c>
      <c r="K61" s="49" t="s">
        <v>67</v>
      </c>
      <c r="L61" s="49">
        <v>25</v>
      </c>
      <c r="M61" s="49">
        <v>19500</v>
      </c>
      <c r="N61" s="45"/>
      <c r="O61" s="47" t="str">
        <f>"S"&amp;_xlfn.ISOWEEKNUM(Semaine_1[[#This Row],[Date]])</f>
        <v>S43</v>
      </c>
      <c r="P61" s="47" t="str">
        <f>TEXT(Semaine_1[[#This Row],[Date]],"MMMM")</f>
        <v>octobre</v>
      </c>
    </row>
    <row r="62" spans="1:16" x14ac:dyDescent="0.45">
      <c r="A62" s="48">
        <v>45952</v>
      </c>
      <c r="B62" s="49" t="s">
        <v>19</v>
      </c>
      <c r="C62" s="49" t="s">
        <v>20</v>
      </c>
      <c r="D62" s="49" t="s">
        <v>169</v>
      </c>
      <c r="E62" s="49" t="s">
        <v>173</v>
      </c>
      <c r="F62" s="49">
        <v>708418609</v>
      </c>
      <c r="G62" s="49" t="s">
        <v>21</v>
      </c>
      <c r="H62" s="49" t="s">
        <v>18</v>
      </c>
      <c r="I62" s="49" t="s">
        <v>16</v>
      </c>
      <c r="J62" s="49" t="s">
        <v>63</v>
      </c>
      <c r="K62" s="49"/>
      <c r="L62" s="49"/>
      <c r="M62" s="49"/>
      <c r="N62" s="45"/>
      <c r="O62" s="47" t="str">
        <f>"S"&amp;_xlfn.ISOWEEKNUM(Semaine_1[[#This Row],[Date]])</f>
        <v>S43</v>
      </c>
      <c r="P62" s="47" t="str">
        <f>TEXT(Semaine_1[[#This Row],[Date]],"MMMM")</f>
        <v>octobre</v>
      </c>
    </row>
    <row r="63" spans="1:16" x14ac:dyDescent="0.45">
      <c r="A63" s="48">
        <v>45952</v>
      </c>
      <c r="B63" s="49" t="s">
        <v>19</v>
      </c>
      <c r="C63" s="49" t="s">
        <v>20</v>
      </c>
      <c r="D63" s="49" t="s">
        <v>169</v>
      </c>
      <c r="E63" s="49" t="s">
        <v>174</v>
      </c>
      <c r="F63" s="49">
        <v>775742357</v>
      </c>
      <c r="G63" s="49" t="s">
        <v>21</v>
      </c>
      <c r="H63" s="49" t="s">
        <v>18</v>
      </c>
      <c r="I63" s="49" t="s">
        <v>16</v>
      </c>
      <c r="J63" s="49" t="s">
        <v>175</v>
      </c>
      <c r="K63" s="49"/>
      <c r="L63" s="49"/>
      <c r="M63" s="49"/>
      <c r="N63" s="45"/>
      <c r="O63" s="47" t="str">
        <f>"S"&amp;_xlfn.ISOWEEKNUM(Semaine_1[[#This Row],[Date]])</f>
        <v>S43</v>
      </c>
      <c r="P63" s="47" t="str">
        <f>TEXT(Semaine_1[[#This Row],[Date]],"MMMM")</f>
        <v>octobre</v>
      </c>
    </row>
    <row r="64" spans="1:16" x14ac:dyDescent="0.45">
      <c r="A64" s="48">
        <v>45952</v>
      </c>
      <c r="B64" s="49" t="s">
        <v>19</v>
      </c>
      <c r="C64" s="49" t="s">
        <v>20</v>
      </c>
      <c r="D64" s="49" t="s">
        <v>169</v>
      </c>
      <c r="E64" s="49" t="s">
        <v>176</v>
      </c>
      <c r="F64" s="49">
        <v>781938215</v>
      </c>
      <c r="G64" s="49" t="s">
        <v>21</v>
      </c>
      <c r="H64" s="49" t="s">
        <v>15</v>
      </c>
      <c r="I64" s="49" t="s">
        <v>16</v>
      </c>
      <c r="J64" s="49" t="s">
        <v>177</v>
      </c>
      <c r="K64" s="49"/>
      <c r="L64" s="49"/>
      <c r="M64" s="49"/>
      <c r="N64" s="45"/>
      <c r="O64" s="47" t="str">
        <f>"S"&amp;_xlfn.ISOWEEKNUM(Semaine_1[[#This Row],[Date]])</f>
        <v>S43</v>
      </c>
      <c r="P64" s="47" t="str">
        <f>TEXT(Semaine_1[[#This Row],[Date]],"MMMM")</f>
        <v>octobre</v>
      </c>
    </row>
    <row r="65" spans="1:16" x14ac:dyDescent="0.45">
      <c r="A65" s="48">
        <v>45952</v>
      </c>
      <c r="B65" s="49" t="s">
        <v>19</v>
      </c>
      <c r="C65" s="49" t="s">
        <v>20</v>
      </c>
      <c r="D65" s="49" t="s">
        <v>169</v>
      </c>
      <c r="E65" s="49" t="s">
        <v>178</v>
      </c>
      <c r="F65" s="49">
        <v>776345625</v>
      </c>
      <c r="G65" s="49" t="s">
        <v>21</v>
      </c>
      <c r="H65" s="49" t="s">
        <v>18</v>
      </c>
      <c r="I65" s="49" t="s">
        <v>16</v>
      </c>
      <c r="J65" s="49" t="s">
        <v>179</v>
      </c>
      <c r="K65" s="49"/>
      <c r="L65" s="49"/>
      <c r="M65" s="49"/>
      <c r="N65" s="45"/>
      <c r="O65" s="47" t="str">
        <f>"S"&amp;_xlfn.ISOWEEKNUM(Semaine_1[[#This Row],[Date]])</f>
        <v>S43</v>
      </c>
      <c r="P65" s="47" t="str">
        <f>TEXT(Semaine_1[[#This Row],[Date]],"MMMM")</f>
        <v>octobre</v>
      </c>
    </row>
    <row r="66" spans="1:16" x14ac:dyDescent="0.45">
      <c r="A66" s="48">
        <v>45952</v>
      </c>
      <c r="B66" s="49" t="s">
        <v>19</v>
      </c>
      <c r="C66" s="49" t="s">
        <v>20</v>
      </c>
      <c r="D66" s="49" t="s">
        <v>169</v>
      </c>
      <c r="E66" s="49" t="s">
        <v>180</v>
      </c>
      <c r="F66" s="49">
        <v>776347177</v>
      </c>
      <c r="G66" s="49" t="s">
        <v>21</v>
      </c>
      <c r="H66" s="49" t="s">
        <v>15</v>
      </c>
      <c r="I66" s="49" t="s">
        <v>16</v>
      </c>
      <c r="J66" s="49" t="s">
        <v>66</v>
      </c>
      <c r="K66" s="49"/>
      <c r="L66" s="49"/>
      <c r="M66" s="49"/>
      <c r="N66" s="45"/>
      <c r="O66" s="47" t="str">
        <f>"S"&amp;_xlfn.ISOWEEKNUM(Semaine_1[[#This Row],[Date]])</f>
        <v>S43</v>
      </c>
      <c r="P66" s="47" t="str">
        <f>TEXT(Semaine_1[[#This Row],[Date]],"MMMM")</f>
        <v>octobre</v>
      </c>
    </row>
    <row r="67" spans="1:16" x14ac:dyDescent="0.45">
      <c r="A67" s="48">
        <v>45952</v>
      </c>
      <c r="B67" s="49" t="s">
        <v>19</v>
      </c>
      <c r="C67" s="49" t="s">
        <v>20</v>
      </c>
      <c r="D67" s="49" t="s">
        <v>169</v>
      </c>
      <c r="E67" s="49" t="s">
        <v>181</v>
      </c>
      <c r="F67" s="49">
        <v>772537704</v>
      </c>
      <c r="G67" s="49" t="s">
        <v>21</v>
      </c>
      <c r="H67" s="49" t="s">
        <v>15</v>
      </c>
      <c r="I67" s="49" t="s">
        <v>16</v>
      </c>
      <c r="J67" s="49" t="s">
        <v>182</v>
      </c>
      <c r="K67" s="49"/>
      <c r="L67" s="49"/>
      <c r="M67" s="49"/>
      <c r="N67" s="45"/>
      <c r="O67" s="47" t="str">
        <f>"S"&amp;_xlfn.ISOWEEKNUM(Semaine_1[[#This Row],[Date]])</f>
        <v>S43</v>
      </c>
      <c r="P67" s="47" t="str">
        <f>TEXT(Semaine_1[[#This Row],[Date]],"MMMM")</f>
        <v>octobre</v>
      </c>
    </row>
    <row r="68" spans="1:16" x14ac:dyDescent="0.45">
      <c r="A68" s="48">
        <v>45952</v>
      </c>
      <c r="B68" s="49" t="s">
        <v>19</v>
      </c>
      <c r="C68" s="49" t="s">
        <v>20</v>
      </c>
      <c r="D68" s="49" t="s">
        <v>169</v>
      </c>
      <c r="E68" s="49" t="s">
        <v>183</v>
      </c>
      <c r="F68" s="49">
        <v>764689246</v>
      </c>
      <c r="G68" s="49" t="s">
        <v>14</v>
      </c>
      <c r="H68" s="49" t="s">
        <v>15</v>
      </c>
      <c r="I68" s="49" t="s">
        <v>16</v>
      </c>
      <c r="J68" s="49" t="s">
        <v>66</v>
      </c>
      <c r="K68" s="49"/>
      <c r="L68" s="49"/>
      <c r="M68" s="49"/>
      <c r="N68" s="45"/>
      <c r="O68" s="47" t="str">
        <f>"S"&amp;_xlfn.ISOWEEKNUM(Semaine_1[[#This Row],[Date]])</f>
        <v>S43</v>
      </c>
      <c r="P68" s="47" t="str">
        <f>TEXT(Semaine_1[[#This Row],[Date]],"MMMM")</f>
        <v>octobre</v>
      </c>
    </row>
    <row r="69" spans="1:16" x14ac:dyDescent="0.45">
      <c r="A69" s="48">
        <v>45952</v>
      </c>
      <c r="B69" s="49" t="s">
        <v>19</v>
      </c>
      <c r="C69" s="49" t="s">
        <v>20</v>
      </c>
      <c r="D69" s="49" t="s">
        <v>169</v>
      </c>
      <c r="E69" s="49" t="s">
        <v>184</v>
      </c>
      <c r="F69" s="49">
        <v>774654177</v>
      </c>
      <c r="G69" s="49" t="s">
        <v>14</v>
      </c>
      <c r="H69" s="49" t="s">
        <v>15</v>
      </c>
      <c r="I69" s="49" t="s">
        <v>16</v>
      </c>
      <c r="J69" s="49" t="s">
        <v>66</v>
      </c>
      <c r="K69" s="49"/>
      <c r="L69" s="49"/>
      <c r="M69" s="49"/>
      <c r="N69" s="45"/>
      <c r="O69" s="47" t="str">
        <f>"S"&amp;_xlfn.ISOWEEKNUM(Semaine_1[[#This Row],[Date]])</f>
        <v>S43</v>
      </c>
      <c r="P69" s="47" t="str">
        <f>TEXT(Semaine_1[[#This Row],[Date]],"MMMM")</f>
        <v>octobre</v>
      </c>
    </row>
    <row r="70" spans="1:16" x14ac:dyDescent="0.45">
      <c r="A70" s="48">
        <v>45952</v>
      </c>
      <c r="B70" s="49" t="s">
        <v>19</v>
      </c>
      <c r="C70" s="49" t="s">
        <v>20</v>
      </c>
      <c r="D70" s="49" t="s">
        <v>169</v>
      </c>
      <c r="E70" s="49" t="s">
        <v>185</v>
      </c>
      <c r="F70" s="49">
        <v>774388361</v>
      </c>
      <c r="G70" s="49" t="s">
        <v>21</v>
      </c>
      <c r="H70" s="49" t="s">
        <v>15</v>
      </c>
      <c r="I70" s="49" t="s">
        <v>16</v>
      </c>
      <c r="J70" s="49" t="s">
        <v>186</v>
      </c>
      <c r="K70" s="49"/>
      <c r="L70" s="49"/>
      <c r="M70" s="49"/>
      <c r="N70" s="45"/>
      <c r="O70" s="47" t="str">
        <f>"S"&amp;_xlfn.ISOWEEKNUM(Semaine_1[[#This Row],[Date]])</f>
        <v>S43</v>
      </c>
      <c r="P70" s="47" t="str">
        <f>TEXT(Semaine_1[[#This Row],[Date]],"MMMM")</f>
        <v>octobre</v>
      </c>
    </row>
    <row r="71" spans="1:16" x14ac:dyDescent="0.45">
      <c r="A71" s="48">
        <v>45952</v>
      </c>
      <c r="B71" s="49" t="s">
        <v>19</v>
      </c>
      <c r="C71" s="49" t="s">
        <v>20</v>
      </c>
      <c r="D71" s="49" t="s">
        <v>169</v>
      </c>
      <c r="E71" s="49" t="s">
        <v>187</v>
      </c>
      <c r="F71" s="49">
        <v>771923397</v>
      </c>
      <c r="G71" s="49" t="s">
        <v>14</v>
      </c>
      <c r="H71" s="49" t="s">
        <v>18</v>
      </c>
      <c r="I71" s="49" t="s">
        <v>16</v>
      </c>
      <c r="J71" s="49" t="s">
        <v>63</v>
      </c>
      <c r="K71" s="49"/>
      <c r="L71" s="49"/>
      <c r="M71" s="49"/>
      <c r="N71" s="45"/>
      <c r="O71" s="47" t="str">
        <f>"S"&amp;_xlfn.ISOWEEKNUM(Semaine_1[[#This Row],[Date]])</f>
        <v>S43</v>
      </c>
      <c r="P71" s="47" t="str">
        <f>TEXT(Semaine_1[[#This Row],[Date]],"MMMM")</f>
        <v>octobre</v>
      </c>
    </row>
    <row r="72" spans="1:16" x14ac:dyDescent="0.45">
      <c r="A72" s="48">
        <v>45952</v>
      </c>
      <c r="B72" s="49" t="s">
        <v>19</v>
      </c>
      <c r="C72" s="49" t="s">
        <v>20</v>
      </c>
      <c r="D72" s="49" t="s">
        <v>188</v>
      </c>
      <c r="E72" s="49" t="s">
        <v>189</v>
      </c>
      <c r="F72" s="49">
        <v>771876149</v>
      </c>
      <c r="G72" s="49" t="s">
        <v>190</v>
      </c>
      <c r="H72" s="49" t="s">
        <v>18</v>
      </c>
      <c r="I72" s="49" t="s">
        <v>16</v>
      </c>
      <c r="J72" s="49" t="s">
        <v>191</v>
      </c>
      <c r="K72" s="49"/>
      <c r="L72" s="49"/>
      <c r="M72" s="49"/>
      <c r="N72" s="45"/>
      <c r="O72" s="47" t="str">
        <f>"S"&amp;_xlfn.ISOWEEKNUM(Semaine_1[[#This Row],[Date]])</f>
        <v>S43</v>
      </c>
      <c r="P72" s="47" t="str">
        <f>TEXT(Semaine_1[[#This Row],[Date]],"MMMM")</f>
        <v>octobre</v>
      </c>
    </row>
    <row r="73" spans="1:16" x14ac:dyDescent="0.45">
      <c r="A73" s="48">
        <v>45952</v>
      </c>
      <c r="B73" s="49" t="s">
        <v>19</v>
      </c>
      <c r="C73" s="49" t="s">
        <v>20</v>
      </c>
      <c r="D73" s="49" t="s">
        <v>188</v>
      </c>
      <c r="E73" s="49" t="s">
        <v>47</v>
      </c>
      <c r="F73" s="49">
        <v>773366070</v>
      </c>
      <c r="G73" s="49" t="s">
        <v>21</v>
      </c>
      <c r="H73" s="49" t="s">
        <v>18</v>
      </c>
      <c r="I73" s="49" t="s">
        <v>16</v>
      </c>
      <c r="J73" s="49" t="s">
        <v>63</v>
      </c>
      <c r="K73" s="49"/>
      <c r="L73" s="49"/>
      <c r="M73" s="49"/>
      <c r="N73" s="45"/>
      <c r="O73" s="47" t="str">
        <f>"S"&amp;_xlfn.ISOWEEKNUM(Semaine_1[[#This Row],[Date]])</f>
        <v>S43</v>
      </c>
      <c r="P73" s="47" t="str">
        <f>TEXT(Semaine_1[[#This Row],[Date]],"MMMM")</f>
        <v>octobre</v>
      </c>
    </row>
    <row r="74" spans="1:16" x14ac:dyDescent="0.45">
      <c r="A74" s="48">
        <v>45952</v>
      </c>
      <c r="B74" s="49" t="s">
        <v>19</v>
      </c>
      <c r="C74" s="49" t="s">
        <v>20</v>
      </c>
      <c r="D74" s="49" t="s">
        <v>188</v>
      </c>
      <c r="E74" s="49" t="s">
        <v>69</v>
      </c>
      <c r="F74" s="49">
        <v>777739323</v>
      </c>
      <c r="G74" s="49" t="s">
        <v>14</v>
      </c>
      <c r="H74" s="49" t="s">
        <v>18</v>
      </c>
      <c r="I74" s="49" t="s">
        <v>16</v>
      </c>
      <c r="J74" s="49" t="s">
        <v>63</v>
      </c>
      <c r="K74" s="49"/>
      <c r="L74" s="49"/>
      <c r="M74" s="49"/>
      <c r="N74" s="45"/>
      <c r="O74" s="47" t="str">
        <f>"S"&amp;_xlfn.ISOWEEKNUM(Semaine_1[[#This Row],[Date]])</f>
        <v>S43</v>
      </c>
      <c r="P74" s="47" t="str">
        <f>TEXT(Semaine_1[[#This Row],[Date]],"MMMM")</f>
        <v>octobre</v>
      </c>
    </row>
    <row r="75" spans="1:16" x14ac:dyDescent="0.45">
      <c r="A75" s="48">
        <v>45952</v>
      </c>
      <c r="B75" s="49" t="s">
        <v>19</v>
      </c>
      <c r="C75" s="49" t="s">
        <v>20</v>
      </c>
      <c r="D75" s="49" t="s">
        <v>188</v>
      </c>
      <c r="E75" s="49" t="s">
        <v>192</v>
      </c>
      <c r="F75" s="49">
        <v>788718896</v>
      </c>
      <c r="G75" s="49" t="s">
        <v>190</v>
      </c>
      <c r="H75" s="49" t="s">
        <v>15</v>
      </c>
      <c r="I75" s="49" t="s">
        <v>16</v>
      </c>
      <c r="J75" s="49" t="s">
        <v>66</v>
      </c>
      <c r="K75" s="49"/>
      <c r="L75" s="49"/>
      <c r="M75" s="49"/>
      <c r="N75" s="45"/>
      <c r="O75" s="47" t="str">
        <f>"S"&amp;_xlfn.ISOWEEKNUM(Semaine_1[[#This Row],[Date]])</f>
        <v>S43</v>
      </c>
      <c r="P75" s="47" t="str">
        <f>TEXT(Semaine_1[[#This Row],[Date]],"MMMM")</f>
        <v>octobre</v>
      </c>
    </row>
    <row r="76" spans="1:16" x14ac:dyDescent="0.45">
      <c r="A76" s="48">
        <v>45952</v>
      </c>
      <c r="B76" s="49" t="s">
        <v>19</v>
      </c>
      <c r="C76" s="49" t="s">
        <v>20</v>
      </c>
      <c r="D76" s="49" t="s">
        <v>188</v>
      </c>
      <c r="E76" s="49" t="s">
        <v>193</v>
      </c>
      <c r="F76" s="49">
        <v>775727129</v>
      </c>
      <c r="G76" s="49" t="s">
        <v>21</v>
      </c>
      <c r="H76" s="49" t="s">
        <v>18</v>
      </c>
      <c r="I76" s="49" t="s">
        <v>16</v>
      </c>
      <c r="J76" s="49" t="s">
        <v>66</v>
      </c>
      <c r="K76" s="49"/>
      <c r="L76" s="49"/>
      <c r="M76" s="49"/>
      <c r="N76" s="45"/>
      <c r="O76" s="47" t="str">
        <f>"S"&amp;_xlfn.ISOWEEKNUM(Semaine_1[[#This Row],[Date]])</f>
        <v>S43</v>
      </c>
      <c r="P76" s="47" t="str">
        <f>TEXT(Semaine_1[[#This Row],[Date]],"MMMM")</f>
        <v>octobre</v>
      </c>
    </row>
    <row r="77" spans="1:16" x14ac:dyDescent="0.45">
      <c r="A77" s="48">
        <v>45952</v>
      </c>
      <c r="B77" s="49" t="s">
        <v>19</v>
      </c>
      <c r="C77" s="49" t="s">
        <v>20</v>
      </c>
      <c r="D77" s="49" t="s">
        <v>188</v>
      </c>
      <c r="E77" s="49" t="s">
        <v>194</v>
      </c>
      <c r="F77" s="49">
        <v>776480369</v>
      </c>
      <c r="G77" s="49" t="s">
        <v>14</v>
      </c>
      <c r="H77" s="49" t="s">
        <v>18</v>
      </c>
      <c r="I77" s="49" t="s">
        <v>16</v>
      </c>
      <c r="J77" s="49" t="s">
        <v>63</v>
      </c>
      <c r="K77" s="49"/>
      <c r="L77" s="49"/>
      <c r="M77" s="49"/>
      <c r="N77" s="45"/>
      <c r="O77" s="47" t="str">
        <f>"S"&amp;_xlfn.ISOWEEKNUM(Semaine_1[[#This Row],[Date]])</f>
        <v>S43</v>
      </c>
      <c r="P77" s="47" t="str">
        <f>TEXT(Semaine_1[[#This Row],[Date]],"MMMM")</f>
        <v>octobre</v>
      </c>
    </row>
    <row r="78" spans="1:16" x14ac:dyDescent="0.45">
      <c r="A78" s="48">
        <v>45952</v>
      </c>
      <c r="B78" s="49" t="s">
        <v>19</v>
      </c>
      <c r="C78" s="49" t="s">
        <v>20</v>
      </c>
      <c r="D78" s="49" t="s">
        <v>188</v>
      </c>
      <c r="E78" s="49" t="s">
        <v>195</v>
      </c>
      <c r="F78" s="49">
        <v>786361148</v>
      </c>
      <c r="G78" s="49" t="s">
        <v>165</v>
      </c>
      <c r="H78" s="49" t="s">
        <v>18</v>
      </c>
      <c r="I78" s="49" t="s">
        <v>16</v>
      </c>
      <c r="J78" s="49" t="s">
        <v>63</v>
      </c>
      <c r="K78" s="49"/>
      <c r="L78" s="49"/>
      <c r="M78" s="49"/>
      <c r="N78" s="45"/>
      <c r="O78" s="47" t="str">
        <f>"S"&amp;_xlfn.ISOWEEKNUM(Semaine_1[[#This Row],[Date]])</f>
        <v>S43</v>
      </c>
      <c r="P78" s="47" t="str">
        <f>TEXT(Semaine_1[[#This Row],[Date]],"MMMM")</f>
        <v>octobre</v>
      </c>
    </row>
    <row r="79" spans="1:16" x14ac:dyDescent="0.45">
      <c r="A79" s="48">
        <v>45952</v>
      </c>
      <c r="B79" s="49" t="s">
        <v>19</v>
      </c>
      <c r="C79" s="49" t="s">
        <v>20</v>
      </c>
      <c r="D79" s="49" t="s">
        <v>188</v>
      </c>
      <c r="E79" s="49" t="s">
        <v>196</v>
      </c>
      <c r="F79" s="49">
        <v>772877701</v>
      </c>
      <c r="G79" s="49" t="s">
        <v>14</v>
      </c>
      <c r="H79" s="49" t="s">
        <v>18</v>
      </c>
      <c r="I79" s="49" t="s">
        <v>16</v>
      </c>
      <c r="J79" s="49" t="s">
        <v>63</v>
      </c>
      <c r="K79" s="49"/>
      <c r="L79" s="49"/>
      <c r="M79" s="49"/>
      <c r="N79" s="45"/>
      <c r="O79" s="47" t="str">
        <f>"S"&amp;_xlfn.ISOWEEKNUM(Semaine_1[[#This Row],[Date]])</f>
        <v>S43</v>
      </c>
      <c r="P79" s="47" t="str">
        <f>TEXT(Semaine_1[[#This Row],[Date]],"MMMM")</f>
        <v>octobre</v>
      </c>
    </row>
    <row r="80" spans="1:16" x14ac:dyDescent="0.45">
      <c r="A80" s="48">
        <v>45952</v>
      </c>
      <c r="B80" s="49" t="s">
        <v>19</v>
      </c>
      <c r="C80" s="49" t="s">
        <v>20</v>
      </c>
      <c r="D80" s="49" t="s">
        <v>72</v>
      </c>
      <c r="E80" s="49" t="s">
        <v>197</v>
      </c>
      <c r="F80" s="49">
        <v>764970202</v>
      </c>
      <c r="G80" s="49" t="s">
        <v>21</v>
      </c>
      <c r="H80" s="49" t="s">
        <v>15</v>
      </c>
      <c r="I80" s="49" t="s">
        <v>26</v>
      </c>
      <c r="J80" s="49" t="s">
        <v>198</v>
      </c>
      <c r="K80" s="49" t="s">
        <v>208</v>
      </c>
      <c r="L80" s="49">
        <v>15</v>
      </c>
      <c r="M80" s="49">
        <v>15500</v>
      </c>
      <c r="N80" s="45"/>
      <c r="O80" s="47" t="str">
        <f>"S"&amp;_xlfn.ISOWEEKNUM(Semaine_1[[#This Row],[Date]])</f>
        <v>S43</v>
      </c>
      <c r="P80" s="47" t="str">
        <f>TEXT(Semaine_1[[#This Row],[Date]],"MMMM")</f>
        <v>octobre</v>
      </c>
    </row>
    <row r="81" spans="1:16" x14ac:dyDescent="0.45">
      <c r="A81" s="48">
        <v>45952</v>
      </c>
      <c r="B81" s="49" t="s">
        <v>19</v>
      </c>
      <c r="C81" s="49" t="s">
        <v>20</v>
      </c>
      <c r="D81" s="49" t="s">
        <v>72</v>
      </c>
      <c r="E81" s="49" t="s">
        <v>197</v>
      </c>
      <c r="F81" s="49">
        <v>764970202</v>
      </c>
      <c r="G81" s="49" t="s">
        <v>21</v>
      </c>
      <c r="H81" s="49" t="s">
        <v>15</v>
      </c>
      <c r="I81" s="49" t="s">
        <v>26</v>
      </c>
      <c r="J81" s="49" t="s">
        <v>198</v>
      </c>
      <c r="K81" s="49" t="s">
        <v>211</v>
      </c>
      <c r="L81" s="49">
        <v>15</v>
      </c>
      <c r="M81" s="49">
        <v>15500</v>
      </c>
      <c r="N81" s="45"/>
      <c r="O81" s="47" t="str">
        <f>"S"&amp;_xlfn.ISOWEEKNUM(Semaine_1[[#This Row],[Date]])</f>
        <v>S43</v>
      </c>
      <c r="P81" s="47" t="str">
        <f>TEXT(Semaine_1[[#This Row],[Date]],"MMMM")</f>
        <v>octobre</v>
      </c>
    </row>
    <row r="82" spans="1:16" x14ac:dyDescent="0.45">
      <c r="A82" s="48">
        <v>45952</v>
      </c>
      <c r="B82" s="49" t="s">
        <v>19</v>
      </c>
      <c r="C82" s="49" t="s">
        <v>20</v>
      </c>
      <c r="D82" s="49" t="s">
        <v>72</v>
      </c>
      <c r="E82" s="49" t="s">
        <v>199</v>
      </c>
      <c r="F82" s="49">
        <v>779486095</v>
      </c>
      <c r="G82" s="49" t="s">
        <v>21</v>
      </c>
      <c r="H82" s="49" t="s">
        <v>15</v>
      </c>
      <c r="I82" s="49" t="s">
        <v>26</v>
      </c>
      <c r="J82" s="49" t="s">
        <v>198</v>
      </c>
      <c r="K82" s="49" t="s">
        <v>212</v>
      </c>
      <c r="L82" s="49">
        <v>25</v>
      </c>
      <c r="M82" s="49">
        <v>12500</v>
      </c>
      <c r="N82" s="45"/>
      <c r="O82" s="47" t="str">
        <f>"S"&amp;_xlfn.ISOWEEKNUM(Semaine_1[[#This Row],[Date]])</f>
        <v>S43</v>
      </c>
      <c r="P82" s="47" t="str">
        <f>TEXT(Semaine_1[[#This Row],[Date]],"MMMM")</f>
        <v>octobre</v>
      </c>
    </row>
    <row r="83" spans="1:16" x14ac:dyDescent="0.45">
      <c r="A83" s="48">
        <v>45952</v>
      </c>
      <c r="B83" s="49" t="s">
        <v>19</v>
      </c>
      <c r="C83" s="49" t="s">
        <v>20</v>
      </c>
      <c r="D83" s="49" t="s">
        <v>200</v>
      </c>
      <c r="E83" s="49" t="s">
        <v>201</v>
      </c>
      <c r="F83" s="49">
        <v>778096419</v>
      </c>
      <c r="G83" s="49" t="s">
        <v>14</v>
      </c>
      <c r="H83" s="49" t="s">
        <v>18</v>
      </c>
      <c r="I83" s="49" t="s">
        <v>26</v>
      </c>
      <c r="J83" s="49" t="s">
        <v>198</v>
      </c>
      <c r="K83" s="49" t="s">
        <v>213</v>
      </c>
      <c r="L83" s="49">
        <v>5</v>
      </c>
      <c r="M83" s="49">
        <v>60000</v>
      </c>
      <c r="N83" s="45"/>
      <c r="O83" s="47" t="str">
        <f>"S"&amp;_xlfn.ISOWEEKNUM(Semaine_1[[#This Row],[Date]])</f>
        <v>S43</v>
      </c>
      <c r="P83" s="47" t="str">
        <f>TEXT(Semaine_1[[#This Row],[Date]],"MMMM")</f>
        <v>octobre</v>
      </c>
    </row>
    <row r="84" spans="1:16" x14ac:dyDescent="0.45">
      <c r="A84" s="48">
        <v>45952</v>
      </c>
      <c r="B84" s="49" t="s">
        <v>23</v>
      </c>
      <c r="C84" s="49" t="s">
        <v>24</v>
      </c>
      <c r="D84" s="49" t="s">
        <v>202</v>
      </c>
      <c r="E84" s="49" t="s">
        <v>203</v>
      </c>
      <c r="F84" s="49">
        <v>762974040</v>
      </c>
      <c r="G84" s="49" t="s">
        <v>21</v>
      </c>
      <c r="H84" s="49" t="s">
        <v>18</v>
      </c>
      <c r="I84" s="49" t="s">
        <v>22</v>
      </c>
      <c r="J84" s="49" t="s">
        <v>71</v>
      </c>
      <c r="K84" s="49" t="s">
        <v>25</v>
      </c>
      <c r="L84" s="49">
        <v>25</v>
      </c>
      <c r="M84" s="49">
        <v>26000</v>
      </c>
      <c r="N84" s="45"/>
      <c r="O84" s="47" t="str">
        <f>"S"&amp;_xlfn.ISOWEEKNUM(Semaine_1[[#This Row],[Date]])</f>
        <v>S43</v>
      </c>
      <c r="P84" s="47" t="str">
        <f>TEXT(Semaine_1[[#This Row],[Date]],"MMMM")</f>
        <v>octobre</v>
      </c>
    </row>
    <row r="85" spans="1:16" x14ac:dyDescent="0.45">
      <c r="A85" s="48">
        <v>45952</v>
      </c>
      <c r="B85" s="49" t="s">
        <v>79</v>
      </c>
      <c r="C85" s="49" t="s">
        <v>28</v>
      </c>
      <c r="D85" s="49" t="s">
        <v>204</v>
      </c>
      <c r="E85" s="49" t="s">
        <v>205</v>
      </c>
      <c r="F85" s="49">
        <v>772403781</v>
      </c>
      <c r="G85" s="49" t="s">
        <v>21</v>
      </c>
      <c r="H85" s="49" t="s">
        <v>18</v>
      </c>
      <c r="I85" s="49" t="s">
        <v>26</v>
      </c>
      <c r="J85" s="49" t="s">
        <v>71</v>
      </c>
      <c r="K85" s="49" t="s">
        <v>67</v>
      </c>
      <c r="L85" s="49">
        <v>25</v>
      </c>
      <c r="M85" s="49">
        <v>19500</v>
      </c>
      <c r="N85" s="45"/>
      <c r="O85" s="47" t="str">
        <f>"S"&amp;_xlfn.ISOWEEKNUM(Semaine_1[[#This Row],[Date]])</f>
        <v>S43</v>
      </c>
      <c r="P85" s="47" t="str">
        <f>TEXT(Semaine_1[[#This Row],[Date]],"MMMM")</f>
        <v>octobre</v>
      </c>
    </row>
    <row r="86" spans="1:16" x14ac:dyDescent="0.45">
      <c r="A86" s="48">
        <v>45952</v>
      </c>
      <c r="B86" s="49" t="s">
        <v>79</v>
      </c>
      <c r="C86" s="49" t="s">
        <v>28</v>
      </c>
      <c r="D86" s="49" t="s">
        <v>204</v>
      </c>
      <c r="E86" s="49" t="s">
        <v>205</v>
      </c>
      <c r="F86" s="49">
        <v>772403781</v>
      </c>
      <c r="G86" s="49" t="s">
        <v>21</v>
      </c>
      <c r="H86" s="49" t="s">
        <v>18</v>
      </c>
      <c r="I86" s="49" t="s">
        <v>26</v>
      </c>
      <c r="J86" s="49" t="s">
        <v>71</v>
      </c>
      <c r="K86" s="49" t="s">
        <v>25</v>
      </c>
      <c r="L86" s="49">
        <v>10</v>
      </c>
      <c r="M86" s="49">
        <v>26000</v>
      </c>
      <c r="N86" s="45"/>
      <c r="O86" s="47" t="str">
        <f>"S"&amp;_xlfn.ISOWEEKNUM(Semaine_1[[#This Row],[Date]])</f>
        <v>S43</v>
      </c>
      <c r="P86" s="47" t="str">
        <f>TEXT(Semaine_1[[#This Row],[Date]],"MMMM")</f>
        <v>octobre</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5" customWidth="1"/>
    <col min="2" max="2" width="13.73046875" style="5" customWidth="1"/>
    <col min="3" max="3" width="12.33203125" style="5" bestFit="1" customWidth="1"/>
    <col min="4" max="4" width="12.19921875" style="5" customWidth="1"/>
    <col min="5" max="5" width="11.59765625" style="5" customWidth="1"/>
    <col min="6" max="6" width="16.33203125" style="5" bestFit="1" customWidth="1"/>
    <col min="7" max="7" width="22.86328125" style="5" customWidth="1"/>
    <col min="8" max="8" width="27" style="5" customWidth="1"/>
    <col min="9" max="9" width="16.265625" style="5" bestFit="1" customWidth="1"/>
    <col min="10" max="10" width="1.06640625" style="5" customWidth="1"/>
    <col min="11" max="11" width="9" style="5" customWidth="1"/>
    <col min="12" max="12" width="19.265625" style="5" customWidth="1"/>
    <col min="13" max="13" width="17.46484375" style="5" customWidth="1"/>
    <col min="14" max="14" width="27.796875" style="5" bestFit="1" customWidth="1"/>
    <col min="15" max="15" width="16.73046875" style="5" bestFit="1" customWidth="1"/>
    <col min="16" max="16" width="13.796875" style="5" bestFit="1" customWidth="1"/>
    <col min="17" max="17" width="10.6640625" style="5"/>
    <col min="18" max="18" width="15.265625" style="5" customWidth="1"/>
    <col min="19" max="19" width="11.06640625" style="5" customWidth="1"/>
    <col min="20" max="20" width="14.06640625" style="5" bestFit="1" customWidth="1"/>
    <col min="21" max="16384" width="10.6640625" style="5"/>
  </cols>
  <sheetData>
    <row r="1" spans="1:18" ht="14.25" customHeight="1" x14ac:dyDescent="1.1000000000000001">
      <c r="A1" s="36" t="s">
        <v>43</v>
      </c>
      <c r="B1" s="36"/>
      <c r="C1" s="36"/>
      <c r="D1" s="36"/>
      <c r="E1" s="36"/>
      <c r="F1" s="36"/>
      <c r="G1" s="36"/>
      <c r="H1" s="36"/>
      <c r="I1" s="36"/>
      <c r="J1" s="36"/>
      <c r="K1" s="36"/>
      <c r="L1" s="36"/>
      <c r="M1" s="36"/>
      <c r="N1" s="36"/>
      <c r="O1" s="36"/>
      <c r="P1" s="28"/>
      <c r="Q1" s="28"/>
      <c r="R1" s="28"/>
    </row>
    <row r="2" spans="1:18" ht="14.25" customHeight="1" x14ac:dyDescent="1.1000000000000001">
      <c r="A2" s="36"/>
      <c r="B2" s="36"/>
      <c r="C2" s="36"/>
      <c r="D2" s="36"/>
      <c r="E2" s="36"/>
      <c r="F2" s="36"/>
      <c r="G2" s="36"/>
      <c r="H2" s="36"/>
      <c r="I2" s="36"/>
      <c r="J2" s="36"/>
      <c r="K2" s="36"/>
      <c r="L2" s="36"/>
      <c r="M2" s="36"/>
      <c r="N2" s="36"/>
      <c r="O2" s="36"/>
      <c r="P2" s="28"/>
      <c r="Q2" s="28"/>
      <c r="R2" s="28"/>
    </row>
    <row r="3" spans="1:18" ht="15.4" x14ac:dyDescent="0.45">
      <c r="A3" s="12"/>
      <c r="B3" s="38" t="s">
        <v>33</v>
      </c>
      <c r="C3" s="38"/>
      <c r="D3" s="38"/>
      <c r="E3" s="39" t="s">
        <v>34</v>
      </c>
      <c r="F3" s="39"/>
      <c r="G3" s="37" t="s">
        <v>40</v>
      </c>
      <c r="H3" s="37"/>
      <c r="I3" s="37"/>
      <c r="J3" s="37"/>
      <c r="K3" s="37"/>
      <c r="L3" s="37"/>
      <c r="M3" s="37"/>
      <c r="N3" s="35" t="s">
        <v>42</v>
      </c>
      <c r="O3" s="35"/>
    </row>
    <row r="4" spans="1:18" ht="15.4" x14ac:dyDescent="0.45">
      <c r="A4" s="12"/>
      <c r="B4" s="14" t="s">
        <v>39</v>
      </c>
      <c r="C4" s="15" t="s">
        <v>50</v>
      </c>
      <c r="D4" s="14" t="s">
        <v>52</v>
      </c>
      <c r="E4" s="13" t="s">
        <v>36</v>
      </c>
      <c r="F4" s="14" t="s">
        <v>49</v>
      </c>
      <c r="G4" s="16" t="s">
        <v>35</v>
      </c>
      <c r="H4" s="14" t="s">
        <v>37</v>
      </c>
      <c r="I4" s="17" t="s">
        <v>38</v>
      </c>
      <c r="J4" s="18"/>
      <c r="K4" s="37" t="s">
        <v>26</v>
      </c>
      <c r="L4" s="37"/>
      <c r="M4" s="13" t="s">
        <v>48</v>
      </c>
      <c r="N4" t="s">
        <v>41</v>
      </c>
      <c r="O4" t="s">
        <v>53</v>
      </c>
    </row>
    <row r="5" spans="1:18" ht="17.25" x14ac:dyDescent="0.45">
      <c r="A5" s="12"/>
      <c r="B5" s="19">
        <f>IFERROR(GETPIVOTDATA("Quantites",#REF!,"Operation","Livraison"),0)</f>
        <v>0</v>
      </c>
      <c r="C5" s="20">
        <f>IFERROR(GETPIVOTDATA("Quantites",#REF!,"Operation","Commande"),0)</f>
        <v>0</v>
      </c>
      <c r="D5" s="21">
        <f>IFERROR(B5/C5,0)</f>
        <v>0</v>
      </c>
      <c r="E5" s="22">
        <f>IFERROR(COUNTA(#REF!),0)</f>
        <v>1</v>
      </c>
      <c r="F5" s="7">
        <f>IFERROR(IFERROR(COUNTA(#REF!),0)/IFERROR(COUNTA(#REF!),1),0)</f>
        <v>1</v>
      </c>
      <c r="G5" s="23" t="e">
        <f>IF(AND(#REF!="S25",#REF!="S26",#REF!="S27",#REF!="S28",#REF!="S29"),61250000,IF(OR(#REF!="S27",#REF!="S29"),10937500,13125000))</f>
        <v>#REF!</v>
      </c>
      <c r="H5" s="24">
        <f>IFERROR(GETPIVOTDATA("Prix Total",#REF!,"Operation","Livraison"),0)</f>
        <v>0</v>
      </c>
      <c r="I5" s="25">
        <f>IFERROR(H5/G5,0)</f>
        <v>0</v>
      </c>
      <c r="J5" s="26"/>
      <c r="K5" s="34">
        <f>IFERROR(GETPIVOTDATA("Prix Total",#REF!,"Operation","Commande"),0)</f>
        <v>0</v>
      </c>
      <c r="L5" s="34"/>
      <c r="M5" s="27">
        <f>IFERROR(H5/K5,0)</f>
        <v>0</v>
      </c>
      <c r="N5" s="12" t="e">
        <f>IF(OR(#REF!="(vide)",#REF!=0,Tableau1[[#This Row],[Quantités]]=""),"",#REF!)</f>
        <v>#REF!</v>
      </c>
      <c r="O5" s="12" t="e">
        <f>IF(#REF!=0,"",#REF!)</f>
        <v>#REF!</v>
      </c>
    </row>
    <row r="6" spans="1:18" x14ac:dyDescent="0.45">
      <c r="A6" s="6"/>
      <c r="B6" s="6"/>
      <c r="C6" s="6"/>
      <c r="D6" s="6"/>
      <c r="E6" s="6"/>
      <c r="F6" s="6"/>
      <c r="G6" s="6"/>
      <c r="H6" s="6"/>
      <c r="I6" s="6"/>
      <c r="J6" s="6"/>
      <c r="K6" s="6"/>
      <c r="L6" s="6"/>
      <c r="M6" s="6"/>
      <c r="N6" s="12" t="e">
        <f>IF(OR(#REF!="(vide)",#REF!=0,Tableau1[[#This Row],[Quantités]]=""),"",#REF!)</f>
        <v>#REF!</v>
      </c>
      <c r="O6" s="12" t="e">
        <f>IF(#REF!=0,"",#REF!)</f>
        <v>#REF!</v>
      </c>
    </row>
    <row r="7" spans="1:18" x14ac:dyDescent="0.45">
      <c r="A7" s="6"/>
      <c r="B7" s="6"/>
      <c r="C7" s="6"/>
      <c r="D7" s="6"/>
      <c r="E7" s="6"/>
      <c r="F7" s="6"/>
      <c r="G7" s="6"/>
      <c r="H7" s="6"/>
      <c r="I7" s="6"/>
      <c r="J7" s="6"/>
      <c r="K7" s="6"/>
      <c r="L7" s="6"/>
      <c r="M7" s="6"/>
      <c r="N7" s="12" t="e">
        <f>IF(OR(#REF!="(vide)",#REF!=0,Tableau1[[#This Row],[Quantités]]=""),"",#REF!)</f>
        <v>#REF!</v>
      </c>
      <c r="O7" s="12" t="e">
        <f>IF(#REF!=0,"",#REF!)</f>
        <v>#REF!</v>
      </c>
    </row>
    <row r="8" spans="1:18" x14ac:dyDescent="0.45">
      <c r="A8" s="6"/>
      <c r="B8" s="6"/>
      <c r="C8" s="6"/>
      <c r="D8" s="6"/>
      <c r="E8" s="6"/>
      <c r="F8" s="6"/>
      <c r="G8" s="6"/>
      <c r="H8" s="6"/>
      <c r="I8" s="6"/>
      <c r="J8" s="6"/>
      <c r="K8" s="6"/>
      <c r="L8" s="6"/>
      <c r="M8" s="6"/>
      <c r="N8" s="12" t="e">
        <f>IF(OR(#REF!="(vide)",#REF!=0,Tableau1[[#This Row],[Quantités]]=""),"",#REF!)</f>
        <v>#REF!</v>
      </c>
      <c r="O8" s="12" t="e">
        <f>IF(#REF!=0,"",#REF!)</f>
        <v>#REF!</v>
      </c>
    </row>
    <row r="9" spans="1:18" x14ac:dyDescent="0.45">
      <c r="A9" s="6"/>
      <c r="B9" s="6"/>
      <c r="C9" s="6"/>
      <c r="D9" s="6"/>
      <c r="E9" s="6"/>
      <c r="F9" s="6"/>
      <c r="G9" s="6"/>
      <c r="H9" s="6"/>
      <c r="I9" s="6"/>
      <c r="J9" s="6"/>
      <c r="K9" s="6"/>
      <c r="L9" s="6"/>
      <c r="M9" s="6"/>
      <c r="N9" s="12" t="e">
        <f>IF(OR(#REF!="(vide)",#REF!=0,Tableau1[[#This Row],[Quantités]]=""),"",#REF!)</f>
        <v>#REF!</v>
      </c>
      <c r="O9" s="12" t="e">
        <f>IF(#REF!=0,"",#REF!)</f>
        <v>#REF!</v>
      </c>
    </row>
    <row r="10" spans="1:18" x14ac:dyDescent="0.45">
      <c r="A10" s="6"/>
      <c r="B10" s="6"/>
      <c r="C10" s="6"/>
      <c r="D10" s="6"/>
      <c r="E10" s="6"/>
      <c r="F10" s="6"/>
      <c r="G10" s="6"/>
      <c r="H10" s="6"/>
      <c r="I10" s="6"/>
      <c r="J10" s="6"/>
      <c r="K10" s="6"/>
      <c r="L10" s="6"/>
      <c r="M10" s="6"/>
      <c r="N10" s="12" t="e">
        <f>IF(OR(#REF!="(vide)",#REF!=0,Tableau1[[#This Row],[Quantités]]=""),"",#REF!)</f>
        <v>#REF!</v>
      </c>
      <c r="O10" s="12" t="e">
        <f>IF(#REF!=0,"",#REF!)</f>
        <v>#REF!</v>
      </c>
    </row>
    <row r="11" spans="1:18" x14ac:dyDescent="0.45">
      <c r="A11" s="6"/>
      <c r="B11" s="6"/>
      <c r="C11" s="6"/>
      <c r="D11" s="6"/>
      <c r="E11" s="6"/>
      <c r="F11" s="6"/>
      <c r="G11" s="6"/>
      <c r="H11" s="6"/>
      <c r="I11" s="6"/>
      <c r="J11" s="6"/>
      <c r="K11" s="6"/>
      <c r="L11" s="6"/>
      <c r="M11" s="6"/>
      <c r="N11" s="12" t="e">
        <f>IF(OR(#REF!="(vide)",#REF!=0,Tableau1[[#This Row],[Quantités]]=""),"",#REF!)</f>
        <v>#REF!</v>
      </c>
      <c r="O11" s="12" t="e">
        <f>IF(#REF!=0,"",#REF!)</f>
        <v>#REF!</v>
      </c>
    </row>
    <row r="12" spans="1:18" x14ac:dyDescent="0.45">
      <c r="A12" s="6"/>
      <c r="B12" s="6"/>
      <c r="C12" s="6"/>
      <c r="D12" s="6"/>
      <c r="E12" s="6"/>
      <c r="F12" s="6"/>
      <c r="G12" s="6"/>
      <c r="H12" s="6"/>
      <c r="I12" s="6"/>
      <c r="J12" s="6"/>
      <c r="K12" s="6"/>
      <c r="L12" s="6"/>
      <c r="M12" s="6"/>
      <c r="N12" s="12" t="e">
        <f>IF(OR(#REF!="(vide)",#REF!=0,Tableau1[[#This Row],[Quantités]]=""),"",#REF!)</f>
        <v>#REF!</v>
      </c>
      <c r="O12" s="12" t="e">
        <f>IF(#REF!=0,"",#REF!)</f>
        <v>#REF!</v>
      </c>
    </row>
    <row r="13" spans="1:18" x14ac:dyDescent="0.45">
      <c r="A13" s="6"/>
      <c r="B13" s="6"/>
      <c r="C13" s="6"/>
      <c r="D13" s="6"/>
      <c r="E13" s="6"/>
      <c r="F13" s="6"/>
      <c r="G13" s="6"/>
      <c r="H13" s="6"/>
      <c r="I13" s="6"/>
      <c r="J13" s="6"/>
      <c r="K13" s="6"/>
      <c r="L13" s="6"/>
      <c r="M13" s="6"/>
      <c r="N13" s="12" t="e">
        <f>IF(OR(#REF!="(vide)",#REF!=0,Tableau1[[#This Row],[Quantités]]=""),"",#REF!)</f>
        <v>#REF!</v>
      </c>
      <c r="O13" s="12" t="e">
        <f>IF(#REF!=0,"",#REF!)</f>
        <v>#REF!</v>
      </c>
    </row>
    <row r="14" spans="1:18" x14ac:dyDescent="0.45">
      <c r="A14" s="6"/>
      <c r="B14" s="6"/>
      <c r="C14" s="6"/>
      <c r="D14" s="6"/>
      <c r="E14" s="6"/>
      <c r="F14" s="6"/>
      <c r="G14" s="6"/>
      <c r="H14" s="6"/>
      <c r="I14" s="6"/>
      <c r="J14" s="6"/>
      <c r="K14" s="6"/>
      <c r="L14" s="6"/>
      <c r="M14" s="6"/>
      <c r="N14" s="12" t="e">
        <f>IF(OR(#REF!="(vide)",#REF!=0,Tableau1[[#This Row],[Quantités]]=""),"",#REF!)</f>
        <v>#REF!</v>
      </c>
      <c r="O14" s="12" t="e">
        <f>IF(#REF!=0,"",#REF!)</f>
        <v>#REF!</v>
      </c>
    </row>
    <row r="15" spans="1:18" x14ac:dyDescent="0.45">
      <c r="A15" s="6"/>
      <c r="B15" s="6"/>
      <c r="C15" s="6"/>
      <c r="D15" s="6"/>
      <c r="E15" s="6"/>
      <c r="F15" s="6"/>
      <c r="G15" s="6"/>
      <c r="H15" s="6"/>
      <c r="I15" s="6"/>
      <c r="J15" s="6"/>
      <c r="K15" s="6"/>
      <c r="L15" s="6"/>
      <c r="M15" s="6"/>
      <c r="N15" s="12" t="e">
        <f>IF(OR(#REF!="(vide)",#REF!=0,Tableau1[[#This Row],[Quantités]]=""),"",#REF!)</f>
        <v>#REF!</v>
      </c>
      <c r="O15" s="12" t="e">
        <f>IF(#REF!=0,"",#REF!)</f>
        <v>#REF!</v>
      </c>
    </row>
    <row r="16" spans="1:18" x14ac:dyDescent="0.45">
      <c r="A16" s="6"/>
      <c r="B16" s="6"/>
      <c r="C16" s="6"/>
      <c r="D16" s="6"/>
      <c r="E16" s="6"/>
      <c r="F16" s="6"/>
      <c r="G16" s="6"/>
      <c r="H16" s="6"/>
      <c r="I16" s="6"/>
      <c r="J16" s="6"/>
      <c r="K16" s="6"/>
      <c r="L16" s="6"/>
      <c r="M16" s="6"/>
      <c r="N16" s="12" t="e">
        <f>IF(OR(#REF!="(vide)",#REF!=0,Tableau1[[#This Row],[Quantités]]=""),"",#REF!)</f>
        <v>#REF!</v>
      </c>
      <c r="O16" s="12" t="e">
        <f>IF(#REF!=0,"",#REF!)</f>
        <v>#REF!</v>
      </c>
    </row>
    <row r="17" spans="1:15" x14ac:dyDescent="0.45">
      <c r="A17" s="6"/>
      <c r="B17" s="6"/>
      <c r="C17" s="6"/>
      <c r="D17" s="6"/>
      <c r="E17" s="6"/>
      <c r="F17" s="6"/>
      <c r="G17" s="6"/>
      <c r="H17" s="6"/>
      <c r="I17" s="6"/>
      <c r="J17" s="6"/>
      <c r="K17" s="6"/>
      <c r="L17" s="6"/>
      <c r="M17" s="6"/>
      <c r="N17" s="6"/>
      <c r="O17" s="6"/>
    </row>
    <row r="18" spans="1:15" x14ac:dyDescent="0.45">
      <c r="A18" s="6"/>
      <c r="B18" s="6"/>
      <c r="C18" s="6"/>
      <c r="D18" s="6"/>
      <c r="E18" s="6"/>
      <c r="F18" s="6"/>
      <c r="G18" s="6"/>
      <c r="H18" s="6"/>
      <c r="I18" s="6"/>
      <c r="J18" s="6"/>
      <c r="K18" s="6"/>
      <c r="L18" s="6"/>
      <c r="M18" s="6"/>
      <c r="N18" s="6"/>
      <c r="O18" s="6"/>
    </row>
    <row r="19" spans="1:15" x14ac:dyDescent="0.45">
      <c r="A19" s="6"/>
      <c r="B19" s="6"/>
      <c r="C19" s="6"/>
      <c r="D19" s="6"/>
      <c r="E19" s="6"/>
      <c r="F19" s="6"/>
      <c r="G19" s="6"/>
      <c r="H19" s="6"/>
      <c r="I19" s="6"/>
      <c r="J19" s="6"/>
      <c r="K19" s="6"/>
      <c r="L19" s="6"/>
      <c r="M19" s="6"/>
      <c r="N19" s="6"/>
      <c r="O19" s="6"/>
    </row>
    <row r="20" spans="1:15" x14ac:dyDescent="0.45">
      <c r="A20" s="6"/>
      <c r="B20" s="6"/>
      <c r="C20" s="6"/>
      <c r="D20" s="6"/>
      <c r="E20" s="6"/>
      <c r="F20" s="6"/>
      <c r="G20" s="6"/>
      <c r="H20" s="6"/>
      <c r="I20" s="6"/>
      <c r="J20" s="6"/>
      <c r="K20" s="6"/>
      <c r="L20" s="6"/>
      <c r="M20" s="6"/>
      <c r="N20" s="6"/>
      <c r="O20" s="6"/>
    </row>
    <row r="21" spans="1:15" x14ac:dyDescent="0.45">
      <c r="A21" s="6"/>
      <c r="B21" s="6"/>
      <c r="C21" s="6"/>
      <c r="D21" s="6"/>
      <c r="E21" s="6"/>
      <c r="F21" s="6"/>
      <c r="G21" s="6"/>
      <c r="H21" s="6"/>
      <c r="I21" s="6"/>
      <c r="J21" s="6"/>
      <c r="K21" s="6"/>
      <c r="L21" s="6"/>
      <c r="M21" s="6"/>
      <c r="N21" s="6"/>
      <c r="O21" s="6"/>
    </row>
    <row r="22" spans="1:15" x14ac:dyDescent="0.45">
      <c r="A22" s="6"/>
      <c r="B22" s="6"/>
      <c r="C22" s="6"/>
      <c r="D22" s="6"/>
      <c r="E22" s="6"/>
      <c r="F22" s="6"/>
      <c r="G22" s="6"/>
      <c r="H22" s="6"/>
      <c r="I22" s="6"/>
      <c r="J22" s="6"/>
      <c r="K22" s="6"/>
      <c r="L22" s="6"/>
      <c r="M22" s="6"/>
      <c r="N22" s="6"/>
      <c r="O22" s="6"/>
    </row>
    <row r="23" spans="1:15" x14ac:dyDescent="0.45">
      <c r="A23" s="6"/>
      <c r="B23" s="6"/>
      <c r="C23" s="6"/>
      <c r="D23" s="6"/>
      <c r="E23" s="6"/>
      <c r="F23" s="6"/>
      <c r="G23" s="6"/>
      <c r="H23" s="6"/>
      <c r="I23" s="6"/>
      <c r="J23" s="6"/>
      <c r="K23" s="6"/>
      <c r="L23" s="6"/>
      <c r="M23" s="6"/>
      <c r="N23" s="6"/>
      <c r="O23" s="6"/>
    </row>
    <row r="24" spans="1:15" x14ac:dyDescent="0.45">
      <c r="A24" s="6"/>
      <c r="B24" s="6"/>
      <c r="C24" s="6"/>
      <c r="D24" s="6"/>
      <c r="E24" s="6"/>
      <c r="F24" s="6"/>
      <c r="G24" s="6"/>
      <c r="H24" s="6"/>
      <c r="I24" s="6"/>
      <c r="J24" s="6"/>
      <c r="K24" s="6"/>
      <c r="L24" s="6"/>
      <c r="M24" s="6"/>
      <c r="N24" s="6"/>
      <c r="O24" s="6"/>
    </row>
    <row r="25" spans="1:15" x14ac:dyDescent="0.45">
      <c r="A25" s="6"/>
      <c r="B25" s="6"/>
      <c r="C25" s="6"/>
      <c r="D25" s="6"/>
      <c r="E25" s="6"/>
      <c r="F25" s="6"/>
      <c r="G25" s="6"/>
      <c r="H25" s="6"/>
      <c r="I25" s="6"/>
      <c r="J25" s="6"/>
      <c r="K25" s="6"/>
      <c r="L25" s="6"/>
      <c r="M25" s="6"/>
      <c r="N25" s="6"/>
      <c r="O25" s="6"/>
    </row>
    <row r="26" spans="1:15" x14ac:dyDescent="0.45">
      <c r="A26" s="6"/>
      <c r="B26" s="6"/>
      <c r="C26" s="6"/>
      <c r="D26" s="6"/>
      <c r="E26" s="6"/>
      <c r="F26" s="6"/>
      <c r="G26" s="6"/>
      <c r="H26" s="6"/>
      <c r="I26" s="6"/>
      <c r="J26" s="6"/>
      <c r="K26" s="6"/>
      <c r="L26" s="6"/>
      <c r="M26" s="6"/>
      <c r="N26" s="6"/>
      <c r="O26" s="6"/>
    </row>
    <row r="27" spans="1:15" x14ac:dyDescent="0.45">
      <c r="A27" s="6"/>
      <c r="B27" s="6"/>
      <c r="C27" s="6"/>
      <c r="D27" s="6"/>
      <c r="E27" s="6"/>
      <c r="F27" s="6"/>
      <c r="G27" s="6"/>
      <c r="H27" s="6"/>
      <c r="I27" s="6"/>
      <c r="J27" s="6"/>
      <c r="K27" s="6"/>
      <c r="L27" s="6"/>
      <c r="M27" s="6"/>
      <c r="N27" s="6"/>
      <c r="O27" s="6"/>
    </row>
    <row r="28" spans="1:15" x14ac:dyDescent="0.45">
      <c r="A28" s="6"/>
      <c r="B28" s="6"/>
      <c r="C28" s="6"/>
      <c r="D28" s="6"/>
      <c r="E28" s="6"/>
      <c r="F28" s="6"/>
      <c r="G28" s="6"/>
      <c r="H28" s="6"/>
      <c r="I28" s="6"/>
      <c r="J28" s="6"/>
      <c r="K28" s="6"/>
      <c r="L28" s="6"/>
      <c r="M28" s="6"/>
      <c r="N28" s="6"/>
      <c r="O28" s="6"/>
    </row>
    <row r="29" spans="1:15" x14ac:dyDescent="0.45">
      <c r="A29" s="6"/>
      <c r="B29" s="6"/>
      <c r="C29" s="6"/>
      <c r="D29" s="6"/>
      <c r="E29" s="6"/>
      <c r="F29" s="6"/>
      <c r="G29" s="6"/>
      <c r="H29" s="6"/>
      <c r="I29" s="6"/>
      <c r="J29" s="6"/>
      <c r="K29" s="6"/>
      <c r="L29" s="6"/>
      <c r="M29" s="6"/>
      <c r="N29" s="6"/>
      <c r="O29" s="6"/>
    </row>
    <row r="30" spans="1:15" x14ac:dyDescent="0.45">
      <c r="A30" s="6"/>
      <c r="B30" s="6"/>
      <c r="C30" s="6"/>
      <c r="D30" s="6"/>
      <c r="E30" s="6"/>
      <c r="F30" s="6"/>
      <c r="G30" s="6"/>
      <c r="H30" s="6"/>
      <c r="I30" s="6"/>
      <c r="J30" s="6"/>
      <c r="K30" s="6"/>
      <c r="L30" s="6"/>
      <c r="M30" s="6"/>
      <c r="N30" s="6"/>
      <c r="O30" s="6"/>
    </row>
    <row r="31" spans="1:15" x14ac:dyDescent="0.45">
      <c r="A31" s="6"/>
      <c r="B31" s="6"/>
      <c r="C31" s="6"/>
      <c r="D31" s="6"/>
      <c r="E31" s="6"/>
      <c r="F31" s="6"/>
      <c r="G31" s="6"/>
      <c r="H31" s="6"/>
      <c r="I31" s="6"/>
      <c r="J31" s="6"/>
      <c r="K31" s="6"/>
      <c r="L31" s="6"/>
      <c r="M31" s="6"/>
      <c r="N31" s="6"/>
      <c r="O31" s="6"/>
    </row>
    <row r="32" spans="1:15" x14ac:dyDescent="0.45">
      <c r="A32" s="6"/>
      <c r="B32" s="6"/>
      <c r="C32" s="6"/>
      <c r="D32" s="6"/>
      <c r="E32" s="6"/>
      <c r="F32" s="6"/>
      <c r="G32" s="6"/>
      <c r="H32" s="6"/>
      <c r="I32" s="6"/>
      <c r="J32" s="6"/>
      <c r="K32" s="6"/>
      <c r="L32" s="6"/>
      <c r="M32" s="6"/>
      <c r="N32" s="6"/>
      <c r="O32" s="6"/>
    </row>
    <row r="33" spans="1:15" x14ac:dyDescent="0.45">
      <c r="A33" s="6"/>
      <c r="B33" s="6"/>
      <c r="C33" s="6"/>
      <c r="D33" s="6"/>
      <c r="E33" s="6"/>
      <c r="F33" s="6"/>
      <c r="G33" s="6"/>
      <c r="H33" s="6"/>
      <c r="I33" s="6"/>
      <c r="J33" s="6"/>
      <c r="K33" s="6"/>
      <c r="L33" s="6"/>
      <c r="M33" s="6"/>
      <c r="N33" s="6"/>
      <c r="O33" s="6"/>
    </row>
    <row r="34" spans="1:15" x14ac:dyDescent="0.45">
      <c r="A34" s="6"/>
      <c r="B34" s="6"/>
      <c r="C34" s="6"/>
      <c r="D34" s="6"/>
      <c r="E34" s="6"/>
      <c r="F34" s="6"/>
      <c r="G34" s="6"/>
      <c r="H34" s="6"/>
      <c r="I34" s="6"/>
      <c r="J34" s="6"/>
      <c r="K34" s="6"/>
      <c r="L34" s="6"/>
      <c r="M34" s="6"/>
      <c r="N34" s="6"/>
      <c r="O34" s="6"/>
    </row>
    <row r="35" spans="1:15" x14ac:dyDescent="0.45">
      <c r="A35" s="6"/>
      <c r="B35" s="6"/>
      <c r="C35" s="6"/>
      <c r="D35" s="6"/>
      <c r="E35" s="6"/>
      <c r="F35" s="6"/>
      <c r="G35" s="6"/>
      <c r="H35" s="6"/>
      <c r="I35" s="6"/>
      <c r="J35" s="6"/>
      <c r="K35" s="6"/>
      <c r="L35" s="6"/>
      <c r="M35" s="6"/>
      <c r="N35" s="6"/>
      <c r="O35" s="6"/>
    </row>
    <row r="36" spans="1:15" x14ac:dyDescent="0.45">
      <c r="A36" s="6"/>
      <c r="B36" s="6"/>
      <c r="C36" s="6"/>
      <c r="D36" s="6"/>
      <c r="E36" s="6"/>
      <c r="F36" s="6"/>
      <c r="G36" s="6"/>
      <c r="H36" s="6"/>
      <c r="I36" s="6"/>
      <c r="J36" s="6"/>
      <c r="K36" s="6"/>
      <c r="L36" s="6"/>
      <c r="M36" s="6"/>
      <c r="N36" s="6"/>
      <c r="O36" s="6"/>
    </row>
    <row r="37" spans="1:15" x14ac:dyDescent="0.45">
      <c r="A37" s="6"/>
      <c r="B37" s="6"/>
      <c r="C37" s="6"/>
      <c r="D37" s="6"/>
      <c r="E37" s="6"/>
      <c r="F37" s="6"/>
      <c r="G37" s="6"/>
      <c r="H37" s="6"/>
      <c r="I37" s="6"/>
      <c r="J37" s="6"/>
      <c r="K37" s="6"/>
      <c r="L37" s="6"/>
      <c r="M37" s="6"/>
      <c r="N37" s="6"/>
      <c r="O37" s="6"/>
    </row>
    <row r="38" spans="1:15" x14ac:dyDescent="0.45">
      <c r="A38" s="6"/>
      <c r="B38" s="6"/>
      <c r="C38" s="6"/>
      <c r="D38" s="6"/>
      <c r="E38" s="6"/>
      <c r="F38" s="6"/>
      <c r="G38" s="6"/>
      <c r="H38" s="6"/>
      <c r="I38" s="6"/>
      <c r="J38" s="6"/>
      <c r="K38" s="6"/>
      <c r="L38" s="6"/>
      <c r="M38" s="6"/>
      <c r="N38" s="6"/>
      <c r="O38" s="6"/>
    </row>
    <row r="39" spans="1:15" x14ac:dyDescent="0.45">
      <c r="A39" s="6"/>
      <c r="B39" s="6"/>
      <c r="C39" s="6"/>
      <c r="D39" s="6"/>
      <c r="E39" s="6"/>
      <c r="F39" s="6"/>
      <c r="G39" s="6"/>
      <c r="H39" s="6"/>
      <c r="I39" s="6"/>
      <c r="J39" s="6"/>
      <c r="K39" s="6"/>
      <c r="L39" s="6"/>
      <c r="M39" s="6"/>
      <c r="N39" s="6"/>
      <c r="O39" s="6"/>
    </row>
    <row r="40" spans="1:15" x14ac:dyDescent="0.45">
      <c r="A40" s="6"/>
      <c r="B40" s="6"/>
      <c r="C40" s="6"/>
      <c r="D40" s="6"/>
      <c r="E40" s="6"/>
      <c r="F40" s="6"/>
      <c r="G40" s="6"/>
      <c r="H40" s="6"/>
      <c r="I40" s="6"/>
      <c r="J40" s="6"/>
      <c r="K40" s="6"/>
      <c r="L40" s="6"/>
      <c r="M40" s="6"/>
      <c r="N40" s="6"/>
      <c r="O40" s="6"/>
    </row>
    <row r="41" spans="1:15" x14ac:dyDescent="0.45">
      <c r="A41" s="6"/>
      <c r="B41" s="6"/>
      <c r="C41" s="6"/>
      <c r="D41" s="6"/>
      <c r="E41" s="6"/>
      <c r="F41" s="6"/>
      <c r="G41" s="6"/>
      <c r="H41" s="6"/>
      <c r="I41" s="6"/>
      <c r="J41" s="6"/>
      <c r="K41" s="6"/>
      <c r="L41" s="6"/>
      <c r="M41" s="6"/>
      <c r="N41" s="6"/>
      <c r="O41" s="6"/>
    </row>
    <row r="42" spans="1:15" x14ac:dyDescent="0.45">
      <c r="A42" s="6"/>
      <c r="B42" s="6"/>
      <c r="C42" s="6"/>
      <c r="D42" s="6"/>
      <c r="E42" s="6"/>
      <c r="F42" s="6"/>
      <c r="G42" s="6"/>
      <c r="H42" s="6"/>
      <c r="I42" s="6"/>
      <c r="J42" s="6"/>
      <c r="K42" s="6"/>
      <c r="L42" s="6"/>
      <c r="M42" s="6"/>
      <c r="N42" s="6"/>
      <c r="O42" s="6"/>
    </row>
    <row r="43" spans="1:15" x14ac:dyDescent="0.45">
      <c r="A43" s="6"/>
      <c r="B43" s="6"/>
      <c r="C43" s="6"/>
      <c r="D43" s="6"/>
      <c r="E43" s="6"/>
      <c r="F43" s="6"/>
      <c r="G43" s="6"/>
      <c r="H43" s="6"/>
      <c r="I43" s="6"/>
      <c r="J43" s="6"/>
      <c r="K43" s="6"/>
      <c r="L43" s="6"/>
      <c r="M43" s="6"/>
      <c r="N43" s="6"/>
      <c r="O43" s="6"/>
    </row>
    <row r="44" spans="1:15" x14ac:dyDescent="0.45">
      <c r="A44" s="6"/>
      <c r="B44" s="6"/>
      <c r="C44" s="6"/>
      <c r="D44" s="6"/>
      <c r="E44" s="6"/>
      <c r="F44" s="6"/>
      <c r="G44" s="6"/>
      <c r="H44" s="6"/>
      <c r="I44" s="6"/>
      <c r="J44" s="6"/>
      <c r="K44" s="6"/>
      <c r="L44" s="6"/>
      <c r="M44" s="6"/>
      <c r="N44" s="6"/>
      <c r="O44" s="6"/>
    </row>
    <row r="45" spans="1:15" x14ac:dyDescent="0.45">
      <c r="A45" s="6"/>
      <c r="B45" s="6"/>
      <c r="C45" s="6"/>
      <c r="D45" s="6"/>
      <c r="E45" s="6"/>
      <c r="F45" s="6"/>
      <c r="G45" s="6"/>
      <c r="H45" s="6"/>
      <c r="I45" s="6"/>
      <c r="J45" s="6"/>
      <c r="K45" s="6"/>
      <c r="L45" s="6"/>
      <c r="M45" s="6"/>
      <c r="N45" s="6"/>
      <c r="O45" s="6"/>
    </row>
    <row r="46" spans="1:15" x14ac:dyDescent="0.45">
      <c r="A46" s="6"/>
      <c r="B46" s="6"/>
      <c r="C46" s="6"/>
      <c r="D46" s="6"/>
      <c r="E46" s="6"/>
      <c r="F46" s="6"/>
      <c r="G46" s="6"/>
      <c r="H46" s="6"/>
      <c r="I46" s="6"/>
      <c r="J46" s="6"/>
      <c r="K46" s="6"/>
      <c r="L46" s="6"/>
      <c r="M46" s="6"/>
      <c r="N46" s="6"/>
      <c r="O46" s="6"/>
    </row>
    <row r="47" spans="1:15" x14ac:dyDescent="0.45">
      <c r="A47" s="6"/>
      <c r="B47" s="6"/>
      <c r="C47" s="6"/>
      <c r="D47" s="6"/>
      <c r="E47" s="6"/>
      <c r="F47" s="6"/>
      <c r="G47" s="6"/>
      <c r="H47" s="6"/>
      <c r="I47" s="6"/>
      <c r="J47" s="6"/>
      <c r="K47" s="6"/>
      <c r="L47" s="6"/>
      <c r="M47" s="6"/>
      <c r="N47" s="6"/>
      <c r="O47" s="6"/>
    </row>
    <row r="48" spans="1:15" x14ac:dyDescent="0.45">
      <c r="A48" s="6"/>
      <c r="B48" s="6"/>
      <c r="C48" s="6"/>
      <c r="D48" s="6"/>
      <c r="E48" s="6"/>
      <c r="F48" s="6"/>
      <c r="G48" s="6"/>
      <c r="H48" s="6"/>
      <c r="I48" s="6"/>
      <c r="J48" s="6"/>
      <c r="K48" s="6"/>
      <c r="L48" s="6"/>
      <c r="M48" s="6"/>
      <c r="N48" s="6"/>
      <c r="O48" s="6"/>
    </row>
    <row r="49" spans="1:15" x14ac:dyDescent="0.45">
      <c r="A49" s="6"/>
      <c r="B49" s="6"/>
      <c r="C49" s="6"/>
      <c r="D49" s="6"/>
      <c r="E49" s="6"/>
      <c r="F49" s="6"/>
      <c r="G49" s="6"/>
      <c r="H49" s="6"/>
      <c r="I49" s="6"/>
      <c r="J49" s="6"/>
      <c r="K49" s="6"/>
      <c r="L49" s="6"/>
      <c r="M49" s="6"/>
      <c r="N49" s="6"/>
      <c r="O49" s="6"/>
    </row>
    <row r="50" spans="1:15" x14ac:dyDescent="0.45">
      <c r="A50" s="6"/>
      <c r="B50" s="6"/>
      <c r="C50" s="6"/>
      <c r="D50" s="6"/>
      <c r="E50" s="6"/>
      <c r="F50" s="6"/>
      <c r="G50" s="6"/>
      <c r="H50" s="6"/>
      <c r="I50" s="6"/>
      <c r="J50" s="6"/>
      <c r="K50" s="6"/>
      <c r="L50" s="6"/>
      <c r="M50" s="6"/>
      <c r="N50" s="6"/>
      <c r="O50" s="6"/>
    </row>
    <row r="51" spans="1:15" x14ac:dyDescent="0.45">
      <c r="A51" s="6"/>
      <c r="B51" s="6"/>
      <c r="C51" s="6"/>
      <c r="D51" s="6"/>
      <c r="E51" s="6"/>
      <c r="F51" s="6"/>
      <c r="G51" s="6"/>
      <c r="H51" s="6"/>
      <c r="I51" s="6"/>
      <c r="J51" s="6"/>
      <c r="K51" s="6"/>
      <c r="L51" s="6"/>
      <c r="M51" s="6"/>
      <c r="N51" s="6"/>
      <c r="O51" s="6"/>
    </row>
    <row r="52" spans="1:15" x14ac:dyDescent="0.45">
      <c r="A52" s="6"/>
      <c r="B52" s="6"/>
      <c r="C52" s="6"/>
      <c r="D52" s="6"/>
      <c r="E52" s="6"/>
      <c r="F52" s="6"/>
      <c r="G52" s="6"/>
      <c r="H52" s="6"/>
      <c r="I52" s="6"/>
      <c r="J52" s="6"/>
      <c r="K52" s="6"/>
      <c r="L52" s="6"/>
      <c r="M52" s="6"/>
      <c r="N52" s="6"/>
      <c r="O52" s="6"/>
    </row>
    <row r="53" spans="1:15" x14ac:dyDescent="0.45">
      <c r="A53" s="6"/>
      <c r="B53" s="6"/>
      <c r="C53" s="6"/>
      <c r="D53" s="6"/>
      <c r="E53" s="6"/>
      <c r="F53" s="6"/>
      <c r="G53" s="6"/>
      <c r="H53" s="6"/>
      <c r="I53" s="6"/>
      <c r="J53" s="6"/>
      <c r="K53" s="6"/>
      <c r="L53" s="6"/>
      <c r="M53" s="6"/>
      <c r="N53" s="6"/>
      <c r="O53" s="6"/>
    </row>
    <row r="54" spans="1:15" x14ac:dyDescent="0.45">
      <c r="A54" s="6"/>
      <c r="B54" s="6"/>
      <c r="C54" s="6"/>
      <c r="D54" s="6"/>
      <c r="E54" s="6"/>
      <c r="F54" s="6"/>
      <c r="G54" s="6"/>
      <c r="H54" s="6"/>
      <c r="I54" s="6"/>
      <c r="J54" s="6"/>
      <c r="K54" s="6"/>
      <c r="L54" s="6"/>
      <c r="M54" s="6"/>
      <c r="N54" s="6"/>
      <c r="O54" s="6"/>
    </row>
    <row r="55" spans="1:15" x14ac:dyDescent="0.45">
      <c r="A55" s="6"/>
      <c r="B55" s="6"/>
      <c r="C55" s="6"/>
      <c r="D55" s="6"/>
      <c r="E55" s="6"/>
      <c r="F55" s="6"/>
      <c r="G55" s="6"/>
      <c r="H55" s="6"/>
      <c r="I55" s="6"/>
      <c r="J55" s="6"/>
      <c r="K55" s="6"/>
      <c r="L55" s="6"/>
      <c r="M55" s="6"/>
      <c r="N55" s="6"/>
      <c r="O55" s="6"/>
    </row>
    <row r="56" spans="1:15" x14ac:dyDescent="0.45">
      <c r="A56" s="6"/>
      <c r="B56" s="6"/>
      <c r="C56" s="6"/>
      <c r="D56" s="6"/>
      <c r="E56" s="6"/>
      <c r="F56" s="6"/>
      <c r="G56" s="6"/>
      <c r="H56" s="6"/>
      <c r="I56" s="6"/>
      <c r="J56" s="6"/>
      <c r="K56" s="6"/>
      <c r="L56" s="6"/>
      <c r="M56" s="6"/>
      <c r="N56" s="6"/>
      <c r="O56" s="6"/>
    </row>
  </sheetData>
  <sheetProtection sheet="1"/>
  <mergeCells count="7">
    <mergeCell ref="K5:L5"/>
    <mergeCell ref="N3:O3"/>
    <mergeCell ref="A1:O2"/>
    <mergeCell ref="G3:M3"/>
    <mergeCell ref="K4:L4"/>
    <mergeCell ref="B3:D3"/>
    <mergeCell ref="E3:F3"/>
  </mergeCells>
  <conditionalFormatting sqref="D5">
    <cfRule type="cellIs" dxfId="36" priority="5" operator="lessThan">
      <formula>0.5</formula>
    </cfRule>
    <cfRule type="cellIs" dxfId="35" priority="6" operator="greaterThan">
      <formula>0.5</formula>
    </cfRule>
    <cfRule type="cellIs" dxfId="34" priority="7" operator="equal">
      <formula>0.5</formula>
    </cfRule>
  </conditionalFormatting>
  <conditionalFormatting sqref="F5">
    <cfRule type="cellIs" dxfId="33" priority="2" operator="lessThan">
      <formula>0.5</formula>
    </cfRule>
    <cfRule type="cellIs" dxfId="32" priority="3" operator="greaterThan">
      <formula>0.5</formula>
    </cfRule>
    <cfRule type="cellIs" dxfId="31" priority="4" operator="equal">
      <formula>0.5</formula>
    </cfRule>
  </conditionalFormatting>
  <conditionalFormatting sqref="I5">
    <cfRule type="cellIs" dxfId="30" priority="13" operator="lessThan">
      <formula>0.5</formula>
    </cfRule>
    <cfRule type="cellIs" dxfId="29" priority="14" operator="greaterThan">
      <formula>0.5</formula>
    </cfRule>
    <cfRule type="cellIs" dxfId="28" priority="15" operator="equal">
      <formula>0.5</formula>
    </cfRule>
  </conditionalFormatting>
  <conditionalFormatting sqref="M5">
    <cfRule type="cellIs" dxfId="27" priority="16" operator="equal">
      <formula>0.5</formula>
    </cfRule>
    <cfRule type="cellIs" dxfId="26" priority="17" operator="greaterThan">
      <formula>0.5</formula>
    </cfRule>
    <cfRule type="cellIs" dxfId="25"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5" bestFit="1" customWidth="1"/>
    <col min="2" max="2" width="17.19921875" style="5" bestFit="1" customWidth="1"/>
    <col min="3" max="3" width="12.3984375" style="5" bestFit="1" customWidth="1"/>
    <col min="4" max="4" width="14.73046875" style="5" customWidth="1"/>
    <col min="5" max="5" width="11.33203125" style="5" customWidth="1"/>
    <col min="6" max="6" width="15.59765625" style="5" customWidth="1"/>
    <col min="7" max="7" width="26" style="5" customWidth="1"/>
    <col min="8" max="8" width="29.33203125" style="5" customWidth="1"/>
    <col min="9" max="9" width="16.265625" style="5" bestFit="1" customWidth="1"/>
    <col min="10" max="10" width="1.06640625" style="5" customWidth="1"/>
    <col min="11" max="11" width="9" style="5" customWidth="1"/>
    <col min="12" max="12" width="19.265625" style="5" customWidth="1"/>
    <col min="13" max="13" width="23.9296875" style="5" bestFit="1" customWidth="1"/>
    <col min="14" max="14" width="23" style="5" bestFit="1" customWidth="1"/>
    <col min="15" max="15" width="17.19921875" style="9" bestFit="1" customWidth="1"/>
    <col min="16" max="16" width="13.86328125" style="9" bestFit="1" customWidth="1"/>
    <col min="17" max="17" width="10.6640625" style="5"/>
    <col min="18" max="18" width="17.1328125" style="5" customWidth="1"/>
    <col min="19" max="19" width="11.06640625" style="5" customWidth="1"/>
    <col min="20" max="20" width="14.06640625" style="5" bestFit="1" customWidth="1"/>
    <col min="21" max="16384" width="10.6640625" style="5"/>
  </cols>
  <sheetData>
    <row r="1" spans="1:18" ht="14.25" customHeight="1" x14ac:dyDescent="0.45">
      <c r="A1" s="41" t="s">
        <v>43</v>
      </c>
      <c r="B1" s="41"/>
      <c r="C1" s="41"/>
      <c r="D1" s="41"/>
      <c r="E1" s="41"/>
      <c r="F1" s="41"/>
      <c r="G1" s="41"/>
      <c r="H1" s="41"/>
      <c r="I1" s="41"/>
      <c r="J1" s="41"/>
      <c r="K1" s="41"/>
      <c r="L1" s="41"/>
      <c r="M1" s="41"/>
      <c r="N1" s="41"/>
      <c r="O1" s="41"/>
      <c r="P1" s="41"/>
      <c r="Q1" s="41"/>
      <c r="R1" s="41"/>
    </row>
    <row r="2" spans="1:18" ht="14.25" customHeight="1" x14ac:dyDescent="0.45">
      <c r="A2" s="41"/>
      <c r="B2" s="41"/>
      <c r="C2" s="41"/>
      <c r="D2" s="41"/>
      <c r="E2" s="41"/>
      <c r="F2" s="41"/>
      <c r="G2" s="41"/>
      <c r="H2" s="41"/>
      <c r="I2" s="41"/>
      <c r="J2" s="41"/>
      <c r="K2" s="41"/>
      <c r="L2" s="41"/>
      <c r="M2" s="41"/>
      <c r="N2" s="41"/>
      <c r="O2" s="41"/>
      <c r="P2" s="41"/>
      <c r="Q2" s="41"/>
      <c r="R2" s="41"/>
    </row>
    <row r="3" spans="1:18" ht="15.4" x14ac:dyDescent="0.45">
      <c r="A3" s="6"/>
      <c r="B3" s="44" t="s">
        <v>33</v>
      </c>
      <c r="C3" s="44"/>
      <c r="D3" s="44"/>
      <c r="E3" s="39" t="s">
        <v>34</v>
      </c>
      <c r="F3" s="39"/>
      <c r="G3" s="42" t="s">
        <v>40</v>
      </c>
      <c r="H3" s="42"/>
      <c r="I3" s="42"/>
      <c r="J3" s="42"/>
      <c r="K3" s="42"/>
      <c r="L3" s="42"/>
      <c r="M3" s="42"/>
      <c r="N3" s="43" t="s">
        <v>56</v>
      </c>
      <c r="O3" s="43"/>
      <c r="P3" s="43"/>
      <c r="Q3" s="6"/>
      <c r="R3" s="6"/>
    </row>
    <row r="4" spans="1:18" ht="15.75" thickBot="1" x14ac:dyDescent="0.5">
      <c r="A4" s="6"/>
      <c r="B4" s="14" t="s">
        <v>39</v>
      </c>
      <c r="C4" s="15" t="s">
        <v>50</v>
      </c>
      <c r="D4" s="14" t="s">
        <v>51</v>
      </c>
      <c r="E4" s="13" t="s">
        <v>36</v>
      </c>
      <c r="F4" s="14" t="s">
        <v>49</v>
      </c>
      <c r="G4" s="16" t="s">
        <v>35</v>
      </c>
      <c r="H4" s="14" t="s">
        <v>37</v>
      </c>
      <c r="I4" s="17" t="s">
        <v>38</v>
      </c>
      <c r="J4" s="18"/>
      <c r="K4" s="37" t="s">
        <v>26</v>
      </c>
      <c r="L4" s="37"/>
      <c r="M4" s="13" t="s">
        <v>48</v>
      </c>
      <c r="N4" s="29" t="s">
        <v>54</v>
      </c>
      <c r="O4" s="30" t="s">
        <v>53</v>
      </c>
      <c r="P4" s="30" t="s">
        <v>55</v>
      </c>
      <c r="Q4" s="6"/>
      <c r="R4" s="6"/>
    </row>
    <row r="5" spans="1:18" ht="18" thickTop="1" thickBot="1" x14ac:dyDescent="0.5">
      <c r="A5" s="6"/>
      <c r="B5" s="19">
        <f>IFERROR(GETPIVOTDATA("Quantites",#REF!,"Operation","Livraison"),0)</f>
        <v>0</v>
      </c>
      <c r="C5" s="20">
        <f>IFERROR(GETPIVOTDATA("Quantites",#REF!,"Operation","Commande"),0)</f>
        <v>0</v>
      </c>
      <c r="D5" s="21">
        <f>IFERROR(B5/C5,0)</f>
        <v>0</v>
      </c>
      <c r="E5" s="22">
        <f>IFERROR(COUNTA(#REF!),0)</f>
        <v>1</v>
      </c>
      <c r="F5" s="7">
        <f>IFERROR(IFERROR(COUNTA(#REF!),0)/IFERROR(COUNTA(#REF!),1),0)</f>
        <v>1</v>
      </c>
      <c r="G5" s="23" t="e">
        <f>IF(AND(#REF!="S25",#REF!="S26",#REF!="S27",#REF!="S28",#REF!="S29"),61250000,IF(OR(#REF!="S27",#REF!="S29"),10937500,13125000))</f>
        <v>#REF!</v>
      </c>
      <c r="H5" s="24">
        <f>IFERROR(GETPIVOTDATA("Prix Total",#REF!,"Operation","Livraison"),0)</f>
        <v>0</v>
      </c>
      <c r="I5" s="25">
        <f>IFERROR(H5/G5,0)</f>
        <v>0</v>
      </c>
      <c r="J5" s="26"/>
      <c r="K5" s="34">
        <f>IFERROR(GETPIVOTDATA("Prix Total",#REF!,"Operation","Commande"),0)</f>
        <v>0</v>
      </c>
      <c r="L5" s="34"/>
      <c r="M5" s="27" t="e">
        <f>H5/K5</f>
        <v>#DIV/0!</v>
      </c>
      <c r="N5" s="31" t="e">
        <f>IF(#REF!=0,"",#REF!)</f>
        <v>#REF!</v>
      </c>
      <c r="O5" s="32" t="e">
        <f>IF(#REF!=0,"",#REF!)</f>
        <v>#REF!</v>
      </c>
      <c r="P5" s="32" t="e">
        <f>IF(#REF!=0,"",#REF!)</f>
        <v>#REF!</v>
      </c>
      <c r="Q5" s="6"/>
      <c r="R5" s="6"/>
    </row>
    <row r="6" spans="1:18" ht="15" thickTop="1" thickBot="1" x14ac:dyDescent="0.5">
      <c r="A6" s="6"/>
      <c r="B6" s="6"/>
      <c r="C6" s="6"/>
      <c r="D6" s="6"/>
      <c r="E6" s="6"/>
      <c r="F6" s="6"/>
      <c r="G6" s="6"/>
      <c r="H6" s="6"/>
      <c r="I6" s="6"/>
      <c r="J6" s="6"/>
      <c r="K6" s="6"/>
      <c r="L6" s="6"/>
      <c r="M6" s="6"/>
      <c r="N6" s="31" t="e">
        <f>IF(#REF!=0,"",#REF!)</f>
        <v>#REF!</v>
      </c>
      <c r="O6" s="32" t="e">
        <f>IF(#REF!=0,"",#REF!)</f>
        <v>#REF!</v>
      </c>
      <c r="P6" s="32" t="e">
        <f>IF(#REF!=0,"",#REF!)</f>
        <v>#REF!</v>
      </c>
      <c r="Q6" s="6"/>
      <c r="R6" s="6"/>
    </row>
    <row r="7" spans="1:18" ht="15" thickTop="1" thickBot="1" x14ac:dyDescent="0.5">
      <c r="A7" s="6"/>
      <c r="B7" s="6"/>
      <c r="C7" s="6"/>
      <c r="D7" s="6"/>
      <c r="E7" s="6"/>
      <c r="F7" s="6"/>
      <c r="G7" s="6"/>
      <c r="H7" s="6"/>
      <c r="I7" s="6"/>
      <c r="J7" s="6"/>
      <c r="K7" s="6"/>
      <c r="L7" s="6"/>
      <c r="M7" s="6"/>
      <c r="N7" s="31" t="e">
        <f>IF(#REF!=0,"",#REF!)</f>
        <v>#REF!</v>
      </c>
      <c r="O7" s="32" t="e">
        <f>IF(#REF!=0,"",#REF!)</f>
        <v>#REF!</v>
      </c>
      <c r="P7" s="32" t="e">
        <f>IF(#REF!=0,"",#REF!)</f>
        <v>#REF!</v>
      </c>
      <c r="Q7" s="6"/>
      <c r="R7" s="6"/>
    </row>
    <row r="8" spans="1:18" ht="15" thickTop="1" thickBot="1" x14ac:dyDescent="0.5">
      <c r="A8" s="6"/>
      <c r="B8" s="6"/>
      <c r="C8" s="6"/>
      <c r="D8" s="6"/>
      <c r="E8" s="6"/>
      <c r="F8" s="6"/>
      <c r="G8" s="6"/>
      <c r="H8" s="6"/>
      <c r="I8" s="6"/>
      <c r="J8" s="6"/>
      <c r="K8" s="6"/>
      <c r="L8" s="6"/>
      <c r="M8" s="6"/>
      <c r="N8" s="31" t="e">
        <f>IF(#REF!=0,"",#REF!)</f>
        <v>#REF!</v>
      </c>
      <c r="O8" s="32" t="e">
        <f>IF(#REF!=0,"",#REF!)</f>
        <v>#REF!</v>
      </c>
      <c r="P8" s="32" t="e">
        <f>IF(#REF!=0,"",#REF!)</f>
        <v>#REF!</v>
      </c>
      <c r="Q8" s="6"/>
      <c r="R8" s="6"/>
    </row>
    <row r="9" spans="1:18" ht="15" thickTop="1" thickBot="1" x14ac:dyDescent="0.5">
      <c r="A9" s="6"/>
      <c r="B9" s="6"/>
      <c r="C9" s="6"/>
      <c r="D9" s="6"/>
      <c r="E9" s="6"/>
      <c r="F9" s="6"/>
      <c r="G9" s="6"/>
      <c r="H9" s="6"/>
      <c r="I9" s="6"/>
      <c r="J9" s="6"/>
      <c r="K9" s="6"/>
      <c r="L9" s="6"/>
      <c r="M9" s="6"/>
      <c r="N9" s="31" t="e">
        <f>IF(#REF!=0,"",#REF!)</f>
        <v>#REF!</v>
      </c>
      <c r="O9" s="32" t="e">
        <f>IF(#REF!=0,"",#REF!)</f>
        <v>#REF!</v>
      </c>
      <c r="P9" s="32" t="e">
        <f>IF(#REF!=0,"",#REF!)</f>
        <v>#REF!</v>
      </c>
      <c r="Q9" s="6"/>
      <c r="R9" s="6"/>
    </row>
    <row r="10" spans="1:18" ht="15" thickTop="1" thickBot="1" x14ac:dyDescent="0.5">
      <c r="A10" s="6"/>
      <c r="B10" s="6"/>
      <c r="C10" s="6"/>
      <c r="D10" s="6"/>
      <c r="E10" s="6"/>
      <c r="F10" s="6"/>
      <c r="G10" s="6"/>
      <c r="H10" s="6"/>
      <c r="I10" s="6"/>
      <c r="J10" s="6"/>
      <c r="K10" s="6"/>
      <c r="L10" s="6"/>
      <c r="M10" s="6"/>
      <c r="N10" s="31" t="e">
        <f>IF(#REF!=0,"",#REF!)</f>
        <v>#REF!</v>
      </c>
      <c r="O10" s="32" t="e">
        <f>IF(#REF!=0,"",#REF!)</f>
        <v>#REF!</v>
      </c>
      <c r="P10" s="32" t="e">
        <f>IF(#REF!=0,"",#REF!)</f>
        <v>#REF!</v>
      </c>
      <c r="Q10" s="6"/>
      <c r="R10" s="6"/>
    </row>
    <row r="11" spans="1:18" ht="15" thickTop="1" thickBot="1" x14ac:dyDescent="0.5">
      <c r="A11" s="6"/>
      <c r="B11" s="6"/>
      <c r="C11" s="6"/>
      <c r="D11" s="6"/>
      <c r="E11" s="6"/>
      <c r="F11" s="6"/>
      <c r="G11" s="6"/>
      <c r="H11" s="6"/>
      <c r="I11" s="6"/>
      <c r="J11" s="6"/>
      <c r="K11" s="6"/>
      <c r="L11" s="6"/>
      <c r="M11" s="6"/>
      <c r="N11" s="31" t="e">
        <f>IF(#REF!=0,"",#REF!)</f>
        <v>#REF!</v>
      </c>
      <c r="O11" s="32" t="e">
        <f>IF(#REF!=0,"",#REF!)</f>
        <v>#REF!</v>
      </c>
      <c r="P11" s="32" t="e">
        <f>IF(#REF!=0,"",#REF!)</f>
        <v>#REF!</v>
      </c>
      <c r="Q11" s="6"/>
      <c r="R11" s="6"/>
    </row>
    <row r="12" spans="1:18" ht="15" thickTop="1" thickBot="1" x14ac:dyDescent="0.5">
      <c r="A12" s="6"/>
      <c r="B12" s="6"/>
      <c r="C12" s="6"/>
      <c r="D12" s="6"/>
      <c r="E12" s="6"/>
      <c r="F12" s="6"/>
      <c r="G12" s="6"/>
      <c r="H12" s="6"/>
      <c r="I12" s="6"/>
      <c r="J12" s="6"/>
      <c r="K12" s="6"/>
      <c r="L12" s="6"/>
      <c r="M12" s="6"/>
      <c r="N12" s="31" t="e">
        <f>IF(#REF!=0,"",#REF!)</f>
        <v>#REF!</v>
      </c>
      <c r="O12" s="32" t="e">
        <f>IF(#REF!=0,"",#REF!)</f>
        <v>#REF!</v>
      </c>
      <c r="P12" s="32" t="e">
        <f>IF(#REF!=0,"",#REF!)</f>
        <v>#REF!</v>
      </c>
      <c r="Q12" s="6"/>
      <c r="R12" s="6"/>
    </row>
    <row r="13" spans="1:18" ht="15" thickTop="1" thickBot="1" x14ac:dyDescent="0.5">
      <c r="A13" s="6"/>
      <c r="B13" s="6"/>
      <c r="C13" s="6"/>
      <c r="D13" s="6"/>
      <c r="E13" s="6"/>
      <c r="F13" s="6"/>
      <c r="G13" s="6"/>
      <c r="H13" s="6"/>
      <c r="I13" s="6"/>
      <c r="J13" s="6"/>
      <c r="K13" s="6"/>
      <c r="L13" s="6"/>
      <c r="M13" s="6"/>
      <c r="N13" s="31" t="e">
        <f>IF(#REF!=0,"",#REF!)</f>
        <v>#REF!</v>
      </c>
      <c r="O13" s="32" t="e">
        <f>IF(#REF!=0,"",#REF!)</f>
        <v>#REF!</v>
      </c>
      <c r="P13" s="32" t="e">
        <f>IF(#REF!=0,"",#REF!)</f>
        <v>#REF!</v>
      </c>
      <c r="Q13" s="6"/>
      <c r="R13" s="6"/>
    </row>
    <row r="14" spans="1:18" ht="15" thickTop="1" thickBot="1" x14ac:dyDescent="0.5">
      <c r="A14" s="6"/>
      <c r="B14" s="6"/>
      <c r="C14" s="6"/>
      <c r="D14" s="6"/>
      <c r="E14" s="6"/>
      <c r="F14" s="6"/>
      <c r="G14" s="6"/>
      <c r="H14" s="6"/>
      <c r="I14" s="6"/>
      <c r="J14" s="6"/>
      <c r="K14" s="6"/>
      <c r="L14" s="6"/>
      <c r="M14" s="6"/>
      <c r="N14" s="31" t="e">
        <f>IF(#REF!=0,"",#REF!)</f>
        <v>#REF!</v>
      </c>
      <c r="O14" s="32" t="e">
        <f>IF(#REF!=0,"",#REF!)</f>
        <v>#REF!</v>
      </c>
      <c r="P14" s="32" t="e">
        <f>IF(#REF!=0,"",#REF!)</f>
        <v>#REF!</v>
      </c>
      <c r="Q14" s="6"/>
      <c r="R14" s="6"/>
    </row>
    <row r="15" spans="1:18" ht="15" thickTop="1" thickBot="1" x14ac:dyDescent="0.5">
      <c r="A15" s="6"/>
      <c r="B15" s="6"/>
      <c r="C15" s="6"/>
      <c r="D15" s="6"/>
      <c r="E15" s="6"/>
      <c r="F15" s="6"/>
      <c r="G15" s="6"/>
      <c r="H15" s="6"/>
      <c r="I15" s="6"/>
      <c r="J15" s="6"/>
      <c r="K15" s="6"/>
      <c r="L15" s="6"/>
      <c r="M15" s="6"/>
      <c r="N15" s="31" t="e">
        <f>IF(#REF!=0,"",#REF!)</f>
        <v>#REF!</v>
      </c>
      <c r="O15" s="32" t="e">
        <f>IF(#REF!=0,"",#REF!)</f>
        <v>#REF!</v>
      </c>
      <c r="P15" s="32" t="e">
        <f>IF(#REF!=0,"",#REF!)</f>
        <v>#REF!</v>
      </c>
      <c r="Q15" s="6"/>
      <c r="R15" s="6"/>
    </row>
    <row r="16" spans="1:18" ht="15" thickTop="1" thickBot="1" x14ac:dyDescent="0.5">
      <c r="A16" s="6"/>
      <c r="B16" s="6"/>
      <c r="C16" s="6"/>
      <c r="D16" s="6"/>
      <c r="E16" s="6"/>
      <c r="F16" s="6"/>
      <c r="G16" s="6"/>
      <c r="H16" s="6"/>
      <c r="I16" s="6"/>
      <c r="J16" s="6"/>
      <c r="K16" s="6"/>
      <c r="L16" s="6"/>
      <c r="M16" s="6"/>
      <c r="N16" s="31" t="e">
        <f>IF(#REF!=0,"",#REF!)</f>
        <v>#REF!</v>
      </c>
      <c r="O16" s="32" t="e">
        <f>IF(#REF!=0,"",#REF!)</f>
        <v>#REF!</v>
      </c>
      <c r="P16" s="32" t="e">
        <f>IF(#REF!=0,"",#REF!)</f>
        <v>#REF!</v>
      </c>
      <c r="Q16" s="6"/>
      <c r="R16" s="6"/>
    </row>
    <row r="17" spans="1:18" ht="15" thickTop="1" thickBot="1" x14ac:dyDescent="0.5">
      <c r="A17" s="6"/>
      <c r="B17" s="6"/>
      <c r="C17" s="6"/>
      <c r="D17" s="6"/>
      <c r="E17" s="6"/>
      <c r="F17" s="6"/>
      <c r="G17" s="6"/>
      <c r="H17" s="6"/>
      <c r="I17" s="6"/>
      <c r="J17" s="6"/>
      <c r="K17" s="6"/>
      <c r="L17" s="6"/>
      <c r="M17" s="6"/>
      <c r="N17" s="31" t="e">
        <f>IF(#REF!=0,"",#REF!)</f>
        <v>#REF!</v>
      </c>
      <c r="O17" s="32" t="e">
        <f>IF(#REF!=0,"",#REF!)</f>
        <v>#REF!</v>
      </c>
      <c r="P17" s="32" t="e">
        <f>IF(#REF!=0,"",#REF!)</f>
        <v>#REF!</v>
      </c>
      <c r="Q17" s="6"/>
      <c r="R17" s="6"/>
    </row>
    <row r="18" spans="1:18" ht="15" thickTop="1" thickBot="1" x14ac:dyDescent="0.5">
      <c r="A18" s="6"/>
      <c r="B18" s="6"/>
      <c r="C18" s="6"/>
      <c r="D18" s="6"/>
      <c r="E18" s="6"/>
      <c r="F18" s="6"/>
      <c r="G18" s="6"/>
      <c r="H18" s="6"/>
      <c r="I18" s="6"/>
      <c r="J18" s="6"/>
      <c r="K18" s="6"/>
      <c r="L18" s="6"/>
      <c r="M18" s="6"/>
      <c r="N18" s="31" t="e">
        <f>IF(#REF!=0,"",#REF!)</f>
        <v>#REF!</v>
      </c>
      <c r="O18" s="32" t="e">
        <f>IF(#REF!=0,"",#REF!)</f>
        <v>#REF!</v>
      </c>
      <c r="P18" s="32" t="e">
        <f>IF(#REF!=0,"",#REF!)</f>
        <v>#REF!</v>
      </c>
      <c r="Q18" s="6"/>
      <c r="R18" s="6"/>
    </row>
    <row r="19" spans="1:18" ht="15" thickTop="1" thickBot="1" x14ac:dyDescent="0.5">
      <c r="A19" s="6"/>
      <c r="B19" s="6"/>
      <c r="C19" s="6"/>
      <c r="D19" s="6"/>
      <c r="E19" s="6"/>
      <c r="F19" s="6"/>
      <c r="G19" s="6"/>
      <c r="H19" s="6"/>
      <c r="I19" s="6"/>
      <c r="J19" s="6"/>
      <c r="K19" s="6"/>
      <c r="L19" s="6"/>
      <c r="M19" s="6"/>
      <c r="N19" s="31" t="e">
        <f>IF(#REF!=0,"",#REF!)</f>
        <v>#REF!</v>
      </c>
      <c r="O19" s="32" t="e">
        <f>IF(#REF!=0,"",#REF!)</f>
        <v>#REF!</v>
      </c>
      <c r="P19" s="32" t="e">
        <f>IF(#REF!=0,"",#REF!)</f>
        <v>#REF!</v>
      </c>
      <c r="Q19" s="6"/>
      <c r="R19" s="6"/>
    </row>
    <row r="20" spans="1:18" ht="15" thickTop="1" thickBot="1" x14ac:dyDescent="0.5">
      <c r="A20" s="6"/>
      <c r="B20" s="6"/>
      <c r="C20" s="6"/>
      <c r="D20" s="6"/>
      <c r="E20" s="6"/>
      <c r="F20" s="6"/>
      <c r="G20" s="6"/>
      <c r="H20" s="6"/>
      <c r="I20" s="6"/>
      <c r="J20" s="6"/>
      <c r="K20" s="6"/>
      <c r="L20" s="6"/>
      <c r="M20" s="6"/>
      <c r="N20" s="31" t="e">
        <f>IF(#REF!=0,"",#REF!)</f>
        <v>#REF!</v>
      </c>
      <c r="O20" s="32" t="e">
        <f>IF(#REF!=0,"",#REF!)</f>
        <v>#REF!</v>
      </c>
      <c r="P20" s="32" t="e">
        <f>IF(#REF!=0,"",#REF!)</f>
        <v>#REF!</v>
      </c>
      <c r="Q20" s="6"/>
      <c r="R20" s="6"/>
    </row>
    <row r="21" spans="1:18" ht="15" thickTop="1" thickBot="1" x14ac:dyDescent="0.5">
      <c r="A21" s="6"/>
      <c r="B21" s="6"/>
      <c r="C21" s="6"/>
      <c r="D21" s="6"/>
      <c r="E21" s="6"/>
      <c r="F21" s="6"/>
      <c r="G21" s="6"/>
      <c r="H21" s="6"/>
      <c r="I21" s="6"/>
      <c r="J21" s="6"/>
      <c r="K21" s="6"/>
      <c r="L21" s="6"/>
      <c r="M21" s="6"/>
      <c r="N21" s="31" t="e">
        <f>IF(#REF!=0,"",#REF!)</f>
        <v>#REF!</v>
      </c>
      <c r="O21" s="32" t="e">
        <f>IF(#REF!=0,"",#REF!)</f>
        <v>#REF!</v>
      </c>
      <c r="P21" s="32" t="e">
        <f>IF(#REF!=0,"",#REF!)</f>
        <v>#REF!</v>
      </c>
      <c r="Q21" s="6"/>
      <c r="R21" s="6"/>
    </row>
    <row r="22" spans="1:18" ht="15" thickTop="1" thickBot="1" x14ac:dyDescent="0.5">
      <c r="A22" s="6"/>
      <c r="B22" s="6"/>
      <c r="C22" s="6"/>
      <c r="D22" s="6"/>
      <c r="E22" s="6"/>
      <c r="F22" s="6"/>
      <c r="G22" s="6"/>
      <c r="H22" s="6"/>
      <c r="I22" s="6"/>
      <c r="J22" s="6"/>
      <c r="K22" s="6"/>
      <c r="L22" s="6"/>
      <c r="M22" s="6"/>
      <c r="N22" s="31" t="e">
        <f>IF(#REF!=0,"",#REF!)</f>
        <v>#REF!</v>
      </c>
      <c r="O22" s="32" t="e">
        <f>IF(#REF!=0,"",#REF!)</f>
        <v>#REF!</v>
      </c>
      <c r="P22" s="32" t="e">
        <f>IF(#REF!=0,"",#REF!)</f>
        <v>#REF!</v>
      </c>
      <c r="Q22" s="6"/>
      <c r="R22" s="6"/>
    </row>
    <row r="23" spans="1:18" ht="15" thickTop="1" thickBot="1" x14ac:dyDescent="0.5">
      <c r="A23" s="6"/>
      <c r="B23" s="6"/>
      <c r="C23" s="6"/>
      <c r="D23" s="6"/>
      <c r="E23" s="6"/>
      <c r="F23" s="6"/>
      <c r="G23" s="6"/>
      <c r="H23" s="6"/>
      <c r="I23" s="6"/>
      <c r="J23" s="6"/>
      <c r="K23" s="6"/>
      <c r="L23" s="6"/>
      <c r="M23" s="6"/>
      <c r="N23" s="31" t="e">
        <f>IF(#REF!=0,"",#REF!)</f>
        <v>#REF!</v>
      </c>
      <c r="O23" s="32" t="e">
        <f>IF(#REF!=0,"",#REF!)</f>
        <v>#REF!</v>
      </c>
      <c r="P23" s="32" t="e">
        <f>IF(#REF!=0,"",#REF!)</f>
        <v>#REF!</v>
      </c>
      <c r="Q23" s="6"/>
      <c r="R23" s="6"/>
    </row>
    <row r="24" spans="1:18" ht="15" thickTop="1" thickBot="1" x14ac:dyDescent="0.5">
      <c r="A24" s="6"/>
      <c r="B24" s="6"/>
      <c r="C24" s="6"/>
      <c r="D24" s="6"/>
      <c r="E24" s="6"/>
      <c r="F24" s="6"/>
      <c r="G24" s="6"/>
      <c r="H24" s="6"/>
      <c r="I24" s="6"/>
      <c r="J24" s="6"/>
      <c r="K24" s="6"/>
      <c r="L24" s="6"/>
      <c r="M24" s="6"/>
      <c r="N24" s="31" t="e">
        <f>IF(#REF!=0,"",#REF!)</f>
        <v>#REF!</v>
      </c>
      <c r="O24" s="32" t="e">
        <f>IF(#REF!=0,"",#REF!)</f>
        <v>#REF!</v>
      </c>
      <c r="P24" s="32" t="e">
        <f>IF(#REF!=0,"",#REF!)</f>
        <v>#REF!</v>
      </c>
      <c r="Q24" s="6"/>
      <c r="R24" s="6"/>
    </row>
    <row r="25" spans="1:18" ht="15" thickTop="1" thickBot="1" x14ac:dyDescent="0.5">
      <c r="A25" s="6"/>
      <c r="B25" s="6"/>
      <c r="C25" s="6"/>
      <c r="D25" s="6"/>
      <c r="E25" s="6"/>
      <c r="F25" s="6"/>
      <c r="G25" s="6"/>
      <c r="H25" s="6"/>
      <c r="I25" s="6"/>
      <c r="J25" s="6"/>
      <c r="K25" s="6"/>
      <c r="L25" s="6"/>
      <c r="M25" s="6"/>
      <c r="N25" s="31" t="e">
        <f>IF(#REF!=0,"",#REF!)</f>
        <v>#REF!</v>
      </c>
      <c r="O25" s="32" t="e">
        <f>IF(#REF!=0,"",#REF!)</f>
        <v>#REF!</v>
      </c>
      <c r="P25" s="32" t="e">
        <f>IF(#REF!=0,"",#REF!)</f>
        <v>#REF!</v>
      </c>
      <c r="Q25" s="6"/>
      <c r="R25" s="6"/>
    </row>
    <row r="26" spans="1:18" ht="15" thickTop="1" thickBot="1" x14ac:dyDescent="0.5">
      <c r="A26" s="6"/>
      <c r="B26" s="6"/>
      <c r="C26" s="6"/>
      <c r="D26" s="6"/>
      <c r="E26" s="6"/>
      <c r="F26" s="6"/>
      <c r="G26" s="6"/>
      <c r="H26" s="6"/>
      <c r="I26" s="6"/>
      <c r="J26" s="6"/>
      <c r="K26" s="6"/>
      <c r="L26" s="6"/>
      <c r="M26" s="6"/>
      <c r="N26" s="31" t="e">
        <f>IF(#REF!=0,"",#REF!)</f>
        <v>#REF!</v>
      </c>
      <c r="O26" s="32" t="e">
        <f>IF(#REF!=0,"",#REF!)</f>
        <v>#REF!</v>
      </c>
      <c r="P26" s="32" t="e">
        <f>IF(#REF!=0,"",#REF!)</f>
        <v>#REF!</v>
      </c>
      <c r="Q26" s="6"/>
      <c r="R26" s="6"/>
    </row>
    <row r="27" spans="1:18" ht="15" thickTop="1" thickBot="1" x14ac:dyDescent="0.5">
      <c r="A27" s="6"/>
      <c r="B27" s="6"/>
      <c r="C27" s="6"/>
      <c r="D27" s="6"/>
      <c r="E27" s="6"/>
      <c r="F27" s="6"/>
      <c r="G27" s="6"/>
      <c r="H27" s="6"/>
      <c r="I27" s="6"/>
      <c r="J27" s="6"/>
      <c r="K27" s="6"/>
      <c r="L27" s="6"/>
      <c r="M27" s="6"/>
      <c r="N27" s="31" t="e">
        <f>IF(#REF!=0,"",#REF!)</f>
        <v>#REF!</v>
      </c>
      <c r="O27" s="32" t="e">
        <f>IF(#REF!=0,"",#REF!)</f>
        <v>#REF!</v>
      </c>
      <c r="P27" s="32" t="e">
        <f>IF(#REF!=0,"",#REF!)</f>
        <v>#REF!</v>
      </c>
      <c r="Q27" s="6"/>
      <c r="R27" s="6"/>
    </row>
    <row r="28" spans="1:18" ht="15" thickTop="1" thickBot="1" x14ac:dyDescent="0.5">
      <c r="A28" s="6"/>
      <c r="B28" s="6"/>
      <c r="C28" s="6"/>
      <c r="D28" s="6"/>
      <c r="E28" s="6"/>
      <c r="F28" s="6"/>
      <c r="G28" s="6"/>
      <c r="H28" s="6"/>
      <c r="I28" s="6"/>
      <c r="J28" s="6"/>
      <c r="K28" s="6"/>
      <c r="L28" s="6"/>
      <c r="M28" s="6"/>
      <c r="N28" s="31" t="e">
        <f>IF(#REF!=0,"",#REF!)</f>
        <v>#REF!</v>
      </c>
      <c r="O28" s="32" t="e">
        <f>IF(#REF!=0,"",#REF!)</f>
        <v>#REF!</v>
      </c>
      <c r="P28" s="32" t="e">
        <f>IF(#REF!=0,"",#REF!)</f>
        <v>#REF!</v>
      </c>
      <c r="Q28" s="6"/>
      <c r="R28" s="6"/>
    </row>
    <row r="29" spans="1:18" ht="15" thickTop="1" thickBot="1" x14ac:dyDescent="0.5">
      <c r="A29" s="6"/>
      <c r="B29" s="6"/>
      <c r="C29" s="6"/>
      <c r="D29" s="6"/>
      <c r="E29" s="6"/>
      <c r="F29" s="6"/>
      <c r="G29" s="6"/>
      <c r="H29" s="6"/>
      <c r="I29" s="6"/>
      <c r="J29" s="6"/>
      <c r="K29" s="6"/>
      <c r="L29" s="6"/>
      <c r="M29" s="6"/>
      <c r="N29" s="31" t="e">
        <f>IF(#REF!=0,"",#REF!)</f>
        <v>#REF!</v>
      </c>
      <c r="O29" s="32" t="e">
        <f>IF(#REF!=0,"",#REF!)</f>
        <v>#REF!</v>
      </c>
      <c r="P29" s="32" t="e">
        <f>IF(#REF!=0,"",#REF!)</f>
        <v>#REF!</v>
      </c>
      <c r="Q29" s="6"/>
      <c r="R29" s="6"/>
    </row>
    <row r="30" spans="1:18" ht="15" thickTop="1" thickBot="1" x14ac:dyDescent="0.5">
      <c r="A30" s="6"/>
      <c r="B30" s="6"/>
      <c r="C30" s="6"/>
      <c r="D30" s="6"/>
      <c r="E30" s="6"/>
      <c r="F30" s="6"/>
      <c r="G30" s="6"/>
      <c r="H30" s="6"/>
      <c r="I30" s="6"/>
      <c r="J30" s="6"/>
      <c r="K30" s="6"/>
      <c r="L30" s="6"/>
      <c r="M30" s="6"/>
      <c r="N30" s="31" t="e">
        <f>IF(#REF!=0,"",#REF!)</f>
        <v>#REF!</v>
      </c>
      <c r="O30" s="32" t="e">
        <f>IF(#REF!=0,"",#REF!)</f>
        <v>#REF!</v>
      </c>
      <c r="P30" s="32" t="e">
        <f>IF(#REF!=0,"",#REF!)</f>
        <v>#REF!</v>
      </c>
      <c r="Q30" s="6"/>
      <c r="R30" s="6"/>
    </row>
    <row r="31" spans="1:18" ht="15" thickTop="1" thickBot="1" x14ac:dyDescent="0.5">
      <c r="A31" s="6"/>
      <c r="B31" s="6"/>
      <c r="C31" s="6"/>
      <c r="D31" s="6"/>
      <c r="E31" s="6"/>
      <c r="F31" s="6"/>
      <c r="G31" s="6"/>
      <c r="H31" s="6"/>
      <c r="I31" s="6"/>
      <c r="J31" s="6"/>
      <c r="K31" s="6"/>
      <c r="L31" s="6"/>
      <c r="M31" s="6"/>
      <c r="N31" s="31" t="e">
        <f>IF(#REF!=0,"",#REF!)</f>
        <v>#REF!</v>
      </c>
      <c r="O31" s="32" t="e">
        <f>IF(#REF!=0,"",#REF!)</f>
        <v>#REF!</v>
      </c>
      <c r="P31" s="32" t="e">
        <f>IF(#REF!=0,"",#REF!)</f>
        <v>#REF!</v>
      </c>
      <c r="Q31" s="6"/>
      <c r="R31" s="6"/>
    </row>
    <row r="32" spans="1:18" ht="15" thickTop="1" thickBot="1" x14ac:dyDescent="0.5">
      <c r="A32" s="6"/>
      <c r="B32" s="6"/>
      <c r="C32" s="6"/>
      <c r="D32" s="6"/>
      <c r="E32" s="6"/>
      <c r="F32" s="6"/>
      <c r="G32" s="6"/>
      <c r="H32" s="6"/>
      <c r="I32" s="6"/>
      <c r="J32" s="6"/>
      <c r="K32" s="6"/>
      <c r="L32" s="6"/>
      <c r="M32" s="6"/>
      <c r="N32" s="31" t="e">
        <f>IF(#REF!=0,"",#REF!)</f>
        <v>#REF!</v>
      </c>
      <c r="O32" s="32" t="e">
        <f>IF(#REF!=0,"",#REF!)</f>
        <v>#REF!</v>
      </c>
      <c r="P32" s="32" t="e">
        <f>IF(#REF!=0,"",#REF!)</f>
        <v>#REF!</v>
      </c>
      <c r="Q32" s="6"/>
      <c r="R32" s="6"/>
    </row>
    <row r="33" spans="1:18" ht="15" thickTop="1" thickBot="1" x14ac:dyDescent="0.5">
      <c r="A33" s="6"/>
      <c r="B33" s="6"/>
      <c r="C33" s="6"/>
      <c r="D33" s="6"/>
      <c r="E33" s="6"/>
      <c r="F33" s="6"/>
      <c r="G33" s="6"/>
      <c r="H33" s="6"/>
      <c r="I33" s="6"/>
      <c r="J33" s="6"/>
      <c r="K33" s="6"/>
      <c r="L33" s="6"/>
      <c r="M33" s="6"/>
      <c r="N33" s="31" t="e">
        <f>IF(#REF!=0,"",#REF!)</f>
        <v>#REF!</v>
      </c>
      <c r="O33" s="32" t="e">
        <f>IF(#REF!=0,"",#REF!)</f>
        <v>#REF!</v>
      </c>
      <c r="P33" s="32" t="e">
        <f>IF(#REF!=0,"",#REF!)</f>
        <v>#REF!</v>
      </c>
      <c r="Q33" s="6"/>
      <c r="R33" s="6"/>
    </row>
    <row r="34" spans="1:18" ht="18" thickTop="1" thickBot="1" x14ac:dyDescent="0.5">
      <c r="A34" s="40" t="s">
        <v>42</v>
      </c>
      <c r="B34" s="40"/>
      <c r="C34" s="6"/>
      <c r="D34" s="6"/>
      <c r="E34" s="6"/>
      <c r="F34" s="6"/>
      <c r="G34" s="6"/>
      <c r="H34" s="6"/>
      <c r="I34" s="6"/>
      <c r="J34" s="6"/>
      <c r="K34" s="6"/>
      <c r="L34" s="6"/>
      <c r="M34" s="6"/>
      <c r="N34" s="31" t="e">
        <f>IF(#REF!=0,"",#REF!)</f>
        <v>#REF!</v>
      </c>
      <c r="O34" s="32" t="e">
        <f>IF(#REF!=0,"",#REF!)</f>
        <v>#REF!</v>
      </c>
      <c r="P34" s="32" t="e">
        <f>IF(#REF!=0,"",#REF!)</f>
        <v>#REF!</v>
      </c>
      <c r="Q34" s="6"/>
      <c r="R34" s="6"/>
    </row>
    <row r="35" spans="1:18" ht="15" thickTop="1" thickBot="1" x14ac:dyDescent="0.5">
      <c r="A35" s="33" t="s">
        <v>41</v>
      </c>
      <c r="B35" s="33" t="s">
        <v>53</v>
      </c>
      <c r="C35" s="6"/>
      <c r="D35" s="6"/>
      <c r="E35" s="6"/>
      <c r="F35" s="6"/>
      <c r="G35" s="6"/>
      <c r="H35" s="6"/>
      <c r="I35" s="6"/>
      <c r="J35" s="6"/>
      <c r="K35" s="6"/>
      <c r="L35" s="6"/>
      <c r="M35" s="6"/>
      <c r="N35" s="31" t="e">
        <f>IF(#REF!=0,"",#REF!)</f>
        <v>#REF!</v>
      </c>
      <c r="O35" s="32" t="e">
        <f>IF(#REF!=0,"",#REF!)</f>
        <v>#REF!</v>
      </c>
      <c r="P35" s="32" t="e">
        <f>IF(#REF!=0,"",#REF!)</f>
        <v>#REF!</v>
      </c>
      <c r="Q35" s="6"/>
      <c r="R35" s="6"/>
    </row>
    <row r="36" spans="1:18" ht="15" thickTop="1" thickBot="1" x14ac:dyDescent="0.5">
      <c r="A36" s="12" t="e">
        <f>IF(OR(#REF!=0,#REF!="(vide)"),"",#REF!)</f>
        <v>#REF!</v>
      </c>
      <c r="B36" s="12" t="e">
        <f>IF(OR(#REF!=0,#REF!="(vide)"),"",#REF!)</f>
        <v>#REF!</v>
      </c>
      <c r="C36" s="6"/>
      <c r="D36" s="6"/>
      <c r="E36" s="6"/>
      <c r="F36" s="6"/>
      <c r="G36" s="6"/>
      <c r="H36" s="6"/>
      <c r="I36" s="6"/>
      <c r="J36" s="6"/>
      <c r="K36" s="6"/>
      <c r="L36" s="6"/>
      <c r="M36" s="6"/>
      <c r="N36" s="31" t="e">
        <f>IF(#REF!=0,"",#REF!)</f>
        <v>#REF!</v>
      </c>
      <c r="O36" s="32" t="e">
        <f>IF(#REF!=0,"",#REF!)</f>
        <v>#REF!</v>
      </c>
      <c r="P36" s="32" t="e">
        <f>IF(#REF!=0,"",#REF!)</f>
        <v>#REF!</v>
      </c>
      <c r="Q36" s="6"/>
      <c r="R36" s="6"/>
    </row>
    <row r="37" spans="1:18" ht="15" thickTop="1" thickBot="1" x14ac:dyDescent="0.5">
      <c r="A37" s="12" t="e">
        <f>IF(OR(#REF!=0,#REF!="(vide)"),"",#REF!)</f>
        <v>#REF!</v>
      </c>
      <c r="B37" s="12" t="e">
        <f>IF(OR(#REF!=0,#REF!="(vide)"),"",#REF!)</f>
        <v>#REF!</v>
      </c>
      <c r="C37" s="6"/>
      <c r="D37" s="6"/>
      <c r="E37" s="6"/>
      <c r="F37" s="6"/>
      <c r="G37" s="6"/>
      <c r="H37" s="6"/>
      <c r="I37" s="6"/>
      <c r="J37" s="6"/>
      <c r="K37" s="6"/>
      <c r="L37" s="6"/>
      <c r="M37" s="6"/>
      <c r="N37" s="31" t="e">
        <f>IF(#REF!=0,"",#REF!)</f>
        <v>#REF!</v>
      </c>
      <c r="O37" s="32" t="e">
        <f>IF(#REF!=0,"",#REF!)</f>
        <v>#REF!</v>
      </c>
      <c r="P37" s="32" t="e">
        <f>IF(#REF!=0,"",#REF!)</f>
        <v>#REF!</v>
      </c>
      <c r="Q37" s="6"/>
      <c r="R37" s="6"/>
    </row>
    <row r="38" spans="1:18" ht="15" thickTop="1" thickBot="1" x14ac:dyDescent="0.5">
      <c r="A38" s="12" t="e">
        <f>IF(OR(#REF!=0,#REF!="(vide)"),"",#REF!)</f>
        <v>#REF!</v>
      </c>
      <c r="B38" s="12" t="e">
        <f>IF(OR(#REF!=0,#REF!="(vide)"),"",#REF!)</f>
        <v>#REF!</v>
      </c>
      <c r="C38" s="6"/>
      <c r="D38" s="6"/>
      <c r="E38" s="6"/>
      <c r="F38" s="6"/>
      <c r="G38" s="6"/>
      <c r="H38" s="6"/>
      <c r="I38" s="6"/>
      <c r="J38" s="6"/>
      <c r="K38" s="6"/>
      <c r="L38" s="6"/>
      <c r="M38" s="6"/>
      <c r="N38" s="31" t="e">
        <f>IF(#REF!=0,"",#REF!)</f>
        <v>#REF!</v>
      </c>
      <c r="O38" s="32" t="e">
        <f>IF(#REF!=0,"",#REF!)</f>
        <v>#REF!</v>
      </c>
      <c r="P38" s="32" t="e">
        <f>IF(#REF!=0,"",#REF!)</f>
        <v>#REF!</v>
      </c>
      <c r="Q38" s="6"/>
      <c r="R38" s="6"/>
    </row>
    <row r="39" spans="1:18" ht="15" thickTop="1" thickBot="1" x14ac:dyDescent="0.5">
      <c r="A39" s="12" t="e">
        <f>IF(OR(#REF!=0,#REF!="(vide)"),"",#REF!)</f>
        <v>#REF!</v>
      </c>
      <c r="B39" s="12" t="e">
        <f>IF(OR(#REF!=0,#REF!="(vide)"),"",#REF!)</f>
        <v>#REF!</v>
      </c>
      <c r="C39" s="6"/>
      <c r="D39" s="6"/>
      <c r="E39" s="6"/>
      <c r="F39" s="6"/>
      <c r="G39" s="6"/>
      <c r="H39" s="6"/>
      <c r="I39" s="6"/>
      <c r="J39" s="6"/>
      <c r="K39" s="6"/>
      <c r="L39" s="6"/>
      <c r="M39" s="6"/>
      <c r="N39" s="31" t="e">
        <f>IF(#REF!=0,"",#REF!)</f>
        <v>#REF!</v>
      </c>
      <c r="O39" s="32" t="e">
        <f>IF(#REF!=0,"",#REF!)</f>
        <v>#REF!</v>
      </c>
      <c r="P39" s="32" t="e">
        <f>IF(#REF!=0,"",#REF!)</f>
        <v>#REF!</v>
      </c>
      <c r="Q39" s="6"/>
      <c r="R39" s="6"/>
    </row>
    <row r="40" spans="1:18" ht="15" thickTop="1" thickBot="1" x14ac:dyDescent="0.5">
      <c r="A40" s="12" t="e">
        <f>IF(OR(#REF!=0,#REF!="(vide)"),"",#REF!)</f>
        <v>#REF!</v>
      </c>
      <c r="B40" s="12" t="e">
        <f>IF(OR(#REF!=0,#REF!="(vide)"),"",#REF!)</f>
        <v>#REF!</v>
      </c>
      <c r="C40" s="6"/>
      <c r="D40" s="6"/>
      <c r="E40" s="6"/>
      <c r="F40" s="6"/>
      <c r="G40" s="6"/>
      <c r="H40" s="6"/>
      <c r="I40" s="6"/>
      <c r="J40" s="6"/>
      <c r="K40" s="6"/>
      <c r="L40" s="6"/>
      <c r="M40" s="6"/>
      <c r="N40" s="31" t="e">
        <f>IF(#REF!=0,"",#REF!)</f>
        <v>#REF!</v>
      </c>
      <c r="O40" s="32" t="e">
        <f>IF(#REF!=0,"",#REF!)</f>
        <v>#REF!</v>
      </c>
      <c r="P40" s="32" t="e">
        <f>IF(#REF!=0,"",#REF!)</f>
        <v>#REF!</v>
      </c>
      <c r="Q40" s="6"/>
      <c r="R40" s="6"/>
    </row>
    <row r="41" spans="1:18" ht="15" thickTop="1" thickBot="1" x14ac:dyDescent="0.5">
      <c r="A41" s="12" t="e">
        <f>IF(OR(#REF!=0,#REF!="(vide)"),"",#REF!)</f>
        <v>#REF!</v>
      </c>
      <c r="B41" s="12" t="e">
        <f>IF(OR(#REF!=0,#REF!="(vide)"),"",#REF!)</f>
        <v>#REF!</v>
      </c>
      <c r="C41" s="6"/>
      <c r="D41" s="6"/>
      <c r="E41" s="6"/>
      <c r="F41" s="6"/>
      <c r="G41" s="6"/>
      <c r="H41" s="6"/>
      <c r="I41" s="6"/>
      <c r="J41" s="6"/>
      <c r="K41" s="6"/>
      <c r="L41" s="6"/>
      <c r="M41" s="6"/>
      <c r="N41" s="31" t="e">
        <f>IF(#REF!=0,"",#REF!)</f>
        <v>#REF!</v>
      </c>
      <c r="O41" s="32" t="e">
        <f>IF(#REF!=0,"",#REF!)</f>
        <v>#REF!</v>
      </c>
      <c r="P41" s="32" t="e">
        <f>IF(#REF!=0,"",#REF!)</f>
        <v>#REF!</v>
      </c>
      <c r="Q41" s="6"/>
      <c r="R41" s="6"/>
    </row>
    <row r="42" spans="1:18" ht="15" thickTop="1" thickBot="1" x14ac:dyDescent="0.5">
      <c r="A42" s="12" t="e">
        <f>IF(OR(#REF!=0,#REF!="(vide)"),"",#REF!)</f>
        <v>#REF!</v>
      </c>
      <c r="B42" s="12" t="e">
        <f>IF(OR(#REF!=0,#REF!="(vide)"),"",#REF!)</f>
        <v>#REF!</v>
      </c>
      <c r="C42" s="6"/>
      <c r="D42" s="6"/>
      <c r="E42" s="6"/>
      <c r="F42" s="6"/>
      <c r="G42" s="6"/>
      <c r="H42" s="6"/>
      <c r="I42" s="6"/>
      <c r="J42" s="6"/>
      <c r="K42" s="6"/>
      <c r="L42" s="6"/>
      <c r="M42" s="6"/>
      <c r="N42" s="31" t="e">
        <f>IF(#REF!=0,"",#REF!)</f>
        <v>#REF!</v>
      </c>
      <c r="O42" s="32" t="e">
        <f>IF(#REF!=0,"",#REF!)</f>
        <v>#REF!</v>
      </c>
      <c r="P42" s="32" t="e">
        <f>IF(#REF!=0,"",#REF!)</f>
        <v>#REF!</v>
      </c>
      <c r="Q42" s="6"/>
      <c r="R42" s="6"/>
    </row>
    <row r="43" spans="1:18" ht="15" thickTop="1" thickBot="1" x14ac:dyDescent="0.5">
      <c r="A43" s="12" t="e">
        <f>IF(OR(#REF!=0,#REF!="(vide)"),"",#REF!)</f>
        <v>#REF!</v>
      </c>
      <c r="B43" s="12" t="e">
        <f>IF(OR(#REF!=0,#REF!="(vide)"),"",#REF!)</f>
        <v>#REF!</v>
      </c>
      <c r="C43" s="6"/>
      <c r="D43" s="6"/>
      <c r="E43" s="6"/>
      <c r="F43" s="6"/>
      <c r="G43" s="6"/>
      <c r="H43" s="6"/>
      <c r="I43" s="6"/>
      <c r="J43" s="6"/>
      <c r="K43" s="6"/>
      <c r="L43" s="6"/>
      <c r="M43" s="6"/>
      <c r="N43" s="31" t="e">
        <f>IF(#REF!=0,"",#REF!)</f>
        <v>#REF!</v>
      </c>
      <c r="O43" s="32" t="e">
        <f>IF(#REF!=0,"",#REF!)</f>
        <v>#REF!</v>
      </c>
      <c r="P43" s="32" t="e">
        <f>IF(#REF!=0,"",#REF!)</f>
        <v>#REF!</v>
      </c>
      <c r="Q43" s="6"/>
      <c r="R43" s="6"/>
    </row>
    <row r="44" spans="1:18" ht="15" thickTop="1" thickBot="1" x14ac:dyDescent="0.5">
      <c r="A44" s="12" t="e">
        <f>IF(OR(#REF!=0,#REF!="(vide)"),"",#REF!)</f>
        <v>#REF!</v>
      </c>
      <c r="B44" s="12" t="e">
        <f>IF(OR(#REF!=0,#REF!="(vide)"),"",#REF!)</f>
        <v>#REF!</v>
      </c>
      <c r="C44" s="6"/>
      <c r="D44" s="6"/>
      <c r="E44" s="6"/>
      <c r="F44" s="6"/>
      <c r="G44" s="6"/>
      <c r="H44" s="6"/>
      <c r="I44" s="6"/>
      <c r="J44" s="6"/>
      <c r="K44" s="6"/>
      <c r="L44" s="6"/>
      <c r="M44" s="6"/>
      <c r="N44" s="31" t="e">
        <f>IF(#REF!=0,"",#REF!)</f>
        <v>#REF!</v>
      </c>
      <c r="O44" s="32" t="e">
        <f>IF(#REF!=0,"",#REF!)</f>
        <v>#REF!</v>
      </c>
      <c r="P44" s="32" t="e">
        <f>IF(#REF!=0,"",#REF!)</f>
        <v>#REF!</v>
      </c>
      <c r="Q44" s="6"/>
      <c r="R44" s="6"/>
    </row>
    <row r="45" spans="1:18" ht="15" thickTop="1" thickBot="1" x14ac:dyDescent="0.5">
      <c r="A45" s="12" t="e">
        <f>IF(OR(#REF!=0,#REF!="(vide)"),"",#REF!)</f>
        <v>#REF!</v>
      </c>
      <c r="B45" s="12" t="e">
        <f>IF(OR(#REF!=0,#REF!="(vide)"),"",#REF!)</f>
        <v>#REF!</v>
      </c>
      <c r="C45" s="6"/>
      <c r="D45" s="6"/>
      <c r="E45" s="6"/>
      <c r="F45" s="6"/>
      <c r="G45" s="6"/>
      <c r="H45" s="6"/>
      <c r="I45" s="6"/>
      <c r="J45" s="6"/>
      <c r="K45" s="6"/>
      <c r="L45" s="6"/>
      <c r="M45" s="6"/>
      <c r="N45" s="31" t="e">
        <f>IF(#REF!=0,"",#REF!)</f>
        <v>#REF!</v>
      </c>
      <c r="O45" s="32" t="e">
        <f>IF(#REF!=0,"",#REF!)</f>
        <v>#REF!</v>
      </c>
      <c r="P45" s="32" t="e">
        <f>IF(#REF!=0,"",#REF!)</f>
        <v>#REF!</v>
      </c>
      <c r="Q45" s="6"/>
      <c r="R45" s="6"/>
    </row>
    <row r="46" spans="1:18" ht="15" thickTop="1" thickBot="1" x14ac:dyDescent="0.5">
      <c r="A46" s="12" t="e">
        <f>IF(OR(#REF!=0,#REF!="(vide)"),"",#REF!)</f>
        <v>#REF!</v>
      </c>
      <c r="B46" s="12" t="e">
        <f>IF(OR(#REF!=0,#REF!="(vide)"),"",#REF!)</f>
        <v>#REF!</v>
      </c>
      <c r="C46" s="6"/>
      <c r="D46" s="6"/>
      <c r="E46" s="6"/>
      <c r="F46" s="6"/>
      <c r="G46" s="6"/>
      <c r="H46" s="6"/>
      <c r="I46" s="6"/>
      <c r="J46" s="6"/>
      <c r="K46" s="6"/>
      <c r="L46" s="6"/>
      <c r="M46" s="6"/>
      <c r="N46" s="31" t="e">
        <f>IF(#REF!=0,"",#REF!)</f>
        <v>#REF!</v>
      </c>
      <c r="O46" s="32" t="e">
        <f>IF(#REF!=0,"",#REF!)</f>
        <v>#REF!</v>
      </c>
      <c r="P46" s="32" t="e">
        <f>IF(#REF!=0,"",#REF!)</f>
        <v>#REF!</v>
      </c>
      <c r="Q46" s="6"/>
      <c r="R46" s="6"/>
    </row>
    <row r="47" spans="1:18" ht="15" thickTop="1" thickBot="1" x14ac:dyDescent="0.5">
      <c r="A47" s="12" t="e">
        <f>IF(OR(#REF!=0,#REF!="(vide)"),"",#REF!)</f>
        <v>#REF!</v>
      </c>
      <c r="B47" s="12" t="e">
        <f>IF(OR(#REF!=0,#REF!="(vide)"),"",#REF!)</f>
        <v>#REF!</v>
      </c>
      <c r="C47" s="6"/>
      <c r="D47" s="6"/>
      <c r="E47" s="6"/>
      <c r="F47" s="6"/>
      <c r="G47" s="6"/>
      <c r="H47" s="6"/>
      <c r="I47" s="6"/>
      <c r="J47" s="6"/>
      <c r="K47" s="6"/>
      <c r="L47" s="6"/>
      <c r="M47" s="6"/>
      <c r="N47" s="31" t="e">
        <f>IF(#REF!=0,"",#REF!)</f>
        <v>#REF!</v>
      </c>
      <c r="O47" s="32" t="e">
        <f>IF(#REF!=0,"",#REF!)</f>
        <v>#REF!</v>
      </c>
      <c r="P47" s="32" t="e">
        <f>IF(#REF!=0,"",#REF!)</f>
        <v>#REF!</v>
      </c>
      <c r="Q47" s="6"/>
      <c r="R47" s="6"/>
    </row>
    <row r="48" spans="1:18" ht="15" thickTop="1" thickBot="1" x14ac:dyDescent="0.5">
      <c r="A48" s="6"/>
      <c r="B48" s="6"/>
      <c r="C48" s="6"/>
      <c r="D48" s="6"/>
      <c r="E48" s="6"/>
      <c r="F48" s="6"/>
      <c r="G48" s="6"/>
      <c r="H48" s="6"/>
      <c r="I48" s="6"/>
      <c r="J48" s="6"/>
      <c r="K48" s="6"/>
      <c r="L48" s="6"/>
      <c r="M48" s="6"/>
      <c r="N48" s="31" t="e">
        <f>IF(#REF!=0,"",#REF!)</f>
        <v>#REF!</v>
      </c>
      <c r="O48" s="32" t="e">
        <f>IF(#REF!=0,"",#REF!)</f>
        <v>#REF!</v>
      </c>
      <c r="P48" s="32" t="e">
        <f>IF(#REF!=0,"",#REF!)</f>
        <v>#REF!</v>
      </c>
      <c r="Q48" s="6"/>
      <c r="R48" s="6"/>
    </row>
    <row r="49" spans="1:18" ht="15" thickTop="1" thickBot="1" x14ac:dyDescent="0.5">
      <c r="A49" s="6"/>
      <c r="B49" s="6"/>
      <c r="C49" s="6"/>
      <c r="D49" s="6"/>
      <c r="E49" s="6"/>
      <c r="F49" s="6"/>
      <c r="G49" s="6"/>
      <c r="H49" s="6"/>
      <c r="I49" s="6"/>
      <c r="J49" s="6"/>
      <c r="K49" s="6"/>
      <c r="L49" s="6"/>
      <c r="M49" s="6"/>
      <c r="N49" s="31" t="e">
        <f>IF(#REF!=0,"",#REF!)</f>
        <v>#REF!</v>
      </c>
      <c r="O49" s="32" t="e">
        <f>IF(#REF!=0,"",#REF!)</f>
        <v>#REF!</v>
      </c>
      <c r="P49" s="32" t="e">
        <f>IF(#REF!=0,"",#REF!)</f>
        <v>#REF!</v>
      </c>
      <c r="Q49" s="6"/>
      <c r="R49" s="6"/>
    </row>
    <row r="50" spans="1:18" ht="15" thickTop="1" thickBot="1" x14ac:dyDescent="0.5">
      <c r="A50" s="6"/>
      <c r="B50" s="6"/>
      <c r="C50" s="6"/>
      <c r="D50" s="6"/>
      <c r="E50" s="6"/>
      <c r="F50" s="6"/>
      <c r="G50" s="6"/>
      <c r="H50" s="6"/>
      <c r="I50" s="6"/>
      <c r="J50" s="6"/>
      <c r="K50" s="6"/>
      <c r="L50" s="6"/>
      <c r="M50" s="6"/>
      <c r="N50" s="31" t="e">
        <f>IF(#REF!=0,"",#REF!)</f>
        <v>#REF!</v>
      </c>
      <c r="O50" s="32" t="e">
        <f>IF(#REF!=0,"",#REF!)</f>
        <v>#REF!</v>
      </c>
      <c r="P50" s="32" t="e">
        <f>IF(#REF!=0,"",#REF!)</f>
        <v>#REF!</v>
      </c>
      <c r="Q50" s="6"/>
      <c r="R50" s="6"/>
    </row>
    <row r="51" spans="1:18" ht="15" thickTop="1" thickBot="1" x14ac:dyDescent="0.5">
      <c r="A51" s="6"/>
      <c r="B51" s="6"/>
      <c r="C51" s="6"/>
      <c r="D51" s="6"/>
      <c r="E51" s="6"/>
      <c r="F51" s="6"/>
      <c r="G51" s="6"/>
      <c r="H51" s="6"/>
      <c r="I51" s="6"/>
      <c r="J51" s="6"/>
      <c r="K51" s="6"/>
      <c r="L51" s="6"/>
      <c r="M51" s="6"/>
      <c r="N51" s="31" t="e">
        <f>IF(#REF!=0,"",#REF!)</f>
        <v>#REF!</v>
      </c>
      <c r="O51" s="32" t="e">
        <f>IF(#REF!=0,"",#REF!)</f>
        <v>#REF!</v>
      </c>
      <c r="P51" s="32" t="e">
        <f>IF(#REF!=0,"",#REF!)</f>
        <v>#REF!</v>
      </c>
      <c r="Q51" s="6"/>
      <c r="R51" s="6"/>
    </row>
    <row r="52" spans="1:18" ht="15" thickTop="1" thickBot="1" x14ac:dyDescent="0.5">
      <c r="A52" s="6"/>
      <c r="B52" s="6"/>
      <c r="C52" s="6"/>
      <c r="D52" s="6"/>
      <c r="E52" s="6"/>
      <c r="F52" s="6"/>
      <c r="G52" s="6"/>
      <c r="H52" s="6"/>
      <c r="I52" s="6"/>
      <c r="J52" s="6"/>
      <c r="K52" s="6"/>
      <c r="L52" s="6"/>
      <c r="M52" s="6"/>
      <c r="N52" s="31" t="e">
        <f>IF(#REF!=0,"",#REF!)</f>
        <v>#REF!</v>
      </c>
      <c r="O52" s="32" t="e">
        <f>IF(#REF!=0,"",#REF!)</f>
        <v>#REF!</v>
      </c>
      <c r="P52" s="32" t="e">
        <f>IF(#REF!=0,"",#REF!)</f>
        <v>#REF!</v>
      </c>
      <c r="Q52" s="6"/>
      <c r="R52" s="6"/>
    </row>
    <row r="53" spans="1:18" ht="15" thickTop="1" thickBot="1" x14ac:dyDescent="0.5">
      <c r="A53" s="6"/>
      <c r="B53" s="6"/>
      <c r="C53" s="6"/>
      <c r="D53" s="6"/>
      <c r="E53" s="6"/>
      <c r="F53" s="6"/>
      <c r="G53" s="6"/>
      <c r="H53" s="6"/>
      <c r="I53" s="6"/>
      <c r="J53" s="6"/>
      <c r="K53" s="6"/>
      <c r="L53" s="6"/>
      <c r="M53" s="6"/>
      <c r="N53" s="31" t="e">
        <f>IF(#REF!=0,"",#REF!)</f>
        <v>#REF!</v>
      </c>
      <c r="O53" s="32" t="e">
        <f>IF(#REF!=0,"",#REF!)</f>
        <v>#REF!</v>
      </c>
      <c r="P53" s="32" t="e">
        <f>IF(#REF!=0,"",#REF!)</f>
        <v>#REF!</v>
      </c>
      <c r="Q53" s="6"/>
      <c r="R53" s="6"/>
    </row>
    <row r="54" spans="1:18" ht="15" thickTop="1" thickBot="1" x14ac:dyDescent="0.5">
      <c r="A54" s="6"/>
      <c r="B54" s="6"/>
      <c r="C54" s="6"/>
      <c r="D54" s="6"/>
      <c r="E54" s="6"/>
      <c r="F54" s="6"/>
      <c r="G54" s="6"/>
      <c r="H54" s="6"/>
      <c r="I54" s="6"/>
      <c r="J54" s="6"/>
      <c r="K54" s="6"/>
      <c r="L54" s="6"/>
      <c r="M54" s="6"/>
      <c r="N54" s="31" t="e">
        <f>IF(#REF!=0,"",#REF!)</f>
        <v>#REF!</v>
      </c>
      <c r="O54" s="32" t="e">
        <f>IF(#REF!=0,"",#REF!)</f>
        <v>#REF!</v>
      </c>
      <c r="P54" s="32" t="e">
        <f>IF(#REF!=0,"",#REF!)</f>
        <v>#REF!</v>
      </c>
      <c r="Q54" s="6"/>
      <c r="R54" s="6"/>
    </row>
    <row r="55" spans="1:18" ht="15" thickTop="1" thickBot="1" x14ac:dyDescent="0.5">
      <c r="A55" s="6"/>
      <c r="B55" s="6"/>
      <c r="C55" s="6"/>
      <c r="D55" s="6"/>
      <c r="E55" s="6"/>
      <c r="F55" s="6"/>
      <c r="G55" s="6"/>
      <c r="H55" s="6"/>
      <c r="I55" s="6"/>
      <c r="J55" s="6"/>
      <c r="K55" s="6"/>
      <c r="L55" s="6"/>
      <c r="M55" s="6"/>
      <c r="N55" s="31" t="e">
        <f>IF(#REF!=0,"",#REF!)</f>
        <v>#REF!</v>
      </c>
      <c r="O55" s="32" t="e">
        <f>IF(#REF!=0,"",#REF!)</f>
        <v>#REF!</v>
      </c>
      <c r="P55" s="32" t="e">
        <f>IF(#REF!=0,"",#REF!)</f>
        <v>#REF!</v>
      </c>
      <c r="Q55" s="6"/>
      <c r="R55" s="6"/>
    </row>
    <row r="56" spans="1:18" ht="15" thickTop="1" thickBot="1" x14ac:dyDescent="0.5">
      <c r="A56" s="6"/>
      <c r="B56" s="6"/>
      <c r="C56" s="6"/>
      <c r="D56" s="6"/>
      <c r="E56" s="6"/>
      <c r="F56" s="6"/>
      <c r="G56" s="6"/>
      <c r="H56" s="6"/>
      <c r="I56" s="6"/>
      <c r="J56" s="6"/>
      <c r="K56" s="6"/>
      <c r="L56" s="6"/>
      <c r="M56" s="6"/>
      <c r="N56" s="31" t="e">
        <f>IF(#REF!=0,"",#REF!)</f>
        <v>#REF!</v>
      </c>
      <c r="O56" s="32" t="e">
        <f>IF(#REF!=0,"",#REF!)</f>
        <v>#REF!</v>
      </c>
      <c r="P56" s="32" t="e">
        <f>IF(#REF!=0,"",#REF!)</f>
        <v>#REF!</v>
      </c>
      <c r="Q56" s="6"/>
      <c r="R56" s="6"/>
    </row>
    <row r="57" spans="1:18" ht="15" thickTop="1" thickBot="1" x14ac:dyDescent="0.5">
      <c r="A57" s="6"/>
      <c r="B57" s="6"/>
      <c r="C57" s="6"/>
      <c r="D57" s="6"/>
      <c r="E57" s="6"/>
      <c r="F57" s="6"/>
      <c r="G57" s="6"/>
      <c r="H57" s="6"/>
      <c r="I57" s="6"/>
      <c r="J57" s="6"/>
      <c r="K57" s="6"/>
      <c r="L57" s="6"/>
      <c r="M57" s="6"/>
      <c r="N57" s="31" t="e">
        <f>IF(#REF!=0,"",#REF!)</f>
        <v>#REF!</v>
      </c>
      <c r="O57" s="32" t="e">
        <f>IF(#REF!=0,"",#REF!)</f>
        <v>#REF!</v>
      </c>
      <c r="P57" s="32" t="e">
        <f>IF(#REF!=0,"",#REF!)</f>
        <v>#REF!</v>
      </c>
      <c r="Q57" s="6"/>
      <c r="R57" s="6"/>
    </row>
    <row r="58" spans="1:18" ht="15" thickTop="1" thickBot="1" x14ac:dyDescent="0.5">
      <c r="A58" s="6"/>
      <c r="B58" s="6"/>
      <c r="C58" s="6"/>
      <c r="D58" s="6"/>
      <c r="E58" s="6"/>
      <c r="F58" s="6"/>
      <c r="G58" s="6"/>
      <c r="H58" s="6"/>
      <c r="I58" s="6"/>
      <c r="J58" s="6"/>
      <c r="K58" s="6"/>
      <c r="L58" s="6"/>
      <c r="M58" s="6"/>
      <c r="N58" s="31" t="e">
        <f>IF(#REF!=0,"",#REF!)</f>
        <v>#REF!</v>
      </c>
      <c r="O58" s="32" t="e">
        <f>IF(#REF!=0,"",#REF!)</f>
        <v>#REF!</v>
      </c>
      <c r="P58" s="32" t="e">
        <f>IF(#REF!=0,"",#REF!)</f>
        <v>#REF!</v>
      </c>
      <c r="Q58" s="6"/>
      <c r="R58" s="6"/>
    </row>
    <row r="59" spans="1:18" ht="15" thickTop="1" thickBot="1" x14ac:dyDescent="0.5">
      <c r="A59" s="6"/>
      <c r="B59" s="6"/>
      <c r="C59" s="6"/>
      <c r="D59" s="6"/>
      <c r="E59" s="6"/>
      <c r="F59" s="6"/>
      <c r="G59" s="6"/>
      <c r="H59" s="6"/>
      <c r="I59" s="6"/>
      <c r="J59" s="6"/>
      <c r="K59" s="6"/>
      <c r="L59" s="6"/>
      <c r="M59" s="6"/>
      <c r="N59" s="31" t="e">
        <f>IF(#REF!=0,"",#REF!)</f>
        <v>#REF!</v>
      </c>
      <c r="O59" s="32" t="e">
        <f>IF(#REF!=0,"",#REF!)</f>
        <v>#REF!</v>
      </c>
      <c r="P59" s="32" t="e">
        <f>IF(#REF!=0,"",#REF!)</f>
        <v>#REF!</v>
      </c>
      <c r="Q59" s="6"/>
      <c r="R59" s="6"/>
    </row>
    <row r="60" spans="1:18" ht="14.65" thickTop="1" x14ac:dyDescent="0.45">
      <c r="N60" s="31" t="e">
        <f>IF(#REF!=0,"",#REF!)</f>
        <v>#REF!</v>
      </c>
      <c r="O60" s="32" t="e">
        <f>IF(#REF!=0,"",#REF!)</f>
        <v>#REF!</v>
      </c>
      <c r="P60" s="32" t="e">
        <f>IF(#REF!=0,"",#REF!)</f>
        <v>#REF!</v>
      </c>
    </row>
    <row r="76" spans="2:2" x14ac:dyDescent="0.45">
      <c r="B76" s="5" t="s">
        <v>57</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24" priority="8" operator="lessThan">
      <formula>0.5</formula>
    </cfRule>
    <cfRule type="cellIs" dxfId="23" priority="10" operator="greaterThan">
      <formula>0.5</formula>
    </cfRule>
    <cfRule type="cellIs" dxfId="22" priority="11" operator="equal">
      <formula>0.5</formula>
    </cfRule>
  </conditionalFormatting>
  <conditionalFormatting sqref="F5">
    <cfRule type="cellIs" dxfId="21" priority="5" operator="lessThan">
      <formula>0.5</formula>
    </cfRule>
    <cfRule type="cellIs" dxfId="20" priority="6" operator="greaterThan">
      <formula>0.5</formula>
    </cfRule>
    <cfRule type="cellIs" dxfId="19" priority="7" operator="equal">
      <formula>0.5</formula>
    </cfRule>
  </conditionalFormatting>
  <conditionalFormatting sqref="I5">
    <cfRule type="cellIs" dxfId="18" priority="15" operator="lessThan">
      <formula>0.5</formula>
    </cfRule>
    <cfRule type="cellIs" dxfId="17" priority="16" operator="greaterThan">
      <formula>0.5</formula>
    </cfRule>
    <cfRule type="cellIs" dxfId="16" priority="17" operator="equal">
      <formula>0.5</formula>
    </cfRule>
  </conditionalFormatting>
  <conditionalFormatting sqref="M5">
    <cfRule type="cellIs" dxfId="15" priority="18" operator="equal">
      <formula>0.5</formula>
    </cfRule>
    <cfRule type="cellIs" dxfId="14" priority="19" operator="greaterThan">
      <formula>0.5</formula>
    </cfRule>
    <cfRule type="cellIs" dxfId="13"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2025-10-23T10:19:51Z</dcterms:modified>
</cp:coreProperties>
</file>