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showInkAnnotation="0"/>
  <mc:AlternateContent xmlns:mc="http://schemas.openxmlformats.org/markup-compatibility/2006">
    <mc:Choice Requires="x15">
      <x15ac:absPath xmlns:x15ac="http://schemas.microsoft.com/office/spreadsheetml/2010/11/ac" url="D:\github\kcdcd\doc\"/>
    </mc:Choice>
  </mc:AlternateContent>
  <xr:revisionPtr revIDLastSave="0" documentId="13_ncr:1_{59471BB7-B5B1-4FDC-B9CB-8FF7DFEC6AE8}" xr6:coauthVersionLast="36" xr6:coauthVersionMax="46" xr10:uidLastSave="{00000000-0000-0000-0000-000000000000}"/>
  <bookViews>
    <workbookView xWindow="0" yWindow="504" windowWidth="28800" windowHeight="17496" xr2:uid="{00000000-000D-0000-FFFF-FFFF00000000}"/>
  </bookViews>
  <sheets>
    <sheet name="2015" sheetId="4" r:id="rId1"/>
  </sheets>
  <calcPr calcId="179021"/>
</workbook>
</file>

<file path=xl/calcChain.xml><?xml version="1.0" encoding="utf-8"?>
<calcChain xmlns="http://schemas.openxmlformats.org/spreadsheetml/2006/main">
  <c r="V30" i="4" l="1"/>
  <c r="W31" i="4" l="1"/>
  <c r="U20" i="4"/>
  <c r="Z18" i="4"/>
  <c r="Y18" i="4"/>
  <c r="V31" i="4" l="1"/>
  <c r="AB18" i="4"/>
  <c r="AB21" i="4"/>
  <c r="AB22" i="4"/>
  <c r="AB20" i="4"/>
  <c r="AA21" i="4"/>
  <c r="AA22" i="4"/>
  <c r="AA20" i="4"/>
  <c r="AA23" i="4" s="1"/>
  <c r="Z21" i="4"/>
  <c r="Z22" i="4"/>
  <c r="Z20" i="4"/>
  <c r="Y21" i="4"/>
  <c r="Y22" i="4"/>
  <c r="Y20" i="4"/>
  <c r="X21" i="4"/>
  <c r="X22" i="4"/>
  <c r="X20" i="4"/>
  <c r="W21" i="4"/>
  <c r="W22" i="4"/>
  <c r="W20" i="4"/>
  <c r="W23" i="4" s="1"/>
  <c r="V21" i="4"/>
  <c r="V22" i="4"/>
  <c r="V20" i="4"/>
  <c r="U21" i="4"/>
  <c r="U22" i="4"/>
  <c r="AA18" i="4"/>
  <c r="X18" i="4"/>
  <c r="W18" i="4"/>
  <c r="V18" i="4"/>
  <c r="U18" i="4"/>
  <c r="M21" i="4"/>
  <c r="M22" i="4"/>
  <c r="M20" i="4"/>
  <c r="M18" i="4"/>
  <c r="I22" i="4"/>
  <c r="I21" i="4"/>
  <c r="I20" i="4"/>
  <c r="O20" i="4" s="1"/>
  <c r="I18" i="4"/>
  <c r="O18" i="4" s="1"/>
  <c r="V23" i="4" l="1"/>
  <c r="Z23" i="4"/>
  <c r="U23" i="4"/>
  <c r="Y23" i="4"/>
  <c r="O21" i="4"/>
  <c r="X23" i="4"/>
  <c r="AB23" i="4"/>
  <c r="O22" i="4"/>
  <c r="Z24" i="4" l="1"/>
  <c r="X32" i="4" s="1"/>
  <c r="X33" i="4" s="1"/>
  <c r="W24" i="4"/>
  <c r="W33" i="4" s="1"/>
  <c r="U24" i="4"/>
  <c r="V33" i="4"/>
  <c r="U2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ShanDanfeng</author>
  </authors>
  <commentList>
    <comment ref="D15" authorId="0" shapeId="0" xr:uid="{994FEF50-399A-674D-B929-62F77D1DC250}">
      <text>
        <r>
          <rPr>
            <sz val="10"/>
            <color rgb="FF000000"/>
            <rFont val="Microsoft YaHei UI"/>
            <family val="2"/>
            <charset val="134"/>
          </rPr>
          <t>期末考试在总成绩中的占比</t>
        </r>
      </text>
    </comment>
    <comment ref="R18" authorId="0" shapeId="0" xr:uid="{81119EC0-327A-F841-8A9B-047E22573405}">
      <text>
        <r>
          <rPr>
            <sz val="10"/>
            <color rgb="FF000000"/>
            <rFont val="宋体"/>
            <family val="3"/>
            <charset val="134"/>
            <scheme val="minor"/>
          </rPr>
          <t>目标分值</t>
        </r>
        <r>
          <rPr>
            <sz val="10"/>
            <color rgb="FF000000"/>
            <rFont val="宋体"/>
            <family val="3"/>
            <charset val="134"/>
            <scheme val="minor"/>
          </rPr>
          <t>=</t>
        </r>
        <r>
          <rPr>
            <sz val="10"/>
            <color rgb="FF000000"/>
            <rFont val="宋体"/>
            <family val="3"/>
            <charset val="134"/>
            <scheme val="minor"/>
          </rPr>
          <t>支撑该课程目标的题目分数之和</t>
        </r>
        <r>
          <rPr>
            <sz val="10"/>
            <color rgb="FF000000"/>
            <rFont val="宋体"/>
            <family val="3"/>
            <charset val="134"/>
            <scheme val="minor"/>
          </rPr>
          <t xml:space="preserve">
</t>
        </r>
      </text>
    </comment>
    <comment ref="U18" authorId="0" shapeId="0" xr:uid="{16F460E0-3A31-9947-A0B7-30DE9A1ECA16}">
      <text>
        <r>
          <rPr>
            <b/>
            <sz val="10"/>
            <color rgb="FF000000"/>
            <rFont val="Microsoft YaHei UI"/>
            <family val="2"/>
            <charset val="134"/>
          </rPr>
          <t>例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[</t>
        </r>
        <r>
          <rPr>
            <b/>
            <sz val="10"/>
            <color rgb="FF000000"/>
            <rFont val="Microsoft YaHei UI"/>
            <family val="2"/>
            <charset val="134"/>
          </rPr>
          <t>目标分值计算方法</t>
        </r>
        <r>
          <rPr>
            <b/>
            <sz val="10"/>
            <color rgb="FF000000"/>
            <rFont val="Microsoft YaHei UI"/>
            <family val="2"/>
            <charset val="134"/>
          </rPr>
          <t>]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该值</t>
        </r>
        <r>
          <rPr>
            <sz val="10"/>
            <color rgb="FF000000"/>
            <rFont val="Microsoft YaHei UI"/>
            <family val="2"/>
            <charset val="134"/>
          </rPr>
          <t>=</t>
        </r>
        <r>
          <rPr>
            <sz val="10"/>
            <color rgb="FF000000"/>
            <rFont val="Microsoft YaHei UI"/>
            <family val="2"/>
            <charset val="134"/>
          </rPr>
          <t>第</t>
        </r>
        <r>
          <rPr>
            <sz val="10"/>
            <color rgb="FF000000"/>
            <rFont val="Microsoft YaHei UI"/>
            <family val="2"/>
            <charset val="134"/>
          </rPr>
          <t>1-1</t>
        </r>
        <r>
          <rPr>
            <sz val="10"/>
            <color rgb="FF000000"/>
            <rFont val="Microsoft YaHei UI"/>
            <family val="2"/>
            <charset val="134"/>
          </rPr>
          <t>题分数（</t>
        </r>
        <r>
          <rPr>
            <sz val="10"/>
            <color rgb="FF000000"/>
            <rFont val="Microsoft YaHei UI"/>
            <family val="2"/>
            <charset val="134"/>
          </rPr>
          <t>12</t>
        </r>
        <r>
          <rPr>
            <sz val="10"/>
            <color rgb="FF000000"/>
            <rFont val="Microsoft YaHei UI"/>
            <family val="2"/>
            <charset val="134"/>
          </rPr>
          <t>分）</t>
        </r>
        <r>
          <rPr>
            <sz val="10"/>
            <color rgb="FF000000"/>
            <rFont val="Microsoft YaHei UI"/>
            <family val="2"/>
            <charset val="134"/>
          </rPr>
          <t>+</t>
        </r>
        <r>
          <rPr>
            <sz val="10"/>
            <color rgb="FF000000"/>
            <rFont val="Microsoft YaHei UI"/>
            <family val="2"/>
            <charset val="134"/>
          </rPr>
          <t>第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Microsoft YaHei UI"/>
            <family val="2"/>
            <charset val="134"/>
          </rPr>
          <t>大题分数（</t>
        </r>
        <r>
          <rPr>
            <sz val="10"/>
            <color rgb="FF000000"/>
            <rFont val="Microsoft YaHei UI"/>
            <family val="2"/>
            <charset val="134"/>
          </rPr>
          <t>25</t>
        </r>
        <r>
          <rPr>
            <sz val="10"/>
            <color rgb="FF000000"/>
            <rFont val="Microsoft YaHei UI"/>
            <family val="2"/>
            <charset val="134"/>
          </rPr>
          <t>分）</t>
        </r>
        <r>
          <rPr>
            <sz val="10"/>
            <color rgb="FF000000"/>
            <rFont val="Microsoft YaHei UI"/>
            <family val="2"/>
            <charset val="134"/>
          </rPr>
          <t>=37</t>
        </r>
        <r>
          <rPr>
            <sz val="10"/>
            <color rgb="FF000000"/>
            <rFont val="Microsoft YaHei UI"/>
            <family val="2"/>
            <charset val="134"/>
          </rPr>
          <t>分</t>
        </r>
      </text>
    </comment>
    <comment ref="Y18" authorId="0" shapeId="0" xr:uid="{5289A450-66DD-AA46-8783-BFEADFAA926E}">
      <text>
        <r>
          <rPr>
            <sz val="10"/>
            <color rgb="FF000000"/>
            <rFont val="Microsoft YaHei UI"/>
            <family val="2"/>
            <charset val="134"/>
          </rPr>
          <t>实验成绩没有小分，可以定一个比例拆分成绩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在该例中，课程目标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Microsoft YaHei UI"/>
            <family val="2"/>
            <charset val="134"/>
          </rPr>
          <t>占比</t>
        </r>
        <r>
          <rPr>
            <sz val="10"/>
            <color rgb="FF000000"/>
            <rFont val="Microsoft YaHei UI"/>
            <family val="2"/>
            <charset val="134"/>
          </rPr>
          <t>40%</t>
        </r>
        <r>
          <rPr>
            <sz val="10"/>
            <color rgb="FF000000"/>
            <rFont val="Microsoft YaHei UI"/>
            <family val="2"/>
            <charset val="134"/>
          </rPr>
          <t>，课程目标</t>
        </r>
        <r>
          <rPr>
            <sz val="10"/>
            <color rgb="FF000000"/>
            <rFont val="Microsoft YaHei UI"/>
            <family val="2"/>
            <charset val="134"/>
          </rPr>
          <t>3</t>
        </r>
        <r>
          <rPr>
            <sz val="10"/>
            <color rgb="FF000000"/>
            <rFont val="Microsoft YaHei UI"/>
            <family val="2"/>
            <charset val="134"/>
          </rPr>
          <t>占比</t>
        </r>
        <r>
          <rPr>
            <sz val="10"/>
            <color rgb="FF000000"/>
            <rFont val="Microsoft YaHei UI"/>
            <family val="2"/>
            <charset val="134"/>
          </rPr>
          <t>60%</t>
        </r>
        <r>
          <rPr>
            <sz val="10"/>
            <color rgb="FF000000"/>
            <rFont val="Microsoft YaHei UI"/>
            <family val="2"/>
            <charset val="134"/>
          </rPr>
          <t>，具体计算方法见</t>
        </r>
        <r>
          <rPr>
            <sz val="10"/>
            <color rgb="FF000000"/>
            <rFont val="Microsoft YaHei UI"/>
            <family val="2"/>
            <charset val="134"/>
          </rPr>
          <t>excel</t>
        </r>
        <r>
          <rPr>
            <sz val="10"/>
            <color rgb="FF000000"/>
            <rFont val="Microsoft YaHei UI"/>
            <family val="2"/>
            <charset val="134"/>
          </rPr>
          <t>公式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U20" authorId="0" shapeId="0" xr:uid="{C164D2E5-D0FA-8948-BBE7-8B082290AA8E}">
      <text>
        <r>
          <rPr>
            <b/>
            <sz val="10"/>
            <color rgb="FF000000"/>
            <rFont val="Microsoft YaHei UI"/>
            <family val="2"/>
            <charset val="134"/>
          </rPr>
          <t>例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[</t>
        </r>
        <r>
          <rPr>
            <b/>
            <sz val="10"/>
            <color rgb="FF000000"/>
            <rFont val="Microsoft YaHei UI"/>
            <family val="2"/>
            <charset val="134"/>
          </rPr>
          <t>学生得分计算方法</t>
        </r>
        <r>
          <rPr>
            <b/>
            <sz val="10"/>
            <color rgb="FF000000"/>
            <rFont val="Microsoft YaHei UI"/>
            <family val="2"/>
            <charset val="134"/>
          </rPr>
          <t>]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该学生第</t>
        </r>
        <r>
          <rPr>
            <sz val="10"/>
            <color rgb="FF000000"/>
            <rFont val="Microsoft YaHei UI"/>
            <family val="2"/>
            <charset val="134"/>
          </rPr>
          <t>1-1</t>
        </r>
        <r>
          <rPr>
            <sz val="10"/>
            <color rgb="FF000000"/>
            <rFont val="Microsoft YaHei UI"/>
            <family val="2"/>
            <charset val="134"/>
          </rPr>
          <t>题的得分（</t>
        </r>
        <r>
          <rPr>
            <sz val="10"/>
            <color rgb="FF000000"/>
            <rFont val="Microsoft YaHei UI"/>
            <family val="2"/>
            <charset val="134"/>
          </rPr>
          <t>11</t>
        </r>
        <r>
          <rPr>
            <sz val="10"/>
            <color rgb="FF000000"/>
            <rFont val="Microsoft YaHei UI"/>
            <family val="2"/>
            <charset val="134"/>
          </rPr>
          <t>分）</t>
        </r>
        <r>
          <rPr>
            <sz val="10"/>
            <color rgb="FF000000"/>
            <rFont val="Microsoft YaHei UI"/>
            <family val="2"/>
            <charset val="134"/>
          </rPr>
          <t>+</t>
        </r>
        <r>
          <rPr>
            <sz val="10"/>
            <color rgb="FF000000"/>
            <rFont val="Microsoft YaHei UI"/>
            <family val="2"/>
            <charset val="134"/>
          </rPr>
          <t>该学生第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Microsoft YaHei UI"/>
            <family val="2"/>
            <charset val="134"/>
          </rPr>
          <t>大题的得分（</t>
        </r>
        <r>
          <rPr>
            <sz val="10"/>
            <color rgb="FF000000"/>
            <rFont val="Microsoft YaHei UI"/>
            <family val="2"/>
            <charset val="134"/>
          </rPr>
          <t>20</t>
        </r>
        <r>
          <rPr>
            <sz val="10"/>
            <color rgb="FF000000"/>
            <rFont val="Microsoft YaHei UI"/>
            <family val="2"/>
            <charset val="134"/>
          </rPr>
          <t>分</t>
        </r>
        <r>
          <rPr>
            <sz val="10"/>
            <color rgb="FF000000"/>
            <rFont val="Microsoft YaHei UI"/>
            <family val="2"/>
            <charset val="134"/>
          </rPr>
          <t>)=31</t>
        </r>
        <r>
          <rPr>
            <sz val="10"/>
            <color rgb="FF000000"/>
            <rFont val="Microsoft YaHei UI"/>
            <family val="2"/>
            <charset val="134"/>
          </rPr>
          <t>分</t>
        </r>
      </text>
    </comment>
    <comment ref="R24" authorId="0" shapeId="0" xr:uid="{68D6BB4F-FF12-214D-A585-64C915509E7C}">
      <text>
        <r>
          <rPr>
            <sz val="10"/>
            <color rgb="FF000000"/>
            <rFont val="宋体"/>
            <family val="3"/>
            <charset val="134"/>
            <scheme val="minor"/>
          </rPr>
          <t>课程目标达成度</t>
        </r>
        <r>
          <rPr>
            <sz val="10"/>
            <color rgb="FF000000"/>
            <rFont val="宋体"/>
            <family val="3"/>
            <charset val="134"/>
            <scheme val="minor"/>
          </rPr>
          <t>=</t>
        </r>
        <r>
          <rPr>
            <sz val="10"/>
            <color rgb="FF000000"/>
            <rFont val="宋体"/>
            <family val="3"/>
            <charset val="134"/>
            <scheme val="minor"/>
          </rPr>
          <t>平均得分之和</t>
        </r>
        <r>
          <rPr>
            <sz val="10"/>
            <color rgb="FF000000"/>
            <rFont val="宋体"/>
            <family val="3"/>
            <charset val="134"/>
            <scheme val="minor"/>
          </rPr>
          <t>/</t>
        </r>
        <r>
          <rPr>
            <sz val="10"/>
            <color rgb="FF000000"/>
            <rFont val="宋体"/>
            <family val="3"/>
            <charset val="134"/>
            <scheme val="minor"/>
          </rPr>
          <t>目标分值之和</t>
        </r>
      </text>
    </comment>
    <comment ref="R25" authorId="0" shapeId="0" xr:uid="{A3F36109-BC34-AF40-9230-84537D9EB383}">
      <text>
        <r>
          <rPr>
            <sz val="10"/>
            <color rgb="FF000000"/>
            <rFont val="Microsoft YaHei UI"/>
            <family val="2"/>
            <charset val="134"/>
          </rPr>
          <t>总达成度</t>
        </r>
        <r>
          <rPr>
            <sz val="10"/>
            <color rgb="FF000000"/>
            <rFont val="Microsoft YaHei UI"/>
            <family val="2"/>
            <charset val="134"/>
          </rPr>
          <t>=</t>
        </r>
        <r>
          <rPr>
            <sz val="10"/>
            <color rgb="FF000000"/>
            <rFont val="Microsoft YaHei UI"/>
            <family val="2"/>
            <charset val="134"/>
          </rPr>
          <t>所有课程目标达成度的最小值</t>
        </r>
      </text>
    </comment>
  </commentList>
</comments>
</file>

<file path=xl/sharedStrings.xml><?xml version="1.0" encoding="utf-8"?>
<sst xmlns="http://schemas.openxmlformats.org/spreadsheetml/2006/main" count="97" uniqueCount="64">
  <si>
    <t>附件1：分数统计样表</t>
  </si>
  <si>
    <r>
      <rPr>
        <b/>
        <sz val="12"/>
        <color indexed="17"/>
        <rFont val="宋体"/>
        <family val="3"/>
        <charset val="134"/>
      </rPr>
      <t>题号</t>
    </r>
  </si>
  <si>
    <t>第1大题</t>
  </si>
  <si>
    <t>1-1</t>
  </si>
  <si>
    <t>1-2</t>
  </si>
  <si>
    <t>1-3</t>
  </si>
  <si>
    <t>总分值</t>
  </si>
  <si>
    <r>
      <rPr>
        <sz val="12"/>
        <color indexed="8"/>
        <rFont val="宋体"/>
        <family val="3"/>
        <charset val="134"/>
      </rPr>
      <t>序号</t>
    </r>
  </si>
  <si>
    <r>
      <rPr>
        <sz val="12"/>
        <color indexed="8"/>
        <rFont val="宋体"/>
        <family val="3"/>
        <charset val="134"/>
      </rPr>
      <t>学生姓名</t>
    </r>
  </si>
  <si>
    <r>
      <rPr>
        <sz val="12"/>
        <color indexed="8"/>
        <rFont val="宋体"/>
        <family val="3"/>
        <charset val="134"/>
      </rPr>
      <t>学号</t>
    </r>
  </si>
  <si>
    <r>
      <t> </t>
    </r>
    <r>
      <rPr>
        <sz val="11"/>
        <color indexed="8"/>
        <rFont val="宋体"/>
        <family val="3"/>
        <charset val="134"/>
      </rPr>
      <t>戴新月</t>
    </r>
  </si>
  <si>
    <t> 2140502026</t>
  </si>
  <si>
    <r>
      <t> </t>
    </r>
    <r>
      <rPr>
        <sz val="11"/>
        <color indexed="8"/>
        <rFont val="宋体"/>
        <family val="3"/>
        <charset val="134"/>
      </rPr>
      <t>金雪怡</t>
    </r>
  </si>
  <si>
    <t> 2140502027</t>
  </si>
  <si>
    <r>
      <t> </t>
    </r>
    <r>
      <rPr>
        <sz val="11"/>
        <color indexed="8"/>
        <rFont val="宋体"/>
        <family val="3"/>
        <charset val="134"/>
      </rPr>
      <t>苗杉杉</t>
    </r>
  </si>
  <si>
    <t> 2140502028</t>
  </si>
  <si>
    <t>课程教学目标达成度分数统计表</t>
    <phoneticPr fontId="3" type="noConversion"/>
  </si>
  <si>
    <t>期末考试</t>
    <phoneticPr fontId="3" type="noConversion"/>
  </si>
  <si>
    <t>平时成绩</t>
    <phoneticPr fontId="3" type="noConversion"/>
  </si>
  <si>
    <r>
      <rPr>
        <b/>
        <sz val="11"/>
        <color rgb="FF00B050"/>
        <rFont val="宋体"/>
        <family val="3"/>
        <charset val="134"/>
      </rPr>
      <t>第</t>
    </r>
    <r>
      <rPr>
        <b/>
        <sz val="11"/>
        <color rgb="FF00B050"/>
        <rFont val="Times New Roman"/>
        <family val="1"/>
      </rPr>
      <t>2</t>
    </r>
    <r>
      <rPr>
        <b/>
        <sz val="11"/>
        <color rgb="FF00B050"/>
        <rFont val="宋体"/>
        <family val="3"/>
        <charset val="134"/>
      </rPr>
      <t>大题</t>
    </r>
  </si>
  <si>
    <r>
      <rPr>
        <b/>
        <sz val="11"/>
        <color rgb="FF00B050"/>
        <rFont val="宋体"/>
        <family val="3"/>
        <charset val="134"/>
      </rPr>
      <t>第</t>
    </r>
    <r>
      <rPr>
        <b/>
        <sz val="11"/>
        <color rgb="FF00B050"/>
        <rFont val="Times New Roman"/>
        <family val="1"/>
      </rPr>
      <t>3</t>
    </r>
    <r>
      <rPr>
        <b/>
        <sz val="11"/>
        <color rgb="FF00B050"/>
        <rFont val="宋体"/>
        <family val="3"/>
        <charset val="134"/>
      </rPr>
      <t>大题</t>
    </r>
  </si>
  <si>
    <r>
      <rPr>
        <b/>
        <sz val="11"/>
        <color rgb="FF00B050"/>
        <rFont val="宋体"/>
        <family val="3"/>
        <charset val="134"/>
      </rPr>
      <t>总分</t>
    </r>
  </si>
  <si>
    <t>平时作业1</t>
    <phoneticPr fontId="3" type="noConversion"/>
  </si>
  <si>
    <t>平时作业2</t>
    <phoneticPr fontId="3" type="noConversion"/>
  </si>
  <si>
    <t>平时作业3</t>
    <phoneticPr fontId="3" type="noConversion"/>
  </si>
  <si>
    <t>总分</t>
    <phoneticPr fontId="3" type="noConversion"/>
  </si>
  <si>
    <t>实验成绩</t>
    <phoneticPr fontId="3" type="noConversion"/>
  </si>
  <si>
    <t>总成绩</t>
    <phoneticPr fontId="3" type="noConversion"/>
  </si>
  <si>
    <t>成绩占比</t>
    <phoneticPr fontId="3" type="noConversion"/>
  </si>
  <si>
    <t>期末考试*0.7+平时成绩*0.1+实验成绩*0.2</t>
    <phoneticPr fontId="3" type="noConversion"/>
  </si>
  <si>
    <t>课程目标1</t>
  </si>
  <si>
    <t>课程目标1</t>
    <phoneticPr fontId="3" type="noConversion"/>
  </si>
  <si>
    <t>课程目标2</t>
  </si>
  <si>
    <t>课程目标2</t>
    <phoneticPr fontId="3" type="noConversion"/>
  </si>
  <si>
    <t>课程目标3</t>
  </si>
  <si>
    <t>课程目标3</t>
    <phoneticPr fontId="3" type="noConversion"/>
  </si>
  <si>
    <t>课程目标</t>
  </si>
  <si>
    <t>课程目标</t>
    <phoneticPr fontId="3" type="noConversion"/>
  </si>
  <si>
    <t>期末考试</t>
  </si>
  <si>
    <t>题目</t>
    <phoneticPr fontId="3" type="noConversion"/>
  </si>
  <si>
    <t>1-1、2</t>
    <phoneticPr fontId="3" type="noConversion"/>
  </si>
  <si>
    <t>目标分值</t>
    <phoneticPr fontId="3" type="noConversion"/>
  </si>
  <si>
    <t>1-2、1-3</t>
    <phoneticPr fontId="3" type="noConversion"/>
  </si>
  <si>
    <t>作业</t>
  </si>
  <si>
    <t>实验</t>
  </si>
  <si>
    <t>平均得分</t>
    <phoneticPr fontId="3" type="noConversion"/>
  </si>
  <si>
    <t>课程目标达成度</t>
    <phoneticPr fontId="3" type="noConversion"/>
  </si>
  <si>
    <t>课程总达成度</t>
    <phoneticPr fontId="3" type="noConversion"/>
  </si>
  <si>
    <t>H</t>
    <phoneticPr fontId="3" type="noConversion"/>
  </si>
  <si>
    <t>M</t>
    <phoneticPr fontId="3" type="noConversion"/>
  </si>
  <si>
    <t>L</t>
    <phoneticPr fontId="3" type="noConversion"/>
  </si>
  <si>
    <t>达成度总计</t>
  </si>
  <si>
    <r>
      <t>指标点</t>
    </r>
    <r>
      <rPr>
        <b/>
        <sz val="12"/>
        <color theme="1"/>
        <rFont val="Times New Roman"/>
        <family val="1"/>
      </rPr>
      <t>A1</t>
    </r>
  </si>
  <si>
    <r>
      <t>指标点</t>
    </r>
    <r>
      <rPr>
        <b/>
        <sz val="12"/>
        <color theme="1"/>
        <rFont val="Times New Roman"/>
        <family val="1"/>
      </rPr>
      <t>B2</t>
    </r>
  </si>
  <si>
    <r>
      <t>指标点</t>
    </r>
    <r>
      <rPr>
        <b/>
        <sz val="12"/>
        <color theme="1"/>
        <rFont val="Times New Roman"/>
        <family val="1"/>
      </rPr>
      <t>C3</t>
    </r>
  </si>
  <si>
    <t>课程目标对毕业要求指标点达成度分析</t>
    <phoneticPr fontId="3" type="noConversion"/>
  </si>
  <si>
    <r>
      <t>课程目标</t>
    </r>
    <r>
      <rPr>
        <b/>
        <sz val="12"/>
        <color theme="1"/>
        <rFont val="Times New Roman"/>
        <family val="1"/>
      </rPr>
      <t>1</t>
    </r>
  </si>
  <si>
    <r>
      <t>课程目标</t>
    </r>
    <r>
      <rPr>
        <b/>
        <sz val="12"/>
        <color theme="1"/>
        <rFont val="Times New Roman"/>
        <family val="1"/>
      </rPr>
      <t>2</t>
    </r>
  </si>
  <si>
    <r>
      <t>课程目标</t>
    </r>
    <r>
      <rPr>
        <b/>
        <sz val="12"/>
        <color theme="1"/>
        <rFont val="Times New Roman"/>
        <family val="1"/>
      </rPr>
      <t>3</t>
    </r>
  </si>
  <si>
    <t>课程考核环节分数详细统计表</t>
    <phoneticPr fontId="3" type="noConversion"/>
  </si>
  <si>
    <t>表1 课程目标与毕业要求指标点对应关系</t>
    <phoneticPr fontId="3" type="noConversion"/>
  </si>
  <si>
    <t>表2 课程目标在各考核方式中所占的比重</t>
    <phoneticPr fontId="3" type="noConversion"/>
  </si>
  <si>
    <t>考核环节</t>
    <phoneticPr fontId="3" type="noConversion"/>
  </si>
  <si>
    <t>`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</si>
</sst>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3"/>
      <charset val="134"/>
      <scheme val="minor"/>
    </font>
    <font>
      <b/>
      <sz val="12"/>
      <color indexed="17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2"/>
      <color rgb="FF00B050"/>
      <name val="Times New Roman"/>
      <family val="1"/>
    </font>
    <font>
      <b/>
      <sz val="11"/>
      <color rgb="FFFF0000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FF"/>
      <name val="宋体"/>
      <family val="3"/>
      <charset val="134"/>
    </font>
    <font>
      <b/>
      <sz val="12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FF"/>
      <name val="宋体"/>
      <family val="3"/>
      <charset val="134"/>
      <scheme val="minor"/>
    </font>
    <font>
      <b/>
      <sz val="12"/>
      <color rgb="FF0000FF"/>
      <name val="宋体"/>
      <family val="3"/>
      <charset val="134"/>
    </font>
    <font>
      <sz val="12"/>
      <color rgb="FF0000FF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70">
    <xf numFmtId="0" fontId="0" fillId="0" borderId="0" xfId="0"/>
    <xf numFmtId="0" fontId="8" fillId="0" borderId="0" xfId="1" applyFont="1">
      <alignment vertical="center"/>
    </xf>
    <xf numFmtId="0" fontId="8" fillId="0" borderId="0" xfId="1" applyFont="1" applyBorder="1">
      <alignment vertical="center"/>
    </xf>
    <xf numFmtId="0" fontId="6" fillId="0" borderId="0" xfId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/>
    </xf>
    <xf numFmtId="0" fontId="14" fillId="0" borderId="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49" fontId="9" fillId="0" borderId="2" xfId="1" applyNumberFormat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 wrapText="1"/>
    </xf>
    <xf numFmtId="0" fontId="8" fillId="0" borderId="27" xfId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6" fillId="0" borderId="31" xfId="1" applyBorder="1" applyAlignment="1">
      <alignment horizontal="center" vertical="center"/>
    </xf>
    <xf numFmtId="0" fontId="6" fillId="0" borderId="32" xfId="1" applyBorder="1" applyAlignment="1">
      <alignment horizontal="center" vertical="center"/>
    </xf>
    <xf numFmtId="0" fontId="28" fillId="0" borderId="21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 wrapText="1"/>
    </xf>
    <xf numFmtId="0" fontId="30" fillId="0" borderId="31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0" fillId="0" borderId="2" xfId="1" applyFont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0" fontId="30" fillId="0" borderId="1" xfId="1" applyFont="1" applyBorder="1" applyAlignment="1">
      <alignment horizontal="center" vertical="center"/>
    </xf>
    <xf numFmtId="2" fontId="6" fillId="2" borderId="2" xfId="1" applyNumberFormat="1" applyFill="1" applyBorder="1" applyAlignment="1">
      <alignment horizontal="center" vertical="center"/>
    </xf>
    <xf numFmtId="2" fontId="6" fillId="2" borderId="6" xfId="1" applyNumberFormat="1" applyFill="1" applyBorder="1" applyAlignment="1">
      <alignment horizontal="center" vertical="center"/>
    </xf>
    <xf numFmtId="2" fontId="6" fillId="2" borderId="1" xfId="1" applyNumberFormat="1" applyFill="1" applyBorder="1" applyAlignment="1">
      <alignment horizontal="center" vertical="center"/>
    </xf>
    <xf numFmtId="0" fontId="19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9" fontId="21" fillId="0" borderId="0" xfId="0" applyNumberFormat="1" applyFont="1" applyBorder="1" applyAlignment="1">
      <alignment horizontal="center" vertical="center" wrapText="1"/>
    </xf>
    <xf numFmtId="9" fontId="20" fillId="0" borderId="0" xfId="0" applyNumberFormat="1" applyFont="1" applyBorder="1" applyAlignment="1">
      <alignment horizontal="center" vertical="center" wrapText="1"/>
    </xf>
    <xf numFmtId="0" fontId="6" fillId="0" borderId="0" xfId="1" applyBorder="1">
      <alignment vertical="center"/>
    </xf>
    <xf numFmtId="0" fontId="12" fillId="0" borderId="0" xfId="0" applyFont="1" applyBorder="1" applyAlignment="1">
      <alignment horizontal="justify" vertical="center" wrapText="1"/>
    </xf>
    <xf numFmtId="0" fontId="19" fillId="0" borderId="1" xfId="0" applyFont="1" applyBorder="1" applyAlignment="1">
      <alignment horizontal="center" vertical="center" wrapText="1"/>
    </xf>
    <xf numFmtId="9" fontId="26" fillId="0" borderId="1" xfId="0" applyNumberFormat="1" applyFont="1" applyBorder="1" applyAlignment="1">
      <alignment horizontal="center" vertical="center" wrapText="1"/>
    </xf>
    <xf numFmtId="9" fontId="26" fillId="0" borderId="25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9" fontId="24" fillId="0" borderId="1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9" fontId="24" fillId="0" borderId="25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9" fontId="26" fillId="0" borderId="26" xfId="0" applyNumberFormat="1" applyFont="1" applyBorder="1" applyAlignment="1">
      <alignment horizontal="center" vertical="center" wrapText="1"/>
    </xf>
    <xf numFmtId="9" fontId="24" fillId="0" borderId="6" xfId="0" applyNumberFormat="1" applyFont="1" applyBorder="1" applyAlignment="1">
      <alignment horizontal="center" vertical="center" wrapText="1"/>
    </xf>
    <xf numFmtId="9" fontId="24" fillId="0" borderId="26" xfId="0" applyNumberFormat="1" applyFont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12" fillId="2" borderId="6" xfId="0" applyNumberFormat="1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2" fontId="12" fillId="2" borderId="25" xfId="0" applyNumberFormat="1" applyFont="1" applyFill="1" applyBorder="1" applyAlignment="1">
      <alignment horizontal="center" vertical="center" wrapText="1"/>
    </xf>
    <xf numFmtId="2" fontId="12" fillId="2" borderId="26" xfId="0" applyNumberFormat="1" applyFont="1" applyFill="1" applyBorder="1" applyAlignment="1">
      <alignment horizontal="center" vertical="center" wrapText="1"/>
    </xf>
    <xf numFmtId="0" fontId="28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6" fillId="0" borderId="0" xfId="1" applyBorder="1" applyAlignment="1">
      <alignment horizontal="center" vertical="center"/>
    </xf>
    <xf numFmtId="0" fontId="12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28" fillId="0" borderId="4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29" fillId="0" borderId="28" xfId="1" applyFont="1" applyBorder="1" applyAlignment="1">
      <alignment horizontal="center" vertical="center"/>
    </xf>
    <xf numFmtId="0" fontId="29" fillId="0" borderId="30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5" fillId="0" borderId="22" xfId="1" applyFont="1" applyBorder="1" applyAlignment="1">
      <alignment horizontal="center" vertical="center"/>
    </xf>
    <xf numFmtId="0" fontId="15" fillId="0" borderId="20" xfId="1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2" fontId="6" fillId="2" borderId="24" xfId="1" applyNumberFormat="1" applyFill="1" applyBorder="1" applyAlignment="1">
      <alignment horizontal="center" vertical="center"/>
    </xf>
    <xf numFmtId="2" fontId="6" fillId="2" borderId="26" xfId="1" applyNumberFormat="1" applyFill="1" applyBorder="1" applyAlignment="1">
      <alignment horizontal="center" vertical="center"/>
    </xf>
    <xf numFmtId="2" fontId="6" fillId="2" borderId="25" xfId="1" applyNumberFormat="1" applyFill="1" applyBorder="1" applyAlignment="1">
      <alignment horizontal="center" vertical="center"/>
    </xf>
    <xf numFmtId="2" fontId="6" fillId="2" borderId="33" xfId="1" applyNumberFormat="1" applyFill="1" applyBorder="1" applyAlignment="1">
      <alignment horizontal="center" vertical="center"/>
    </xf>
    <xf numFmtId="2" fontId="6" fillId="2" borderId="34" xfId="1" applyNumberFormat="1" applyFill="1" applyBorder="1" applyAlignment="1">
      <alignment horizontal="center" vertical="center"/>
    </xf>
    <xf numFmtId="2" fontId="6" fillId="2" borderId="35" xfId="1" applyNumberForma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horizontal="center" vertical="center"/>
    </xf>
    <xf numFmtId="0" fontId="7" fillId="0" borderId="37" xfId="1" applyFont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27" fillId="2" borderId="22" xfId="1" applyFont="1" applyFill="1" applyBorder="1" applyAlignment="1">
      <alignment horizontal="center" vertical="center"/>
    </xf>
    <xf numFmtId="0" fontId="27" fillId="2" borderId="20" xfId="1" applyFont="1" applyFill="1" applyBorder="1" applyAlignment="1">
      <alignment horizontal="center" vertical="center"/>
    </xf>
    <xf numFmtId="0" fontId="27" fillId="2" borderId="23" xfId="1" applyFont="1" applyFill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17" fillId="0" borderId="23" xfId="1" applyFont="1" applyBorder="1" applyAlignment="1">
      <alignment horizontal="center" vertical="center"/>
    </xf>
    <xf numFmtId="49" fontId="9" fillId="0" borderId="4" xfId="1" applyNumberFormat="1" applyFont="1" applyBorder="1" applyAlignment="1">
      <alignment horizontal="center" vertical="center"/>
    </xf>
    <xf numFmtId="49" fontId="9" fillId="0" borderId="2" xfId="1" applyNumberFormat="1" applyFont="1" applyBorder="1" applyAlignment="1">
      <alignment horizontal="center" vertical="center"/>
    </xf>
    <xf numFmtId="49" fontId="9" fillId="0" borderId="3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49" fontId="9" fillId="0" borderId="11" xfId="1" applyNumberFormat="1" applyFont="1" applyBorder="1" applyAlignment="1">
      <alignment horizontal="center" vertical="center"/>
    </xf>
    <xf numFmtId="49" fontId="9" fillId="0" borderId="9" xfId="1" applyNumberFormat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16" fillId="0" borderId="4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13" fillId="0" borderId="2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49" fontId="9" fillId="0" borderId="36" xfId="1" applyNumberFormat="1" applyFont="1" applyBorder="1" applyAlignment="1">
      <alignment horizontal="center" vertical="center"/>
    </xf>
    <xf numFmtId="49" fontId="9" fillId="0" borderId="8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colors>
    <mruColors>
      <color rgb="FFFFFFE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689429</xdr:colOff>
      <xdr:row>5</xdr:row>
      <xdr:rowOff>81643</xdr:rowOff>
    </xdr:from>
    <xdr:ext cx="184731" cy="2645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9182E5D-C169-2A40-A1E8-11EA1B4F6023}"/>
            </a:ext>
          </a:extLst>
        </xdr:cNvPr>
        <xdr:cNvSpPr txBox="1"/>
      </xdr:nvSpPr>
      <xdr:spPr>
        <a:xfrm>
          <a:off x="8128000" y="11248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351313</xdr:colOff>
      <xdr:row>1</xdr:row>
      <xdr:rowOff>74218</xdr:rowOff>
    </xdr:from>
    <xdr:ext cx="4671786" cy="1736694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359E09CC-89BA-134F-823C-84DCA77F60FD}"/>
            </a:ext>
          </a:extLst>
        </xdr:cNvPr>
        <xdr:cNvSpPr txBox="1"/>
      </xdr:nvSpPr>
      <xdr:spPr>
        <a:xfrm>
          <a:off x="7786586" y="1205673"/>
          <a:ext cx="4671786" cy="1736694"/>
        </a:xfrm>
        <a:prstGeom prst="rect">
          <a:avLst/>
        </a:prstGeom>
        <a:solidFill>
          <a:srgbClr val="FFFFE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/>
            <a:t>表</a:t>
          </a:r>
          <a:r>
            <a:rPr lang="en-US" altLang="zh-CN" sz="1200" b="1"/>
            <a:t>2</a:t>
          </a:r>
          <a:r>
            <a:rPr lang="zh-CN" altLang="en-US" sz="1200" b="1"/>
            <a:t>计算方法示例：</a:t>
          </a:r>
          <a:endParaRPr lang="en-US" altLang="zh-CN" sz="1200" b="1"/>
        </a:p>
        <a:p>
          <a:r>
            <a:rPr lang="zh-CN" altLang="en-US" sz="1100"/>
            <a:t>以课程目标</a:t>
          </a:r>
          <a:r>
            <a:rPr lang="en-US" altLang="zh-CN" sz="1100"/>
            <a:t>1</a:t>
          </a:r>
          <a:r>
            <a:rPr lang="zh-CN" altLang="en-US" sz="1100"/>
            <a:t>为例，期末考试占比为</a:t>
          </a:r>
          <a:r>
            <a:rPr lang="en-US" altLang="zh-CN" sz="1100"/>
            <a:t>37%</a:t>
          </a:r>
          <a:r>
            <a:rPr lang="zh-CN" altLang="en-US" sz="1100"/>
            <a:t>，其原因为：</a:t>
          </a:r>
          <a:endParaRPr lang="en-US" altLang="zh-CN" sz="1100"/>
        </a:p>
        <a:p>
          <a:r>
            <a:rPr lang="zh-CN" altLang="en-US" sz="1100"/>
            <a:t>期末考试中所有支撑课程目标</a:t>
          </a:r>
          <a:r>
            <a:rPr lang="en-US" altLang="zh-CN" sz="1100"/>
            <a:t>1</a:t>
          </a:r>
          <a:r>
            <a:rPr lang="zh-CN" altLang="en-US" sz="1100"/>
            <a:t>的题目总分值和卷面总分（后者通常为</a:t>
          </a:r>
          <a:r>
            <a:rPr lang="en-US" altLang="zh-CN" sz="1100"/>
            <a:t>100</a:t>
          </a:r>
          <a:r>
            <a:rPr lang="zh-CN" altLang="en-US" sz="1100"/>
            <a:t>分）的比例为</a:t>
          </a:r>
          <a:r>
            <a:rPr lang="en-US" altLang="zh-CN" sz="1100"/>
            <a:t>37%</a:t>
          </a:r>
          <a:r>
            <a:rPr lang="zh-CN" altLang="en-US" sz="1100"/>
            <a:t>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具体地，期末考试中，第</a:t>
          </a:r>
          <a:r>
            <a:rPr lang="en-US" altLang="zh-CN" sz="1100"/>
            <a:t>1-1</a:t>
          </a:r>
          <a:r>
            <a:rPr lang="zh-CN" altLang="en-US" sz="1100"/>
            <a:t>题（</a:t>
          </a:r>
          <a:r>
            <a:rPr lang="en-US" altLang="zh-CN" sz="1100"/>
            <a:t>12</a:t>
          </a:r>
          <a:r>
            <a:rPr lang="zh-CN" altLang="en-US" sz="1100"/>
            <a:t>分）和第</a:t>
          </a:r>
          <a:r>
            <a:rPr lang="en-US" altLang="zh-CN" sz="1100"/>
            <a:t>2</a:t>
          </a:r>
          <a:r>
            <a:rPr lang="zh-CN" altLang="en-US" sz="1100"/>
            <a:t>大题（</a:t>
          </a:r>
          <a:r>
            <a:rPr lang="en-US" altLang="zh-CN" sz="1100"/>
            <a:t>25</a:t>
          </a:r>
          <a:r>
            <a:rPr lang="zh-CN" altLang="en-US" sz="1100"/>
            <a:t>分）支撑了课程目标</a:t>
          </a:r>
          <a:r>
            <a:rPr lang="en-US" altLang="zh-CN" sz="1100"/>
            <a:t>1</a:t>
          </a:r>
          <a:r>
            <a:rPr lang="zh-CN" altLang="en-US" sz="1100"/>
            <a:t>，</a:t>
          </a:r>
          <a:r>
            <a:rPr lang="en-US" altLang="zh-CN" sz="1100"/>
            <a:t>12+25=37</a:t>
          </a:r>
          <a:r>
            <a:rPr lang="zh-CN" altLang="en-US" sz="1100"/>
            <a:t>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 b="1">
              <a:solidFill>
                <a:srgbClr val="FF0000"/>
              </a:solidFill>
            </a:rPr>
            <a:t>这只是个示例，具体比重根据各课程实际情况提供。</a:t>
          </a:r>
        </a:p>
      </xdr:txBody>
    </xdr:sp>
    <xdr:clientData/>
  </xdr:oneCellAnchor>
  <xdr:oneCellAnchor>
    <xdr:from>
      <xdr:col>19</xdr:col>
      <xdr:colOff>644071</xdr:colOff>
      <xdr:row>33</xdr:row>
      <xdr:rowOff>63500</xdr:rowOff>
    </xdr:from>
    <xdr:ext cx="7620000" cy="3236720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C0E0AD59-E05B-FA4A-B1C7-73B99CC7D8CC}"/>
            </a:ext>
          </a:extLst>
        </xdr:cNvPr>
        <xdr:cNvSpPr txBox="1"/>
      </xdr:nvSpPr>
      <xdr:spPr>
        <a:xfrm>
          <a:off x="13736616" y="7983682"/>
          <a:ext cx="7620000" cy="3236720"/>
        </a:xfrm>
        <a:prstGeom prst="rect">
          <a:avLst/>
        </a:prstGeom>
        <a:solidFill>
          <a:srgbClr val="FFFFE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zh-CN" alt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计算方法示例：</a:t>
          </a:r>
          <a:endParaRPr lang="en-US" altLang="zh-CN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指标点</a:t>
          </a:r>
          <a:r>
            <a:rPr lang="en-US" altLang="zh-CN" sz="1100" b="1">
              <a:solidFill>
                <a:schemeClr val="tx1"/>
              </a:solidFill>
              <a:latin typeface="+mn-lt"/>
              <a:ea typeface="+mn-ea"/>
              <a:cs typeface="+mn-cs"/>
            </a:rPr>
            <a:t>A1</a:t>
          </a: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根据表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“课程目标与毕业要求指标点对应关系”表，课程目标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和课程目标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支撑该指标点。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对该指标点支撑度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平均得分之和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/(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对该指标点支撑度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平均得分之和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/(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指标点</a:t>
          </a:r>
          <a:r>
            <a:rPr lang="en-US" altLang="zh-CN" sz="1100" b="1">
              <a:solidFill>
                <a:schemeClr val="tx1"/>
              </a:solidFill>
              <a:latin typeface="+mn-lt"/>
              <a:ea typeface="+mn-ea"/>
              <a:cs typeface="+mn-cs"/>
            </a:rPr>
            <a:t>B2</a:t>
          </a: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根据表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“课程目标与毕业要求指标点对应关系”表，课程目标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支撑该指标点。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对该指标点支撑度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平均得分之和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指标点</a:t>
          </a:r>
          <a:r>
            <a:rPr lang="en-US" altLang="zh-CN" sz="1100" b="1">
              <a:solidFill>
                <a:schemeClr val="tx1"/>
              </a:solidFill>
              <a:latin typeface="+mn-lt"/>
              <a:ea typeface="+mn-ea"/>
              <a:cs typeface="+mn-cs"/>
            </a:rPr>
            <a:t>C3</a:t>
          </a: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根据表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“课程目标与毕业要求指标点对应关系”表，课程目标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支撑该指标点。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对该指标点支撑度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=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平均得分之和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</a:t>
          </a:r>
          <a:r>
            <a:rPr lang="en-US" altLang="zh-CN" sz="1100" b="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目标得分之和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这只是个示例，具体比重根据各课程实际情况提供。</a:t>
          </a:r>
        </a:p>
      </xdr:txBody>
    </xdr:sp>
    <xdr:clientData/>
  </xdr:oneCellAnchor>
  <xdr:twoCellAnchor>
    <xdr:from>
      <xdr:col>10</xdr:col>
      <xdr:colOff>34636</xdr:colOff>
      <xdr:row>5</xdr:row>
      <xdr:rowOff>46182</xdr:rowOff>
    </xdr:from>
    <xdr:to>
      <xdr:col>10</xdr:col>
      <xdr:colOff>351313</xdr:colOff>
      <xdr:row>5</xdr:row>
      <xdr:rowOff>157475</xdr:rowOff>
    </xdr:to>
    <xdr:cxnSp macro="">
      <xdr:nvCxnSpPr>
        <xdr:cNvPr id="14" name="直线箭头连接符 13">
          <a:extLst>
            <a:ext uri="{FF2B5EF4-FFF2-40B4-BE49-F238E27FC236}">
              <a16:creationId xmlns:a16="http://schemas.microsoft.com/office/drawing/2014/main" id="{12BE0811-36D6-EF44-A656-D34A6714580B}"/>
            </a:ext>
          </a:extLst>
        </xdr:cNvPr>
        <xdr:cNvCxnSpPr>
          <a:stCxn id="8" idx="1"/>
        </xdr:cNvCxnSpPr>
      </xdr:nvCxnSpPr>
      <xdr:spPr>
        <a:xfrm flipH="1" flipV="1">
          <a:off x="7469909" y="1962727"/>
          <a:ext cx="316677" cy="111293"/>
        </a:xfrm>
        <a:prstGeom prst="straightConnector1">
          <a:avLst/>
        </a:prstGeom>
        <a:ln w="25400" cap="rnd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390070</xdr:colOff>
      <xdr:row>0</xdr:row>
      <xdr:rowOff>108856</xdr:rowOff>
    </xdr:from>
    <xdr:ext cx="6640287" cy="825611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2F520F98-C3EF-2C48-AEF7-E5777C4C95FE}"/>
            </a:ext>
          </a:extLst>
        </xdr:cNvPr>
        <xdr:cNvSpPr txBox="1"/>
      </xdr:nvSpPr>
      <xdr:spPr>
        <a:xfrm>
          <a:off x="390070" y="108856"/>
          <a:ext cx="6640287" cy="825611"/>
        </a:xfrm>
        <a:prstGeom prst="rect">
          <a:avLst/>
        </a:prstGeom>
        <a:solidFill>
          <a:srgbClr val="FFFFE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表</a:t>
          </a:r>
          <a:r>
            <a:rPr lang="en-US" altLang="zh-CN" sz="1100" b="1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中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课程目标和指标点对应关系由各老师根据课程大纲中“课程目标与专业毕业要求的关联关系”确定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要求：需要覆盖“毕业要求与课程体系支撑关系矩阵”中该课程所支撑的所有指标点</a:t>
          </a:r>
          <a:endParaRPr lang="en-US" altLang="zh-CN" sz="11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如果课程大纲和“毕业要求与课程体系支撑关系矩阵”有</a:t>
          </a: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冲突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，以后者为准</a:t>
          </a:r>
          <a:endParaRPr lang="en-US" altLang="zh-CN" sz="1100" b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199572</xdr:colOff>
      <xdr:row>0</xdr:row>
      <xdr:rowOff>926091</xdr:rowOff>
    </xdr:from>
    <xdr:to>
      <xdr:col>4</xdr:col>
      <xdr:colOff>544288</xdr:colOff>
      <xdr:row>2</xdr:row>
      <xdr:rowOff>163286</xdr:rowOff>
    </xdr:to>
    <xdr:cxnSp macro="">
      <xdr:nvCxnSpPr>
        <xdr:cNvPr id="16" name="直线箭头连接符 15">
          <a:extLst>
            <a:ext uri="{FF2B5EF4-FFF2-40B4-BE49-F238E27FC236}">
              <a16:creationId xmlns:a16="http://schemas.microsoft.com/office/drawing/2014/main" id="{E6ED2C85-51F6-BD4C-9752-3750D39CBF13}"/>
            </a:ext>
          </a:extLst>
        </xdr:cNvPr>
        <xdr:cNvCxnSpPr/>
      </xdr:nvCxnSpPr>
      <xdr:spPr>
        <a:xfrm flipH="1">
          <a:off x="3320143" y="926091"/>
          <a:ext cx="344716" cy="552552"/>
        </a:xfrm>
        <a:prstGeom prst="straightConnector1">
          <a:avLst/>
        </a:prstGeom>
        <a:ln w="25400" cap="rnd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8"/>
  <sheetViews>
    <sheetView tabSelected="1" topLeftCell="K13" zoomScale="110" workbookViewId="0">
      <selection activeCell="V30" sqref="V30"/>
    </sheetView>
  </sheetViews>
  <sheetFormatPr defaultColWidth="9" defaultRowHeight="14.4" x14ac:dyDescent="0.25"/>
  <cols>
    <col min="1" max="1" width="6" style="1" customWidth="1"/>
    <col min="2" max="2" width="9.109375" style="2" customWidth="1"/>
    <col min="3" max="3" width="16" style="2" customWidth="1"/>
    <col min="4" max="4" width="9.77734375" style="1" customWidth="1"/>
    <col min="5" max="5" width="9.44140625" style="1" customWidth="1"/>
    <col min="6" max="6" width="9" style="1" bestFit="1" customWidth="1"/>
    <col min="7" max="7" width="10.33203125" style="1" customWidth="1"/>
    <col min="8" max="9" width="9" style="1" bestFit="1" customWidth="1"/>
    <col min="10" max="10" width="9.6640625" style="1" customWidth="1"/>
    <col min="11" max="11" width="11.33203125" style="3" customWidth="1"/>
    <col min="12" max="12" width="9.6640625" style="3" customWidth="1"/>
    <col min="13" max="13" width="9" style="3"/>
    <col min="14" max="14" width="15.109375" style="3" customWidth="1"/>
    <col min="15" max="15" width="20.109375" style="3" customWidth="1"/>
    <col min="16" max="16" width="7.6640625" style="3" customWidth="1"/>
    <col min="17" max="17" width="7.44140625" style="3" customWidth="1"/>
    <col min="18" max="18" width="7.6640625" style="3" customWidth="1"/>
    <col min="19" max="19" width="9" style="3"/>
    <col min="20" max="20" width="12.77734375" style="3" customWidth="1"/>
    <col min="21" max="21" width="13.109375" style="3" bestFit="1" customWidth="1"/>
    <col min="22" max="23" width="11.77734375" style="3" bestFit="1" customWidth="1"/>
    <col min="24" max="16384" width="9" style="3"/>
  </cols>
  <sheetData>
    <row r="1" spans="1:28" ht="88.95" customHeight="1" x14ac:dyDescent="0.25"/>
    <row r="2" spans="1:28" x14ac:dyDescent="0.25">
      <c r="A2" s="156" t="s">
        <v>0</v>
      </c>
      <c r="B2" s="156"/>
      <c r="C2" s="156"/>
    </row>
    <row r="3" spans="1:28" ht="15" thickBot="1" x14ac:dyDescent="0.3">
      <c r="A3" s="61"/>
      <c r="B3" s="61"/>
      <c r="C3" s="61"/>
      <c r="D3" s="17"/>
      <c r="E3" s="17"/>
      <c r="F3" s="17"/>
      <c r="G3" s="17"/>
      <c r="H3" s="17"/>
      <c r="I3" s="17"/>
      <c r="J3" s="17"/>
    </row>
    <row r="4" spans="1:28" ht="15" customHeight="1" x14ac:dyDescent="0.25">
      <c r="A4" s="113" t="s">
        <v>60</v>
      </c>
      <c r="B4" s="114"/>
      <c r="C4" s="114"/>
      <c r="D4" s="114"/>
      <c r="E4" s="115"/>
      <c r="F4" s="17"/>
      <c r="G4" s="104" t="s">
        <v>61</v>
      </c>
      <c r="H4" s="105"/>
      <c r="I4" s="105"/>
      <c r="J4" s="106"/>
    </row>
    <row r="5" spans="1:28" ht="31.2" x14ac:dyDescent="0.25">
      <c r="A5" s="107" t="s">
        <v>37</v>
      </c>
      <c r="B5" s="108"/>
      <c r="C5" s="51" t="s">
        <v>52</v>
      </c>
      <c r="D5" s="51" t="s">
        <v>53</v>
      </c>
      <c r="E5" s="62" t="s">
        <v>54</v>
      </c>
      <c r="F5" s="17"/>
      <c r="G5" s="60" t="s">
        <v>36</v>
      </c>
      <c r="H5" s="54" t="s">
        <v>43</v>
      </c>
      <c r="I5" s="54" t="s">
        <v>38</v>
      </c>
      <c r="J5" s="56" t="s">
        <v>44</v>
      </c>
    </row>
    <row r="6" spans="1:28" ht="31.2" x14ac:dyDescent="0.25">
      <c r="A6" s="109" t="s">
        <v>30</v>
      </c>
      <c r="B6" s="110"/>
      <c r="C6" s="52" t="s">
        <v>48</v>
      </c>
      <c r="D6" s="52"/>
      <c r="E6" s="63"/>
      <c r="F6" s="17"/>
      <c r="G6" s="57" t="s">
        <v>30</v>
      </c>
      <c r="H6" s="55">
        <v>0.3</v>
      </c>
      <c r="I6" s="55">
        <v>0.37</v>
      </c>
      <c r="J6" s="65">
        <v>0</v>
      </c>
    </row>
    <row r="7" spans="1:28" ht="31.2" x14ac:dyDescent="0.25">
      <c r="A7" s="109" t="s">
        <v>32</v>
      </c>
      <c r="B7" s="110"/>
      <c r="C7" s="52" t="s">
        <v>48</v>
      </c>
      <c r="D7" s="52" t="s">
        <v>49</v>
      </c>
      <c r="E7" s="63"/>
      <c r="F7" s="17"/>
      <c r="G7" s="57" t="s">
        <v>32</v>
      </c>
      <c r="H7" s="55">
        <v>0.3</v>
      </c>
      <c r="I7" s="55">
        <v>0.31</v>
      </c>
      <c r="J7" s="65">
        <v>0.4</v>
      </c>
    </row>
    <row r="8" spans="1:28" ht="31.8" thickBot="1" x14ac:dyDescent="0.3">
      <c r="A8" s="111" t="s">
        <v>34</v>
      </c>
      <c r="B8" s="112"/>
      <c r="C8" s="53"/>
      <c r="D8" s="53"/>
      <c r="E8" s="64" t="s">
        <v>50</v>
      </c>
      <c r="F8" s="17"/>
      <c r="G8" s="58" t="s">
        <v>34</v>
      </c>
      <c r="H8" s="59">
        <v>0.4</v>
      </c>
      <c r="I8" s="59">
        <v>0.32</v>
      </c>
      <c r="J8" s="66">
        <v>0.6</v>
      </c>
    </row>
    <row r="9" spans="1:28" x14ac:dyDescent="0.25">
      <c r="A9" s="12"/>
      <c r="B9" s="12"/>
      <c r="C9" s="12"/>
    </row>
    <row r="10" spans="1:28" x14ac:dyDescent="0.25">
      <c r="A10" s="12"/>
      <c r="B10" s="12"/>
      <c r="C10" s="12"/>
    </row>
    <row r="11" spans="1:28" ht="15" thickBot="1" x14ac:dyDescent="0.3">
      <c r="A11" s="12"/>
      <c r="B11" s="12"/>
      <c r="C11" s="12"/>
    </row>
    <row r="12" spans="1:28" ht="13.95" customHeight="1" x14ac:dyDescent="0.25">
      <c r="A12" s="98" t="s">
        <v>59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100"/>
      <c r="P12" s="13"/>
      <c r="Q12" s="13"/>
      <c r="R12" s="88" t="s">
        <v>16</v>
      </c>
      <c r="S12" s="88"/>
      <c r="T12" s="88"/>
      <c r="U12" s="88"/>
      <c r="V12" s="88"/>
      <c r="W12" s="88"/>
      <c r="X12" s="88"/>
      <c r="Y12" s="88"/>
      <c r="Z12" s="88"/>
      <c r="AA12" s="88"/>
      <c r="AB12" s="89"/>
    </row>
    <row r="13" spans="1:28" ht="13.95" customHeight="1" thickBot="1" x14ac:dyDescent="0.3">
      <c r="A13" s="101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3"/>
      <c r="P13" s="13"/>
      <c r="Q13" s="13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9"/>
    </row>
    <row r="14" spans="1:28" ht="22.05" customHeight="1" thickBot="1" x14ac:dyDescent="0.3">
      <c r="A14" s="116" t="s">
        <v>62</v>
      </c>
      <c r="B14" s="117"/>
      <c r="C14" s="117"/>
      <c r="D14" s="116" t="s">
        <v>17</v>
      </c>
      <c r="E14" s="117"/>
      <c r="F14" s="117"/>
      <c r="G14" s="117"/>
      <c r="H14" s="117"/>
      <c r="I14" s="118"/>
      <c r="J14" s="144" t="s">
        <v>18</v>
      </c>
      <c r="K14" s="145"/>
      <c r="L14" s="145"/>
      <c r="M14" s="146"/>
      <c r="N14" s="29" t="s">
        <v>26</v>
      </c>
      <c r="O14" s="29" t="s">
        <v>27</v>
      </c>
      <c r="P14" s="76"/>
      <c r="Q14" s="76"/>
      <c r="R14" s="90" t="s">
        <v>37</v>
      </c>
      <c r="S14" s="91"/>
      <c r="T14" s="92"/>
      <c r="U14" s="138" t="s">
        <v>31</v>
      </c>
      <c r="V14" s="139"/>
      <c r="W14" s="138" t="s">
        <v>33</v>
      </c>
      <c r="X14" s="142"/>
      <c r="Y14" s="139"/>
      <c r="Z14" s="138" t="s">
        <v>35</v>
      </c>
      <c r="AA14" s="142"/>
      <c r="AB14" s="139"/>
    </row>
    <row r="15" spans="1:28" ht="27" customHeight="1" thickBot="1" x14ac:dyDescent="0.3">
      <c r="A15" s="117" t="s">
        <v>28</v>
      </c>
      <c r="B15" s="117"/>
      <c r="C15" s="117"/>
      <c r="D15" s="144">
        <v>0.7</v>
      </c>
      <c r="E15" s="145"/>
      <c r="F15" s="145"/>
      <c r="G15" s="145"/>
      <c r="H15" s="145"/>
      <c r="I15" s="146"/>
      <c r="J15" s="153">
        <v>0.1</v>
      </c>
      <c r="K15" s="154"/>
      <c r="L15" s="154"/>
      <c r="M15" s="155"/>
      <c r="N15" s="32">
        <v>0.2</v>
      </c>
      <c r="O15" s="30" t="s">
        <v>29</v>
      </c>
      <c r="P15" s="77"/>
      <c r="Q15" s="77"/>
      <c r="R15" s="93" t="s">
        <v>62</v>
      </c>
      <c r="S15" s="94"/>
      <c r="T15" s="95"/>
      <c r="U15" s="35" t="s">
        <v>17</v>
      </c>
      <c r="V15" s="36" t="s">
        <v>18</v>
      </c>
      <c r="W15" s="35" t="s">
        <v>17</v>
      </c>
      <c r="X15" s="37" t="s">
        <v>18</v>
      </c>
      <c r="Y15" s="36" t="s">
        <v>26</v>
      </c>
      <c r="Z15" s="35" t="s">
        <v>17</v>
      </c>
      <c r="AA15" s="37" t="s">
        <v>18</v>
      </c>
      <c r="AB15" s="36" t="s">
        <v>26</v>
      </c>
    </row>
    <row r="16" spans="1:28" x14ac:dyDescent="0.25">
      <c r="A16" s="159" t="s">
        <v>1</v>
      </c>
      <c r="B16" s="160"/>
      <c r="C16" s="161"/>
      <c r="D16" s="157" t="s">
        <v>2</v>
      </c>
      <c r="E16" s="158"/>
      <c r="F16" s="158"/>
      <c r="G16" s="119" t="s">
        <v>19</v>
      </c>
      <c r="H16" s="119" t="s">
        <v>20</v>
      </c>
      <c r="I16" s="168" t="s">
        <v>21</v>
      </c>
      <c r="J16" s="147" t="s">
        <v>22</v>
      </c>
      <c r="K16" s="149" t="s">
        <v>23</v>
      </c>
      <c r="L16" s="149" t="s">
        <v>24</v>
      </c>
      <c r="M16" s="151" t="s">
        <v>25</v>
      </c>
      <c r="N16" s="96" t="s">
        <v>25</v>
      </c>
      <c r="O16" s="96" t="s">
        <v>25</v>
      </c>
      <c r="P16" s="78"/>
      <c r="Q16" s="78"/>
      <c r="R16" s="82" t="s">
        <v>39</v>
      </c>
      <c r="S16" s="83"/>
      <c r="T16" s="84"/>
      <c r="U16" s="35" t="s">
        <v>40</v>
      </c>
      <c r="V16" s="36" t="s">
        <v>22</v>
      </c>
      <c r="W16" s="35" t="s">
        <v>42</v>
      </c>
      <c r="X16" s="37" t="s">
        <v>23</v>
      </c>
      <c r="Y16" s="36" t="s">
        <v>25</v>
      </c>
      <c r="Z16" s="35">
        <v>3</v>
      </c>
      <c r="AA16" s="37" t="s">
        <v>24</v>
      </c>
      <c r="AB16" s="36" t="s">
        <v>25</v>
      </c>
    </row>
    <row r="17" spans="1:28" ht="13.5" customHeight="1" x14ac:dyDescent="0.25">
      <c r="A17" s="162"/>
      <c r="B17" s="163"/>
      <c r="C17" s="164"/>
      <c r="D17" s="23" t="s">
        <v>3</v>
      </c>
      <c r="E17" s="4" t="s">
        <v>4</v>
      </c>
      <c r="F17" s="4" t="s">
        <v>5</v>
      </c>
      <c r="G17" s="120"/>
      <c r="H17" s="120"/>
      <c r="I17" s="169"/>
      <c r="J17" s="148"/>
      <c r="K17" s="150"/>
      <c r="L17" s="150"/>
      <c r="M17" s="152"/>
      <c r="N17" s="97"/>
      <c r="O17" s="97"/>
      <c r="P17" s="78"/>
      <c r="Q17" s="78"/>
      <c r="R17" s="85"/>
      <c r="S17" s="86"/>
      <c r="T17" s="87"/>
      <c r="U17" s="140"/>
      <c r="V17" s="141"/>
      <c r="W17" s="140"/>
      <c r="X17" s="143"/>
      <c r="Y17" s="141"/>
      <c r="Z17" s="140"/>
      <c r="AA17" s="143"/>
      <c r="AB17" s="141"/>
    </row>
    <row r="18" spans="1:28" x14ac:dyDescent="0.25">
      <c r="A18" s="165" t="s">
        <v>6</v>
      </c>
      <c r="B18" s="166"/>
      <c r="C18" s="167"/>
      <c r="D18" s="18">
        <v>12</v>
      </c>
      <c r="E18" s="14">
        <v>16</v>
      </c>
      <c r="F18" s="14">
        <v>15</v>
      </c>
      <c r="G18" s="14">
        <v>25</v>
      </c>
      <c r="H18" s="14">
        <v>32</v>
      </c>
      <c r="I18" s="15">
        <f>SUM(D18:H18)</f>
        <v>100</v>
      </c>
      <c r="J18" s="18">
        <v>30</v>
      </c>
      <c r="K18" s="14">
        <v>30</v>
      </c>
      <c r="L18" s="14">
        <v>40</v>
      </c>
      <c r="M18" s="15">
        <f>SUM(J18:L18)</f>
        <v>100</v>
      </c>
      <c r="N18" s="31">
        <v>100</v>
      </c>
      <c r="O18" s="31">
        <f>0.7*I18+0.1*M18+0.2*N18</f>
        <v>100</v>
      </c>
      <c r="P18" s="79"/>
      <c r="Q18" s="79"/>
      <c r="R18" s="82" t="s">
        <v>41</v>
      </c>
      <c r="S18" s="83"/>
      <c r="T18" s="84"/>
      <c r="U18" s="38">
        <f>D18+G18</f>
        <v>37</v>
      </c>
      <c r="V18" s="39">
        <f>J18</f>
        <v>30</v>
      </c>
      <c r="W18" s="38">
        <f>E18+F18</f>
        <v>31</v>
      </c>
      <c r="X18" s="40">
        <f>K18</f>
        <v>30</v>
      </c>
      <c r="Y18" s="39">
        <f>N18*J7</f>
        <v>40</v>
      </c>
      <c r="Z18" s="38">
        <f>H18</f>
        <v>32</v>
      </c>
      <c r="AA18" s="40">
        <f>L18</f>
        <v>40</v>
      </c>
      <c r="AB18" s="39">
        <f>N18*J8</f>
        <v>60</v>
      </c>
    </row>
    <row r="19" spans="1:28" ht="15" customHeight="1" x14ac:dyDescent="0.25">
      <c r="A19" s="5" t="s">
        <v>7</v>
      </c>
      <c r="B19" s="6" t="s">
        <v>8</v>
      </c>
      <c r="C19" s="22" t="s">
        <v>9</v>
      </c>
      <c r="D19" s="18"/>
      <c r="E19" s="14"/>
      <c r="F19" s="14"/>
      <c r="G19" s="14"/>
      <c r="H19" s="14"/>
      <c r="I19" s="15"/>
      <c r="J19" s="19"/>
      <c r="K19" s="7"/>
      <c r="L19" s="7"/>
      <c r="M19" s="10"/>
      <c r="N19" s="27"/>
      <c r="O19" s="27"/>
      <c r="P19" s="80"/>
      <c r="Q19" s="80"/>
      <c r="R19" s="5" t="s">
        <v>7</v>
      </c>
      <c r="S19" s="6" t="s">
        <v>8</v>
      </c>
      <c r="T19" s="81" t="s">
        <v>9</v>
      </c>
      <c r="U19" s="33"/>
      <c r="V19" s="34"/>
      <c r="W19" s="33"/>
      <c r="X19" s="26"/>
      <c r="Y19" s="34"/>
      <c r="Z19" s="33"/>
      <c r="AA19" s="26"/>
      <c r="AB19" s="34"/>
    </row>
    <row r="20" spans="1:28" ht="15.6" x14ac:dyDescent="0.25">
      <c r="A20" s="5">
        <v>1</v>
      </c>
      <c r="B20" s="6" t="s">
        <v>10</v>
      </c>
      <c r="C20" s="22" t="s">
        <v>11</v>
      </c>
      <c r="D20" s="19">
        <v>11</v>
      </c>
      <c r="E20" s="7">
        <v>15</v>
      </c>
      <c r="F20" s="7">
        <v>14</v>
      </c>
      <c r="G20" s="7">
        <v>20</v>
      </c>
      <c r="H20" s="7">
        <v>30</v>
      </c>
      <c r="I20" s="10">
        <f>SUM(D20:H20)</f>
        <v>90</v>
      </c>
      <c r="J20" s="19">
        <v>20</v>
      </c>
      <c r="K20" s="7">
        <v>25</v>
      </c>
      <c r="L20" s="7">
        <v>35</v>
      </c>
      <c r="M20" s="10">
        <f>SUM(J20:L20)</f>
        <v>80</v>
      </c>
      <c r="N20" s="27">
        <v>90</v>
      </c>
      <c r="O20" s="27">
        <f t="shared" ref="O20:O22" si="0">0.7*I20+0.1*M20+0.2*N20</f>
        <v>89</v>
      </c>
      <c r="P20" s="80"/>
      <c r="Q20" s="80"/>
      <c r="R20" s="5">
        <v>1</v>
      </c>
      <c r="S20" s="6" t="s">
        <v>10</v>
      </c>
      <c r="T20" s="81" t="s">
        <v>11</v>
      </c>
      <c r="U20" s="33">
        <f>D20+G20</f>
        <v>31</v>
      </c>
      <c r="V20" s="34">
        <f>J20</f>
        <v>20</v>
      </c>
      <c r="W20" s="33">
        <f>E20+F20</f>
        <v>29</v>
      </c>
      <c r="X20" s="26">
        <f>K20</f>
        <v>25</v>
      </c>
      <c r="Y20" s="34">
        <f>N20</f>
        <v>90</v>
      </c>
      <c r="Z20" s="33">
        <f>H20</f>
        <v>30</v>
      </c>
      <c r="AA20" s="26">
        <f>L20</f>
        <v>35</v>
      </c>
      <c r="AB20" s="34">
        <f>N20</f>
        <v>90</v>
      </c>
    </row>
    <row r="21" spans="1:28" ht="15.6" x14ac:dyDescent="0.25">
      <c r="A21" s="5">
        <v>2</v>
      </c>
      <c r="B21" s="6" t="s">
        <v>12</v>
      </c>
      <c r="C21" s="22" t="s">
        <v>13</v>
      </c>
      <c r="D21" s="19">
        <v>5</v>
      </c>
      <c r="E21" s="7">
        <v>8</v>
      </c>
      <c r="F21" s="7">
        <v>10</v>
      </c>
      <c r="G21" s="11">
        <v>10</v>
      </c>
      <c r="H21" s="7">
        <v>16</v>
      </c>
      <c r="I21" s="10">
        <f>SUM(D21:H21)</f>
        <v>49</v>
      </c>
      <c r="J21" s="19">
        <v>25</v>
      </c>
      <c r="K21" s="7">
        <v>30</v>
      </c>
      <c r="L21" s="7">
        <v>35</v>
      </c>
      <c r="M21" s="10">
        <f t="shared" ref="M21:M22" si="1">SUM(J21:L21)</f>
        <v>90</v>
      </c>
      <c r="N21" s="27">
        <v>80</v>
      </c>
      <c r="O21" s="27">
        <f t="shared" si="0"/>
        <v>59.3</v>
      </c>
      <c r="P21" s="80"/>
      <c r="Q21" s="80"/>
      <c r="R21" s="5">
        <v>2</v>
      </c>
      <c r="S21" s="6" t="s">
        <v>12</v>
      </c>
      <c r="T21" s="81" t="s">
        <v>13</v>
      </c>
      <c r="U21" s="33">
        <f t="shared" ref="U21:U22" si="2">D21+G21</f>
        <v>15</v>
      </c>
      <c r="V21" s="34">
        <f t="shared" ref="V21:V22" si="3">J21</f>
        <v>25</v>
      </c>
      <c r="W21" s="33">
        <f t="shared" ref="W21:W22" si="4">E21+F21</f>
        <v>18</v>
      </c>
      <c r="X21" s="26">
        <f t="shared" ref="X21:X22" si="5">K21</f>
        <v>30</v>
      </c>
      <c r="Y21" s="34">
        <f t="shared" ref="Y21:Y22" si="6">N21</f>
        <v>80</v>
      </c>
      <c r="Z21" s="33">
        <f t="shared" ref="Z21:Z22" si="7">H21</f>
        <v>16</v>
      </c>
      <c r="AA21" s="26">
        <f t="shared" ref="AA21:AA22" si="8">L21</f>
        <v>35</v>
      </c>
      <c r="AB21" s="34">
        <f t="shared" ref="AB21:AB22" si="9">N21</f>
        <v>80</v>
      </c>
    </row>
    <row r="22" spans="1:28" ht="16.2" thickBot="1" x14ac:dyDescent="0.3">
      <c r="A22" s="5">
        <v>3</v>
      </c>
      <c r="B22" s="6" t="s">
        <v>14</v>
      </c>
      <c r="C22" s="22" t="s">
        <v>15</v>
      </c>
      <c r="D22" s="20">
        <v>10</v>
      </c>
      <c r="E22" s="21">
        <v>2</v>
      </c>
      <c r="F22" s="21">
        <v>6</v>
      </c>
      <c r="G22" s="24">
        <v>20</v>
      </c>
      <c r="H22" s="21">
        <v>32</v>
      </c>
      <c r="I22" s="25">
        <f>SUM(D22:H22)</f>
        <v>70</v>
      </c>
      <c r="J22" s="20">
        <v>26</v>
      </c>
      <c r="K22" s="21">
        <v>28</v>
      </c>
      <c r="L22" s="21">
        <v>32</v>
      </c>
      <c r="M22" s="25">
        <f t="shared" si="1"/>
        <v>86</v>
      </c>
      <c r="N22" s="28">
        <v>60</v>
      </c>
      <c r="O22" s="28">
        <f t="shared" si="0"/>
        <v>69.599999999999994</v>
      </c>
      <c r="P22" s="80"/>
      <c r="Q22" s="80"/>
      <c r="R22" s="5">
        <v>3</v>
      </c>
      <c r="S22" s="6" t="s">
        <v>14</v>
      </c>
      <c r="T22" s="81" t="s">
        <v>15</v>
      </c>
      <c r="U22" s="33">
        <f t="shared" si="2"/>
        <v>30</v>
      </c>
      <c r="V22" s="34">
        <f t="shared" si="3"/>
        <v>26</v>
      </c>
      <c r="W22" s="33">
        <f t="shared" si="4"/>
        <v>8</v>
      </c>
      <c r="X22" s="26">
        <f t="shared" si="5"/>
        <v>28</v>
      </c>
      <c r="Y22" s="34">
        <f t="shared" si="6"/>
        <v>60</v>
      </c>
      <c r="Z22" s="33">
        <f t="shared" si="7"/>
        <v>32</v>
      </c>
      <c r="AA22" s="26">
        <f t="shared" si="8"/>
        <v>32</v>
      </c>
      <c r="AB22" s="34">
        <f t="shared" si="9"/>
        <v>60</v>
      </c>
    </row>
    <row r="23" spans="1:28" x14ac:dyDescent="0.25">
      <c r="J23" s="8"/>
      <c r="R23" s="128" t="s">
        <v>45</v>
      </c>
      <c r="S23" s="129"/>
      <c r="T23" s="130"/>
      <c r="U23" s="41">
        <f>AVERAGE(U20:U22)</f>
        <v>25.333333333333332</v>
      </c>
      <c r="V23" s="42">
        <f t="shared" ref="V23:AA23" si="10">AVERAGE(V20:V22)</f>
        <v>23.666666666666668</v>
      </c>
      <c r="W23" s="41">
        <f t="shared" si="10"/>
        <v>18.333333333333332</v>
      </c>
      <c r="X23" s="43">
        <f t="shared" si="10"/>
        <v>27.666666666666668</v>
      </c>
      <c r="Y23" s="42">
        <f>AVERAGE(Y20:Y22)*Y18/100</f>
        <v>30.666666666666671</v>
      </c>
      <c r="Z23" s="41">
        <f t="shared" si="10"/>
        <v>26</v>
      </c>
      <c r="AA23" s="43">
        <f t="shared" si="10"/>
        <v>34</v>
      </c>
      <c r="AB23" s="42">
        <f>AVERAGE(AB20:AB22)*AB18/100</f>
        <v>46</v>
      </c>
    </row>
    <row r="24" spans="1:28" ht="16.2" thickBot="1" x14ac:dyDescent="0.3">
      <c r="A24" s="127"/>
      <c r="B24" s="127"/>
      <c r="C24" s="127"/>
      <c r="D24" s="127"/>
      <c r="J24" s="9"/>
      <c r="R24" s="128" t="s">
        <v>46</v>
      </c>
      <c r="S24" s="129"/>
      <c r="T24" s="130"/>
      <c r="U24" s="121">
        <f>(U23+V23)/(U18+V18)</f>
        <v>0.73134328358208955</v>
      </c>
      <c r="V24" s="122"/>
      <c r="W24" s="121">
        <f>(W23+X23+Y23)/(W18+X18+Y18)</f>
        <v>0.75907590759075916</v>
      </c>
      <c r="X24" s="123"/>
      <c r="Y24" s="122"/>
      <c r="Z24" s="121">
        <f>(Z23+AA23+AB23)/(Z18+AA18+AB18)</f>
        <v>0.80303030303030298</v>
      </c>
      <c r="AA24" s="123"/>
      <c r="AB24" s="122"/>
    </row>
    <row r="25" spans="1:28" ht="18" customHeight="1" thickBot="1" x14ac:dyDescent="0.3">
      <c r="A25" s="44"/>
      <c r="B25" s="45"/>
      <c r="C25" s="45"/>
      <c r="D25" s="45"/>
      <c r="J25" s="8"/>
      <c r="R25" s="131" t="s">
        <v>47</v>
      </c>
      <c r="S25" s="132"/>
      <c r="T25" s="133"/>
      <c r="U25" s="124">
        <f>MIN(U24:AB24)</f>
        <v>0.73134328358208955</v>
      </c>
      <c r="V25" s="125"/>
      <c r="W25" s="125"/>
      <c r="X25" s="125"/>
      <c r="Y25" s="125"/>
      <c r="Z25" s="125"/>
      <c r="AA25" s="125"/>
      <c r="AB25" s="126"/>
    </row>
    <row r="26" spans="1:28" ht="15.6" x14ac:dyDescent="0.25">
      <c r="A26" s="46"/>
      <c r="B26" s="47"/>
      <c r="C26" s="47"/>
      <c r="D26" s="48"/>
      <c r="J26" s="8"/>
    </row>
    <row r="27" spans="1:28" ht="16.2" thickBot="1" x14ac:dyDescent="0.3">
      <c r="A27" s="46"/>
      <c r="B27" s="47"/>
      <c r="C27" s="47"/>
      <c r="D27" s="48"/>
      <c r="J27" s="8"/>
      <c r="U27" s="134"/>
      <c r="V27" s="134"/>
    </row>
    <row r="28" spans="1:28" ht="16.2" thickBot="1" x14ac:dyDescent="0.3">
      <c r="A28" s="46"/>
      <c r="B28" s="47"/>
      <c r="C28" s="47"/>
      <c r="D28" s="48"/>
      <c r="J28" s="8"/>
      <c r="U28" s="135" t="s">
        <v>55</v>
      </c>
      <c r="V28" s="136"/>
      <c r="W28" s="136"/>
      <c r="X28" s="137"/>
    </row>
    <row r="29" spans="1:28" ht="31.2" x14ac:dyDescent="0.25">
      <c r="J29" s="8"/>
      <c r="U29" s="67"/>
      <c r="V29" s="68" t="s">
        <v>52</v>
      </c>
      <c r="W29" s="68" t="s">
        <v>53</v>
      </c>
      <c r="X29" s="69" t="s">
        <v>54</v>
      </c>
    </row>
    <row r="30" spans="1:28" ht="16.2" x14ac:dyDescent="0.25">
      <c r="J30" s="8"/>
      <c r="U30" s="70" t="s">
        <v>56</v>
      </c>
      <c r="V30" s="71">
        <f>SUM(U23:V23)/SUM(U18:Y18)</f>
        <v>0.29166666666666669</v>
      </c>
      <c r="W30" s="71"/>
      <c r="X30" s="72"/>
    </row>
    <row r="31" spans="1:28" s="49" customFormat="1" ht="16.95" customHeight="1" x14ac:dyDescent="0.25">
      <c r="A31" s="44"/>
      <c r="B31" s="44"/>
      <c r="C31" s="44"/>
      <c r="D31" s="44"/>
      <c r="E31" s="44"/>
      <c r="F31" s="2"/>
      <c r="G31" s="2"/>
      <c r="H31" s="2"/>
      <c r="I31" s="2"/>
      <c r="J31" s="16"/>
      <c r="U31" s="70" t="s">
        <v>57</v>
      </c>
      <c r="V31" s="71">
        <f>SUM(W23:Y23)/SUM(U18:Y18)</f>
        <v>0.45634920634920639</v>
      </c>
      <c r="W31" s="71">
        <f>W24</f>
        <v>0.75907590759075916</v>
      </c>
      <c r="X31" s="72"/>
    </row>
    <row r="32" spans="1:28" s="49" customFormat="1" ht="16.2" x14ac:dyDescent="0.25">
      <c r="A32" s="44"/>
      <c r="B32" s="46"/>
      <c r="C32" s="46"/>
      <c r="D32" s="46"/>
      <c r="E32" s="50"/>
      <c r="F32" s="2"/>
      <c r="G32" s="2"/>
      <c r="H32" s="2"/>
      <c r="I32" s="2"/>
      <c r="J32" s="16"/>
      <c r="U32" s="70" t="s">
        <v>58</v>
      </c>
      <c r="V32" s="71"/>
      <c r="W32" s="71"/>
      <c r="X32" s="72">
        <f>Z24</f>
        <v>0.80303030303030298</v>
      </c>
    </row>
    <row r="33" spans="1:24" s="49" customFormat="1" ht="16.2" thickBot="1" x14ac:dyDescent="0.3">
      <c r="A33" s="46"/>
      <c r="B33" s="47"/>
      <c r="C33" s="47"/>
      <c r="D33" s="48"/>
      <c r="E33" s="50"/>
      <c r="F33" s="2"/>
      <c r="G33" s="2"/>
      <c r="H33" s="2"/>
      <c r="I33" s="2"/>
      <c r="J33" s="16"/>
      <c r="T33" s="49" t="s">
        <v>63</v>
      </c>
      <c r="U33" s="73" t="s">
        <v>51</v>
      </c>
      <c r="V33" s="74">
        <f>SUM(V30:V32)</f>
        <v>0.74801587301587302</v>
      </c>
      <c r="W33" s="74">
        <f t="shared" ref="W33:X33" si="11">SUM(W30:W32)</f>
        <v>0.75907590759075916</v>
      </c>
      <c r="X33" s="75">
        <f t="shared" si="11"/>
        <v>0.80303030303030298</v>
      </c>
    </row>
    <row r="34" spans="1:24" s="49" customFormat="1" ht="15.6" x14ac:dyDescent="0.25">
      <c r="A34" s="46"/>
      <c r="B34" s="47"/>
      <c r="C34" s="47"/>
      <c r="D34" s="48"/>
      <c r="E34" s="50"/>
      <c r="F34" s="2"/>
      <c r="G34" s="2"/>
      <c r="H34" s="2"/>
      <c r="I34" s="2"/>
      <c r="J34" s="16"/>
    </row>
    <row r="35" spans="1:24" s="49" customFormat="1" ht="15.6" x14ac:dyDescent="0.25">
      <c r="A35" s="46"/>
      <c r="B35" s="47"/>
      <c r="C35" s="47"/>
      <c r="D35" s="48"/>
      <c r="E35" s="50"/>
      <c r="F35" s="2"/>
      <c r="G35" s="2"/>
      <c r="H35" s="2"/>
      <c r="I35" s="2"/>
      <c r="J35" s="16"/>
    </row>
    <row r="36" spans="1:24" x14ac:dyDescent="0.25">
      <c r="J36" s="8"/>
    </row>
    <row r="37" spans="1:24" x14ac:dyDescent="0.25">
      <c r="J37" s="8"/>
    </row>
    <row r="38" spans="1:24" x14ac:dyDescent="0.25">
      <c r="J38" s="8"/>
    </row>
    <row r="39" spans="1:24" x14ac:dyDescent="0.25">
      <c r="J39" s="8"/>
    </row>
    <row r="40" spans="1:24" x14ac:dyDescent="0.25">
      <c r="J40" s="8"/>
    </row>
    <row r="41" spans="1:24" x14ac:dyDescent="0.25">
      <c r="J41" s="8"/>
    </row>
    <row r="42" spans="1:24" x14ac:dyDescent="0.25">
      <c r="J42" s="8"/>
    </row>
    <row r="43" spans="1:24" x14ac:dyDescent="0.25">
      <c r="J43" s="8"/>
    </row>
    <row r="44" spans="1:24" x14ac:dyDescent="0.25">
      <c r="J44" s="8"/>
    </row>
    <row r="45" spans="1:24" x14ac:dyDescent="0.25">
      <c r="J45" s="8"/>
    </row>
    <row r="46" spans="1:24" x14ac:dyDescent="0.25">
      <c r="J46" s="8"/>
    </row>
    <row r="47" spans="1:24" x14ac:dyDescent="0.25">
      <c r="J47" s="8"/>
    </row>
    <row r="48" spans="1:24" x14ac:dyDescent="0.25">
      <c r="J48" s="8"/>
    </row>
    <row r="49" spans="10:10" x14ac:dyDescent="0.25">
      <c r="J49" s="8"/>
    </row>
    <row r="50" spans="10:10" x14ac:dyDescent="0.25">
      <c r="J50" s="8"/>
    </row>
    <row r="51" spans="10:10" x14ac:dyDescent="0.25">
      <c r="J51" s="8"/>
    </row>
    <row r="52" spans="10:10" x14ac:dyDescent="0.25">
      <c r="J52" s="8"/>
    </row>
    <row r="53" spans="10:10" x14ac:dyDescent="0.25">
      <c r="J53" s="8"/>
    </row>
    <row r="54" spans="10:10" x14ac:dyDescent="0.25">
      <c r="J54" s="8"/>
    </row>
    <row r="55" spans="10:10" x14ac:dyDescent="0.25">
      <c r="J55" s="8"/>
    </row>
    <row r="56" spans="10:10" x14ac:dyDescent="0.25">
      <c r="J56" s="8"/>
    </row>
    <row r="57" spans="10:10" x14ac:dyDescent="0.25">
      <c r="J57" s="8"/>
    </row>
    <row r="58" spans="10:10" x14ac:dyDescent="0.25">
      <c r="J58" s="8"/>
    </row>
    <row r="59" spans="10:10" x14ac:dyDescent="0.25">
      <c r="J59" s="8"/>
    </row>
    <row r="60" spans="10:10" x14ac:dyDescent="0.25">
      <c r="J60" s="8"/>
    </row>
    <row r="61" spans="10:10" x14ac:dyDescent="0.25">
      <c r="J61" s="8"/>
    </row>
    <row r="62" spans="10:10" x14ac:dyDescent="0.25">
      <c r="J62" s="8"/>
    </row>
    <row r="63" spans="10:10" x14ac:dyDescent="0.25">
      <c r="J63" s="8"/>
    </row>
    <row r="64" spans="10:10" x14ac:dyDescent="0.25">
      <c r="J64" s="8"/>
    </row>
    <row r="65" spans="10:10" x14ac:dyDescent="0.25">
      <c r="J65" s="8"/>
    </row>
    <row r="66" spans="10:10" x14ac:dyDescent="0.25">
      <c r="J66" s="8"/>
    </row>
    <row r="67" spans="10:10" x14ac:dyDescent="0.25">
      <c r="J67" s="8"/>
    </row>
    <row r="68" spans="10:10" x14ac:dyDescent="0.25">
      <c r="J68" s="8"/>
    </row>
    <row r="69" spans="10:10" x14ac:dyDescent="0.25">
      <c r="J69" s="8"/>
    </row>
    <row r="70" spans="10:10" x14ac:dyDescent="0.25">
      <c r="J70" s="8"/>
    </row>
    <row r="71" spans="10:10" x14ac:dyDescent="0.25">
      <c r="J71" s="8"/>
    </row>
    <row r="72" spans="10:10" x14ac:dyDescent="0.25">
      <c r="J72" s="8"/>
    </row>
    <row r="73" spans="10:10" x14ac:dyDescent="0.25">
      <c r="J73" s="8"/>
    </row>
    <row r="74" spans="10:10" x14ac:dyDescent="0.25">
      <c r="J74" s="8"/>
    </row>
    <row r="75" spans="10:10" x14ac:dyDescent="0.25">
      <c r="J75" s="8"/>
    </row>
    <row r="76" spans="10:10" x14ac:dyDescent="0.25">
      <c r="J76" s="8"/>
    </row>
    <row r="77" spans="10:10" x14ac:dyDescent="0.25">
      <c r="J77" s="8"/>
    </row>
    <row r="78" spans="10:10" x14ac:dyDescent="0.25">
      <c r="J78" s="8"/>
    </row>
    <row r="79" spans="10:10" x14ac:dyDescent="0.25">
      <c r="J79" s="8"/>
    </row>
    <row r="80" spans="10:10" x14ac:dyDescent="0.25">
      <c r="J80" s="8"/>
    </row>
    <row r="81" spans="10:10" x14ac:dyDescent="0.25">
      <c r="J81" s="8"/>
    </row>
    <row r="82" spans="10:10" x14ac:dyDescent="0.25">
      <c r="J82" s="8"/>
    </row>
    <row r="83" spans="10:10" x14ac:dyDescent="0.25">
      <c r="J83" s="8"/>
    </row>
    <row r="84" spans="10:10" x14ac:dyDescent="0.25">
      <c r="J84" s="8"/>
    </row>
    <row r="85" spans="10:10" x14ac:dyDescent="0.25">
      <c r="J85" s="8"/>
    </row>
    <row r="86" spans="10:10" x14ac:dyDescent="0.25">
      <c r="J86" s="8"/>
    </row>
    <row r="87" spans="10:10" x14ac:dyDescent="0.25">
      <c r="J87" s="8"/>
    </row>
    <row r="88" spans="10:10" x14ac:dyDescent="0.25">
      <c r="J88" s="8"/>
    </row>
  </sheetData>
  <mergeCells count="48">
    <mergeCell ref="A18:C18"/>
    <mergeCell ref="D15:I15"/>
    <mergeCell ref="A15:C15"/>
    <mergeCell ref="H16:H17"/>
    <mergeCell ref="I16:I17"/>
    <mergeCell ref="M16:M17"/>
    <mergeCell ref="J15:M15"/>
    <mergeCell ref="A2:C2"/>
    <mergeCell ref="D16:F16"/>
    <mergeCell ref="A16:C17"/>
    <mergeCell ref="U27:V27"/>
    <mergeCell ref="R18:T18"/>
    <mergeCell ref="R23:T23"/>
    <mergeCell ref="U28:X28"/>
    <mergeCell ref="U14:V14"/>
    <mergeCell ref="U17:V17"/>
    <mergeCell ref="W14:Y14"/>
    <mergeCell ref="W17:Y17"/>
    <mergeCell ref="U24:V24"/>
    <mergeCell ref="W24:Y24"/>
    <mergeCell ref="Z24:AB24"/>
    <mergeCell ref="U25:AB25"/>
    <mergeCell ref="A24:D24"/>
    <mergeCell ref="R24:T24"/>
    <mergeCell ref="R25:T25"/>
    <mergeCell ref="N16:N17"/>
    <mergeCell ref="O16:O17"/>
    <mergeCell ref="A12:O13"/>
    <mergeCell ref="G4:J4"/>
    <mergeCell ref="A5:B5"/>
    <mergeCell ref="A6:B6"/>
    <mergeCell ref="A7:B7"/>
    <mergeCell ref="A8:B8"/>
    <mergeCell ref="A4:E4"/>
    <mergeCell ref="D14:I14"/>
    <mergeCell ref="A14:C14"/>
    <mergeCell ref="G16:G17"/>
    <mergeCell ref="J14:M14"/>
    <mergeCell ref="J16:J17"/>
    <mergeCell ref="K16:K17"/>
    <mergeCell ref="L16:L17"/>
    <mergeCell ref="R16:T16"/>
    <mergeCell ref="R17:T17"/>
    <mergeCell ref="R12:AB13"/>
    <mergeCell ref="R14:T14"/>
    <mergeCell ref="R15:T15"/>
    <mergeCell ref="Z14:AB14"/>
    <mergeCell ref="Z17:AB17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czg</dc:creator>
  <cp:lastModifiedBy>59912</cp:lastModifiedBy>
  <dcterms:created xsi:type="dcterms:W3CDTF">2006-09-16T00:00:00Z</dcterms:created>
  <dcterms:modified xsi:type="dcterms:W3CDTF">2021-11-11T11:49:11Z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