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bookViews>
    <workbookView xWindow="-120" yWindow="-120" windowWidth="29040" windowHeight="17640" activeTab="0"/>
  </bookViews>
  <sheets>
    <sheet name="Selisih Hari" sheetId="1" r:id="rId1"/>
    <sheet name="Tanggal Haol" sheetId="2" r:id="rId2"/>
    <sheet name="Data" sheetId="3" r:id="rId3"/>
  </sheets>
  <calcPr calcId="114210"/>
</workbook>
</file>

<file path=xl/comments1.xml><?xml version="1.0" encoding="utf-8"?>
<comments xmlns="http://schemas.openxmlformats.org/spreadsheetml/2006/main">
  <authors>
    <author>Ghofur
</author>
  </authors>
  <commentList>
    <comment ref="B3" authorId="0">
      <text>
        <r>
          <rPr>
            <sz val="11"/>
            <color indexed="81"/>
            <rFont val="Arial"/>
          </rPr>
          <t xml:space="preserve">Isi Tanggal Awal</t>
        </r>
      </text>
    </comment>
    <comment ref="B6" authorId="0">
      <text>
        <r>
          <rPr>
            <sz val="11"/>
            <color indexed="81"/>
            <rFont val="Arial"/>
          </rPr>
          <t xml:space="preserve">Isi Tanggal Akhir Atau Tanggal Sekarang</t>
        </r>
      </text>
    </comment>
  </commentList>
</comments>
</file>

<file path=xl/comments2.xml><?xml version="1.0" encoding="utf-8"?>
<comments xmlns="http://schemas.openxmlformats.org/spreadsheetml/2006/main">
  <authors>
    <author>Ghofur
</author>
  </authors>
  <commentList>
    <comment ref="B3" authorId="0">
      <text>
        <r>
          <rPr>
            <sz val="11"/>
            <color indexed="81"/>
            <rFont val="Arial"/>
          </rPr>
          <t xml:space="preserve">Isi Tanggal Awal Mulai</t>
        </r>
      </text>
    </comment>
    <comment ref="B4" authorId="0">
      <text>
        <r>
          <rPr>
            <sz val="11"/>
            <color indexed="81"/>
            <rFont val="Arial"/>
          </rPr>
          <t xml:space="preserve">Isi Bulan</t>
        </r>
      </text>
    </comment>
    <comment ref="B5" authorId="0">
      <text>
        <r>
          <rPr>
            <sz val="11"/>
            <color indexed="81"/>
            <rFont val="Arial"/>
          </rPr>
          <t xml:space="preserve">Isi Tahun</t>
        </r>
      </text>
    </comment>
  </commentList>
</comments>
</file>

<file path=xl/sharedStrings.xml><?xml version="1.0" encoding="utf-8"?>
<sst xmlns="http://schemas.openxmlformats.org/spreadsheetml/2006/main" uniqueCount="93" count="93">
  <si>
    <t>Tanggal</t>
  </si>
  <si>
    <t>Bulan</t>
  </si>
  <si>
    <t>Tahun</t>
  </si>
  <si>
    <t>Tanggal Awal</t>
  </si>
  <si>
    <t>Bulan Awal</t>
  </si>
  <si>
    <t>Tahun Awal</t>
  </si>
  <si>
    <t>Tanggal Akhir</t>
  </si>
  <si>
    <t>Bulan Akhir</t>
  </si>
  <si>
    <t>Tahun Akhir</t>
  </si>
  <si>
    <t>TBT Awal</t>
  </si>
  <si>
    <t>TBT Akhir</t>
  </si>
  <si>
    <t>STG</t>
  </si>
  <si>
    <t>SB</t>
  </si>
  <si>
    <t>STH</t>
  </si>
  <si>
    <t>STN</t>
  </si>
  <si>
    <t>e</t>
  </si>
  <si>
    <t>d</t>
  </si>
  <si>
    <t>SH</t>
  </si>
  <si>
    <t>SH,SB,STN</t>
  </si>
  <si>
    <t>JH</t>
  </si>
  <si>
    <t>Jb</t>
  </si>
  <si>
    <t>JN</t>
  </si>
  <si>
    <t>JTN</t>
  </si>
  <si>
    <t>DATEDIF(B9,B10,"Y")&amp;"Tahun,"&amp;DATEDIF(B9,B10,"ym")&amp;"Bulan,"&amp;B10-DATE(YEAR(B10),MONTH(B10),1)&amp;"Hari"</t>
  </si>
  <si>
    <t>365-354</t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</si>
  <si>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</si>
  <si>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</si>
  <si>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</si>
  <si>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</si>
  <si>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</si>
  <si>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</si>
  <si>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</si>
  <si>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</si>
  <si>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</si>
  <si>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</si>
  <si>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</si>
  <si>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</si>
  <si>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</si>
  <si>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</si>
  <si>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</si>
  <si>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</si>
  <si>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</si>
  <si>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</si>
  <si>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</si>
  <si>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</si>
  <si>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</si>
  <si>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</si>
  <si>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</si>
  <si>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</si>
  <si>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</si>
  <si>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</si>
  <si>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</si>
  <si>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</si>
  <si>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Kabisah</t>
    </r>
  </si>
  <si>
    <r>
      <rPr>
        <b/>
        <sz val="11"/>
        <rFont val="Arial"/>
      </rPr>
      <t>Basitoh</t>
    </r>
  </si>
  <si>
    <r>
      <rPr>
        <b/>
        <sz val="11"/>
        <rFont val="Arial"/>
      </rPr>
      <t>Basitoh</t>
    </r>
  </si>
  <si>
    <t>Tahun Kabisah</t>
  </si>
  <si>
    <t>Tahun Basitoh</t>
  </si>
  <si>
    <t>TBT</t>
  </si>
  <si>
    <t>TBT 7</t>
  </si>
  <si>
    <t>Haul</t>
  </si>
  <si>
    <t>Haul Masehi</t>
  </si>
  <si>
    <t>Haul Hijri</t>
  </si>
  <si>
    <t>Hari Ke 7</t>
  </si>
  <si>
    <t>Hari Ke 40</t>
  </si>
  <si>
    <t>Hari Ke 100</t>
  </si>
  <si>
    <t>Hari Ke 1000</t>
  </si>
  <si>
    <t>Catatan: Untuk Hari Haul Ambil</t>
  </si>
  <si>
    <t>Catatan: Untuk Penentual Hari Haul</t>
  </si>
  <si>
    <t>Ambil Hari Haul Tahun Hijriyah</t>
  </si>
  <si>
    <t>Ambil Hari Haul Dari Selisih Hijriyah</t>
  </si>
  <si>
    <t>Catatan: Untuk Penentuan Hari Haul</t>
  </si>
  <si>
    <t>Baik Untuk Haul Zakat Atau Haul</t>
  </si>
  <si>
    <t>Baik Untuk Haul Zakat Atau Haul Almarhum</t>
  </si>
  <si>
    <t>Baik Haul Zakat Atau Haul Almarhum</t>
  </si>
  <si>
    <t>Baik Haul Zakat Atau Haul Orang</t>
  </si>
  <si>
    <t>Yang Sudah Wafat Maka Ambil</t>
  </si>
  <si>
    <t>Hari Haul Dari Selisih Masehi Dan Hijri</t>
  </si>
  <si>
    <t>Atau Haul Hijri</t>
  </si>
  <si>
    <t>Atau Bisa Disebut Haul Hijri</t>
  </si>
  <si>
    <t>Atau Bisa Disebut Haul Hijriyah</t>
  </si>
  <si>
    <t>Catatan: Untuk Penentuan Tanggal Haul</t>
  </si>
  <si>
    <t>Tanggal Haul Dari Selisih Masehi Dan Hijri</t>
  </si>
  <si>
    <t>Jumlah Hari (JH)</t>
  </si>
  <si>
    <t>Jumlam Bulan (JB)</t>
  </si>
  <si>
    <t>Jumlah Tahun (JT)</t>
  </si>
  <si>
    <t>SH,SB,ST</t>
  </si>
  <si>
    <t>Selisih (SH,SB,ST)</t>
  </si>
  <si>
    <t>Dec TA</t>
  </si>
  <si>
    <t>Dec TAL</t>
  </si>
  <si>
    <t>Dectal</t>
  </si>
  <si>
    <t>Dectir</t>
  </si>
  <si>
    <t>Decsil</t>
  </si>
</sst>
</file>

<file path=xl/styles.xml><?xml version="1.0" encoding="utf-8"?>
<styleSheet xmlns="http://schemas.openxmlformats.org/spreadsheetml/2006/main">
  <numFmts count="4">
    <numFmt numFmtId="0" formatCode="General"/>
    <numFmt numFmtId="164" formatCode="m/d/yyyy;@"/>
    <numFmt numFmtId="14" formatCode="m/d/yyyy"/>
    <numFmt numFmtId="165" formatCode="[$-409]d\-mmm\-yyyy;@"/>
  </numFmts>
  <fonts count="4">
    <font>
      <name val="Arial"/>
      <sz val="11"/>
    </font>
    <font>
      <name val="Arial"/>
      <i/>
      <sz val="11"/>
    </font>
    <font>
      <name val="Arial"/>
      <i/>
      <sz val="11"/>
    </font>
    <font>
      <name val="Arial"/>
      <b/>
      <sz val="11"/>
    </font>
  </fonts>
  <fills count="7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FFCC99"/>
      </patternFill>
    </fill>
    <fill>
      <patternFill patternType="solid">
        <fgColor rgb="FFCCFECC"/>
      </patternFill>
    </fill>
    <fill>
      <patternFill patternType="solid">
        <fgColor rgb="FF92D04F"/>
      </patternFill>
    </fill>
    <fill>
      <patternFill patternType="none"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0" borderId="0" xfId="0" applyFont="1" applyBorder="1">
      <alignment vertical="center"/>
    </xf>
    <xf numFmtId="164" fontId="1" fillId="4" borderId="1" xfId="0" applyNumberFormat="1" applyFont="1" applyFill="1" applyBorder="1">
      <alignment vertical="center"/>
    </xf>
    <xf numFmtId="14" fontId="1" fillId="4" borderId="1" xfId="0" applyNumberFormat="1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4" borderId="1" xfId="0" applyFont="1" applyFill="1" applyBorder="1" applyAlignment="1">
      <alignment horizontal="right" vertical="center"/>
    </xf>
    <xf numFmtId="0" fontId="1" fillId="0" borderId="0" xfId="0" applyFont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0" borderId="0" xfId="0" applyFont="1" applyBorder="1">
      <alignment vertical="center"/>
    </xf>
    <xf numFmtId="14" fontId="1" fillId="2" borderId="1" xfId="0" applyNumberFormat="1" applyFont="1" applyFill="1" applyBorder="1">
      <alignment vertical="center"/>
    </xf>
    <xf numFmtId="0" fontId="2" fillId="4" borderId="1" xfId="0" applyFont="1" applyFill="1" applyBorder="1" applyAlignment="1">
      <alignment horizontal="left" vertical="center"/>
    </xf>
    <xf numFmtId="165" fontId="1" fillId="2" borderId="1" xfId="0" applyNumberFormat="1" applyFont="1" applyFill="1" applyBorder="1">
      <alignment vertical="center"/>
    </xf>
    <xf numFmtId="165" fontId="2" fillId="2" borderId="1" xfId="0" applyNumberFormat="1" applyFont="1" applyFill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5" borderId="0" xfId="0" applyFont="1" applyFill="1" applyBorder="1">
      <alignment vertical="center"/>
    </xf>
    <xf numFmtId="0" fontId="3" fillId="6" borderId="2" xfId="0" applyNumberFormat="1" applyFont="1" applyFill="1" applyBorder="1" applyAlignment="1">
      <alignment horizontal="right" vertical="center"/>
    </xf>
    <xf numFmtId="0" fontId="3" fillId="6" borderId="2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2A5E3"/>
  </sheetPr>
  <dimension ref="A1:M34"/>
  <sheetViews>
    <sheetView tabSelected="1" workbookViewId="0" zoomScale="82">
      <selection activeCell="B31" sqref="B31"/>
    </sheetView>
  </sheetViews>
  <sheetFormatPr defaultRowHeight="14.25" defaultColWidth="10"/>
  <cols>
    <col min="1" max="1" customWidth="1" width="17.144531" style="0"/>
    <col min="2" max="2" customWidth="1" width="21.996094" style="0"/>
    <col min="3" max="3" customWidth="1" width="14.0859375" style="0"/>
  </cols>
  <sheetData>
    <row r="3" spans="8:8" ht="15.85">
      <c r="A3" s="1" t="s">
        <v>3</v>
      </c>
      <c r="B3" s="2">
        <v>3.0</v>
      </c>
      <c r="C3" s="3"/>
    </row>
    <row r="4" spans="8:8" ht="15.85">
      <c r="A4" s="1" t="s">
        <v>4</v>
      </c>
      <c r="B4" s="2">
        <v>2.0</v>
      </c>
      <c r="C4" s="3"/>
    </row>
    <row r="5" spans="8:8" ht="14.85">
      <c r="A5" s="1" t="s">
        <v>5</v>
      </c>
      <c r="B5" s="2">
        <v>2024.0</v>
      </c>
      <c r="C5" s="3"/>
    </row>
    <row r="6" spans="8:8" ht="15.85">
      <c r="A6" s="1" t="s">
        <v>6</v>
      </c>
      <c r="B6" s="2">
        <v>27.0</v>
      </c>
      <c r="C6" s="3"/>
    </row>
    <row r="7" spans="8:8" ht="15.85">
      <c r="A7" s="1" t="s">
        <v>7</v>
      </c>
      <c r="B7" s="2">
        <v>3.0</v>
      </c>
      <c r="C7" s="3"/>
    </row>
    <row r="8" spans="8:8" ht="14.45">
      <c r="A8" s="1" t="s">
        <v>8</v>
      </c>
      <c r="B8" s="2">
        <v>2024.0</v>
      </c>
      <c r="C8" s="3"/>
    </row>
    <row r="9" spans="8:8" ht="15.1">
      <c r="A9" s="1" t="s">
        <v>9</v>
      </c>
      <c r="B9" s="4">
        <f>DATE(B5,B4,B3)</f>
        <v>45325.0</v>
      </c>
      <c r="C9" s="3"/>
    </row>
    <row r="10" spans="8:8" ht="15.1">
      <c r="A10" s="1" t="s">
        <v>10</v>
      </c>
      <c r="B10" s="5">
        <f>DATE(B8,B7,B6)</f>
        <v>45378.0</v>
      </c>
      <c r="C10" s="3"/>
    </row>
    <row r="11" spans="8:8" ht="15.85">
      <c r="A11" s="1" t="s">
        <v>83</v>
      </c>
      <c r="B11" s="6">
        <f>DATEDIF(B9,B10,"D")</f>
        <v>53.0</v>
      </c>
      <c r="C11" s="3"/>
    </row>
    <row r="12" spans="8:8" ht="15.85">
      <c r="A12" s="1" t="s">
        <v>84</v>
      </c>
      <c r="B12" s="6">
        <f>DATEDIF(B9,B10,"M")</f>
        <v>1.0</v>
      </c>
      <c r="C12" s="3"/>
    </row>
    <row r="13" spans="8:8" ht="15.85">
      <c r="A13" s="1" t="s">
        <v>85</v>
      </c>
      <c r="B13" s="6">
        <f>DATEDIF(B9,B10,"Y")</f>
        <v>0.0</v>
      </c>
      <c r="C13" s="3"/>
    </row>
    <row r="14" spans="8:8" ht="15.85" customFormat="1">
      <c r="A14" s="1" t="s">
        <v>90</v>
      </c>
      <c r="B14" s="6">
        <f>B8+B7/60+B6/3600</f>
        <v>2024.0575</v>
      </c>
      <c r="C14" s="3"/>
    </row>
    <row r="15" spans="8:8" ht="15.85" customFormat="1">
      <c r="A15" s="1" t="s">
        <v>91</v>
      </c>
      <c r="B15" s="6">
        <f>B5+B4/60+B3/3600</f>
        <v>2024.0341666666632</v>
      </c>
      <c r="C15" s="3"/>
    </row>
    <row r="16" spans="8:8" ht="15.85" customFormat="1">
      <c r="A16" s="1" t="s">
        <v>92</v>
      </c>
      <c r="B16" s="6">
        <f>ABS(B14-B15)</f>
        <v>0.023333333336722717</v>
      </c>
      <c r="C16" s="3"/>
    </row>
    <row r="17" spans="8:8" ht="15.85">
      <c r="A17" s="1" t="s">
        <v>87</v>
      </c>
      <c r="B17" s="7" t="str">
        <f>TEXT(ABS(B16)/24,"[hh] ☆ mm ☆ ss")</f>
        <v>00 ☆ 01 ☆ 24</v>
      </c>
      <c r="C17" s="3"/>
    </row>
    <row r="18" spans="8:8" ht="14.25">
      <c r="A18" s="3"/>
      <c r="B18" s="3"/>
      <c r="C18" s="8"/>
    </row>
    <row r="19" spans="8:8" ht="15.85">
      <c r="A19" s="8"/>
      <c r="B19" s="8"/>
      <c r="C19" s="8"/>
    </row>
    <row r="20" spans="8:8">
      <c r="A20" s="8"/>
      <c r="B20" s="8"/>
      <c r="C20" s="8"/>
    </row>
    <row r="21" spans="8:8">
      <c r="A21" s="8"/>
      <c r="B21" s="8"/>
      <c r="C21" s="8"/>
    </row>
    <row r="22" spans="8:8">
      <c r="A22" s="8"/>
      <c r="B22" s="8"/>
      <c r="C22" s="8"/>
    </row>
    <row r="23" spans="8:8">
      <c r="A23" s="8"/>
      <c r="B23" s="8"/>
      <c r="C23" s="8"/>
    </row>
    <row r="24" spans="8:8">
      <c r="A24" s="8"/>
      <c r="B24" s="8"/>
      <c r="C24" s="8"/>
    </row>
    <row r="25" spans="8:8">
      <c r="A25" s="8"/>
      <c r="B25" s="8"/>
      <c r="C25" s="8"/>
    </row>
    <row r="26" spans="8:8">
      <c r="A26" s="8"/>
      <c r="B26" s="8"/>
      <c r="C26" s="8"/>
    </row>
    <row r="27" spans="8:8">
      <c r="A27" s="8"/>
      <c r="B27" s="8"/>
      <c r="C27" s="8"/>
    </row>
    <row r="28" spans="8:8">
      <c r="A28" s="8"/>
      <c r="B28" s="8"/>
      <c r="C28" s="8"/>
    </row>
    <row r="29" spans="8:8">
      <c r="A29" s="8"/>
      <c r="B29" s="8"/>
      <c r="C29" s="8"/>
    </row>
    <row r="30" spans="8:8">
      <c r="A30" s="8"/>
      <c r="B30" s="8"/>
      <c r="C30" s="8"/>
    </row>
    <row r="31" spans="8:8">
      <c r="A31" s="8"/>
      <c r="B31" s="8"/>
      <c r="C31" s="8"/>
    </row>
    <row r="32" spans="8:8">
      <c r="A32" s="8"/>
      <c r="B32" s="8"/>
      <c r="C32" s="8"/>
    </row>
    <row r="33" spans="8:8">
      <c r="A33" s="8"/>
      <c r="B33" s="8"/>
      <c r="C33" s="8"/>
    </row>
    <row r="34" spans="8:8">
      <c r="A34" s="8"/>
      <c r="B34" s="8"/>
      <c r="C34" s="8"/>
    </row>
  </sheetData>
  <pageMargins left="0.7" right="0.7" top="0.75" bottom="0.75" header="0.3" footer="0.3"/>
  <legacy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92D04F"/>
  </sheetPr>
  <dimension ref="A1:K18"/>
  <sheetViews>
    <sheetView workbookViewId="0" zoomScale="84">
      <selection activeCell="B34" sqref="B34"/>
    </sheetView>
  </sheetViews>
  <sheetFormatPr defaultRowHeight="14.25" defaultColWidth="10"/>
  <cols>
    <col min="1" max="1" customWidth="1" width="15.0859375" style="0"/>
    <col min="2" max="2" customWidth="1" width="19.164062" style="0"/>
  </cols>
  <sheetData>
    <row r="3" spans="8:8" ht="14.45">
      <c r="A3" s="9" t="s">
        <v>0</v>
      </c>
      <c r="B3" s="10">
        <v>27.0</v>
      </c>
      <c r="C3" s="11"/>
    </row>
    <row r="4" spans="8:8" ht="14.45">
      <c r="A4" s="9" t="s">
        <v>1</v>
      </c>
      <c r="B4" s="10">
        <v>1.0</v>
      </c>
      <c r="C4" s="11"/>
    </row>
    <row r="5" spans="8:8" ht="14.45">
      <c r="A5" s="9" t="s">
        <v>2</v>
      </c>
      <c r="B5" s="10">
        <v>2024.0</v>
      </c>
      <c r="C5" s="11"/>
    </row>
    <row r="6" spans="8:8" ht="14.8">
      <c r="A6" s="9" t="s">
        <v>58</v>
      </c>
      <c r="B6" s="12">
        <f>DATE(B5,B4,B3)</f>
        <v>45318.0</v>
      </c>
      <c r="C6" s="11"/>
    </row>
    <row r="7" spans="8:8" ht="14.8">
      <c r="A7" s="13" t="s">
        <v>63</v>
      </c>
      <c r="B7" s="14">
        <f>DATE(B5,B4,B3)+6</f>
        <v>45324.0</v>
      </c>
      <c r="C7" s="11"/>
    </row>
    <row r="8" spans="8:8" ht="14.8">
      <c r="A8" s="13" t="s">
        <v>64</v>
      </c>
      <c r="B8" s="14">
        <f>B6+40-1</f>
        <v>45357.0</v>
      </c>
      <c r="C8" s="11"/>
    </row>
    <row r="9" spans="8:8" ht="14.8">
      <c r="A9" s="13" t="s">
        <v>65</v>
      </c>
      <c r="B9" s="14">
        <f>B6+100-1</f>
        <v>45417.0</v>
      </c>
      <c r="C9" s="11"/>
    </row>
    <row r="10" spans="8:8" ht="14.8">
      <c r="A10" s="13" t="s">
        <v>61</v>
      </c>
      <c r="B10" s="14">
        <f>B6+Data!E17</f>
        <v>45684.0</v>
      </c>
      <c r="C10" s="11"/>
    </row>
    <row r="11" spans="8:8">
      <c r="A11" s="13" t="s">
        <v>62</v>
      </c>
      <c r="B11" s="14">
        <f>B10-11</f>
        <v>45673.0</v>
      </c>
      <c r="C11" s="11"/>
    </row>
    <row r="12" spans="8:8" ht="14.8">
      <c r="A12" s="13" t="s">
        <v>66</v>
      </c>
      <c r="B12" s="15">
        <f>B6+1000</f>
        <v>46318.0</v>
      </c>
      <c r="C12" s="11"/>
    </row>
    <row r="13" spans="8:8" ht="16.95">
      <c r="A13" s="16"/>
      <c r="B13" s="16"/>
      <c r="C13" s="17"/>
    </row>
    <row r="14" spans="8:8" ht="16.95">
      <c r="A14" s="18" t="s">
        <v>81</v>
      </c>
      <c r="B14" s="18"/>
      <c r="C14" s="11"/>
    </row>
    <row r="15" spans="8:8" ht="16.95">
      <c r="A15" s="18" t="s">
        <v>75</v>
      </c>
      <c r="B15" s="18"/>
      <c r="C15" s="11"/>
    </row>
    <row r="16" spans="8:8" ht="16.95">
      <c r="A16" s="18" t="s">
        <v>76</v>
      </c>
      <c r="B16" s="18"/>
      <c r="C16" s="11"/>
    </row>
    <row r="17" spans="8:8" ht="16.95">
      <c r="A17" s="18" t="s">
        <v>82</v>
      </c>
      <c r="B17" s="18"/>
      <c r="C17" s="11"/>
    </row>
    <row r="18" spans="8:8" ht="16.95">
      <c r="A18" s="18" t="s">
        <v>80</v>
      </c>
      <c r="B18" s="18"/>
    </row>
  </sheetData>
  <mergeCells count="6">
    <mergeCell ref="A13:B13"/>
    <mergeCell ref="A14:B14"/>
    <mergeCell ref="A15:B15"/>
    <mergeCell ref="A16:B16"/>
    <mergeCell ref="A17:B17"/>
    <mergeCell ref="A18:B18"/>
  </mergeCells>
  <pageMargins left="0.7" right="0.7" top="0.75" bottom="0.75" header="0.3" footer="0.3"/>
  <legacy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C000"/>
  </sheetPr>
  <dimension ref="A1:K32"/>
  <sheetViews>
    <sheetView workbookViewId="0" topLeftCell="B2" zoomScale="71">
      <selection activeCell="D40" sqref="D40"/>
    </sheetView>
  </sheetViews>
  <sheetFormatPr defaultRowHeight="14.25" defaultColWidth="10"/>
  <cols>
    <col min="4" max="4" customWidth="1" width="14.066406" style="0"/>
  </cols>
  <sheetData>
    <row r="2" spans="8:8" ht="15.1">
      <c r="A2"/>
      <c r="B2" s="19">
        <v>1.0</v>
      </c>
      <c r="C2" s="20" t="s">
        <v>25</v>
      </c>
    </row>
    <row r="3" spans="8:8" ht="15.1">
      <c r="B3" s="19">
        <v>2.0</v>
      </c>
      <c r="C3" s="20" t="s">
        <v>26</v>
      </c>
    </row>
    <row r="4" spans="8:8" ht="15.1">
      <c r="B4" s="19">
        <v>3.0</v>
      </c>
      <c r="C4" s="20" t="s">
        <v>27</v>
      </c>
    </row>
    <row r="5" spans="8:8" ht="15.1">
      <c r="B5" s="19">
        <v>4.0</v>
      </c>
      <c r="C5" s="20" t="s">
        <v>28</v>
      </c>
    </row>
    <row r="6" spans="8:8" ht="15.1">
      <c r="B6" s="19">
        <v>5.0</v>
      </c>
      <c r="C6" s="20" t="s">
        <v>29</v>
      </c>
    </row>
    <row r="7" spans="8:8" ht="15.1">
      <c r="B7" s="19">
        <v>6.0</v>
      </c>
      <c r="C7" s="20" t="s">
        <v>30</v>
      </c>
    </row>
    <row r="8" spans="8:8" ht="15.1">
      <c r="B8" s="19">
        <v>7.0</v>
      </c>
      <c r="C8" s="20" t="s">
        <v>31</v>
      </c>
    </row>
    <row r="9" spans="8:8" ht="15.1">
      <c r="B9" s="19">
        <v>8.0</v>
      </c>
      <c r="C9" s="20" t="s">
        <v>32</v>
      </c>
    </row>
    <row r="10" spans="8:8" ht="15.1">
      <c r="B10" s="19">
        <v>9.0</v>
      </c>
      <c r="C10" s="20" t="s">
        <v>33</v>
      </c>
    </row>
    <row r="11" spans="8:8" ht="15.1">
      <c r="B11" s="19">
        <v>10.0</v>
      </c>
      <c r="C11" s="20" t="s">
        <v>34</v>
      </c>
    </row>
    <row r="12" spans="8:8" ht="15.1">
      <c r="B12" s="19">
        <v>11.0</v>
      </c>
      <c r="C12" s="20" t="s">
        <v>35</v>
      </c>
    </row>
    <row r="13" spans="8:8" ht="15.1">
      <c r="B13" s="19">
        <v>12.0</v>
      </c>
      <c r="C13" s="20" t="s">
        <v>36</v>
      </c>
      <c r="D13" s="17">
        <f>'Tanggal Haol'!B5</f>
        <v>2024.0</v>
      </c>
    </row>
    <row r="14" spans="8:8" ht="15.1">
      <c r="B14" s="19">
        <v>13.0</v>
      </c>
      <c r="C14" s="20" t="s">
        <v>37</v>
      </c>
      <c r="D14" s="17" t="str">
        <f>IF(((MOD(D13,4)=0)*((MOD(D13,100)&lt;&gt;0)+(MOD(D13,400)=0))=1),"Tahun Kabisah","Tahun Basitoh")</f>
        <v>Tahun Kabisah</v>
      </c>
      <c r="E14"/>
    </row>
    <row r="15" spans="8:8" ht="15.1">
      <c r="B15" s="19">
        <v>14.0</v>
      </c>
      <c r="C15" s="20" t="s">
        <v>38</v>
      </c>
      <c r="D15" s="17" t="s">
        <v>56</v>
      </c>
      <c r="E15">
        <v>366.0</v>
      </c>
    </row>
    <row r="16" spans="8:8" ht="15.1">
      <c r="B16" s="19">
        <v>15.0</v>
      </c>
      <c r="C16" s="20" t="s">
        <v>39</v>
      </c>
      <c r="D16" s="17" t="s">
        <v>57</v>
      </c>
      <c r="E16">
        <v>365.0</v>
      </c>
    </row>
    <row r="17" spans="8:8" ht="15.1">
      <c r="B17" s="19">
        <v>16.0</v>
      </c>
      <c r="C17" s="20" t="s">
        <v>40</v>
      </c>
      <c r="E17">
        <f>VLOOKUP(D14,D15:E16,2)</f>
        <v>366.0</v>
      </c>
    </row>
    <row r="18" spans="8:8" ht="15.1">
      <c r="B18" s="19">
        <v>17.0</v>
      </c>
      <c r="C18" s="20" t="s">
        <v>41</v>
      </c>
    </row>
    <row r="19" spans="8:8" ht="15.1">
      <c r="B19" s="19">
        <v>18.0</v>
      </c>
      <c r="C19" s="20" t="s">
        <v>42</v>
      </c>
    </row>
    <row r="20" spans="8:8" ht="15.1">
      <c r="B20" s="19">
        <v>19.0</v>
      </c>
      <c r="C20" s="20" t="s">
        <v>43</v>
      </c>
    </row>
    <row r="21" spans="8:8" ht="15.1">
      <c r="B21" s="19">
        <v>20.0</v>
      </c>
      <c r="C21" s="20" t="s">
        <v>44</v>
      </c>
    </row>
    <row r="22" spans="8:8" ht="15.1">
      <c r="B22" s="19">
        <v>21.0</v>
      </c>
      <c r="C22" s="20" t="s">
        <v>45</v>
      </c>
    </row>
    <row r="23" spans="8:8" ht="15.1">
      <c r="B23" s="19">
        <v>22.0</v>
      </c>
      <c r="C23" s="20" t="s">
        <v>46</v>
      </c>
    </row>
    <row r="24" spans="8:8" ht="15.1">
      <c r="B24" s="19">
        <v>23.0</v>
      </c>
      <c r="C24" s="20" t="s">
        <v>47</v>
      </c>
    </row>
    <row r="25" spans="8:8" ht="15.1">
      <c r="B25" s="19">
        <v>24.0</v>
      </c>
      <c r="C25" s="20" t="s">
        <v>48</v>
      </c>
    </row>
    <row r="26" spans="8:8" ht="15.1">
      <c r="B26" s="19">
        <v>25.0</v>
      </c>
      <c r="C26" s="20" t="s">
        <v>49</v>
      </c>
    </row>
    <row r="27" spans="8:8" ht="15.1">
      <c r="B27" s="19">
        <v>26.0</v>
      </c>
      <c r="C27" s="20" t="s">
        <v>50</v>
      </c>
    </row>
    <row r="28" spans="8:8" ht="15.1">
      <c r="B28" s="19">
        <v>27.0</v>
      </c>
      <c r="C28" s="20" t="s">
        <v>51</v>
      </c>
    </row>
    <row r="29" spans="8:8" ht="15.1">
      <c r="B29" s="19">
        <v>28.0</v>
      </c>
      <c r="C29" s="20" t="s">
        <v>52</v>
      </c>
    </row>
    <row r="30" spans="8:8" ht="15.1">
      <c r="B30" s="19">
        <v>29.0</v>
      </c>
      <c r="C30" s="20" t="s">
        <v>53</v>
      </c>
    </row>
    <row r="31" spans="8:8" ht="15.1">
      <c r="B31" s="19">
        <v>30.0</v>
      </c>
      <c r="C31" s="20" t="s">
        <v>54</v>
      </c>
    </row>
    <row r="32" spans="8:8" ht="15.1">
      <c r="B32" s="19">
        <v>0.0</v>
      </c>
      <c r="C32" s="20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Ghofur</dc:creator>
  <dcterms:created xsi:type="dcterms:W3CDTF">2024-03-20T22:58:23Z</dcterms:created>
  <dcterms:modified xsi:type="dcterms:W3CDTF">2024-03-27T03:07:08Z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d3fb403112d34b19a020600c40f5b18f</vt:lpwstr>
  </property>
</Properties>
</file>