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0" yWindow="-30" windowWidth="13770" windowHeight="12720" tabRatio="364" activeTab="2"/>
  </bookViews>
  <sheets>
    <sheet name="SKP" sheetId="1" r:id="rId1"/>
    <sheet name="Form 2" sheetId="3" r:id="rId2"/>
    <sheet name="Form 3" sheetId="4" r:id="rId3"/>
  </sheets>
  <externalReferences>
    <externalReference r:id="rId4"/>
    <externalReference r:id="rId5"/>
  </externalReferences>
  <definedNames>
    <definedName name="AG" localSheetId="2">'[1]Form 2'!#REF!</definedName>
    <definedName name="AG">'Form 2'!#REF!</definedName>
    <definedName name="_xlnm.Print_Area" localSheetId="1">'Form 2'!$A$1:$AQ$31</definedName>
    <definedName name="_xlnm.Print_Area" localSheetId="2">'Form 3'!$A$1:$U$56</definedName>
    <definedName name="_xlnm.Print_Area" localSheetId="0">SKP!$A$1:$L$35</definedName>
  </definedNames>
  <calcPr calcId="145621"/>
</workbook>
</file>

<file path=xl/calcChain.xml><?xml version="1.0" encoding="utf-8"?>
<calcChain xmlns="http://schemas.openxmlformats.org/spreadsheetml/2006/main">
  <c r="P48" i="4" l="1"/>
  <c r="P53" i="4"/>
  <c r="A32" i="1"/>
  <c r="A31" i="1"/>
  <c r="E53" i="4"/>
  <c r="P46" i="4"/>
  <c r="P44" i="4"/>
  <c r="E43" i="4"/>
  <c r="E42" i="4"/>
  <c r="F10" i="4"/>
  <c r="F11" i="4" s="1"/>
  <c r="G11" i="4" s="1"/>
  <c r="G9" i="4"/>
  <c r="G8" i="4"/>
  <c r="G7" i="4"/>
  <c r="G6" i="4"/>
  <c r="G5" i="4"/>
  <c r="G4" i="4"/>
  <c r="F3" i="4"/>
  <c r="I3" i="4" s="1"/>
  <c r="F12" i="4" l="1"/>
  <c r="I12" i="4" s="1"/>
  <c r="I13" i="4" s="1"/>
  <c r="I14" i="4" s="1"/>
  <c r="AL19" i="3" l="1"/>
  <c r="AK19" i="3"/>
  <c r="AF19" i="3"/>
  <c r="AE19" i="3"/>
  <c r="AD19" i="3"/>
  <c r="AC19" i="3"/>
  <c r="Z19" i="3"/>
  <c r="Y19" i="3"/>
  <c r="X19" i="3"/>
  <c r="W19" i="3"/>
  <c r="AA19" i="3" s="1"/>
  <c r="T19" i="3"/>
  <c r="J19" i="3"/>
  <c r="C19" i="3"/>
  <c r="M31" i="3"/>
  <c r="M30" i="3"/>
  <c r="Y23" i="3"/>
  <c r="AK18" i="3"/>
  <c r="AN18" i="3" s="1"/>
  <c r="AD18" i="3"/>
  <c r="AC18" i="3"/>
  <c r="Y18" i="3"/>
  <c r="W18" i="3"/>
  <c r="T18" i="3"/>
  <c r="P18" i="3"/>
  <c r="J18" i="3"/>
  <c r="I18" i="3"/>
  <c r="AE18" i="3" s="1"/>
  <c r="Z18" i="3"/>
  <c r="C18" i="3"/>
  <c r="AK17" i="3"/>
  <c r="AD17" i="3"/>
  <c r="AC17" i="3"/>
  <c r="Y17" i="3"/>
  <c r="W17" i="3"/>
  <c r="T17" i="3"/>
  <c r="P17" i="3"/>
  <c r="J17" i="3"/>
  <c r="I17" i="3"/>
  <c r="Z17" i="3"/>
  <c r="C17" i="3"/>
  <c r="AK16" i="3"/>
  <c r="AN16" i="3" s="1"/>
  <c r="AD16" i="3"/>
  <c r="AC16" i="3"/>
  <c r="Y16" i="3"/>
  <c r="W16" i="3"/>
  <c r="T16" i="3"/>
  <c r="P16" i="3"/>
  <c r="J16" i="3"/>
  <c r="I16" i="3"/>
  <c r="Z16" i="3"/>
  <c r="C16" i="3"/>
  <c r="AK15" i="3"/>
  <c r="AD15" i="3"/>
  <c r="AC15" i="3"/>
  <c r="Y15" i="3"/>
  <c r="W15" i="3"/>
  <c r="T15" i="3"/>
  <c r="P15" i="3"/>
  <c r="J15" i="3"/>
  <c r="I15" i="3"/>
  <c r="Z15" i="3"/>
  <c r="C15" i="3"/>
  <c r="AK14" i="3"/>
  <c r="AN14" i="3" s="1"/>
  <c r="AF14" i="3"/>
  <c r="AD14" i="3"/>
  <c r="AC14" i="3"/>
  <c r="Y14" i="3"/>
  <c r="X14" i="3"/>
  <c r="W14" i="3"/>
  <c r="T14" i="3"/>
  <c r="AL14" i="3"/>
  <c r="AM14" i="3" s="1"/>
  <c r="AO14" i="3" s="1"/>
  <c r="J14" i="3"/>
  <c r="AE14" i="3"/>
  <c r="Z14" i="3"/>
  <c r="C14" i="3"/>
  <c r="AK13" i="3"/>
  <c r="AD13" i="3"/>
  <c r="AC13" i="3"/>
  <c r="Y13" i="3"/>
  <c r="W13" i="3"/>
  <c r="T13" i="3"/>
  <c r="P13" i="3"/>
  <c r="J13" i="3"/>
  <c r="I13" i="3"/>
  <c r="Z13" i="3"/>
  <c r="C13" i="3"/>
  <c r="AK12" i="3"/>
  <c r="AN12" i="3" s="1"/>
  <c r="AD12" i="3"/>
  <c r="AC12" i="3"/>
  <c r="Y12" i="3"/>
  <c r="W12" i="3"/>
  <c r="T12" i="3"/>
  <c r="P12" i="3"/>
  <c r="J12" i="3"/>
  <c r="I12" i="3"/>
  <c r="AE12" i="3" s="1"/>
  <c r="Z12" i="3"/>
  <c r="C12" i="3"/>
  <c r="AK11" i="3"/>
  <c r="AD11" i="3"/>
  <c r="AC11" i="3"/>
  <c r="Y11" i="3"/>
  <c r="W11" i="3"/>
  <c r="T11" i="3"/>
  <c r="AL11" i="3"/>
  <c r="J11" i="3"/>
  <c r="Z11" i="3"/>
  <c r="C11" i="3"/>
  <c r="AK10" i="3"/>
  <c r="AN10" i="3" s="1"/>
  <c r="AD10" i="3"/>
  <c r="AC10" i="3"/>
  <c r="Y10" i="3"/>
  <c r="W10" i="3"/>
  <c r="T10" i="3"/>
  <c r="P10" i="3"/>
  <c r="J10" i="3"/>
  <c r="I10" i="3"/>
  <c r="Z10" i="3"/>
  <c r="C10" i="3"/>
  <c r="AK9" i="3"/>
  <c r="AD9" i="3"/>
  <c r="AC9" i="3"/>
  <c r="Y9" i="3"/>
  <c r="W9" i="3"/>
  <c r="T9" i="3"/>
  <c r="P9" i="3"/>
  <c r="J9" i="3"/>
  <c r="I9" i="3"/>
  <c r="Z9" i="3"/>
  <c r="C9" i="3"/>
  <c r="AK8" i="3"/>
  <c r="AN8" i="3" s="1"/>
  <c r="AD8" i="3"/>
  <c r="AC8" i="3"/>
  <c r="Y8" i="3"/>
  <c r="W8" i="3"/>
  <c r="T8" i="3"/>
  <c r="P8" i="3"/>
  <c r="J8" i="3"/>
  <c r="I8" i="3"/>
  <c r="Z8" i="3"/>
  <c r="C8" i="3"/>
  <c r="AB19" i="3" l="1"/>
  <c r="X10" i="3"/>
  <c r="AB10" i="3" s="1"/>
  <c r="AL13" i="3"/>
  <c r="AM13" i="3" s="1"/>
  <c r="AL15" i="3"/>
  <c r="AE16" i="3"/>
  <c r="X18" i="3"/>
  <c r="AB18" i="3" s="1"/>
  <c r="AL8" i="3"/>
  <c r="AE10" i="3"/>
  <c r="AL17" i="3"/>
  <c r="AM17" i="3" s="1"/>
  <c r="AM19" i="3"/>
  <c r="AO19" i="3" s="1"/>
  <c r="AG19" i="3"/>
  <c r="Q19" i="3" s="1"/>
  <c r="R19" i="3" s="1"/>
  <c r="U19" i="3" s="1"/>
  <c r="AN19" i="3"/>
  <c r="X16" i="3"/>
  <c r="AB16" i="3" s="1"/>
  <c r="AL9" i="3"/>
  <c r="AM9" i="3" s="1"/>
  <c r="AE8" i="3"/>
  <c r="AL12" i="3"/>
  <c r="AM12" i="3" s="1"/>
  <c r="AO12" i="3" s="1"/>
  <c r="T22" i="3"/>
  <c r="AE9" i="3"/>
  <c r="AF10" i="3"/>
  <c r="AE11" i="3"/>
  <c r="X12" i="3"/>
  <c r="AB12" i="3" s="1"/>
  <c r="AF12" i="3"/>
  <c r="AE13" i="3"/>
  <c r="AE15" i="3"/>
  <c r="AF16" i="3"/>
  <c r="AE17" i="3"/>
  <c r="AF18" i="3"/>
  <c r="AL10" i="3"/>
  <c r="AM10" i="3" s="1"/>
  <c r="AO10" i="3" s="1"/>
  <c r="AL16" i="3"/>
  <c r="AM16" i="3" s="1"/>
  <c r="AO16" i="3" s="1"/>
  <c r="AL18" i="3"/>
  <c r="AM18" i="3" s="1"/>
  <c r="AO18" i="3" s="1"/>
  <c r="AA16" i="3"/>
  <c r="AA18" i="3"/>
  <c r="AG18" i="3" s="1"/>
  <c r="Q18" i="3" s="1"/>
  <c r="R18" i="3" s="1"/>
  <c r="U18" i="3" s="1"/>
  <c r="AA10" i="3"/>
  <c r="AG10" i="3" s="1"/>
  <c r="Q10" i="3" s="1"/>
  <c r="R10" i="3" s="1"/>
  <c r="U10" i="3" s="1"/>
  <c r="AA12" i="3"/>
  <c r="AA14" i="3"/>
  <c r="AA9" i="3"/>
  <c r="AA13" i="3"/>
  <c r="AA15" i="3"/>
  <c r="AA17" i="3"/>
  <c r="AA8" i="3"/>
  <c r="AM8" i="3"/>
  <c r="AO8" i="3" s="1"/>
  <c r="AA11" i="3"/>
  <c r="AM11" i="3"/>
  <c r="AM15" i="3"/>
  <c r="AB14" i="3"/>
  <c r="AG16" i="3"/>
  <c r="Q16" i="3" s="1"/>
  <c r="R16" i="3" s="1"/>
  <c r="U16" i="3" s="1"/>
  <c r="X8" i="3"/>
  <c r="AB8" i="3" s="1"/>
  <c r="AF8" i="3"/>
  <c r="AN9" i="3"/>
  <c r="AN11" i="3"/>
  <c r="AN13" i="3"/>
  <c r="AN15" i="3"/>
  <c r="AN17" i="3"/>
  <c r="X9" i="3"/>
  <c r="AB9" i="3" s="1"/>
  <c r="AF9" i="3"/>
  <c r="X11" i="3"/>
  <c r="AF11" i="3"/>
  <c r="X13" i="3"/>
  <c r="AB13" i="3" s="1"/>
  <c r="AF13" i="3"/>
  <c r="X15" i="3"/>
  <c r="AB15" i="3" s="1"/>
  <c r="AF15" i="3"/>
  <c r="X17" i="3"/>
  <c r="AB17" i="3" s="1"/>
  <c r="AG17" i="3" s="1"/>
  <c r="Q17" i="3" s="1"/>
  <c r="R17" i="3" s="1"/>
  <c r="U17" i="3" s="1"/>
  <c r="AF17" i="3"/>
  <c r="AO17" i="3" l="1"/>
  <c r="AB11" i="3"/>
  <c r="AG11" i="3" s="1"/>
  <c r="Q11" i="3" s="1"/>
  <c r="R11" i="3" s="1"/>
  <c r="U11" i="3" s="1"/>
  <c r="AG12" i="3"/>
  <c r="Q12" i="3" s="1"/>
  <c r="R12" i="3" s="1"/>
  <c r="U12" i="3" s="1"/>
  <c r="AO9" i="3"/>
  <c r="AO13" i="3"/>
  <c r="AG9" i="3"/>
  <c r="Q9" i="3" s="1"/>
  <c r="R9" i="3" s="1"/>
  <c r="U9" i="3" s="1"/>
  <c r="AG14" i="3"/>
  <c r="Q14" i="3" s="1"/>
  <c r="R14" i="3" s="1"/>
  <c r="U14" i="3" s="1"/>
  <c r="AG8" i="3"/>
  <c r="Q8" i="3" s="1"/>
  <c r="R8" i="3" s="1"/>
  <c r="U8" i="3" s="1"/>
  <c r="AG13" i="3"/>
  <c r="Q13" i="3" s="1"/>
  <c r="R13" i="3" s="1"/>
  <c r="U13" i="3" s="1"/>
  <c r="AG15" i="3"/>
  <c r="Q15" i="3" s="1"/>
  <c r="R15" i="3" s="1"/>
  <c r="U15" i="3" s="1"/>
  <c r="AO11" i="3"/>
  <c r="AO15" i="3"/>
  <c r="R21" i="3" l="1"/>
  <c r="R22" i="3"/>
</calcChain>
</file>

<file path=xl/sharedStrings.xml><?xml version="1.0" encoding="utf-8"?>
<sst xmlns="http://schemas.openxmlformats.org/spreadsheetml/2006/main" count="262" uniqueCount="130">
  <si>
    <t>FORMULIR SASARAN KERJA</t>
  </si>
  <si>
    <t>NO</t>
  </si>
  <si>
    <t>I. PEJABAT PENILAI</t>
  </si>
  <si>
    <t>II. PEGAWAI NEGERI SIPIL YANG DINILAI</t>
  </si>
  <si>
    <t>Nama</t>
  </si>
  <si>
    <t>NIP</t>
  </si>
  <si>
    <t>Jabatan</t>
  </si>
  <si>
    <t>Unit Kerja</t>
  </si>
  <si>
    <t>Pangkat/Gol.Ruang</t>
  </si>
  <si>
    <t>TARGET</t>
  </si>
  <si>
    <t>KUAL/MUTU</t>
  </si>
  <si>
    <t>WAKTU</t>
  </si>
  <si>
    <t>BIAYA</t>
  </si>
  <si>
    <t>Pegawai Negeri Sipil Yang Dinilai</t>
  </si>
  <si>
    <t>Catatan :</t>
  </si>
  <si>
    <t>* AK Bagi PNS yang memangku jabatan fungsional tertentu</t>
  </si>
  <si>
    <t>KUANT/OUTPUT</t>
  </si>
  <si>
    <t>Pejabat Penilai,</t>
  </si>
  <si>
    <t>III. KEGIATAN TUGAS JABATAN</t>
  </si>
  <si>
    <t>PEGAWAI NEGERI SIPIL*</t>
  </si>
  <si>
    <t>AK*</t>
  </si>
  <si>
    <t>Penata Tk. I (III/d)</t>
  </si>
  <si>
    <t>Sekretariat Utama</t>
  </si>
  <si>
    <t>Distribusi Surat Perintah/Kepka</t>
  </si>
  <si>
    <t>Penomoran Kepka/Perka</t>
  </si>
  <si>
    <t>Rekap Kepka</t>
  </si>
  <si>
    <t>19911216  201012 2 001</t>
  </si>
  <si>
    <t>Menyiapkan konsep dan memproses SP kedinasan non diklat</t>
  </si>
  <si>
    <t>Mendokumentasikan SP yang sudah selesai</t>
  </si>
  <si>
    <t>Kursus Java</t>
  </si>
  <si>
    <t>Laporan</t>
  </si>
  <si>
    <t>Stempel SP dan Kepka Non Kepegawaian</t>
  </si>
  <si>
    <t>Workshop SEDMS</t>
  </si>
  <si>
    <t>Capacity bilding</t>
  </si>
  <si>
    <t>Katalogisasi</t>
  </si>
  <si>
    <t>Bulan</t>
  </si>
  <si>
    <t>Hari</t>
  </si>
  <si>
    <t>KETERANGAN</t>
  </si>
  <si>
    <t>Frekuensi</t>
  </si>
  <si>
    <t>Dokumen</t>
  </si>
  <si>
    <t>Buku</t>
  </si>
  <si>
    <t>-</t>
  </si>
  <si>
    <t>Kegiatan dilakukan bersama dengan Wakhidin dan Andika Afryansyah</t>
  </si>
  <si>
    <t>Jakarta, 7 Januari 2014</t>
  </si>
  <si>
    <t>Frita Cahyaningtyas, S.ST. MP</t>
  </si>
  <si>
    <t>NIP. 19911216  201012 2 001</t>
  </si>
  <si>
    <t>Penata Muda (III/a)</t>
  </si>
  <si>
    <t>Pengadministrasi Umum pada Subbagian Persuratan dan Kearsipan, Bagian Tata Usaha dan Kamar Sandi, Biro Umum, Sekretariat Utama</t>
  </si>
  <si>
    <t>Kepala Subbagian Persuratan dan Kearsipan, Bagian Tata Usaha dan Kamar Sandi, Biro Umum, Sekretariat Utama</t>
  </si>
  <si>
    <t>Melakukan Technical Support SEDMS kepada pengguna (Help Desk)</t>
  </si>
  <si>
    <t>Kegiatan dilakukan bersama dengan Emy Sunardi dan Regantini</t>
  </si>
  <si>
    <t>Kegiatan dilakukan bersama dengan Kuncoro Adi Prabowo, Kemas Tumenggung, Budi Santoso dan Magdalena Christine</t>
  </si>
  <si>
    <t>PENILAIAN CAPAIAN SASARAN KERJA</t>
  </si>
  <si>
    <t>PEGAWAI NEGERI SIPIL</t>
  </si>
  <si>
    <t>Jangka Waktu Penilaian  1 Januari s.d. 31 Desember 2014</t>
  </si>
  <si>
    <t>I. Kegiatan Tugas  Jabatan</t>
  </si>
  <si>
    <t>AK</t>
  </si>
  <si>
    <t>REALISASI</t>
  </si>
  <si>
    <t>PENGHITUNGAN</t>
  </si>
  <si>
    <t>NILAI CAPAIAN SKP</t>
  </si>
  <si>
    <t>Kuant/ Output</t>
  </si>
  <si>
    <t>Kual/Mutu</t>
  </si>
  <si>
    <t>Waktu</t>
  </si>
  <si>
    <t>Biaya</t>
  </si>
  <si>
    <t>persen waktu</t>
  </si>
  <si>
    <t>persen biaya</t>
  </si>
  <si>
    <t>kuantitas</t>
  </si>
  <si>
    <t>kualitas</t>
  </si>
  <si>
    <t>waktu</t>
  </si>
  <si>
    <t>biaya</t>
  </si>
  <si>
    <t>RW&lt;24</t>
  </si>
  <si>
    <t>RW&gt;24</t>
  </si>
  <si>
    <t>RB&lt;24</t>
  </si>
  <si>
    <t>RB&gt;24</t>
  </si>
  <si>
    <t>Nilai Capaian SKP</t>
  </si>
  <si>
    <t>Jakarta, 31 Desember 2014</t>
  </si>
  <si>
    <t>Kursus Oracle</t>
  </si>
  <si>
    <t xml:space="preserve">     4.</t>
  </si>
  <si>
    <t>UNSUR YANG DINILAI</t>
  </si>
  <si>
    <t>Jumlah</t>
  </si>
  <si>
    <t>6. TANGGAPAN PEJABAT PENILAI</t>
  </si>
  <si>
    <t xml:space="preserve">a. Sasaran Kerja Pegawai (SKP)             </t>
  </si>
  <si>
    <t>x</t>
  </si>
  <si>
    <t xml:space="preserve">    ATAS KEBERATAN</t>
  </si>
  <si>
    <t>b. Perilaku Kerja</t>
  </si>
  <si>
    <t>1. Orientasi Pelayanan</t>
  </si>
  <si>
    <t>2. Integritas</t>
  </si>
  <si>
    <t>3. Komitmen</t>
  </si>
  <si>
    <t>4. Disiplin</t>
  </si>
  <si>
    <t>5. Kerjasama</t>
  </si>
  <si>
    <t>6. Kepemimpinan</t>
  </si>
  <si>
    <t>7. Jumlah</t>
  </si>
  <si>
    <t xml:space="preserve"> </t>
  </si>
  <si>
    <t>Tanggal, ………………….</t>
  </si>
  <si>
    <t>8. Nilai rata – rata</t>
  </si>
  <si>
    <t>7. KEPUTUSAN ATASAN PEJABAT</t>
  </si>
  <si>
    <t>9. Nilai Perilaku Kerja</t>
  </si>
  <si>
    <t xml:space="preserve">    PENILAI ATAS KEBERATAN</t>
  </si>
  <si>
    <t>NILAI PRESTASI KERJA</t>
  </si>
  <si>
    <t>5. KEBERATAN DARI PEGAWAI NEGERI</t>
  </si>
  <si>
    <t xml:space="preserve">    SIPIL YANG DINILAI  (APABILA ADA)</t>
  </si>
  <si>
    <t>8.</t>
  </si>
  <si>
    <t>REKOMENDASI</t>
  </si>
  <si>
    <t>PENILAIAN PRESTASI KERJA</t>
  </si>
  <si>
    <t>JANGKA WAKTU PENILAIAN</t>
  </si>
  <si>
    <t>LEMBAGA SANDI NEGARA</t>
  </si>
  <si>
    <t>BULAN</t>
  </si>
  <si>
    <t xml:space="preserve">     1.</t>
  </si>
  <si>
    <t>YANG DINILAI</t>
  </si>
  <si>
    <r>
      <t>a.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N a m a</t>
    </r>
  </si>
  <si>
    <t>9. DIBUAT TANGGAL, 29 September 2014</t>
  </si>
  <si>
    <r>
      <t>b.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N I P</t>
    </r>
  </si>
  <si>
    <t>PEJABAT PENILAI</t>
  </si>
  <si>
    <r>
      <t>c.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Pangkat, Golongan ruang, TMT</t>
    </r>
  </si>
  <si>
    <r>
      <t>d.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Jabatan/Pekerjaan</t>
    </r>
  </si>
  <si>
    <r>
      <t>e.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Unit Organisasi</t>
    </r>
  </si>
  <si>
    <t xml:space="preserve">     2.</t>
  </si>
  <si>
    <t>10.</t>
  </si>
  <si>
    <t>DITERIMA TANGGAL, 30 September 2014</t>
  </si>
  <si>
    <t>PEGAWAI NEGERI SIPIL YANG DINILAI</t>
  </si>
  <si>
    <t>11.DITERIMA TANGGAL, 30 September 2014</t>
  </si>
  <si>
    <t xml:space="preserve">     3.</t>
  </si>
  <si>
    <t>ATASAN PEJABAT PENILAI</t>
  </si>
  <si>
    <t>Tri Solah S.Sos</t>
  </si>
  <si>
    <t>Tri Solah, S.Sos</t>
  </si>
  <si>
    <t>Soetedjo Joewono, S.E, M.M</t>
  </si>
  <si>
    <t>19700117 199110 1 001</t>
  </si>
  <si>
    <t>:  Januari s/d Desember 2014</t>
  </si>
  <si>
    <t>19630410 198411 2 001</t>
  </si>
  <si>
    <t>Pembina Tk. I (IV/b)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</si>
</sst>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0.0000"/>
    <numFmt numFmtId="165" formatCode="0.000"/>
  </numFmts>
  <fonts count="2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 Narrow"/>
      <family val="2"/>
    </font>
    <font>
      <b/>
      <sz val="8"/>
      <name val="Arial"/>
      <family val="2"/>
    </font>
    <font>
      <b/>
      <sz val="12"/>
      <name val="Antique Olive Compact"/>
      <family val="2"/>
    </font>
    <font>
      <b/>
      <sz val="12"/>
      <name val="Antique Olive Compact"/>
    </font>
    <font>
      <sz val="10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sz val="7"/>
      <name val="Times New Roman"/>
      <family val="1"/>
    </font>
    <font>
      <b/>
      <u/>
      <sz val="12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30">
    <xf numFmtId="0" fontId="0" fillId="0" borderId="0" xfId="0"/>
    <xf numFmtId="0" fontId="4" fillId="0" borderId="9" xfId="0" applyFont="1" applyBorder="1" applyAlignment="1">
      <alignment horizontal="center" vertical="center" wrapText="1"/>
    </xf>
    <xf numFmtId="0" fontId="0" fillId="0" borderId="0" xfId="0" applyAlignment="1">
      <alignment vertical="top"/>
    </xf>
    <xf numFmtId="0" fontId="6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4" xfId="0" applyFont="1" applyBorder="1" applyAlignment="1">
      <alignment horizontal="left" vertical="top"/>
    </xf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5" xfId="0" applyFont="1" applyBorder="1" applyAlignment="1">
      <alignment horizontal="left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4" xfId="0" applyFont="1" applyBorder="1" applyAlignment="1">
      <alignment vertical="top" wrapText="1"/>
    </xf>
    <xf numFmtId="0" fontId="3" fillId="0" borderId="13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 wrapText="1"/>
    </xf>
    <xf numFmtId="9" fontId="3" fillId="0" borderId="12" xfId="0" applyNumberFormat="1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16" xfId="0" applyFont="1" applyBorder="1" applyAlignment="1">
      <alignment horizontal="center" vertical="top"/>
    </xf>
    <xf numFmtId="0" fontId="3" fillId="0" borderId="17" xfId="0" applyFont="1" applyBorder="1" applyAlignment="1">
      <alignment vertical="top" wrapText="1"/>
    </xf>
    <xf numFmtId="0" fontId="3" fillId="0" borderId="15" xfId="0" applyFont="1" applyBorder="1" applyAlignment="1">
      <alignment horizontal="center" vertical="top"/>
    </xf>
    <xf numFmtId="0" fontId="3" fillId="0" borderId="17" xfId="0" applyFont="1" applyBorder="1" applyAlignment="1">
      <alignment horizontal="center" vertical="top" wrapText="1"/>
    </xf>
    <xf numFmtId="9" fontId="3" fillId="0" borderId="16" xfId="0" applyNumberFormat="1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/>
    </xf>
    <xf numFmtId="41" fontId="3" fillId="0" borderId="17" xfId="0" applyNumberFormat="1" applyFont="1" applyBorder="1" applyAlignment="1">
      <alignment horizontal="center" vertical="top"/>
    </xf>
    <xf numFmtId="0" fontId="3" fillId="0" borderId="17" xfId="0" applyFont="1" applyBorder="1" applyAlignment="1">
      <alignment horizontal="center" vertical="top"/>
    </xf>
    <xf numFmtId="0" fontId="3" fillId="0" borderId="33" xfId="0" applyFont="1" applyBorder="1" applyAlignment="1">
      <alignment vertical="top" wrapText="1"/>
    </xf>
    <xf numFmtId="0" fontId="3" fillId="0" borderId="31" xfId="0" applyFont="1" applyBorder="1" applyAlignment="1">
      <alignment horizontal="center" vertical="top"/>
    </xf>
    <xf numFmtId="0" fontId="3" fillId="0" borderId="32" xfId="0" applyFont="1" applyBorder="1" applyAlignment="1">
      <alignment horizontal="center" vertical="top"/>
    </xf>
    <xf numFmtId="0" fontId="3" fillId="0" borderId="33" xfId="0" applyFont="1" applyBorder="1" applyAlignment="1">
      <alignment horizontal="center" vertical="top" wrapText="1"/>
    </xf>
    <xf numFmtId="9" fontId="3" fillId="0" borderId="31" xfId="0" applyNumberFormat="1" applyFont="1" applyBorder="1" applyAlignment="1">
      <alignment horizontal="center" vertical="top"/>
    </xf>
    <xf numFmtId="0" fontId="3" fillId="0" borderId="33" xfId="0" applyFont="1" applyBorder="1" applyAlignment="1">
      <alignment horizontal="center" vertical="top"/>
    </xf>
    <xf numFmtId="41" fontId="3" fillId="0" borderId="33" xfId="0" applyNumberFormat="1" applyFont="1" applyBorder="1" applyAlignment="1">
      <alignment horizontal="center" vertical="top"/>
    </xf>
    <xf numFmtId="0" fontId="3" fillId="0" borderId="37" xfId="0" applyFont="1" applyBorder="1" applyAlignment="1">
      <alignment vertical="top" wrapText="1"/>
    </xf>
    <xf numFmtId="0" fontId="3" fillId="0" borderId="38" xfId="0" applyFont="1" applyBorder="1" applyAlignment="1">
      <alignment horizontal="center" vertical="top"/>
    </xf>
    <xf numFmtId="0" fontId="3" fillId="0" borderId="35" xfId="0" applyFont="1" applyBorder="1" applyAlignment="1">
      <alignment horizontal="center" vertical="top"/>
    </xf>
    <xf numFmtId="0" fontId="3" fillId="0" borderId="37" xfId="0" applyFont="1" applyBorder="1" applyAlignment="1">
      <alignment horizontal="center" vertical="top" wrapText="1"/>
    </xf>
    <xf numFmtId="9" fontId="3" fillId="0" borderId="38" xfId="0" applyNumberFormat="1" applyFont="1" applyBorder="1" applyAlignment="1">
      <alignment horizontal="center" vertical="top"/>
    </xf>
    <xf numFmtId="0" fontId="3" fillId="0" borderId="35" xfId="0" applyFont="1" applyBorder="1" applyAlignment="1">
      <alignment horizontal="center" vertical="top" wrapText="1"/>
    </xf>
    <xf numFmtId="0" fontId="3" fillId="0" borderId="37" xfId="0" applyFont="1" applyBorder="1" applyAlignment="1">
      <alignment horizontal="center" vertical="top"/>
    </xf>
    <xf numFmtId="41" fontId="3" fillId="0" borderId="37" xfId="0" applyNumberFormat="1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41" fontId="3" fillId="0" borderId="14" xfId="0" quotePrefix="1" applyNumberFormat="1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 wrapText="1"/>
    </xf>
    <xf numFmtId="0" fontId="3" fillId="0" borderId="12" xfId="0" applyFont="1" applyBorder="1" applyAlignment="1">
      <alignment vertical="top" wrapText="1"/>
    </xf>
    <xf numFmtId="0" fontId="3" fillId="0" borderId="16" xfId="0" applyFont="1" applyBorder="1" applyAlignment="1">
      <alignment vertical="top" wrapText="1"/>
    </xf>
    <xf numFmtId="0" fontId="3" fillId="0" borderId="38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3" fillId="0" borderId="32" xfId="0" applyFont="1" applyBorder="1" applyAlignment="1">
      <alignment horizontal="center" vertical="top" wrapText="1"/>
    </xf>
    <xf numFmtId="0" fontId="3" fillId="0" borderId="31" xfId="0" applyFont="1" applyBorder="1" applyAlignment="1">
      <alignment vertical="top" wrapText="1"/>
    </xf>
    <xf numFmtId="41" fontId="3" fillId="0" borderId="33" xfId="0" quotePrefix="1" applyNumberFormat="1" applyFont="1" applyBorder="1" applyAlignment="1">
      <alignment horizontal="center" vertical="top"/>
    </xf>
    <xf numFmtId="0" fontId="3" fillId="0" borderId="15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35" xfId="0" applyFont="1" applyBorder="1" applyAlignment="1">
      <alignment vertical="top" wrapText="1"/>
    </xf>
    <xf numFmtId="0" fontId="3" fillId="0" borderId="36" xfId="0" applyFont="1" applyBorder="1" applyAlignment="1">
      <alignment vertical="top" wrapText="1"/>
    </xf>
    <xf numFmtId="0" fontId="3" fillId="0" borderId="15" xfId="0" applyFont="1" applyBorder="1" applyAlignment="1">
      <alignment horizontal="left" vertical="top"/>
    </xf>
    <xf numFmtId="0" fontId="3" fillId="0" borderId="21" xfId="0" applyFont="1" applyBorder="1" applyAlignment="1">
      <alignment horizontal="left" vertical="top"/>
    </xf>
    <xf numFmtId="0" fontId="3" fillId="0" borderId="15" xfId="0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7" fillId="0" borderId="0" xfId="1"/>
    <xf numFmtId="0" fontId="7" fillId="0" borderId="10" xfId="1" applyFont="1" applyBorder="1" applyAlignment="1"/>
    <xf numFmtId="0" fontId="7" fillId="0" borderId="10" xfId="1" applyBorder="1" applyAlignment="1"/>
    <xf numFmtId="0" fontId="7" fillId="0" borderId="0" xfId="1" quotePrefix="1" applyFont="1"/>
    <xf numFmtId="0" fontId="7" fillId="0" borderId="8" xfId="1" applyFont="1" applyBorder="1" applyAlignment="1">
      <alignment horizontal="center" vertical="center" wrapText="1"/>
    </xf>
    <xf numFmtId="0" fontId="7" fillId="0" borderId="0" xfId="1" applyFont="1"/>
    <xf numFmtId="0" fontId="2" fillId="2" borderId="7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7" fillId="0" borderId="15" xfId="1" applyFont="1" applyBorder="1" applyAlignment="1">
      <alignment horizontal="left" vertical="top" wrapText="1"/>
    </xf>
    <xf numFmtId="0" fontId="7" fillId="0" borderId="6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top"/>
    </xf>
    <xf numFmtId="0" fontId="7" fillId="0" borderId="14" xfId="1" applyFont="1" applyBorder="1" applyAlignment="1">
      <alignment horizontal="center" vertical="top" wrapText="1"/>
    </xf>
    <xf numFmtId="0" fontId="7" fillId="0" borderId="13" xfId="1" applyFont="1" applyBorder="1" applyAlignment="1">
      <alignment horizontal="center" vertical="top" wrapText="1"/>
    </xf>
    <xf numFmtId="0" fontId="7" fillId="0" borderId="14" xfId="1" applyFont="1" applyBorder="1" applyAlignment="1">
      <alignment horizontal="center" vertical="top"/>
    </xf>
    <xf numFmtId="41" fontId="7" fillId="0" borderId="6" xfId="1" applyNumberFormat="1" applyFont="1" applyBorder="1" applyAlignment="1">
      <alignment horizontal="center" vertical="center"/>
    </xf>
    <xf numFmtId="0" fontId="7" fillId="0" borderId="20" xfId="1" applyFont="1" applyBorder="1" applyAlignment="1">
      <alignment horizontal="center" vertical="center" wrapText="1"/>
    </xf>
    <xf numFmtId="2" fontId="7" fillId="0" borderId="12" xfId="1" applyNumberFormat="1" applyFont="1" applyBorder="1" applyAlignment="1">
      <alignment vertical="center"/>
    </xf>
    <xf numFmtId="0" fontId="7" fillId="0" borderId="0" xfId="1" applyFont="1" applyAlignment="1">
      <alignment vertical="center"/>
    </xf>
    <xf numFmtId="41" fontId="7" fillId="0" borderId="0" xfId="1" applyNumberFormat="1" applyFont="1" applyAlignment="1">
      <alignment vertical="center"/>
    </xf>
    <xf numFmtId="0" fontId="7" fillId="0" borderId="0" xfId="1" quotePrefix="1" applyFont="1" applyAlignment="1">
      <alignment vertical="center"/>
    </xf>
    <xf numFmtId="49" fontId="7" fillId="0" borderId="0" xfId="1" quotePrefix="1" applyNumberFormat="1" applyFont="1" applyAlignment="1">
      <alignment vertical="center"/>
    </xf>
    <xf numFmtId="164" fontId="7" fillId="0" borderId="0" xfId="1" applyNumberFormat="1" applyFont="1" applyAlignment="1">
      <alignment vertical="center"/>
    </xf>
    <xf numFmtId="0" fontId="7" fillId="0" borderId="16" xfId="1" applyFont="1" applyBorder="1" applyAlignment="1">
      <alignment horizontal="center" vertical="center"/>
    </xf>
    <xf numFmtId="0" fontId="7" fillId="0" borderId="15" xfId="1" applyFont="1" applyBorder="1" applyAlignment="1">
      <alignment horizontal="center" vertical="top"/>
    </xf>
    <xf numFmtId="0" fontId="7" fillId="0" borderId="17" xfId="1" applyFont="1" applyBorder="1" applyAlignment="1">
      <alignment horizontal="center" vertical="top" wrapText="1"/>
    </xf>
    <xf numFmtId="0" fontId="7" fillId="0" borderId="15" xfId="1" applyFont="1" applyBorder="1" applyAlignment="1">
      <alignment horizontal="center" vertical="top" wrapText="1"/>
    </xf>
    <xf numFmtId="0" fontId="7" fillId="0" borderId="17" xfId="1" applyFont="1" applyBorder="1" applyAlignment="1">
      <alignment horizontal="center" vertical="top"/>
    </xf>
    <xf numFmtId="0" fontId="7" fillId="0" borderId="17" xfId="1" applyFont="1" applyBorder="1" applyAlignment="1">
      <alignment horizontal="center" vertical="center" wrapText="1"/>
    </xf>
    <xf numFmtId="2" fontId="7" fillId="0" borderId="16" xfId="1" applyNumberFormat="1" applyFont="1" applyBorder="1" applyAlignment="1">
      <alignment vertical="center"/>
    </xf>
    <xf numFmtId="0" fontId="7" fillId="0" borderId="0" xfId="1" applyNumberFormat="1" applyFont="1" applyAlignment="1">
      <alignment vertical="center"/>
    </xf>
    <xf numFmtId="0" fontId="7" fillId="0" borderId="32" xfId="1" applyFont="1" applyBorder="1" applyAlignment="1">
      <alignment horizontal="center" vertical="top"/>
    </xf>
    <xf numFmtId="0" fontId="7" fillId="0" borderId="33" xfId="1" applyFont="1" applyBorder="1" applyAlignment="1">
      <alignment horizontal="center" vertical="top" wrapText="1"/>
    </xf>
    <xf numFmtId="0" fontId="7" fillId="0" borderId="32" xfId="1" applyFont="1" applyBorder="1" applyAlignment="1">
      <alignment horizontal="center" vertical="top" wrapText="1"/>
    </xf>
    <xf numFmtId="0" fontId="7" fillId="0" borderId="33" xfId="1" applyFont="1" applyBorder="1" applyAlignment="1">
      <alignment horizontal="center" vertical="top"/>
    </xf>
    <xf numFmtId="0" fontId="7" fillId="0" borderId="35" xfId="1" applyFont="1" applyBorder="1" applyAlignment="1">
      <alignment horizontal="left" vertical="top" wrapText="1"/>
    </xf>
    <xf numFmtId="0" fontId="7" fillId="0" borderId="35" xfId="1" applyFont="1" applyBorder="1" applyAlignment="1">
      <alignment horizontal="center" vertical="top"/>
    </xf>
    <xf numFmtId="0" fontId="7" fillId="0" borderId="37" xfId="1" applyFont="1" applyBorder="1" applyAlignment="1">
      <alignment horizontal="center" vertical="top" wrapText="1"/>
    </xf>
    <xf numFmtId="0" fontId="7" fillId="0" borderId="35" xfId="1" applyFont="1" applyBorder="1" applyAlignment="1">
      <alignment horizontal="center" vertical="top" wrapText="1"/>
    </xf>
    <xf numFmtId="0" fontId="7" fillId="0" borderId="37" xfId="1" applyFont="1" applyBorder="1" applyAlignment="1">
      <alignment horizontal="center" vertical="top"/>
    </xf>
    <xf numFmtId="0" fontId="9" fillId="0" borderId="18" xfId="1" applyFont="1" applyBorder="1" applyAlignment="1">
      <alignment horizontal="center"/>
    </xf>
    <xf numFmtId="0" fontId="4" fillId="0" borderId="19" xfId="1" applyFont="1" applyBorder="1" applyAlignment="1">
      <alignment vertical="center" wrapText="1"/>
    </xf>
    <xf numFmtId="0" fontId="4" fillId="0" borderId="19" xfId="1" applyFont="1" applyBorder="1" applyAlignment="1">
      <alignment horizontal="center" vertical="center" wrapText="1"/>
    </xf>
    <xf numFmtId="41" fontId="9" fillId="0" borderId="19" xfId="1" applyNumberFormat="1" applyFont="1" applyBorder="1" applyAlignment="1">
      <alignment horizontal="center"/>
    </xf>
    <xf numFmtId="0" fontId="9" fillId="0" borderId="19" xfId="1" applyFont="1" applyBorder="1" applyAlignment="1">
      <alignment horizontal="center"/>
    </xf>
    <xf numFmtId="0" fontId="9" fillId="0" borderId="20" xfId="1" applyFont="1" applyBorder="1" applyAlignment="1">
      <alignment horizontal="center"/>
    </xf>
    <xf numFmtId="0" fontId="7" fillId="0" borderId="6" xfId="1" applyBorder="1"/>
    <xf numFmtId="43" fontId="2" fillId="0" borderId="12" xfId="1" applyNumberFormat="1" applyFont="1" applyBorder="1"/>
    <xf numFmtId="43" fontId="2" fillId="0" borderId="9" xfId="1" applyNumberFormat="1" applyFont="1" applyBorder="1" applyAlignment="1">
      <alignment horizontal="center" wrapText="1"/>
    </xf>
    <xf numFmtId="0" fontId="12" fillId="0" borderId="42" xfId="1" applyFont="1" applyBorder="1" applyAlignment="1">
      <alignment horizontal="center" vertical="center" wrapText="1"/>
    </xf>
    <xf numFmtId="43" fontId="12" fillId="0" borderId="41" xfId="1" applyNumberFormat="1" applyFont="1" applyBorder="1" applyAlignment="1">
      <alignment horizontal="center" vertical="center" wrapText="1"/>
    </xf>
    <xf numFmtId="0" fontId="12" fillId="0" borderId="47" xfId="1" applyFont="1" applyBorder="1" applyAlignment="1">
      <alignment horizontal="center" vertical="center" wrapText="1"/>
    </xf>
    <xf numFmtId="9" fontId="12" fillId="0" borderId="48" xfId="1" applyNumberFormat="1" applyFont="1" applyBorder="1" applyAlignment="1">
      <alignment horizontal="center" vertical="center" wrapText="1"/>
    </xf>
    <xf numFmtId="2" fontId="14" fillId="0" borderId="49" xfId="1" applyNumberFormat="1" applyFont="1" applyBorder="1" applyAlignment="1">
      <alignment horizontal="center" vertical="center" wrapText="1"/>
    </xf>
    <xf numFmtId="0" fontId="15" fillId="0" borderId="52" xfId="1" applyFont="1" applyBorder="1" applyAlignment="1">
      <alignment horizontal="center" vertical="center" wrapText="1"/>
    </xf>
    <xf numFmtId="0" fontId="14" fillId="3" borderId="49" xfId="1" applyFont="1" applyFill="1" applyBorder="1" applyAlignment="1">
      <alignment wrapText="1"/>
    </xf>
    <xf numFmtId="0" fontId="13" fillId="0" borderId="50" xfId="1" applyFont="1" applyBorder="1" applyAlignment="1">
      <alignment vertical="top" wrapText="1"/>
    </xf>
    <xf numFmtId="0" fontId="7" fillId="0" borderId="0" xfId="1" applyBorder="1"/>
    <xf numFmtId="0" fontId="7" fillId="0" borderId="51" xfId="1" applyBorder="1"/>
    <xf numFmtId="0" fontId="14" fillId="0" borderId="52" xfId="1" applyFont="1" applyBorder="1" applyAlignment="1">
      <alignment horizontal="center" vertical="center" wrapText="1"/>
    </xf>
    <xf numFmtId="2" fontId="14" fillId="0" borderId="52" xfId="1" applyNumberFormat="1" applyFont="1" applyBorder="1" applyAlignment="1">
      <alignment horizontal="center" vertical="center" wrapText="1"/>
    </xf>
    <xf numFmtId="2" fontId="12" fillId="0" borderId="52" xfId="1" applyNumberFormat="1" applyFont="1" applyBorder="1" applyAlignment="1">
      <alignment horizontal="center" vertical="center" wrapText="1"/>
    </xf>
    <xf numFmtId="0" fontId="12" fillId="0" borderId="52" xfId="1" applyFont="1" applyBorder="1" applyAlignment="1">
      <alignment horizontal="center" vertical="center" wrapText="1"/>
    </xf>
    <xf numFmtId="9" fontId="12" fillId="0" borderId="49" xfId="1" applyNumberFormat="1" applyFont="1" applyBorder="1" applyAlignment="1">
      <alignment horizontal="center" vertical="center" wrapText="1"/>
    </xf>
    <xf numFmtId="2" fontId="12" fillId="0" borderId="60" xfId="1" applyNumberFormat="1" applyFont="1" applyBorder="1" applyAlignment="1">
      <alignment horizontal="center" vertical="center" wrapText="1"/>
    </xf>
    <xf numFmtId="165" fontId="12" fillId="0" borderId="62" xfId="1" applyNumberFormat="1" applyFont="1" applyBorder="1" applyAlignment="1">
      <alignment horizontal="center" vertical="center"/>
    </xf>
    <xf numFmtId="165" fontId="12" fillId="0" borderId="0" xfId="1" applyNumberFormat="1" applyFont="1" applyBorder="1" applyAlignment="1">
      <alignment vertical="center"/>
    </xf>
    <xf numFmtId="0" fontId="7" fillId="0" borderId="50" xfId="1" applyBorder="1"/>
    <xf numFmtId="0" fontId="13" fillId="0" borderId="50" xfId="1" applyFont="1" applyBorder="1" applyAlignment="1">
      <alignment horizontal="right" vertical="top" wrapText="1"/>
    </xf>
    <xf numFmtId="0" fontId="16" fillId="0" borderId="50" xfId="1" applyFont="1" applyBorder="1" applyAlignment="1">
      <alignment vertical="top" wrapText="1"/>
    </xf>
    <xf numFmtId="0" fontId="7" fillId="0" borderId="0" xfId="1" applyAlignment="1"/>
    <xf numFmtId="0" fontId="16" fillId="0" borderId="55" xfId="1" applyFont="1" applyBorder="1" applyAlignment="1">
      <alignment vertical="top" wrapText="1"/>
    </xf>
    <xf numFmtId="0" fontId="7" fillId="0" borderId="56" xfId="1" applyBorder="1"/>
    <xf numFmtId="0" fontId="7" fillId="0" borderId="57" xfId="1" applyBorder="1"/>
    <xf numFmtId="0" fontId="16" fillId="0" borderId="0" xfId="1" applyFont="1" applyBorder="1" applyAlignment="1">
      <alignment vertical="top" wrapText="1"/>
    </xf>
    <xf numFmtId="0" fontId="7" fillId="0" borderId="43" xfId="1" applyBorder="1"/>
    <xf numFmtId="0" fontId="7" fillId="0" borderId="44" xfId="1" applyBorder="1"/>
    <xf numFmtId="0" fontId="7" fillId="0" borderId="45" xfId="1" applyBorder="1"/>
    <xf numFmtId="0" fontId="12" fillId="0" borderId="50" xfId="1" applyFont="1" applyBorder="1" applyAlignment="1">
      <alignment horizontal="left" indent="1"/>
    </xf>
    <xf numFmtId="0" fontId="12" fillId="0" borderId="0" xfId="1" applyFont="1" applyBorder="1" applyAlignment="1">
      <alignment horizontal="left" indent="1"/>
    </xf>
    <xf numFmtId="0" fontId="14" fillId="0" borderId="0" xfId="1" applyFont="1" applyBorder="1" applyAlignment="1">
      <alignment horizontal="left" vertical="center"/>
    </xf>
    <xf numFmtId="0" fontId="14" fillId="0" borderId="0" xfId="1" applyFont="1"/>
    <xf numFmtId="0" fontId="14" fillId="0" borderId="0" xfId="1" applyFont="1" applyBorder="1"/>
    <xf numFmtId="0" fontId="16" fillId="0" borderId="0" xfId="1" applyFont="1"/>
    <xf numFmtId="0" fontId="7" fillId="0" borderId="55" xfId="1" applyBorder="1"/>
    <xf numFmtId="0" fontId="12" fillId="0" borderId="44" xfId="1" applyFont="1" applyBorder="1"/>
    <xf numFmtId="0" fontId="14" fillId="0" borderId="0" xfId="1" applyFont="1" applyBorder="1" applyAlignment="1">
      <alignment vertical="top" wrapText="1"/>
    </xf>
    <xf numFmtId="0" fontId="14" fillId="0" borderId="51" xfId="1" applyFont="1" applyBorder="1" applyAlignment="1">
      <alignment vertical="top" wrapText="1"/>
    </xf>
    <xf numFmtId="0" fontId="12" fillId="0" borderId="0" xfId="1" applyFont="1" applyBorder="1" applyAlignment="1">
      <alignment horizontal="left"/>
    </xf>
    <xf numFmtId="0" fontId="20" fillId="0" borderId="0" xfId="1" applyFont="1" applyBorder="1"/>
    <xf numFmtId="0" fontId="19" fillId="0" borderId="0" xfId="1" applyFont="1" applyBorder="1" applyAlignment="1"/>
    <xf numFmtId="0" fontId="12" fillId="0" borderId="0" xfId="1" applyFont="1" applyAlignment="1">
      <alignment horizontal="left" indent="1"/>
    </xf>
    <xf numFmtId="0" fontId="14" fillId="0" borderId="0" xfId="1" applyFont="1" applyBorder="1" applyAlignment="1">
      <alignment vertical="top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8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3" fillId="0" borderId="29" xfId="0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27" xfId="0" applyFont="1" applyBorder="1" applyAlignment="1">
      <alignment horizontal="left" vertical="top"/>
    </xf>
    <xf numFmtId="0" fontId="3" fillId="0" borderId="25" xfId="0" applyFont="1" applyBorder="1" applyAlignment="1">
      <alignment horizontal="left" vertical="top" wrapText="1"/>
    </xf>
    <xf numFmtId="0" fontId="3" fillId="0" borderId="26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0" fontId="3" fillId="0" borderId="25" xfId="0" applyFont="1" applyBorder="1" applyAlignment="1">
      <alignment horizontal="left" vertical="top"/>
    </xf>
    <xf numFmtId="0" fontId="3" fillId="0" borderId="26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28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23" xfId="0" applyFont="1" applyBorder="1" applyAlignment="1">
      <alignment horizontal="left" vertical="top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24" xfId="0" applyFont="1" applyBorder="1" applyAlignment="1">
      <alignment horizontal="left" vertical="top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2" fillId="2" borderId="18" xfId="1" applyFont="1" applyFill="1" applyBorder="1" applyAlignment="1">
      <alignment horizontal="center" vertical="center" wrapText="1"/>
    </xf>
    <xf numFmtId="0" fontId="2" fillId="2" borderId="20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7" fillId="0" borderId="0" xfId="1" applyAlignment="1">
      <alignment horizontal="center"/>
    </xf>
    <xf numFmtId="0" fontId="2" fillId="0" borderId="6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22" xfId="1" applyFont="1" applyBorder="1" applyAlignment="1">
      <alignment horizontal="center" vertical="center" wrapText="1"/>
    </xf>
    <xf numFmtId="0" fontId="10" fillId="0" borderId="18" xfId="1" applyFont="1" applyBorder="1" applyAlignment="1">
      <alignment horizontal="center" vertical="center" wrapText="1"/>
    </xf>
    <xf numFmtId="0" fontId="10" fillId="0" borderId="19" xfId="1" applyFont="1" applyBorder="1" applyAlignment="1">
      <alignment horizontal="center" vertical="center" wrapText="1"/>
    </xf>
    <xf numFmtId="0" fontId="10" fillId="0" borderId="20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23" xfId="1" applyFont="1" applyBorder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11" fillId="0" borderId="0" xfId="1" applyFont="1" applyAlignment="1">
      <alignment horizontal="center"/>
    </xf>
    <xf numFmtId="165" fontId="14" fillId="0" borderId="53" xfId="1" applyNumberFormat="1" applyFont="1" applyBorder="1" applyAlignment="1">
      <alignment horizontal="center" vertical="center"/>
    </xf>
    <xf numFmtId="165" fontId="14" fillId="0" borderId="54" xfId="1" applyNumberFormat="1" applyFont="1" applyBorder="1" applyAlignment="1">
      <alignment horizontal="center" vertical="center"/>
    </xf>
    <xf numFmtId="0" fontId="7" fillId="0" borderId="67" xfId="1" applyBorder="1" applyAlignment="1">
      <alignment horizontal="left" vertical="center" wrapText="1"/>
    </xf>
    <xf numFmtId="0" fontId="7" fillId="0" borderId="21" xfId="1" applyBorder="1" applyAlignment="1">
      <alignment horizontal="left" vertical="center" wrapText="1"/>
    </xf>
    <xf numFmtId="0" fontId="7" fillId="0" borderId="68" xfId="1" applyBorder="1" applyAlignment="1">
      <alignment horizontal="left" vertical="center" wrapText="1"/>
    </xf>
    <xf numFmtId="0" fontId="14" fillId="0" borderId="40" xfId="1" applyFont="1" applyBorder="1" applyAlignment="1">
      <alignment horizontal="left" vertical="center" wrapText="1"/>
    </xf>
    <xf numFmtId="0" fontId="14" fillId="0" borderId="42" xfId="1" applyFont="1" applyBorder="1" applyAlignment="1">
      <alignment horizontal="left" vertical="center" wrapText="1"/>
    </xf>
    <xf numFmtId="0" fontId="13" fillId="0" borderId="43" xfId="1" applyFont="1" applyBorder="1" applyAlignment="1">
      <alignment horizontal="left" wrapText="1"/>
    </xf>
    <xf numFmtId="0" fontId="13" fillId="0" borderId="44" xfId="1" applyFont="1" applyBorder="1" applyAlignment="1">
      <alignment horizontal="left" wrapText="1"/>
    </xf>
    <xf numFmtId="0" fontId="13" fillId="0" borderId="45" xfId="1" applyFont="1" applyBorder="1" applyAlignment="1">
      <alignment horizontal="left" wrapText="1"/>
    </xf>
    <xf numFmtId="0" fontId="14" fillId="3" borderId="53" xfId="1" applyFont="1" applyFill="1" applyBorder="1" applyAlignment="1">
      <alignment horizontal="center" vertical="center" wrapText="1"/>
    </xf>
    <xf numFmtId="0" fontId="14" fillId="3" borderId="54" xfId="1" applyFont="1" applyFill="1" applyBorder="1" applyAlignment="1">
      <alignment horizontal="center" vertical="center" wrapText="1"/>
    </xf>
    <xf numFmtId="0" fontId="13" fillId="0" borderId="55" xfId="1" applyFont="1" applyBorder="1" applyAlignment="1">
      <alignment horizontal="center" vertical="top" wrapText="1"/>
    </xf>
    <xf numFmtId="0" fontId="13" fillId="0" borderId="56" xfId="1" applyFont="1" applyBorder="1" applyAlignment="1">
      <alignment horizontal="center" vertical="top" wrapText="1"/>
    </xf>
    <xf numFmtId="0" fontId="13" fillId="0" borderId="57" xfId="1" applyFont="1" applyBorder="1" applyAlignment="1">
      <alignment horizontal="center" vertical="top" wrapText="1"/>
    </xf>
    <xf numFmtId="0" fontId="12" fillId="0" borderId="63" xfId="1" applyFont="1" applyBorder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12" fillId="0" borderId="60" xfId="1" applyFont="1" applyBorder="1" applyAlignment="1">
      <alignment vertical="top" wrapText="1"/>
    </xf>
    <xf numFmtId="0" fontId="12" fillId="0" borderId="40" xfId="1" applyFont="1" applyBorder="1" applyAlignment="1">
      <alignment horizontal="center" vertical="center" wrapText="1"/>
    </xf>
    <xf numFmtId="0" fontId="12" fillId="0" borderId="41" xfId="1" applyFont="1" applyBorder="1" applyAlignment="1">
      <alignment horizontal="center" vertical="center" wrapText="1"/>
    </xf>
    <xf numFmtId="0" fontId="13" fillId="0" borderId="50" xfId="1" applyFont="1" applyBorder="1" applyAlignment="1">
      <alignment horizontal="left" vertical="top" wrapText="1"/>
    </xf>
    <xf numFmtId="0" fontId="13" fillId="0" borderId="0" xfId="1" applyFont="1" applyBorder="1" applyAlignment="1">
      <alignment horizontal="left" vertical="top" wrapText="1"/>
    </xf>
    <xf numFmtId="0" fontId="13" fillId="0" borderId="51" xfId="1" applyFont="1" applyBorder="1" applyAlignment="1">
      <alignment horizontal="left" vertical="top" wrapText="1"/>
    </xf>
    <xf numFmtId="0" fontId="12" fillId="0" borderId="59" xfId="1" applyFont="1" applyBorder="1" applyAlignment="1">
      <alignment horizontal="center" vertical="center" wrapText="1"/>
    </xf>
    <xf numFmtId="0" fontId="12" fillId="0" borderId="47" xfId="1" applyFont="1" applyBorder="1" applyAlignment="1">
      <alignment horizontal="center" vertical="center" wrapText="1"/>
    </xf>
    <xf numFmtId="0" fontId="12" fillId="0" borderId="48" xfId="1" applyFont="1" applyBorder="1" applyAlignment="1">
      <alignment horizontal="center" vertical="center" wrapText="1"/>
    </xf>
    <xf numFmtId="0" fontId="12" fillId="0" borderId="61" xfId="1" applyFont="1" applyBorder="1" applyAlignment="1">
      <alignment horizontal="center" vertical="center" wrapText="1"/>
    </xf>
    <xf numFmtId="0" fontId="12" fillId="0" borderId="52" xfId="1" applyFont="1" applyBorder="1" applyAlignment="1">
      <alignment horizontal="center" vertical="center" wrapText="1"/>
    </xf>
    <xf numFmtId="0" fontId="12" fillId="0" borderId="59" xfId="1" applyFont="1" applyBorder="1" applyAlignment="1">
      <alignment wrapText="1"/>
    </xf>
    <xf numFmtId="0" fontId="12" fillId="0" borderId="47" xfId="1" applyFont="1" applyBorder="1" applyAlignment="1">
      <alignment wrapText="1"/>
    </xf>
    <xf numFmtId="0" fontId="12" fillId="0" borderId="60" xfId="1" applyFont="1" applyBorder="1" applyAlignment="1">
      <alignment wrapText="1"/>
    </xf>
    <xf numFmtId="0" fontId="12" fillId="0" borderId="39" xfId="1" applyFont="1" applyBorder="1" applyAlignment="1">
      <alignment horizontal="center" vertical="top" wrapText="1"/>
    </xf>
    <xf numFmtId="0" fontId="12" fillId="0" borderId="46" xfId="1" applyFont="1" applyBorder="1" applyAlignment="1">
      <alignment horizontal="center" vertical="top" wrapText="1"/>
    </xf>
    <xf numFmtId="0" fontId="12" fillId="0" borderId="58" xfId="1" applyFont="1" applyBorder="1" applyAlignment="1">
      <alignment horizontal="center" vertical="top" wrapText="1"/>
    </xf>
    <xf numFmtId="0" fontId="12" fillId="0" borderId="40" xfId="1" applyFont="1" applyBorder="1" applyAlignment="1">
      <alignment vertical="center" wrapText="1"/>
    </xf>
    <xf numFmtId="0" fontId="12" fillId="0" borderId="41" xfId="1" applyFont="1" applyBorder="1" applyAlignment="1">
      <alignment vertical="center" wrapText="1"/>
    </xf>
    <xf numFmtId="0" fontId="12" fillId="0" borderId="42" xfId="1" applyFont="1" applyBorder="1" applyAlignment="1">
      <alignment vertical="center" wrapText="1"/>
    </xf>
    <xf numFmtId="0" fontId="12" fillId="0" borderId="40" xfId="1" applyFont="1" applyBorder="1" applyAlignment="1">
      <alignment horizontal="left" vertical="center" wrapText="1"/>
    </xf>
    <xf numFmtId="0" fontId="12" fillId="0" borderId="41" xfId="1" applyFont="1" applyBorder="1" applyAlignment="1">
      <alignment horizontal="left" vertical="center" wrapText="1"/>
    </xf>
    <xf numFmtId="0" fontId="12" fillId="0" borderId="39" xfId="1" applyFont="1" applyBorder="1" applyAlignment="1">
      <alignment horizontal="justify" vertical="center" wrapText="1"/>
    </xf>
    <xf numFmtId="0" fontId="12" fillId="0" borderId="46" xfId="1" applyFont="1" applyBorder="1" applyAlignment="1">
      <alignment horizontal="justify" vertical="center" wrapText="1"/>
    </xf>
    <xf numFmtId="0" fontId="12" fillId="0" borderId="58" xfId="1" applyFont="1" applyBorder="1" applyAlignment="1">
      <alignment horizontal="justify" vertical="center" wrapText="1"/>
    </xf>
    <xf numFmtId="0" fontId="12" fillId="0" borderId="63" xfId="1" applyFont="1" applyBorder="1" applyAlignment="1">
      <alignment horizontal="center" wrapText="1"/>
    </xf>
    <xf numFmtId="0" fontId="12" fillId="0" borderId="0" xfId="1" applyFont="1" applyBorder="1" applyAlignment="1">
      <alignment horizontal="center" wrapText="1"/>
    </xf>
    <xf numFmtId="0" fontId="12" fillId="0" borderId="60" xfId="1" applyFont="1" applyBorder="1" applyAlignment="1">
      <alignment horizontal="center" wrapText="1"/>
    </xf>
    <xf numFmtId="0" fontId="13" fillId="0" borderId="50" xfId="1" applyFont="1" applyBorder="1" applyAlignment="1">
      <alignment horizontal="center" wrapText="1"/>
    </xf>
    <xf numFmtId="0" fontId="13" fillId="0" borderId="0" xfId="1" applyFont="1" applyBorder="1" applyAlignment="1">
      <alignment horizontal="center" wrapText="1"/>
    </xf>
    <xf numFmtId="0" fontId="13" fillId="0" borderId="51" xfId="1" applyFont="1" applyBorder="1" applyAlignment="1">
      <alignment horizontal="center" wrapText="1"/>
    </xf>
    <xf numFmtId="0" fontId="12" fillId="0" borderId="61" xfId="1" applyFont="1" applyBorder="1" applyAlignment="1">
      <alignment vertical="top" wrapText="1"/>
    </xf>
    <xf numFmtId="0" fontId="12" fillId="0" borderId="52" xfId="1" applyFont="1" applyBorder="1" applyAlignment="1">
      <alignment vertical="top" wrapText="1"/>
    </xf>
    <xf numFmtId="0" fontId="12" fillId="0" borderId="49" xfId="1" applyFont="1" applyBorder="1" applyAlignment="1">
      <alignment vertical="top" wrapText="1"/>
    </xf>
    <xf numFmtId="0" fontId="17" fillId="0" borderId="0" xfId="1" applyFont="1" applyAlignment="1">
      <alignment horizontal="center"/>
    </xf>
    <xf numFmtId="0" fontId="7" fillId="0" borderId="0" xfId="0" applyFont="1" applyBorder="1" applyAlignment="1">
      <alignment horizontal="left" vertical="center"/>
    </xf>
    <xf numFmtId="0" fontId="12" fillId="0" borderId="0" xfId="1" applyFont="1" applyBorder="1" applyAlignment="1">
      <alignment horizontal="center" vertical="top"/>
    </xf>
    <xf numFmtId="0" fontId="12" fillId="0" borderId="51" xfId="1" applyFont="1" applyBorder="1" applyAlignment="1">
      <alignment horizontal="center" vertical="top"/>
    </xf>
    <xf numFmtId="0" fontId="16" fillId="0" borderId="67" xfId="1" applyFont="1" applyBorder="1" applyAlignment="1">
      <alignment horizontal="left" vertical="center" wrapText="1"/>
    </xf>
    <xf numFmtId="0" fontId="16" fillId="0" borderId="21" xfId="1" applyFont="1" applyBorder="1" applyAlignment="1">
      <alignment horizontal="left" vertical="center" wrapText="1"/>
    </xf>
    <xf numFmtId="0" fontId="16" fillId="0" borderId="68" xfId="1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13" fillId="0" borderId="59" xfId="1" applyFont="1" applyBorder="1" applyAlignment="1">
      <alignment horizontal="center" vertical="top" wrapText="1"/>
    </xf>
    <xf numFmtId="0" fontId="13" fillId="0" borderId="63" xfId="1" applyFont="1" applyBorder="1" applyAlignment="1">
      <alignment horizontal="center" vertical="top" wrapText="1"/>
    </xf>
    <xf numFmtId="0" fontId="13" fillId="0" borderId="61" xfId="1" applyFont="1" applyBorder="1" applyAlignment="1">
      <alignment horizontal="center" vertical="top" wrapText="1"/>
    </xf>
    <xf numFmtId="0" fontId="13" fillId="0" borderId="64" xfId="1" applyFont="1" applyBorder="1" applyAlignment="1">
      <alignment horizontal="left" vertical="center"/>
    </xf>
    <xf numFmtId="0" fontId="13" fillId="0" borderId="65" xfId="1" applyFont="1" applyBorder="1" applyAlignment="1">
      <alignment horizontal="left" vertical="center"/>
    </xf>
    <xf numFmtId="0" fontId="13" fillId="0" borderId="66" xfId="1" applyFont="1" applyBorder="1" applyAlignment="1">
      <alignment horizontal="left" vertical="center"/>
    </xf>
    <xf numFmtId="0" fontId="19" fillId="0" borderId="0" xfId="1" applyFont="1" applyBorder="1" applyAlignment="1">
      <alignment horizontal="center" wrapText="1"/>
    </xf>
    <xf numFmtId="0" fontId="19" fillId="0" borderId="51" xfId="1" applyFont="1" applyBorder="1" applyAlignment="1">
      <alignment horizontal="center" wrapText="1"/>
    </xf>
    <xf numFmtId="0" fontId="16" fillId="0" borderId="69" xfId="1" applyFont="1" applyBorder="1" applyAlignment="1">
      <alignment horizontal="left" vertical="center" wrapText="1"/>
    </xf>
    <xf numFmtId="0" fontId="16" fillId="0" borderId="70" xfId="1" applyFont="1" applyBorder="1" applyAlignment="1">
      <alignment horizontal="left" vertical="center" wrapText="1"/>
    </xf>
    <xf numFmtId="0" fontId="16" fillId="0" borderId="71" xfId="1" applyFont="1" applyBorder="1" applyAlignment="1">
      <alignment horizontal="left" vertical="center" wrapText="1"/>
    </xf>
    <xf numFmtId="0" fontId="14" fillId="0" borderId="0" xfId="1" applyFont="1" applyBorder="1" applyAlignment="1">
      <alignment horizontal="center" vertical="top" wrapText="1"/>
    </xf>
    <xf numFmtId="0" fontId="14" fillId="0" borderId="51" xfId="1" applyFont="1" applyBorder="1" applyAlignment="1">
      <alignment horizontal="center" vertical="top" wrapText="1"/>
    </xf>
    <xf numFmtId="0" fontId="7" fillId="0" borderId="67" xfId="1" applyBorder="1" applyAlignment="1">
      <alignment horizontal="left" vertical="center"/>
    </xf>
    <xf numFmtId="0" fontId="7" fillId="0" borderId="21" xfId="1" applyBorder="1" applyAlignment="1">
      <alignment horizontal="left" vertical="center"/>
    </xf>
    <xf numFmtId="0" fontId="7" fillId="0" borderId="68" xfId="1" applyBorder="1" applyAlignment="1">
      <alignment horizontal="left" vertical="center"/>
    </xf>
    <xf numFmtId="0" fontId="7" fillId="0" borderId="72" xfId="1" applyBorder="1" applyAlignment="1">
      <alignment horizontal="left" vertical="center"/>
    </xf>
    <xf numFmtId="0" fontId="7" fillId="0" borderId="73" xfId="1" applyBorder="1" applyAlignment="1">
      <alignment horizontal="left" vertical="center"/>
    </xf>
    <xf numFmtId="0" fontId="7" fillId="0" borderId="74" xfId="1" applyBorder="1" applyAlignment="1">
      <alignment horizontal="left" vertical="center"/>
    </xf>
    <xf numFmtId="0" fontId="19" fillId="0" borderId="0" xfId="1" applyFont="1" applyBorder="1" applyAlignment="1">
      <alignment horizontal="center"/>
    </xf>
    <xf numFmtId="0" fontId="14" fillId="0" borderId="0" xfId="1" applyFont="1" applyBorder="1" applyAlignment="1">
      <alignment horizontal="center" vertical="top"/>
    </xf>
    <xf numFmtId="0" fontId="7" fillId="0" borderId="55" xfId="1" applyBorder="1" applyAlignment="1">
      <alignment horizontal="left" vertical="center"/>
    </xf>
    <xf numFmtId="0" fontId="7" fillId="0" borderId="56" xfId="1" applyBorder="1" applyAlignment="1">
      <alignment horizontal="left" vertical="center"/>
    </xf>
    <xf numFmtId="0" fontId="7" fillId="0" borderId="57" xfId="1" applyBorder="1" applyAlignment="1">
      <alignment horizontal="left" vertical="center"/>
    </xf>
    <xf numFmtId="0" fontId="7" fillId="0" borderId="67" xfId="1" applyFont="1" applyBorder="1" applyAlignment="1">
      <alignment horizontal="left" vertical="center"/>
    </xf>
    <xf numFmtId="0" fontId="7" fillId="0" borderId="69" xfId="1" applyFont="1" applyBorder="1" applyAlignment="1">
      <alignment horizontal="left" vertical="center"/>
    </xf>
    <xf numFmtId="0" fontId="7" fillId="0" borderId="70" xfId="1" applyBorder="1" applyAlignment="1">
      <alignment horizontal="left" vertical="center"/>
    </xf>
    <xf numFmtId="0" fontId="7" fillId="0" borderId="71" xfId="1" applyBorder="1" applyAlignment="1">
      <alignment horizontal="left" vertical="center"/>
    </xf>
    <xf numFmtId="0" fontId="7" fillId="0" borderId="75" xfId="1" applyFont="1" applyBorder="1" applyAlignment="1">
      <alignment horizontal="center" vertical="center"/>
    </xf>
    <xf numFmtId="0" fontId="7" fillId="0" borderId="76" xfId="1" applyFont="1" applyBorder="1" applyAlignment="1">
      <alignment horizontal="center" vertical="center"/>
    </xf>
    <xf numFmtId="0" fontId="13" fillId="0" borderId="44" xfId="1" applyFont="1" applyBorder="1" applyAlignment="1">
      <alignment horizontal="left" vertical="center"/>
    </xf>
    <xf numFmtId="0" fontId="13" fillId="0" borderId="45" xfId="1" applyFont="1" applyBorder="1" applyAlignment="1">
      <alignment horizontal="left" vertical="center"/>
    </xf>
    <xf numFmtId="0" fontId="13" fillId="0" borderId="77" xfId="1" applyFont="1" applyBorder="1" applyAlignment="1">
      <alignment horizontal="left" vertical="center"/>
    </xf>
    <xf numFmtId="0" fontId="13" fillId="0" borderId="78" xfId="1" applyFont="1" applyBorder="1" applyAlignment="1">
      <alignment horizontal="left" vertical="center"/>
    </xf>
    <xf numFmtId="0" fontId="7" fillId="0" borderId="50" xfId="0" applyFont="1" applyBorder="1" applyAlignment="1">
      <alignment horizontal="left" vertical="center"/>
    </xf>
    <xf numFmtId="0" fontId="7" fillId="0" borderId="51" xfId="0" applyFont="1" applyBorder="1" applyAlignment="1">
      <alignment horizontal="left" vertical="center"/>
    </xf>
    <xf numFmtId="0" fontId="7" fillId="0" borderId="50" xfId="0" applyFont="1" applyBorder="1" applyAlignment="1">
      <alignment horizontal="left" vertical="center" wrapText="1"/>
    </xf>
    <xf numFmtId="0" fontId="7" fillId="0" borderId="51" xfId="0" applyFont="1" applyBorder="1" applyAlignment="1">
      <alignment horizontal="left" vertical="center" wrapText="1"/>
    </xf>
    <xf numFmtId="0" fontId="7" fillId="0" borderId="55" xfId="0" applyFont="1" applyBorder="1" applyAlignment="1">
      <alignment horizontal="left" vertical="center"/>
    </xf>
    <xf numFmtId="0" fontId="7" fillId="0" borderId="56" xfId="0" applyFont="1" applyBorder="1" applyAlignment="1">
      <alignment horizontal="left" vertical="center"/>
    </xf>
    <xf numFmtId="0" fontId="7" fillId="0" borderId="57" xfId="0" applyFont="1" applyBorder="1" applyAlignment="1">
      <alignment horizontal="left" vertical="center"/>
    </xf>
    <xf numFmtId="0" fontId="7" fillId="0" borderId="72" xfId="0" applyFont="1" applyBorder="1" applyAlignment="1">
      <alignment horizontal="left" vertical="center"/>
    </xf>
    <xf numFmtId="0" fontId="7" fillId="0" borderId="73" xfId="0" applyFont="1" applyBorder="1" applyAlignment="1">
      <alignment horizontal="left" vertical="center"/>
    </xf>
    <xf numFmtId="0" fontId="7" fillId="0" borderId="74" xfId="0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25</xdr:row>
      <xdr:rowOff>142875</xdr:rowOff>
    </xdr:from>
    <xdr:to>
      <xdr:col>16</xdr:col>
      <xdr:colOff>9525</xdr:colOff>
      <xdr:row>30</xdr:row>
      <xdr:rowOff>152400</xdr:rowOff>
    </xdr:to>
    <xdr:pic>
      <xdr:nvPicPr>
        <xdr:cNvPr id="2" name="Picture 1" descr="G:\logo\Government\lambang_garudaPS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39325" y="9267825"/>
          <a:ext cx="100965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K01~1\AppData\Local\Temp\SKP%20Kunco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K01~1\AppData\Local\Temp\Penilaian%20Prestasi%20Kerja%20SKP%20an.%20bambang%201%20jan%20sd%2030%20s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P"/>
      <sheetName val="Form 2"/>
      <sheetName val="Form 3"/>
    </sheetNames>
    <sheetDataSet>
      <sheetData sheetId="0" refreshError="1">
        <row r="5">
          <cell r="H5" t="str">
            <v>Kuncoro Adi Prabowo</v>
          </cell>
        </row>
        <row r="7">
          <cell r="C7" t="str">
            <v>Penata Tk. I (III/d)</v>
          </cell>
        </row>
        <row r="12">
          <cell r="K12">
            <v>0</v>
          </cell>
        </row>
        <row r="13">
          <cell r="K13">
            <v>0</v>
          </cell>
        </row>
        <row r="14">
          <cell r="K14">
            <v>0</v>
          </cell>
        </row>
        <row r="16">
          <cell r="K16">
            <v>0</v>
          </cell>
        </row>
        <row r="17">
          <cell r="K17">
            <v>0</v>
          </cell>
        </row>
        <row r="19">
          <cell r="K19">
            <v>0</v>
          </cell>
        </row>
        <row r="20">
          <cell r="K20">
            <v>0</v>
          </cell>
        </row>
        <row r="21">
          <cell r="K21">
            <v>0</v>
          </cell>
        </row>
        <row r="22">
          <cell r="K22">
            <v>0</v>
          </cell>
        </row>
        <row r="31">
          <cell r="A31" t="str">
            <v>Soetedjo Joewono, S.E, M.M</v>
          </cell>
        </row>
        <row r="32">
          <cell r="A32" t="str">
            <v>NIP: 19700117 199110 1 001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1"/>
      <sheetName val="Form 2"/>
      <sheetName val="Form 3"/>
      <sheetName val="Sheet2"/>
    </sheetNames>
    <sheetDataSet>
      <sheetData sheetId="0" refreshError="1">
        <row r="5">
          <cell r="D5" t="str">
            <v>Tri Solah S.Sos</v>
          </cell>
        </row>
        <row r="8">
          <cell r="D8" t="str">
            <v>Kepala Bagian Tata Usaha dan Kamar Sandi, Biro Umum, Sekretariat Utama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</sheetData>
      <sheetData sheetId="1" refreshError="1">
        <row r="37">
          <cell r="R37">
            <v>93.550964187327821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view="pageBreakPreview" zoomScaleNormal="100" zoomScaleSheetLayoutView="100" zoomScalePageLayoutView="10" workbookViewId="0">
      <selection activeCell="H28" sqref="H28"/>
    </sheetView>
  </sheetViews>
  <sheetFormatPr defaultRowHeight="12.75"/>
  <cols>
    <col min="1" max="1" width="4.7109375" style="2" customWidth="1"/>
    <col min="2" max="2" width="18.5703125" style="2" customWidth="1"/>
    <col min="3" max="3" width="35.28515625" style="2" customWidth="1"/>
    <col min="4" max="4" width="4.85546875" style="2" customWidth="1"/>
    <col min="5" max="5" width="4.28515625" style="2" bestFit="1" customWidth="1"/>
    <col min="6" max="6" width="7.5703125" style="2" customWidth="1"/>
    <col min="7" max="7" width="7.42578125" style="2" customWidth="1"/>
    <col min="8" max="8" width="12" style="2" customWidth="1"/>
    <col min="9" max="9" width="6.42578125" style="2" customWidth="1"/>
    <col min="10" max="10" width="5.7109375" style="2" customWidth="1"/>
    <col min="11" max="11" width="13.140625" style="2" customWidth="1"/>
    <col min="12" max="12" width="27.7109375" style="53" customWidth="1"/>
    <col min="13" max="16384" width="9.140625" style="2"/>
  </cols>
  <sheetData>
    <row r="1" spans="1:12" ht="15.7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</row>
    <row r="2" spans="1:12" ht="15.75">
      <c r="A2" s="166" t="s">
        <v>19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</row>
    <row r="3" spans="1:12" ht="16.5" thickBo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49"/>
    </row>
    <row r="4" spans="1:12" ht="14.25" thickTop="1" thickBot="1">
      <c r="A4" s="4" t="s">
        <v>1</v>
      </c>
      <c r="B4" s="182" t="s">
        <v>2</v>
      </c>
      <c r="C4" s="183"/>
      <c r="D4" s="184"/>
      <c r="E4" s="5" t="s">
        <v>1</v>
      </c>
      <c r="F4" s="167" t="s">
        <v>3</v>
      </c>
      <c r="G4" s="168"/>
      <c r="H4" s="168"/>
      <c r="I4" s="168"/>
      <c r="J4" s="168"/>
      <c r="K4" s="168"/>
      <c r="L4" s="169"/>
    </row>
    <row r="5" spans="1:12" ht="13.5" thickTop="1">
      <c r="A5" s="6">
        <v>1</v>
      </c>
      <c r="B5" s="7" t="s">
        <v>4</v>
      </c>
      <c r="C5" s="170" t="s">
        <v>125</v>
      </c>
      <c r="D5" s="172"/>
      <c r="E5" s="8">
        <v>1</v>
      </c>
      <c r="F5" s="178" t="s">
        <v>4</v>
      </c>
      <c r="G5" s="179"/>
      <c r="H5" s="170" t="s">
        <v>44</v>
      </c>
      <c r="I5" s="171"/>
      <c r="J5" s="171"/>
      <c r="K5" s="171"/>
      <c r="L5" s="172"/>
    </row>
    <row r="6" spans="1:12">
      <c r="A6" s="6">
        <v>2</v>
      </c>
      <c r="B6" s="7" t="s">
        <v>5</v>
      </c>
      <c r="C6" s="180" t="s">
        <v>126</v>
      </c>
      <c r="D6" s="181"/>
      <c r="E6" s="9">
        <v>2</v>
      </c>
      <c r="F6" s="173" t="s">
        <v>5</v>
      </c>
      <c r="G6" s="174"/>
      <c r="H6" s="180" t="s">
        <v>26</v>
      </c>
      <c r="I6" s="185"/>
      <c r="J6" s="185"/>
      <c r="K6" s="185"/>
      <c r="L6" s="181"/>
    </row>
    <row r="7" spans="1:12">
      <c r="A7" s="6">
        <v>3</v>
      </c>
      <c r="B7" s="7" t="s">
        <v>8</v>
      </c>
      <c r="C7" s="180" t="s">
        <v>21</v>
      </c>
      <c r="D7" s="181"/>
      <c r="E7" s="9">
        <v>3</v>
      </c>
      <c r="F7" s="173" t="s">
        <v>8</v>
      </c>
      <c r="G7" s="174"/>
      <c r="H7" s="180" t="s">
        <v>46</v>
      </c>
      <c r="I7" s="185"/>
      <c r="J7" s="185"/>
      <c r="K7" s="185"/>
      <c r="L7" s="181"/>
    </row>
    <row r="8" spans="1:12" ht="27" customHeight="1">
      <c r="A8" s="6">
        <v>4</v>
      </c>
      <c r="B8" s="7" t="s">
        <v>6</v>
      </c>
      <c r="C8" s="175" t="s">
        <v>48</v>
      </c>
      <c r="D8" s="176"/>
      <c r="E8" s="9">
        <v>4</v>
      </c>
      <c r="F8" s="173" t="s">
        <v>6</v>
      </c>
      <c r="G8" s="174"/>
      <c r="H8" s="175" t="s">
        <v>47</v>
      </c>
      <c r="I8" s="177"/>
      <c r="J8" s="177"/>
      <c r="K8" s="177"/>
      <c r="L8" s="176"/>
    </row>
    <row r="9" spans="1:12" ht="13.5" thickBot="1">
      <c r="A9" s="10">
        <v>5</v>
      </c>
      <c r="B9" s="11" t="s">
        <v>7</v>
      </c>
      <c r="C9" s="186" t="s">
        <v>22</v>
      </c>
      <c r="D9" s="188"/>
      <c r="E9" s="12">
        <v>5</v>
      </c>
      <c r="F9" s="199" t="s">
        <v>7</v>
      </c>
      <c r="G9" s="200"/>
      <c r="H9" s="186" t="s">
        <v>22</v>
      </c>
      <c r="I9" s="187"/>
      <c r="J9" s="187"/>
      <c r="K9" s="187"/>
      <c r="L9" s="188"/>
    </row>
    <row r="10" spans="1:12" s="47" customFormat="1" ht="14.25" thickTop="1" thickBot="1">
      <c r="A10" s="189" t="s">
        <v>1</v>
      </c>
      <c r="B10" s="195" t="s">
        <v>18</v>
      </c>
      <c r="C10" s="196"/>
      <c r="D10" s="197"/>
      <c r="E10" s="189" t="s">
        <v>20</v>
      </c>
      <c r="F10" s="191" t="s">
        <v>9</v>
      </c>
      <c r="G10" s="192"/>
      <c r="H10" s="193"/>
      <c r="I10" s="193"/>
      <c r="J10" s="193"/>
      <c r="K10" s="194"/>
      <c r="L10" s="201" t="s">
        <v>37</v>
      </c>
    </row>
    <row r="11" spans="1:12" s="47" customFormat="1" ht="14.25" thickTop="1" thickBot="1">
      <c r="A11" s="190"/>
      <c r="B11" s="198"/>
      <c r="C11" s="193"/>
      <c r="D11" s="194"/>
      <c r="E11" s="190"/>
      <c r="F11" s="163" t="s">
        <v>16</v>
      </c>
      <c r="G11" s="164"/>
      <c r="H11" s="1" t="s">
        <v>10</v>
      </c>
      <c r="I11" s="163" t="s">
        <v>11</v>
      </c>
      <c r="J11" s="164"/>
      <c r="K11" s="1" t="s">
        <v>12</v>
      </c>
      <c r="L11" s="202"/>
    </row>
    <row r="12" spans="1:12" s="20" customFormat="1" ht="26.25" thickTop="1">
      <c r="A12" s="13">
        <v>1</v>
      </c>
      <c r="B12" s="58" t="s">
        <v>23</v>
      </c>
      <c r="C12" s="59"/>
      <c r="D12" s="14"/>
      <c r="E12" s="13"/>
      <c r="F12" s="15">
        <v>75</v>
      </c>
      <c r="G12" s="16" t="s">
        <v>38</v>
      </c>
      <c r="H12" s="17">
        <v>1</v>
      </c>
      <c r="I12" s="18">
        <v>12</v>
      </c>
      <c r="J12" s="19" t="s">
        <v>35</v>
      </c>
      <c r="K12" s="48" t="s">
        <v>41</v>
      </c>
      <c r="L12" s="50" t="s">
        <v>42</v>
      </c>
    </row>
    <row r="13" spans="1:12" s="20" customFormat="1" ht="25.5">
      <c r="A13" s="21">
        <v>2</v>
      </c>
      <c r="B13" s="64" t="s">
        <v>24</v>
      </c>
      <c r="C13" s="65"/>
      <c r="D13" s="22"/>
      <c r="E13" s="21"/>
      <c r="F13" s="23">
        <v>350</v>
      </c>
      <c r="G13" s="24" t="s">
        <v>39</v>
      </c>
      <c r="H13" s="25">
        <v>1</v>
      </c>
      <c r="I13" s="26">
        <v>12</v>
      </c>
      <c r="J13" s="27" t="s">
        <v>35</v>
      </c>
      <c r="K13" s="28" t="s">
        <v>41</v>
      </c>
      <c r="L13" s="51" t="s">
        <v>42</v>
      </c>
    </row>
    <row r="14" spans="1:12" s="20" customFormat="1" ht="25.5">
      <c r="A14" s="21">
        <v>3</v>
      </c>
      <c r="B14" s="58" t="s">
        <v>25</v>
      </c>
      <c r="C14" s="59"/>
      <c r="D14" s="22"/>
      <c r="E14" s="21"/>
      <c r="F14" s="23">
        <v>1</v>
      </c>
      <c r="G14" s="24" t="s">
        <v>40</v>
      </c>
      <c r="H14" s="25">
        <v>1</v>
      </c>
      <c r="I14" s="26">
        <v>4</v>
      </c>
      <c r="J14" s="29" t="s">
        <v>35</v>
      </c>
      <c r="K14" s="28" t="s">
        <v>41</v>
      </c>
      <c r="L14" s="51" t="s">
        <v>50</v>
      </c>
    </row>
    <row r="15" spans="1:12" s="20" customFormat="1">
      <c r="A15" s="21">
        <v>4</v>
      </c>
      <c r="B15" s="64" t="s">
        <v>29</v>
      </c>
      <c r="C15" s="65"/>
      <c r="D15" s="22"/>
      <c r="E15" s="21"/>
      <c r="F15" s="23">
        <v>1</v>
      </c>
      <c r="G15" s="24" t="s">
        <v>30</v>
      </c>
      <c r="H15" s="25">
        <v>1</v>
      </c>
      <c r="I15" s="26">
        <v>10</v>
      </c>
      <c r="J15" s="29" t="s">
        <v>36</v>
      </c>
      <c r="K15" s="28" t="s">
        <v>41</v>
      </c>
      <c r="L15" s="51"/>
    </row>
    <row r="16" spans="1:12" s="20" customFormat="1" ht="25.5">
      <c r="A16" s="21">
        <v>5</v>
      </c>
      <c r="B16" s="58" t="s">
        <v>27</v>
      </c>
      <c r="C16" s="59"/>
      <c r="D16" s="22"/>
      <c r="E16" s="21"/>
      <c r="F16" s="23">
        <v>200</v>
      </c>
      <c r="G16" s="24" t="s">
        <v>39</v>
      </c>
      <c r="H16" s="25">
        <v>1</v>
      </c>
      <c r="I16" s="26">
        <v>12</v>
      </c>
      <c r="J16" s="29" t="s">
        <v>35</v>
      </c>
      <c r="K16" s="28" t="s">
        <v>41</v>
      </c>
      <c r="L16" s="51" t="s">
        <v>50</v>
      </c>
    </row>
    <row r="17" spans="1:12" s="20" customFormat="1" ht="25.5">
      <c r="A17" s="21">
        <v>6</v>
      </c>
      <c r="B17" s="58" t="s">
        <v>28</v>
      </c>
      <c r="C17" s="59"/>
      <c r="D17" s="22"/>
      <c r="E17" s="21"/>
      <c r="F17" s="23">
        <v>200</v>
      </c>
      <c r="G17" s="24" t="s">
        <v>39</v>
      </c>
      <c r="H17" s="25">
        <v>1</v>
      </c>
      <c r="I17" s="26">
        <v>12</v>
      </c>
      <c r="J17" s="29" t="s">
        <v>35</v>
      </c>
      <c r="K17" s="28" t="s">
        <v>41</v>
      </c>
      <c r="L17" s="51" t="s">
        <v>50</v>
      </c>
    </row>
    <row r="18" spans="1:12" s="20" customFormat="1">
      <c r="A18" s="21">
        <v>7</v>
      </c>
      <c r="B18" s="58" t="s">
        <v>33</v>
      </c>
      <c r="C18" s="59"/>
      <c r="D18" s="30"/>
      <c r="E18" s="31"/>
      <c r="F18" s="32">
        <v>1</v>
      </c>
      <c r="G18" s="33" t="s">
        <v>30</v>
      </c>
      <c r="H18" s="34">
        <v>1</v>
      </c>
      <c r="I18" s="26">
        <v>3</v>
      </c>
      <c r="J18" s="35" t="s">
        <v>36</v>
      </c>
      <c r="K18" s="36" t="s">
        <v>41</v>
      </c>
      <c r="L18" s="51"/>
    </row>
    <row r="19" spans="1:12" s="20" customFormat="1">
      <c r="A19" s="21">
        <v>8</v>
      </c>
      <c r="B19" s="58" t="s">
        <v>34</v>
      </c>
      <c r="C19" s="59"/>
      <c r="D19" s="30"/>
      <c r="E19" s="31"/>
      <c r="F19" s="32">
        <v>1</v>
      </c>
      <c r="G19" s="33" t="s">
        <v>30</v>
      </c>
      <c r="H19" s="34">
        <v>1</v>
      </c>
      <c r="I19" s="26">
        <v>5</v>
      </c>
      <c r="J19" s="35" t="s">
        <v>35</v>
      </c>
      <c r="K19" s="36" t="s">
        <v>41</v>
      </c>
      <c r="L19" s="51"/>
    </row>
    <row r="20" spans="1:12" s="20" customFormat="1">
      <c r="A20" s="21">
        <v>9</v>
      </c>
      <c r="B20" s="58" t="s">
        <v>32</v>
      </c>
      <c r="C20" s="59"/>
      <c r="D20" s="30"/>
      <c r="E20" s="31"/>
      <c r="F20" s="32">
        <v>1</v>
      </c>
      <c r="G20" s="33" t="s">
        <v>30</v>
      </c>
      <c r="H20" s="34">
        <v>1</v>
      </c>
      <c r="I20" s="26">
        <v>2</v>
      </c>
      <c r="J20" s="35" t="s">
        <v>36</v>
      </c>
      <c r="K20" s="36" t="s">
        <v>41</v>
      </c>
      <c r="L20" s="51"/>
    </row>
    <row r="21" spans="1:12" s="20" customFormat="1" ht="51">
      <c r="A21" s="21">
        <v>10</v>
      </c>
      <c r="B21" s="62" t="s">
        <v>49</v>
      </c>
      <c r="C21" s="63"/>
      <c r="D21" s="30"/>
      <c r="E21" s="31"/>
      <c r="F21" s="32">
        <v>12</v>
      </c>
      <c r="G21" s="33" t="s">
        <v>30</v>
      </c>
      <c r="H21" s="34">
        <v>1</v>
      </c>
      <c r="I21" s="55">
        <v>12</v>
      </c>
      <c r="J21" s="35" t="s">
        <v>35</v>
      </c>
      <c r="K21" s="57" t="s">
        <v>41</v>
      </c>
      <c r="L21" s="56" t="s">
        <v>51</v>
      </c>
    </row>
    <row r="22" spans="1:12" s="20" customFormat="1" ht="26.25" thickBot="1">
      <c r="A22" s="21">
        <v>11</v>
      </c>
      <c r="B22" s="60" t="s">
        <v>31</v>
      </c>
      <c r="C22" s="61"/>
      <c r="D22" s="37"/>
      <c r="E22" s="38"/>
      <c r="F22" s="39">
        <v>4000</v>
      </c>
      <c r="G22" s="40" t="s">
        <v>39</v>
      </c>
      <c r="H22" s="41">
        <v>1</v>
      </c>
      <c r="I22" s="42">
        <v>12</v>
      </c>
      <c r="J22" s="43" t="s">
        <v>35</v>
      </c>
      <c r="K22" s="44" t="s">
        <v>41</v>
      </c>
      <c r="L22" s="52" t="s">
        <v>42</v>
      </c>
    </row>
    <row r="23" spans="1:12" ht="13.5" thickTop="1"/>
    <row r="24" spans="1:12">
      <c r="F24" s="159" t="s">
        <v>43</v>
      </c>
      <c r="G24" s="159"/>
      <c r="H24" s="159"/>
      <c r="I24" s="159"/>
      <c r="J24" s="159"/>
      <c r="K24" s="159"/>
      <c r="L24" s="159"/>
    </row>
    <row r="25" spans="1:12">
      <c r="A25" s="160" t="s">
        <v>17</v>
      </c>
      <c r="B25" s="160"/>
      <c r="C25" s="160"/>
      <c r="D25" s="160"/>
      <c r="E25" s="160"/>
      <c r="F25" s="160" t="s">
        <v>13</v>
      </c>
      <c r="G25" s="160"/>
      <c r="H25" s="160"/>
      <c r="I25" s="160"/>
      <c r="J25" s="160"/>
      <c r="K25" s="160"/>
      <c r="L25" s="160"/>
    </row>
    <row r="26" spans="1:12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54"/>
    </row>
    <row r="27" spans="1:12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54"/>
    </row>
    <row r="28" spans="1:12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54"/>
    </row>
    <row r="31" spans="1:12">
      <c r="A31" s="161" t="str">
        <f>C5</f>
        <v>Soetedjo Joewono, S.E, M.M</v>
      </c>
      <c r="B31" s="161"/>
      <c r="C31" s="161"/>
      <c r="D31" s="161"/>
      <c r="E31" s="161"/>
      <c r="F31" s="161" t="s">
        <v>44</v>
      </c>
      <c r="G31" s="161"/>
      <c r="H31" s="161"/>
      <c r="I31" s="161"/>
      <c r="J31" s="161"/>
      <c r="K31" s="161"/>
      <c r="L31" s="161"/>
    </row>
    <row r="32" spans="1:12">
      <c r="A32" s="162" t="str">
        <f>C6</f>
        <v>19700117 199110 1 001</v>
      </c>
      <c r="B32" s="160"/>
      <c r="C32" s="160"/>
      <c r="D32" s="160"/>
      <c r="E32" s="160"/>
      <c r="F32" s="162" t="s">
        <v>45</v>
      </c>
      <c r="G32" s="160"/>
      <c r="H32" s="160"/>
      <c r="I32" s="160"/>
      <c r="J32" s="160"/>
      <c r="K32" s="160"/>
      <c r="L32" s="160"/>
    </row>
    <row r="34" spans="1:6">
      <c r="A34" s="203" t="s">
        <v>14</v>
      </c>
      <c r="B34" s="203"/>
      <c r="C34" s="203"/>
      <c r="D34" s="203"/>
      <c r="E34" s="203"/>
      <c r="F34" s="46"/>
    </row>
    <row r="35" spans="1:6">
      <c r="A35" s="203" t="s">
        <v>15</v>
      </c>
      <c r="B35" s="203"/>
      <c r="C35" s="203"/>
      <c r="D35" s="203"/>
      <c r="E35" s="203"/>
      <c r="F35" s="46"/>
    </row>
    <row r="36" spans="1:6">
      <c r="A36" s="160"/>
      <c r="B36" s="160"/>
      <c r="C36" s="160"/>
      <c r="D36" s="160"/>
      <c r="E36" s="160"/>
      <c r="F36" s="45"/>
    </row>
  </sheetData>
  <mergeCells count="36">
    <mergeCell ref="A36:E36"/>
    <mergeCell ref="A31:E31"/>
    <mergeCell ref="A25:E25"/>
    <mergeCell ref="A32:E32"/>
    <mergeCell ref="C9:D9"/>
    <mergeCell ref="A34:E34"/>
    <mergeCell ref="A35:E35"/>
    <mergeCell ref="A10:A11"/>
    <mergeCell ref="H9:L9"/>
    <mergeCell ref="E10:E11"/>
    <mergeCell ref="F10:K10"/>
    <mergeCell ref="B10:D11"/>
    <mergeCell ref="F11:G11"/>
    <mergeCell ref="F9:G9"/>
    <mergeCell ref="L10:L11"/>
    <mergeCell ref="A1:L1"/>
    <mergeCell ref="A2:L2"/>
    <mergeCell ref="F4:L4"/>
    <mergeCell ref="H5:L5"/>
    <mergeCell ref="F8:G8"/>
    <mergeCell ref="C8:D8"/>
    <mergeCell ref="H8:L8"/>
    <mergeCell ref="F5:G5"/>
    <mergeCell ref="F6:G6"/>
    <mergeCell ref="F7:G7"/>
    <mergeCell ref="C7:D7"/>
    <mergeCell ref="B4:D4"/>
    <mergeCell ref="C5:D5"/>
    <mergeCell ref="H6:L6"/>
    <mergeCell ref="H7:L7"/>
    <mergeCell ref="C6:D6"/>
    <mergeCell ref="F24:L24"/>
    <mergeCell ref="F25:L25"/>
    <mergeCell ref="F31:L31"/>
    <mergeCell ref="F32:L32"/>
    <mergeCell ref="I11:J11"/>
  </mergeCells>
  <phoneticPr fontId="1" type="noConversion"/>
  <printOptions horizontalCentered="1"/>
  <pageMargins left="0.59055118110236227" right="0.39370078740157483" top="0.59055118110236227" bottom="0.39370078740157483" header="0.39370078740157483" footer="0.39370078740157483"/>
  <pageSetup paperSize="9" scale="90" orientation="landscape" r:id="rId1"/>
  <headerFooter alignWithMargins="0"/>
  <rowBreaks count="1" manualBreakCount="1">
    <brk id="35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zoomScaleNormal="100" workbookViewId="0">
      <selection activeCell="H28" sqref="H28"/>
    </sheetView>
  </sheetViews>
  <sheetFormatPr defaultRowHeight="12.75"/>
  <cols>
    <col min="1" max="1" width="4.28515625" style="66" customWidth="1"/>
    <col min="2" max="2" width="33.7109375" style="66" customWidth="1"/>
    <col min="3" max="4" width="4.7109375" style="66" customWidth="1"/>
    <col min="5" max="5" width="8.85546875" style="66" bestFit="1" customWidth="1"/>
    <col min="6" max="6" width="6.28515625" style="66" customWidth="1"/>
    <col min="7" max="7" width="4.7109375" style="66" customWidth="1"/>
    <col min="8" max="8" width="5.7109375" style="66" bestFit="1" customWidth="1"/>
    <col min="9" max="9" width="10.28515625" style="66" bestFit="1" customWidth="1"/>
    <col min="10" max="10" width="4.7109375" style="66" customWidth="1"/>
    <col min="11" max="11" width="5" style="66" customWidth="1"/>
    <col min="12" max="12" width="8.85546875" style="66" bestFit="1" customWidth="1"/>
    <col min="13" max="13" width="6" style="66" customWidth="1"/>
    <col min="14" max="14" width="4" style="66" customWidth="1"/>
    <col min="15" max="15" width="5.7109375" style="66" bestFit="1" customWidth="1"/>
    <col min="16" max="16" width="10.28515625" style="66" bestFit="1" customWidth="1"/>
    <col min="17" max="17" width="15.42578125" style="66" customWidth="1"/>
    <col min="18" max="18" width="13" style="66" customWidth="1"/>
    <col min="19" max="19" width="5.42578125" style="66" hidden="1" customWidth="1"/>
    <col min="20" max="21" width="4.28515625" style="66" hidden="1" customWidth="1"/>
    <col min="22" max="22" width="5.42578125" style="66" hidden="1" customWidth="1"/>
    <col min="23" max="23" width="12" style="66" hidden="1" customWidth="1"/>
    <col min="24" max="24" width="11.5703125" style="66" hidden="1" customWidth="1"/>
    <col min="25" max="25" width="8.140625" style="66" hidden="1" customWidth="1"/>
    <col min="26" max="26" width="9.28515625" style="66" hidden="1" customWidth="1"/>
    <col min="27" max="27" width="14.28515625" style="66" hidden="1" customWidth="1"/>
    <col min="28" max="28" width="8.5703125" style="66" hidden="1" customWidth="1"/>
    <col min="29" max="29" width="6.42578125" style="66" hidden="1" customWidth="1"/>
    <col min="30" max="30" width="8" style="66" hidden="1" customWidth="1"/>
    <col min="31" max="31" width="8.5703125" style="66" hidden="1" customWidth="1"/>
    <col min="32" max="32" width="7.140625" style="66" hidden="1" customWidth="1"/>
    <col min="33" max="33" width="12" style="66" hidden="1" customWidth="1"/>
    <col min="34" max="34" width="11.5703125" style="66" hidden="1" customWidth="1"/>
    <col min="35" max="35" width="16.28515625" style="66" hidden="1" customWidth="1"/>
    <col min="36" max="36" width="9.5703125" style="66" hidden="1" customWidth="1"/>
    <col min="37" max="37" width="7.5703125" style="66" hidden="1" customWidth="1"/>
    <col min="38" max="38" width="11" style="66" hidden="1" customWidth="1"/>
    <col min="39" max="39" width="14" style="66" hidden="1" customWidth="1"/>
    <col min="40" max="40" width="12.85546875" style="66" hidden="1" customWidth="1"/>
    <col min="41" max="41" width="17.85546875" style="66" hidden="1" customWidth="1"/>
    <col min="42" max="42" width="9.140625" style="66" hidden="1" customWidth="1"/>
    <col min="43" max="43" width="9.140625" style="66" customWidth="1"/>
    <col min="44" max="256" width="9.140625" style="66"/>
    <col min="257" max="257" width="4.28515625" style="66" customWidth="1"/>
    <col min="258" max="258" width="30.42578125" style="66" customWidth="1"/>
    <col min="259" max="260" width="4.7109375" style="66" customWidth="1"/>
    <col min="261" max="261" width="8.42578125" style="66" customWidth="1"/>
    <col min="262" max="262" width="6.7109375" style="66" customWidth="1"/>
    <col min="263" max="263" width="4.7109375" style="66" customWidth="1"/>
    <col min="264" max="264" width="4.42578125" style="66" customWidth="1"/>
    <col min="265" max="265" width="4.42578125" style="66" bestFit="1" customWidth="1"/>
    <col min="266" max="266" width="4.7109375" style="66" customWidth="1"/>
    <col min="267" max="267" width="5" style="66" customWidth="1"/>
    <col min="268" max="268" width="7.42578125" style="66" customWidth="1"/>
    <col min="269" max="269" width="7.140625" style="66" customWidth="1"/>
    <col min="270" max="270" width="4" style="66" customWidth="1"/>
    <col min="271" max="271" width="4.42578125" style="66" customWidth="1"/>
    <col min="272" max="272" width="6.5703125" style="66" customWidth="1"/>
    <col min="273" max="273" width="13.140625" style="66" customWidth="1"/>
    <col min="274" max="274" width="9.5703125" style="66" customWidth="1"/>
    <col min="275" max="275" width="10.42578125" style="66" customWidth="1"/>
    <col min="276" max="280" width="0" style="66" hidden="1" customWidth="1"/>
    <col min="281" max="281" width="8.140625" style="66" customWidth="1"/>
    <col min="282" max="282" width="9.28515625" style="66" customWidth="1"/>
    <col min="283" max="283" width="14.28515625" style="66" customWidth="1"/>
    <col min="284" max="284" width="5.140625" style="66" customWidth="1"/>
    <col min="285" max="285" width="6.42578125" style="66" customWidth="1"/>
    <col min="286" max="286" width="8" style="66" customWidth="1"/>
    <col min="287" max="287" width="10.85546875" style="66" customWidth="1"/>
    <col min="288" max="288" width="7.140625" style="66" customWidth="1"/>
    <col min="289" max="289" width="12" style="66" customWidth="1"/>
    <col min="290" max="292" width="0" style="66" hidden="1" customWidth="1"/>
    <col min="293" max="293" width="7.5703125" style="66" customWidth="1"/>
    <col min="294" max="294" width="11" style="66" customWidth="1"/>
    <col min="295" max="295" width="14" style="66" customWidth="1"/>
    <col min="296" max="296" width="12.85546875" style="66" customWidth="1"/>
    <col min="297" max="297" width="17.85546875" style="66" customWidth="1"/>
    <col min="298" max="299" width="9.140625" style="66" customWidth="1"/>
    <col min="300" max="512" width="9.140625" style="66"/>
    <col min="513" max="513" width="4.28515625" style="66" customWidth="1"/>
    <col min="514" max="514" width="30.42578125" style="66" customWidth="1"/>
    <col min="515" max="516" width="4.7109375" style="66" customWidth="1"/>
    <col min="517" max="517" width="8.42578125" style="66" customWidth="1"/>
    <col min="518" max="518" width="6.7109375" style="66" customWidth="1"/>
    <col min="519" max="519" width="4.7109375" style="66" customWidth="1"/>
    <col min="520" max="520" width="4.42578125" style="66" customWidth="1"/>
    <col min="521" max="521" width="4.42578125" style="66" bestFit="1" customWidth="1"/>
    <col min="522" max="522" width="4.7109375" style="66" customWidth="1"/>
    <col min="523" max="523" width="5" style="66" customWidth="1"/>
    <col min="524" max="524" width="7.42578125" style="66" customWidth="1"/>
    <col min="525" max="525" width="7.140625" style="66" customWidth="1"/>
    <col min="526" max="526" width="4" style="66" customWidth="1"/>
    <col min="527" max="527" width="4.42578125" style="66" customWidth="1"/>
    <col min="528" max="528" width="6.5703125" style="66" customWidth="1"/>
    <col min="529" max="529" width="13.140625" style="66" customWidth="1"/>
    <col min="530" max="530" width="9.5703125" style="66" customWidth="1"/>
    <col min="531" max="531" width="10.42578125" style="66" customWidth="1"/>
    <col min="532" max="536" width="0" style="66" hidden="1" customWidth="1"/>
    <col min="537" max="537" width="8.140625" style="66" customWidth="1"/>
    <col min="538" max="538" width="9.28515625" style="66" customWidth="1"/>
    <col min="539" max="539" width="14.28515625" style="66" customWidth="1"/>
    <col min="540" max="540" width="5.140625" style="66" customWidth="1"/>
    <col min="541" max="541" width="6.42578125" style="66" customWidth="1"/>
    <col min="542" max="542" width="8" style="66" customWidth="1"/>
    <col min="543" max="543" width="10.85546875" style="66" customWidth="1"/>
    <col min="544" max="544" width="7.140625" style="66" customWidth="1"/>
    <col min="545" max="545" width="12" style="66" customWidth="1"/>
    <col min="546" max="548" width="0" style="66" hidden="1" customWidth="1"/>
    <col min="549" max="549" width="7.5703125" style="66" customWidth="1"/>
    <col min="550" max="550" width="11" style="66" customWidth="1"/>
    <col min="551" max="551" width="14" style="66" customWidth="1"/>
    <col min="552" max="552" width="12.85546875" style="66" customWidth="1"/>
    <col min="553" max="553" width="17.85546875" style="66" customWidth="1"/>
    <col min="554" max="555" width="9.140625" style="66" customWidth="1"/>
    <col min="556" max="768" width="9.140625" style="66"/>
    <col min="769" max="769" width="4.28515625" style="66" customWidth="1"/>
    <col min="770" max="770" width="30.42578125" style="66" customWidth="1"/>
    <col min="771" max="772" width="4.7109375" style="66" customWidth="1"/>
    <col min="773" max="773" width="8.42578125" style="66" customWidth="1"/>
    <col min="774" max="774" width="6.7109375" style="66" customWidth="1"/>
    <col min="775" max="775" width="4.7109375" style="66" customWidth="1"/>
    <col min="776" max="776" width="4.42578125" style="66" customWidth="1"/>
    <col min="777" max="777" width="4.42578125" style="66" bestFit="1" customWidth="1"/>
    <col min="778" max="778" width="4.7109375" style="66" customWidth="1"/>
    <col min="779" max="779" width="5" style="66" customWidth="1"/>
    <col min="780" max="780" width="7.42578125" style="66" customWidth="1"/>
    <col min="781" max="781" width="7.140625" style="66" customWidth="1"/>
    <col min="782" max="782" width="4" style="66" customWidth="1"/>
    <col min="783" max="783" width="4.42578125" style="66" customWidth="1"/>
    <col min="784" max="784" width="6.5703125" style="66" customWidth="1"/>
    <col min="785" max="785" width="13.140625" style="66" customWidth="1"/>
    <col min="786" max="786" width="9.5703125" style="66" customWidth="1"/>
    <col min="787" max="787" width="10.42578125" style="66" customWidth="1"/>
    <col min="788" max="792" width="0" style="66" hidden="1" customWidth="1"/>
    <col min="793" max="793" width="8.140625" style="66" customWidth="1"/>
    <col min="794" max="794" width="9.28515625" style="66" customWidth="1"/>
    <col min="795" max="795" width="14.28515625" style="66" customWidth="1"/>
    <col min="796" max="796" width="5.140625" style="66" customWidth="1"/>
    <col min="797" max="797" width="6.42578125" style="66" customWidth="1"/>
    <col min="798" max="798" width="8" style="66" customWidth="1"/>
    <col min="799" max="799" width="10.85546875" style="66" customWidth="1"/>
    <col min="800" max="800" width="7.140625" style="66" customWidth="1"/>
    <col min="801" max="801" width="12" style="66" customWidth="1"/>
    <col min="802" max="804" width="0" style="66" hidden="1" customWidth="1"/>
    <col min="805" max="805" width="7.5703125" style="66" customWidth="1"/>
    <col min="806" max="806" width="11" style="66" customWidth="1"/>
    <col min="807" max="807" width="14" style="66" customWidth="1"/>
    <col min="808" max="808" width="12.85546875" style="66" customWidth="1"/>
    <col min="809" max="809" width="17.85546875" style="66" customWidth="1"/>
    <col min="810" max="811" width="9.140625" style="66" customWidth="1"/>
    <col min="812" max="1024" width="9.140625" style="66"/>
    <col min="1025" max="1025" width="4.28515625" style="66" customWidth="1"/>
    <col min="1026" max="1026" width="30.42578125" style="66" customWidth="1"/>
    <col min="1027" max="1028" width="4.7109375" style="66" customWidth="1"/>
    <col min="1029" max="1029" width="8.42578125" style="66" customWidth="1"/>
    <col min="1030" max="1030" width="6.7109375" style="66" customWidth="1"/>
    <col min="1031" max="1031" width="4.7109375" style="66" customWidth="1"/>
    <col min="1032" max="1032" width="4.42578125" style="66" customWidth="1"/>
    <col min="1033" max="1033" width="4.42578125" style="66" bestFit="1" customWidth="1"/>
    <col min="1034" max="1034" width="4.7109375" style="66" customWidth="1"/>
    <col min="1035" max="1035" width="5" style="66" customWidth="1"/>
    <col min="1036" max="1036" width="7.42578125" style="66" customWidth="1"/>
    <col min="1037" max="1037" width="7.140625" style="66" customWidth="1"/>
    <col min="1038" max="1038" width="4" style="66" customWidth="1"/>
    <col min="1039" max="1039" width="4.42578125" style="66" customWidth="1"/>
    <col min="1040" max="1040" width="6.5703125" style="66" customWidth="1"/>
    <col min="1041" max="1041" width="13.140625" style="66" customWidth="1"/>
    <col min="1042" max="1042" width="9.5703125" style="66" customWidth="1"/>
    <col min="1043" max="1043" width="10.42578125" style="66" customWidth="1"/>
    <col min="1044" max="1048" width="0" style="66" hidden="1" customWidth="1"/>
    <col min="1049" max="1049" width="8.140625" style="66" customWidth="1"/>
    <col min="1050" max="1050" width="9.28515625" style="66" customWidth="1"/>
    <col min="1051" max="1051" width="14.28515625" style="66" customWidth="1"/>
    <col min="1052" max="1052" width="5.140625" style="66" customWidth="1"/>
    <col min="1053" max="1053" width="6.42578125" style="66" customWidth="1"/>
    <col min="1054" max="1054" width="8" style="66" customWidth="1"/>
    <col min="1055" max="1055" width="10.85546875" style="66" customWidth="1"/>
    <col min="1056" max="1056" width="7.140625" style="66" customWidth="1"/>
    <col min="1057" max="1057" width="12" style="66" customWidth="1"/>
    <col min="1058" max="1060" width="0" style="66" hidden="1" customWidth="1"/>
    <col min="1061" max="1061" width="7.5703125" style="66" customWidth="1"/>
    <col min="1062" max="1062" width="11" style="66" customWidth="1"/>
    <col min="1063" max="1063" width="14" style="66" customWidth="1"/>
    <col min="1064" max="1064" width="12.85546875" style="66" customWidth="1"/>
    <col min="1065" max="1065" width="17.85546875" style="66" customWidth="1"/>
    <col min="1066" max="1067" width="9.140625" style="66" customWidth="1"/>
    <col min="1068" max="1280" width="9.140625" style="66"/>
    <col min="1281" max="1281" width="4.28515625" style="66" customWidth="1"/>
    <col min="1282" max="1282" width="30.42578125" style="66" customWidth="1"/>
    <col min="1283" max="1284" width="4.7109375" style="66" customWidth="1"/>
    <col min="1285" max="1285" width="8.42578125" style="66" customWidth="1"/>
    <col min="1286" max="1286" width="6.7109375" style="66" customWidth="1"/>
    <col min="1287" max="1287" width="4.7109375" style="66" customWidth="1"/>
    <col min="1288" max="1288" width="4.42578125" style="66" customWidth="1"/>
    <col min="1289" max="1289" width="4.42578125" style="66" bestFit="1" customWidth="1"/>
    <col min="1290" max="1290" width="4.7109375" style="66" customWidth="1"/>
    <col min="1291" max="1291" width="5" style="66" customWidth="1"/>
    <col min="1292" max="1292" width="7.42578125" style="66" customWidth="1"/>
    <col min="1293" max="1293" width="7.140625" style="66" customWidth="1"/>
    <col min="1294" max="1294" width="4" style="66" customWidth="1"/>
    <col min="1295" max="1295" width="4.42578125" style="66" customWidth="1"/>
    <col min="1296" max="1296" width="6.5703125" style="66" customWidth="1"/>
    <col min="1297" max="1297" width="13.140625" style="66" customWidth="1"/>
    <col min="1298" max="1298" width="9.5703125" style="66" customWidth="1"/>
    <col min="1299" max="1299" width="10.42578125" style="66" customWidth="1"/>
    <col min="1300" max="1304" width="0" style="66" hidden="1" customWidth="1"/>
    <col min="1305" max="1305" width="8.140625" style="66" customWidth="1"/>
    <col min="1306" max="1306" width="9.28515625" style="66" customWidth="1"/>
    <col min="1307" max="1307" width="14.28515625" style="66" customWidth="1"/>
    <col min="1308" max="1308" width="5.140625" style="66" customWidth="1"/>
    <col min="1309" max="1309" width="6.42578125" style="66" customWidth="1"/>
    <col min="1310" max="1310" width="8" style="66" customWidth="1"/>
    <col min="1311" max="1311" width="10.85546875" style="66" customWidth="1"/>
    <col min="1312" max="1312" width="7.140625" style="66" customWidth="1"/>
    <col min="1313" max="1313" width="12" style="66" customWidth="1"/>
    <col min="1314" max="1316" width="0" style="66" hidden="1" customWidth="1"/>
    <col min="1317" max="1317" width="7.5703125" style="66" customWidth="1"/>
    <col min="1318" max="1318" width="11" style="66" customWidth="1"/>
    <col min="1319" max="1319" width="14" style="66" customWidth="1"/>
    <col min="1320" max="1320" width="12.85546875" style="66" customWidth="1"/>
    <col min="1321" max="1321" width="17.85546875" style="66" customWidth="1"/>
    <col min="1322" max="1323" width="9.140625" style="66" customWidth="1"/>
    <col min="1324" max="1536" width="9.140625" style="66"/>
    <col min="1537" max="1537" width="4.28515625" style="66" customWidth="1"/>
    <col min="1538" max="1538" width="30.42578125" style="66" customWidth="1"/>
    <col min="1539" max="1540" width="4.7109375" style="66" customWidth="1"/>
    <col min="1541" max="1541" width="8.42578125" style="66" customWidth="1"/>
    <col min="1542" max="1542" width="6.7109375" style="66" customWidth="1"/>
    <col min="1543" max="1543" width="4.7109375" style="66" customWidth="1"/>
    <col min="1544" max="1544" width="4.42578125" style="66" customWidth="1"/>
    <col min="1545" max="1545" width="4.42578125" style="66" bestFit="1" customWidth="1"/>
    <col min="1546" max="1546" width="4.7109375" style="66" customWidth="1"/>
    <col min="1547" max="1547" width="5" style="66" customWidth="1"/>
    <col min="1548" max="1548" width="7.42578125" style="66" customWidth="1"/>
    <col min="1549" max="1549" width="7.140625" style="66" customWidth="1"/>
    <col min="1550" max="1550" width="4" style="66" customWidth="1"/>
    <col min="1551" max="1551" width="4.42578125" style="66" customWidth="1"/>
    <col min="1552" max="1552" width="6.5703125" style="66" customWidth="1"/>
    <col min="1553" max="1553" width="13.140625" style="66" customWidth="1"/>
    <col min="1554" max="1554" width="9.5703125" style="66" customWidth="1"/>
    <col min="1555" max="1555" width="10.42578125" style="66" customWidth="1"/>
    <col min="1556" max="1560" width="0" style="66" hidden="1" customWidth="1"/>
    <col min="1561" max="1561" width="8.140625" style="66" customWidth="1"/>
    <col min="1562" max="1562" width="9.28515625" style="66" customWidth="1"/>
    <col min="1563" max="1563" width="14.28515625" style="66" customWidth="1"/>
    <col min="1564" max="1564" width="5.140625" style="66" customWidth="1"/>
    <col min="1565" max="1565" width="6.42578125" style="66" customWidth="1"/>
    <col min="1566" max="1566" width="8" style="66" customWidth="1"/>
    <col min="1567" max="1567" width="10.85546875" style="66" customWidth="1"/>
    <col min="1568" max="1568" width="7.140625" style="66" customWidth="1"/>
    <col min="1569" max="1569" width="12" style="66" customWidth="1"/>
    <col min="1570" max="1572" width="0" style="66" hidden="1" customWidth="1"/>
    <col min="1573" max="1573" width="7.5703125" style="66" customWidth="1"/>
    <col min="1574" max="1574" width="11" style="66" customWidth="1"/>
    <col min="1575" max="1575" width="14" style="66" customWidth="1"/>
    <col min="1576" max="1576" width="12.85546875" style="66" customWidth="1"/>
    <col min="1577" max="1577" width="17.85546875" style="66" customWidth="1"/>
    <col min="1578" max="1579" width="9.140625" style="66" customWidth="1"/>
    <col min="1580" max="1792" width="9.140625" style="66"/>
    <col min="1793" max="1793" width="4.28515625" style="66" customWidth="1"/>
    <col min="1794" max="1794" width="30.42578125" style="66" customWidth="1"/>
    <col min="1795" max="1796" width="4.7109375" style="66" customWidth="1"/>
    <col min="1797" max="1797" width="8.42578125" style="66" customWidth="1"/>
    <col min="1798" max="1798" width="6.7109375" style="66" customWidth="1"/>
    <col min="1799" max="1799" width="4.7109375" style="66" customWidth="1"/>
    <col min="1800" max="1800" width="4.42578125" style="66" customWidth="1"/>
    <col min="1801" max="1801" width="4.42578125" style="66" bestFit="1" customWidth="1"/>
    <col min="1802" max="1802" width="4.7109375" style="66" customWidth="1"/>
    <col min="1803" max="1803" width="5" style="66" customWidth="1"/>
    <col min="1804" max="1804" width="7.42578125" style="66" customWidth="1"/>
    <col min="1805" max="1805" width="7.140625" style="66" customWidth="1"/>
    <col min="1806" max="1806" width="4" style="66" customWidth="1"/>
    <col min="1807" max="1807" width="4.42578125" style="66" customWidth="1"/>
    <col min="1808" max="1808" width="6.5703125" style="66" customWidth="1"/>
    <col min="1809" max="1809" width="13.140625" style="66" customWidth="1"/>
    <col min="1810" max="1810" width="9.5703125" style="66" customWidth="1"/>
    <col min="1811" max="1811" width="10.42578125" style="66" customWidth="1"/>
    <col min="1812" max="1816" width="0" style="66" hidden="1" customWidth="1"/>
    <col min="1817" max="1817" width="8.140625" style="66" customWidth="1"/>
    <col min="1818" max="1818" width="9.28515625" style="66" customWidth="1"/>
    <col min="1819" max="1819" width="14.28515625" style="66" customWidth="1"/>
    <col min="1820" max="1820" width="5.140625" style="66" customWidth="1"/>
    <col min="1821" max="1821" width="6.42578125" style="66" customWidth="1"/>
    <col min="1822" max="1822" width="8" style="66" customWidth="1"/>
    <col min="1823" max="1823" width="10.85546875" style="66" customWidth="1"/>
    <col min="1824" max="1824" width="7.140625" style="66" customWidth="1"/>
    <col min="1825" max="1825" width="12" style="66" customWidth="1"/>
    <col min="1826" max="1828" width="0" style="66" hidden="1" customWidth="1"/>
    <col min="1829" max="1829" width="7.5703125" style="66" customWidth="1"/>
    <col min="1830" max="1830" width="11" style="66" customWidth="1"/>
    <col min="1831" max="1831" width="14" style="66" customWidth="1"/>
    <col min="1832" max="1832" width="12.85546875" style="66" customWidth="1"/>
    <col min="1833" max="1833" width="17.85546875" style="66" customWidth="1"/>
    <col min="1834" max="1835" width="9.140625" style="66" customWidth="1"/>
    <col min="1836" max="2048" width="9.140625" style="66"/>
    <col min="2049" max="2049" width="4.28515625" style="66" customWidth="1"/>
    <col min="2050" max="2050" width="30.42578125" style="66" customWidth="1"/>
    <col min="2051" max="2052" width="4.7109375" style="66" customWidth="1"/>
    <col min="2053" max="2053" width="8.42578125" style="66" customWidth="1"/>
    <col min="2054" max="2054" width="6.7109375" style="66" customWidth="1"/>
    <col min="2055" max="2055" width="4.7109375" style="66" customWidth="1"/>
    <col min="2056" max="2056" width="4.42578125" style="66" customWidth="1"/>
    <col min="2057" max="2057" width="4.42578125" style="66" bestFit="1" customWidth="1"/>
    <col min="2058" max="2058" width="4.7109375" style="66" customWidth="1"/>
    <col min="2059" max="2059" width="5" style="66" customWidth="1"/>
    <col min="2060" max="2060" width="7.42578125" style="66" customWidth="1"/>
    <col min="2061" max="2061" width="7.140625" style="66" customWidth="1"/>
    <col min="2062" max="2062" width="4" style="66" customWidth="1"/>
    <col min="2063" max="2063" width="4.42578125" style="66" customWidth="1"/>
    <col min="2064" max="2064" width="6.5703125" style="66" customWidth="1"/>
    <col min="2065" max="2065" width="13.140625" style="66" customWidth="1"/>
    <col min="2066" max="2066" width="9.5703125" style="66" customWidth="1"/>
    <col min="2067" max="2067" width="10.42578125" style="66" customWidth="1"/>
    <col min="2068" max="2072" width="0" style="66" hidden="1" customWidth="1"/>
    <col min="2073" max="2073" width="8.140625" style="66" customWidth="1"/>
    <col min="2074" max="2074" width="9.28515625" style="66" customWidth="1"/>
    <col min="2075" max="2075" width="14.28515625" style="66" customWidth="1"/>
    <col min="2076" max="2076" width="5.140625" style="66" customWidth="1"/>
    <col min="2077" max="2077" width="6.42578125" style="66" customWidth="1"/>
    <col min="2078" max="2078" width="8" style="66" customWidth="1"/>
    <col min="2079" max="2079" width="10.85546875" style="66" customWidth="1"/>
    <col min="2080" max="2080" width="7.140625" style="66" customWidth="1"/>
    <col min="2081" max="2081" width="12" style="66" customWidth="1"/>
    <col min="2082" max="2084" width="0" style="66" hidden="1" customWidth="1"/>
    <col min="2085" max="2085" width="7.5703125" style="66" customWidth="1"/>
    <col min="2086" max="2086" width="11" style="66" customWidth="1"/>
    <col min="2087" max="2087" width="14" style="66" customWidth="1"/>
    <col min="2088" max="2088" width="12.85546875" style="66" customWidth="1"/>
    <col min="2089" max="2089" width="17.85546875" style="66" customWidth="1"/>
    <col min="2090" max="2091" width="9.140625" style="66" customWidth="1"/>
    <col min="2092" max="2304" width="9.140625" style="66"/>
    <col min="2305" max="2305" width="4.28515625" style="66" customWidth="1"/>
    <col min="2306" max="2306" width="30.42578125" style="66" customWidth="1"/>
    <col min="2307" max="2308" width="4.7109375" style="66" customWidth="1"/>
    <col min="2309" max="2309" width="8.42578125" style="66" customWidth="1"/>
    <col min="2310" max="2310" width="6.7109375" style="66" customWidth="1"/>
    <col min="2311" max="2311" width="4.7109375" style="66" customWidth="1"/>
    <col min="2312" max="2312" width="4.42578125" style="66" customWidth="1"/>
    <col min="2313" max="2313" width="4.42578125" style="66" bestFit="1" customWidth="1"/>
    <col min="2314" max="2314" width="4.7109375" style="66" customWidth="1"/>
    <col min="2315" max="2315" width="5" style="66" customWidth="1"/>
    <col min="2316" max="2316" width="7.42578125" style="66" customWidth="1"/>
    <col min="2317" max="2317" width="7.140625" style="66" customWidth="1"/>
    <col min="2318" max="2318" width="4" style="66" customWidth="1"/>
    <col min="2319" max="2319" width="4.42578125" style="66" customWidth="1"/>
    <col min="2320" max="2320" width="6.5703125" style="66" customWidth="1"/>
    <col min="2321" max="2321" width="13.140625" style="66" customWidth="1"/>
    <col min="2322" max="2322" width="9.5703125" style="66" customWidth="1"/>
    <col min="2323" max="2323" width="10.42578125" style="66" customWidth="1"/>
    <col min="2324" max="2328" width="0" style="66" hidden="1" customWidth="1"/>
    <col min="2329" max="2329" width="8.140625" style="66" customWidth="1"/>
    <col min="2330" max="2330" width="9.28515625" style="66" customWidth="1"/>
    <col min="2331" max="2331" width="14.28515625" style="66" customWidth="1"/>
    <col min="2332" max="2332" width="5.140625" style="66" customWidth="1"/>
    <col min="2333" max="2333" width="6.42578125" style="66" customWidth="1"/>
    <col min="2334" max="2334" width="8" style="66" customWidth="1"/>
    <col min="2335" max="2335" width="10.85546875" style="66" customWidth="1"/>
    <col min="2336" max="2336" width="7.140625" style="66" customWidth="1"/>
    <col min="2337" max="2337" width="12" style="66" customWidth="1"/>
    <col min="2338" max="2340" width="0" style="66" hidden="1" customWidth="1"/>
    <col min="2341" max="2341" width="7.5703125" style="66" customWidth="1"/>
    <col min="2342" max="2342" width="11" style="66" customWidth="1"/>
    <col min="2343" max="2343" width="14" style="66" customWidth="1"/>
    <col min="2344" max="2344" width="12.85546875" style="66" customWidth="1"/>
    <col min="2345" max="2345" width="17.85546875" style="66" customWidth="1"/>
    <col min="2346" max="2347" width="9.140625" style="66" customWidth="1"/>
    <col min="2348" max="2560" width="9.140625" style="66"/>
    <col min="2561" max="2561" width="4.28515625" style="66" customWidth="1"/>
    <col min="2562" max="2562" width="30.42578125" style="66" customWidth="1"/>
    <col min="2563" max="2564" width="4.7109375" style="66" customWidth="1"/>
    <col min="2565" max="2565" width="8.42578125" style="66" customWidth="1"/>
    <col min="2566" max="2566" width="6.7109375" style="66" customWidth="1"/>
    <col min="2567" max="2567" width="4.7109375" style="66" customWidth="1"/>
    <col min="2568" max="2568" width="4.42578125" style="66" customWidth="1"/>
    <col min="2569" max="2569" width="4.42578125" style="66" bestFit="1" customWidth="1"/>
    <col min="2570" max="2570" width="4.7109375" style="66" customWidth="1"/>
    <col min="2571" max="2571" width="5" style="66" customWidth="1"/>
    <col min="2572" max="2572" width="7.42578125" style="66" customWidth="1"/>
    <col min="2573" max="2573" width="7.140625" style="66" customWidth="1"/>
    <col min="2574" max="2574" width="4" style="66" customWidth="1"/>
    <col min="2575" max="2575" width="4.42578125" style="66" customWidth="1"/>
    <col min="2576" max="2576" width="6.5703125" style="66" customWidth="1"/>
    <col min="2577" max="2577" width="13.140625" style="66" customWidth="1"/>
    <col min="2578" max="2578" width="9.5703125" style="66" customWidth="1"/>
    <col min="2579" max="2579" width="10.42578125" style="66" customWidth="1"/>
    <col min="2580" max="2584" width="0" style="66" hidden="1" customWidth="1"/>
    <col min="2585" max="2585" width="8.140625" style="66" customWidth="1"/>
    <col min="2586" max="2586" width="9.28515625" style="66" customWidth="1"/>
    <col min="2587" max="2587" width="14.28515625" style="66" customWidth="1"/>
    <col min="2588" max="2588" width="5.140625" style="66" customWidth="1"/>
    <col min="2589" max="2589" width="6.42578125" style="66" customWidth="1"/>
    <col min="2590" max="2590" width="8" style="66" customWidth="1"/>
    <col min="2591" max="2591" width="10.85546875" style="66" customWidth="1"/>
    <col min="2592" max="2592" width="7.140625" style="66" customWidth="1"/>
    <col min="2593" max="2593" width="12" style="66" customWidth="1"/>
    <col min="2594" max="2596" width="0" style="66" hidden="1" customWidth="1"/>
    <col min="2597" max="2597" width="7.5703125" style="66" customWidth="1"/>
    <col min="2598" max="2598" width="11" style="66" customWidth="1"/>
    <col min="2599" max="2599" width="14" style="66" customWidth="1"/>
    <col min="2600" max="2600" width="12.85546875" style="66" customWidth="1"/>
    <col min="2601" max="2601" width="17.85546875" style="66" customWidth="1"/>
    <col min="2602" max="2603" width="9.140625" style="66" customWidth="1"/>
    <col min="2604" max="2816" width="9.140625" style="66"/>
    <col min="2817" max="2817" width="4.28515625" style="66" customWidth="1"/>
    <col min="2818" max="2818" width="30.42578125" style="66" customWidth="1"/>
    <col min="2819" max="2820" width="4.7109375" style="66" customWidth="1"/>
    <col min="2821" max="2821" width="8.42578125" style="66" customWidth="1"/>
    <col min="2822" max="2822" width="6.7109375" style="66" customWidth="1"/>
    <col min="2823" max="2823" width="4.7109375" style="66" customWidth="1"/>
    <col min="2824" max="2824" width="4.42578125" style="66" customWidth="1"/>
    <col min="2825" max="2825" width="4.42578125" style="66" bestFit="1" customWidth="1"/>
    <col min="2826" max="2826" width="4.7109375" style="66" customWidth="1"/>
    <col min="2827" max="2827" width="5" style="66" customWidth="1"/>
    <col min="2828" max="2828" width="7.42578125" style="66" customWidth="1"/>
    <col min="2829" max="2829" width="7.140625" style="66" customWidth="1"/>
    <col min="2830" max="2830" width="4" style="66" customWidth="1"/>
    <col min="2831" max="2831" width="4.42578125" style="66" customWidth="1"/>
    <col min="2832" max="2832" width="6.5703125" style="66" customWidth="1"/>
    <col min="2833" max="2833" width="13.140625" style="66" customWidth="1"/>
    <col min="2834" max="2834" width="9.5703125" style="66" customWidth="1"/>
    <col min="2835" max="2835" width="10.42578125" style="66" customWidth="1"/>
    <col min="2836" max="2840" width="0" style="66" hidden="1" customWidth="1"/>
    <col min="2841" max="2841" width="8.140625" style="66" customWidth="1"/>
    <col min="2842" max="2842" width="9.28515625" style="66" customWidth="1"/>
    <col min="2843" max="2843" width="14.28515625" style="66" customWidth="1"/>
    <col min="2844" max="2844" width="5.140625" style="66" customWidth="1"/>
    <col min="2845" max="2845" width="6.42578125" style="66" customWidth="1"/>
    <col min="2846" max="2846" width="8" style="66" customWidth="1"/>
    <col min="2847" max="2847" width="10.85546875" style="66" customWidth="1"/>
    <col min="2848" max="2848" width="7.140625" style="66" customWidth="1"/>
    <col min="2849" max="2849" width="12" style="66" customWidth="1"/>
    <col min="2850" max="2852" width="0" style="66" hidden="1" customWidth="1"/>
    <col min="2853" max="2853" width="7.5703125" style="66" customWidth="1"/>
    <col min="2854" max="2854" width="11" style="66" customWidth="1"/>
    <col min="2855" max="2855" width="14" style="66" customWidth="1"/>
    <col min="2856" max="2856" width="12.85546875" style="66" customWidth="1"/>
    <col min="2857" max="2857" width="17.85546875" style="66" customWidth="1"/>
    <col min="2858" max="2859" width="9.140625" style="66" customWidth="1"/>
    <col min="2860" max="3072" width="9.140625" style="66"/>
    <col min="3073" max="3073" width="4.28515625" style="66" customWidth="1"/>
    <col min="3074" max="3074" width="30.42578125" style="66" customWidth="1"/>
    <col min="3075" max="3076" width="4.7109375" style="66" customWidth="1"/>
    <col min="3077" max="3077" width="8.42578125" style="66" customWidth="1"/>
    <col min="3078" max="3078" width="6.7109375" style="66" customWidth="1"/>
    <col min="3079" max="3079" width="4.7109375" style="66" customWidth="1"/>
    <col min="3080" max="3080" width="4.42578125" style="66" customWidth="1"/>
    <col min="3081" max="3081" width="4.42578125" style="66" bestFit="1" customWidth="1"/>
    <col min="3082" max="3082" width="4.7109375" style="66" customWidth="1"/>
    <col min="3083" max="3083" width="5" style="66" customWidth="1"/>
    <col min="3084" max="3084" width="7.42578125" style="66" customWidth="1"/>
    <col min="3085" max="3085" width="7.140625" style="66" customWidth="1"/>
    <col min="3086" max="3086" width="4" style="66" customWidth="1"/>
    <col min="3087" max="3087" width="4.42578125" style="66" customWidth="1"/>
    <col min="3088" max="3088" width="6.5703125" style="66" customWidth="1"/>
    <col min="3089" max="3089" width="13.140625" style="66" customWidth="1"/>
    <col min="3090" max="3090" width="9.5703125" style="66" customWidth="1"/>
    <col min="3091" max="3091" width="10.42578125" style="66" customWidth="1"/>
    <col min="3092" max="3096" width="0" style="66" hidden="1" customWidth="1"/>
    <col min="3097" max="3097" width="8.140625" style="66" customWidth="1"/>
    <col min="3098" max="3098" width="9.28515625" style="66" customWidth="1"/>
    <col min="3099" max="3099" width="14.28515625" style="66" customWidth="1"/>
    <col min="3100" max="3100" width="5.140625" style="66" customWidth="1"/>
    <col min="3101" max="3101" width="6.42578125" style="66" customWidth="1"/>
    <col min="3102" max="3102" width="8" style="66" customWidth="1"/>
    <col min="3103" max="3103" width="10.85546875" style="66" customWidth="1"/>
    <col min="3104" max="3104" width="7.140625" style="66" customWidth="1"/>
    <col min="3105" max="3105" width="12" style="66" customWidth="1"/>
    <col min="3106" max="3108" width="0" style="66" hidden="1" customWidth="1"/>
    <col min="3109" max="3109" width="7.5703125" style="66" customWidth="1"/>
    <col min="3110" max="3110" width="11" style="66" customWidth="1"/>
    <col min="3111" max="3111" width="14" style="66" customWidth="1"/>
    <col min="3112" max="3112" width="12.85546875" style="66" customWidth="1"/>
    <col min="3113" max="3113" width="17.85546875" style="66" customWidth="1"/>
    <col min="3114" max="3115" width="9.140625" style="66" customWidth="1"/>
    <col min="3116" max="3328" width="9.140625" style="66"/>
    <col min="3329" max="3329" width="4.28515625" style="66" customWidth="1"/>
    <col min="3330" max="3330" width="30.42578125" style="66" customWidth="1"/>
    <col min="3331" max="3332" width="4.7109375" style="66" customWidth="1"/>
    <col min="3333" max="3333" width="8.42578125" style="66" customWidth="1"/>
    <col min="3334" max="3334" width="6.7109375" style="66" customWidth="1"/>
    <col min="3335" max="3335" width="4.7109375" style="66" customWidth="1"/>
    <col min="3336" max="3336" width="4.42578125" style="66" customWidth="1"/>
    <col min="3337" max="3337" width="4.42578125" style="66" bestFit="1" customWidth="1"/>
    <col min="3338" max="3338" width="4.7109375" style="66" customWidth="1"/>
    <col min="3339" max="3339" width="5" style="66" customWidth="1"/>
    <col min="3340" max="3340" width="7.42578125" style="66" customWidth="1"/>
    <col min="3341" max="3341" width="7.140625" style="66" customWidth="1"/>
    <col min="3342" max="3342" width="4" style="66" customWidth="1"/>
    <col min="3343" max="3343" width="4.42578125" style="66" customWidth="1"/>
    <col min="3344" max="3344" width="6.5703125" style="66" customWidth="1"/>
    <col min="3345" max="3345" width="13.140625" style="66" customWidth="1"/>
    <col min="3346" max="3346" width="9.5703125" style="66" customWidth="1"/>
    <col min="3347" max="3347" width="10.42578125" style="66" customWidth="1"/>
    <col min="3348" max="3352" width="0" style="66" hidden="1" customWidth="1"/>
    <col min="3353" max="3353" width="8.140625" style="66" customWidth="1"/>
    <col min="3354" max="3354" width="9.28515625" style="66" customWidth="1"/>
    <col min="3355" max="3355" width="14.28515625" style="66" customWidth="1"/>
    <col min="3356" max="3356" width="5.140625" style="66" customWidth="1"/>
    <col min="3357" max="3357" width="6.42578125" style="66" customWidth="1"/>
    <col min="3358" max="3358" width="8" style="66" customWidth="1"/>
    <col min="3359" max="3359" width="10.85546875" style="66" customWidth="1"/>
    <col min="3360" max="3360" width="7.140625" style="66" customWidth="1"/>
    <col min="3361" max="3361" width="12" style="66" customWidth="1"/>
    <col min="3362" max="3364" width="0" style="66" hidden="1" customWidth="1"/>
    <col min="3365" max="3365" width="7.5703125" style="66" customWidth="1"/>
    <col min="3366" max="3366" width="11" style="66" customWidth="1"/>
    <col min="3367" max="3367" width="14" style="66" customWidth="1"/>
    <col min="3368" max="3368" width="12.85546875" style="66" customWidth="1"/>
    <col min="3369" max="3369" width="17.85546875" style="66" customWidth="1"/>
    <col min="3370" max="3371" width="9.140625" style="66" customWidth="1"/>
    <col min="3372" max="3584" width="9.140625" style="66"/>
    <col min="3585" max="3585" width="4.28515625" style="66" customWidth="1"/>
    <col min="3586" max="3586" width="30.42578125" style="66" customWidth="1"/>
    <col min="3587" max="3588" width="4.7109375" style="66" customWidth="1"/>
    <col min="3589" max="3589" width="8.42578125" style="66" customWidth="1"/>
    <col min="3590" max="3590" width="6.7109375" style="66" customWidth="1"/>
    <col min="3591" max="3591" width="4.7109375" style="66" customWidth="1"/>
    <col min="3592" max="3592" width="4.42578125" style="66" customWidth="1"/>
    <col min="3593" max="3593" width="4.42578125" style="66" bestFit="1" customWidth="1"/>
    <col min="3594" max="3594" width="4.7109375" style="66" customWidth="1"/>
    <col min="3595" max="3595" width="5" style="66" customWidth="1"/>
    <col min="3596" max="3596" width="7.42578125" style="66" customWidth="1"/>
    <col min="3597" max="3597" width="7.140625" style="66" customWidth="1"/>
    <col min="3598" max="3598" width="4" style="66" customWidth="1"/>
    <col min="3599" max="3599" width="4.42578125" style="66" customWidth="1"/>
    <col min="3600" max="3600" width="6.5703125" style="66" customWidth="1"/>
    <col min="3601" max="3601" width="13.140625" style="66" customWidth="1"/>
    <col min="3602" max="3602" width="9.5703125" style="66" customWidth="1"/>
    <col min="3603" max="3603" width="10.42578125" style="66" customWidth="1"/>
    <col min="3604" max="3608" width="0" style="66" hidden="1" customWidth="1"/>
    <col min="3609" max="3609" width="8.140625" style="66" customWidth="1"/>
    <col min="3610" max="3610" width="9.28515625" style="66" customWidth="1"/>
    <col min="3611" max="3611" width="14.28515625" style="66" customWidth="1"/>
    <col min="3612" max="3612" width="5.140625" style="66" customWidth="1"/>
    <col min="3613" max="3613" width="6.42578125" style="66" customWidth="1"/>
    <col min="3614" max="3614" width="8" style="66" customWidth="1"/>
    <col min="3615" max="3615" width="10.85546875" style="66" customWidth="1"/>
    <col min="3616" max="3616" width="7.140625" style="66" customWidth="1"/>
    <col min="3617" max="3617" width="12" style="66" customWidth="1"/>
    <col min="3618" max="3620" width="0" style="66" hidden="1" customWidth="1"/>
    <col min="3621" max="3621" width="7.5703125" style="66" customWidth="1"/>
    <col min="3622" max="3622" width="11" style="66" customWidth="1"/>
    <col min="3623" max="3623" width="14" style="66" customWidth="1"/>
    <col min="3624" max="3624" width="12.85546875" style="66" customWidth="1"/>
    <col min="3625" max="3625" width="17.85546875" style="66" customWidth="1"/>
    <col min="3626" max="3627" width="9.140625" style="66" customWidth="1"/>
    <col min="3628" max="3840" width="9.140625" style="66"/>
    <col min="3841" max="3841" width="4.28515625" style="66" customWidth="1"/>
    <col min="3842" max="3842" width="30.42578125" style="66" customWidth="1"/>
    <col min="3843" max="3844" width="4.7109375" style="66" customWidth="1"/>
    <col min="3845" max="3845" width="8.42578125" style="66" customWidth="1"/>
    <col min="3846" max="3846" width="6.7109375" style="66" customWidth="1"/>
    <col min="3847" max="3847" width="4.7109375" style="66" customWidth="1"/>
    <col min="3848" max="3848" width="4.42578125" style="66" customWidth="1"/>
    <col min="3849" max="3849" width="4.42578125" style="66" bestFit="1" customWidth="1"/>
    <col min="3850" max="3850" width="4.7109375" style="66" customWidth="1"/>
    <col min="3851" max="3851" width="5" style="66" customWidth="1"/>
    <col min="3852" max="3852" width="7.42578125" style="66" customWidth="1"/>
    <col min="3853" max="3853" width="7.140625" style="66" customWidth="1"/>
    <col min="3854" max="3854" width="4" style="66" customWidth="1"/>
    <col min="3855" max="3855" width="4.42578125" style="66" customWidth="1"/>
    <col min="3856" max="3856" width="6.5703125" style="66" customWidth="1"/>
    <col min="3857" max="3857" width="13.140625" style="66" customWidth="1"/>
    <col min="3858" max="3858" width="9.5703125" style="66" customWidth="1"/>
    <col min="3859" max="3859" width="10.42578125" style="66" customWidth="1"/>
    <col min="3860" max="3864" width="0" style="66" hidden="1" customWidth="1"/>
    <col min="3865" max="3865" width="8.140625" style="66" customWidth="1"/>
    <col min="3866" max="3866" width="9.28515625" style="66" customWidth="1"/>
    <col min="3867" max="3867" width="14.28515625" style="66" customWidth="1"/>
    <col min="3868" max="3868" width="5.140625" style="66" customWidth="1"/>
    <col min="3869" max="3869" width="6.42578125" style="66" customWidth="1"/>
    <col min="3870" max="3870" width="8" style="66" customWidth="1"/>
    <col min="3871" max="3871" width="10.85546875" style="66" customWidth="1"/>
    <col min="3872" max="3872" width="7.140625" style="66" customWidth="1"/>
    <col min="3873" max="3873" width="12" style="66" customWidth="1"/>
    <col min="3874" max="3876" width="0" style="66" hidden="1" customWidth="1"/>
    <col min="3877" max="3877" width="7.5703125" style="66" customWidth="1"/>
    <col min="3878" max="3878" width="11" style="66" customWidth="1"/>
    <col min="3879" max="3879" width="14" style="66" customWidth="1"/>
    <col min="3880" max="3880" width="12.85546875" style="66" customWidth="1"/>
    <col min="3881" max="3881" width="17.85546875" style="66" customWidth="1"/>
    <col min="3882" max="3883" width="9.140625" style="66" customWidth="1"/>
    <col min="3884" max="4096" width="9.140625" style="66"/>
    <col min="4097" max="4097" width="4.28515625" style="66" customWidth="1"/>
    <col min="4098" max="4098" width="30.42578125" style="66" customWidth="1"/>
    <col min="4099" max="4100" width="4.7109375" style="66" customWidth="1"/>
    <col min="4101" max="4101" width="8.42578125" style="66" customWidth="1"/>
    <col min="4102" max="4102" width="6.7109375" style="66" customWidth="1"/>
    <col min="4103" max="4103" width="4.7109375" style="66" customWidth="1"/>
    <col min="4104" max="4104" width="4.42578125" style="66" customWidth="1"/>
    <col min="4105" max="4105" width="4.42578125" style="66" bestFit="1" customWidth="1"/>
    <col min="4106" max="4106" width="4.7109375" style="66" customWidth="1"/>
    <col min="4107" max="4107" width="5" style="66" customWidth="1"/>
    <col min="4108" max="4108" width="7.42578125" style="66" customWidth="1"/>
    <col min="4109" max="4109" width="7.140625" style="66" customWidth="1"/>
    <col min="4110" max="4110" width="4" style="66" customWidth="1"/>
    <col min="4111" max="4111" width="4.42578125" style="66" customWidth="1"/>
    <col min="4112" max="4112" width="6.5703125" style="66" customWidth="1"/>
    <col min="4113" max="4113" width="13.140625" style="66" customWidth="1"/>
    <col min="4114" max="4114" width="9.5703125" style="66" customWidth="1"/>
    <col min="4115" max="4115" width="10.42578125" style="66" customWidth="1"/>
    <col min="4116" max="4120" width="0" style="66" hidden="1" customWidth="1"/>
    <col min="4121" max="4121" width="8.140625" style="66" customWidth="1"/>
    <col min="4122" max="4122" width="9.28515625" style="66" customWidth="1"/>
    <col min="4123" max="4123" width="14.28515625" style="66" customWidth="1"/>
    <col min="4124" max="4124" width="5.140625" style="66" customWidth="1"/>
    <col min="4125" max="4125" width="6.42578125" style="66" customWidth="1"/>
    <col min="4126" max="4126" width="8" style="66" customWidth="1"/>
    <col min="4127" max="4127" width="10.85546875" style="66" customWidth="1"/>
    <col min="4128" max="4128" width="7.140625" style="66" customWidth="1"/>
    <col min="4129" max="4129" width="12" style="66" customWidth="1"/>
    <col min="4130" max="4132" width="0" style="66" hidden="1" customWidth="1"/>
    <col min="4133" max="4133" width="7.5703125" style="66" customWidth="1"/>
    <col min="4134" max="4134" width="11" style="66" customWidth="1"/>
    <col min="4135" max="4135" width="14" style="66" customWidth="1"/>
    <col min="4136" max="4136" width="12.85546875" style="66" customWidth="1"/>
    <col min="4137" max="4137" width="17.85546875" style="66" customWidth="1"/>
    <col min="4138" max="4139" width="9.140625" style="66" customWidth="1"/>
    <col min="4140" max="4352" width="9.140625" style="66"/>
    <col min="4353" max="4353" width="4.28515625" style="66" customWidth="1"/>
    <col min="4354" max="4354" width="30.42578125" style="66" customWidth="1"/>
    <col min="4355" max="4356" width="4.7109375" style="66" customWidth="1"/>
    <col min="4357" max="4357" width="8.42578125" style="66" customWidth="1"/>
    <col min="4358" max="4358" width="6.7109375" style="66" customWidth="1"/>
    <col min="4359" max="4359" width="4.7109375" style="66" customWidth="1"/>
    <col min="4360" max="4360" width="4.42578125" style="66" customWidth="1"/>
    <col min="4361" max="4361" width="4.42578125" style="66" bestFit="1" customWidth="1"/>
    <col min="4362" max="4362" width="4.7109375" style="66" customWidth="1"/>
    <col min="4363" max="4363" width="5" style="66" customWidth="1"/>
    <col min="4364" max="4364" width="7.42578125" style="66" customWidth="1"/>
    <col min="4365" max="4365" width="7.140625" style="66" customWidth="1"/>
    <col min="4366" max="4366" width="4" style="66" customWidth="1"/>
    <col min="4367" max="4367" width="4.42578125" style="66" customWidth="1"/>
    <col min="4368" max="4368" width="6.5703125" style="66" customWidth="1"/>
    <col min="4369" max="4369" width="13.140625" style="66" customWidth="1"/>
    <col min="4370" max="4370" width="9.5703125" style="66" customWidth="1"/>
    <col min="4371" max="4371" width="10.42578125" style="66" customWidth="1"/>
    <col min="4372" max="4376" width="0" style="66" hidden="1" customWidth="1"/>
    <col min="4377" max="4377" width="8.140625" style="66" customWidth="1"/>
    <col min="4378" max="4378" width="9.28515625" style="66" customWidth="1"/>
    <col min="4379" max="4379" width="14.28515625" style="66" customWidth="1"/>
    <col min="4380" max="4380" width="5.140625" style="66" customWidth="1"/>
    <col min="4381" max="4381" width="6.42578125" style="66" customWidth="1"/>
    <col min="4382" max="4382" width="8" style="66" customWidth="1"/>
    <col min="4383" max="4383" width="10.85546875" style="66" customWidth="1"/>
    <col min="4384" max="4384" width="7.140625" style="66" customWidth="1"/>
    <col min="4385" max="4385" width="12" style="66" customWidth="1"/>
    <col min="4386" max="4388" width="0" style="66" hidden="1" customWidth="1"/>
    <col min="4389" max="4389" width="7.5703125" style="66" customWidth="1"/>
    <col min="4390" max="4390" width="11" style="66" customWidth="1"/>
    <col min="4391" max="4391" width="14" style="66" customWidth="1"/>
    <col min="4392" max="4392" width="12.85546875" style="66" customWidth="1"/>
    <col min="4393" max="4393" width="17.85546875" style="66" customWidth="1"/>
    <col min="4394" max="4395" width="9.140625" style="66" customWidth="1"/>
    <col min="4396" max="4608" width="9.140625" style="66"/>
    <col min="4609" max="4609" width="4.28515625" style="66" customWidth="1"/>
    <col min="4610" max="4610" width="30.42578125" style="66" customWidth="1"/>
    <col min="4611" max="4612" width="4.7109375" style="66" customWidth="1"/>
    <col min="4613" max="4613" width="8.42578125" style="66" customWidth="1"/>
    <col min="4614" max="4614" width="6.7109375" style="66" customWidth="1"/>
    <col min="4615" max="4615" width="4.7109375" style="66" customWidth="1"/>
    <col min="4616" max="4616" width="4.42578125" style="66" customWidth="1"/>
    <col min="4617" max="4617" width="4.42578125" style="66" bestFit="1" customWidth="1"/>
    <col min="4618" max="4618" width="4.7109375" style="66" customWidth="1"/>
    <col min="4619" max="4619" width="5" style="66" customWidth="1"/>
    <col min="4620" max="4620" width="7.42578125" style="66" customWidth="1"/>
    <col min="4621" max="4621" width="7.140625" style="66" customWidth="1"/>
    <col min="4622" max="4622" width="4" style="66" customWidth="1"/>
    <col min="4623" max="4623" width="4.42578125" style="66" customWidth="1"/>
    <col min="4624" max="4624" width="6.5703125" style="66" customWidth="1"/>
    <col min="4625" max="4625" width="13.140625" style="66" customWidth="1"/>
    <col min="4626" max="4626" width="9.5703125" style="66" customWidth="1"/>
    <col min="4627" max="4627" width="10.42578125" style="66" customWidth="1"/>
    <col min="4628" max="4632" width="0" style="66" hidden="1" customWidth="1"/>
    <col min="4633" max="4633" width="8.140625" style="66" customWidth="1"/>
    <col min="4634" max="4634" width="9.28515625" style="66" customWidth="1"/>
    <col min="4635" max="4635" width="14.28515625" style="66" customWidth="1"/>
    <col min="4636" max="4636" width="5.140625" style="66" customWidth="1"/>
    <col min="4637" max="4637" width="6.42578125" style="66" customWidth="1"/>
    <col min="4638" max="4638" width="8" style="66" customWidth="1"/>
    <col min="4639" max="4639" width="10.85546875" style="66" customWidth="1"/>
    <col min="4640" max="4640" width="7.140625" style="66" customWidth="1"/>
    <col min="4641" max="4641" width="12" style="66" customWidth="1"/>
    <col min="4642" max="4644" width="0" style="66" hidden="1" customWidth="1"/>
    <col min="4645" max="4645" width="7.5703125" style="66" customWidth="1"/>
    <col min="4646" max="4646" width="11" style="66" customWidth="1"/>
    <col min="4647" max="4647" width="14" style="66" customWidth="1"/>
    <col min="4648" max="4648" width="12.85546875" style="66" customWidth="1"/>
    <col min="4649" max="4649" width="17.85546875" style="66" customWidth="1"/>
    <col min="4650" max="4651" width="9.140625" style="66" customWidth="1"/>
    <col min="4652" max="4864" width="9.140625" style="66"/>
    <col min="4865" max="4865" width="4.28515625" style="66" customWidth="1"/>
    <col min="4866" max="4866" width="30.42578125" style="66" customWidth="1"/>
    <col min="4867" max="4868" width="4.7109375" style="66" customWidth="1"/>
    <col min="4869" max="4869" width="8.42578125" style="66" customWidth="1"/>
    <col min="4870" max="4870" width="6.7109375" style="66" customWidth="1"/>
    <col min="4871" max="4871" width="4.7109375" style="66" customWidth="1"/>
    <col min="4872" max="4872" width="4.42578125" style="66" customWidth="1"/>
    <col min="4873" max="4873" width="4.42578125" style="66" bestFit="1" customWidth="1"/>
    <col min="4874" max="4874" width="4.7109375" style="66" customWidth="1"/>
    <col min="4875" max="4875" width="5" style="66" customWidth="1"/>
    <col min="4876" max="4876" width="7.42578125" style="66" customWidth="1"/>
    <col min="4877" max="4877" width="7.140625" style="66" customWidth="1"/>
    <col min="4878" max="4878" width="4" style="66" customWidth="1"/>
    <col min="4879" max="4879" width="4.42578125" style="66" customWidth="1"/>
    <col min="4880" max="4880" width="6.5703125" style="66" customWidth="1"/>
    <col min="4881" max="4881" width="13.140625" style="66" customWidth="1"/>
    <col min="4882" max="4882" width="9.5703125" style="66" customWidth="1"/>
    <col min="4883" max="4883" width="10.42578125" style="66" customWidth="1"/>
    <col min="4884" max="4888" width="0" style="66" hidden="1" customWidth="1"/>
    <col min="4889" max="4889" width="8.140625" style="66" customWidth="1"/>
    <col min="4890" max="4890" width="9.28515625" style="66" customWidth="1"/>
    <col min="4891" max="4891" width="14.28515625" style="66" customWidth="1"/>
    <col min="4892" max="4892" width="5.140625" style="66" customWidth="1"/>
    <col min="4893" max="4893" width="6.42578125" style="66" customWidth="1"/>
    <col min="4894" max="4894" width="8" style="66" customWidth="1"/>
    <col min="4895" max="4895" width="10.85546875" style="66" customWidth="1"/>
    <col min="4896" max="4896" width="7.140625" style="66" customWidth="1"/>
    <col min="4897" max="4897" width="12" style="66" customWidth="1"/>
    <col min="4898" max="4900" width="0" style="66" hidden="1" customWidth="1"/>
    <col min="4901" max="4901" width="7.5703125" style="66" customWidth="1"/>
    <col min="4902" max="4902" width="11" style="66" customWidth="1"/>
    <col min="4903" max="4903" width="14" style="66" customWidth="1"/>
    <col min="4904" max="4904" width="12.85546875" style="66" customWidth="1"/>
    <col min="4905" max="4905" width="17.85546875" style="66" customWidth="1"/>
    <col min="4906" max="4907" width="9.140625" style="66" customWidth="1"/>
    <col min="4908" max="5120" width="9.140625" style="66"/>
    <col min="5121" max="5121" width="4.28515625" style="66" customWidth="1"/>
    <col min="5122" max="5122" width="30.42578125" style="66" customWidth="1"/>
    <col min="5123" max="5124" width="4.7109375" style="66" customWidth="1"/>
    <col min="5125" max="5125" width="8.42578125" style="66" customWidth="1"/>
    <col min="5126" max="5126" width="6.7109375" style="66" customWidth="1"/>
    <col min="5127" max="5127" width="4.7109375" style="66" customWidth="1"/>
    <col min="5128" max="5128" width="4.42578125" style="66" customWidth="1"/>
    <col min="5129" max="5129" width="4.42578125" style="66" bestFit="1" customWidth="1"/>
    <col min="5130" max="5130" width="4.7109375" style="66" customWidth="1"/>
    <col min="5131" max="5131" width="5" style="66" customWidth="1"/>
    <col min="5132" max="5132" width="7.42578125" style="66" customWidth="1"/>
    <col min="5133" max="5133" width="7.140625" style="66" customWidth="1"/>
    <col min="5134" max="5134" width="4" style="66" customWidth="1"/>
    <col min="5135" max="5135" width="4.42578125" style="66" customWidth="1"/>
    <col min="5136" max="5136" width="6.5703125" style="66" customWidth="1"/>
    <col min="5137" max="5137" width="13.140625" style="66" customWidth="1"/>
    <col min="5138" max="5138" width="9.5703125" style="66" customWidth="1"/>
    <col min="5139" max="5139" width="10.42578125" style="66" customWidth="1"/>
    <col min="5140" max="5144" width="0" style="66" hidden="1" customWidth="1"/>
    <col min="5145" max="5145" width="8.140625" style="66" customWidth="1"/>
    <col min="5146" max="5146" width="9.28515625" style="66" customWidth="1"/>
    <col min="5147" max="5147" width="14.28515625" style="66" customWidth="1"/>
    <col min="5148" max="5148" width="5.140625" style="66" customWidth="1"/>
    <col min="5149" max="5149" width="6.42578125" style="66" customWidth="1"/>
    <col min="5150" max="5150" width="8" style="66" customWidth="1"/>
    <col min="5151" max="5151" width="10.85546875" style="66" customWidth="1"/>
    <col min="5152" max="5152" width="7.140625" style="66" customWidth="1"/>
    <col min="5153" max="5153" width="12" style="66" customWidth="1"/>
    <col min="5154" max="5156" width="0" style="66" hidden="1" customWidth="1"/>
    <col min="5157" max="5157" width="7.5703125" style="66" customWidth="1"/>
    <col min="5158" max="5158" width="11" style="66" customWidth="1"/>
    <col min="5159" max="5159" width="14" style="66" customWidth="1"/>
    <col min="5160" max="5160" width="12.85546875" style="66" customWidth="1"/>
    <col min="5161" max="5161" width="17.85546875" style="66" customWidth="1"/>
    <col min="5162" max="5163" width="9.140625" style="66" customWidth="1"/>
    <col min="5164" max="5376" width="9.140625" style="66"/>
    <col min="5377" max="5377" width="4.28515625" style="66" customWidth="1"/>
    <col min="5378" max="5378" width="30.42578125" style="66" customWidth="1"/>
    <col min="5379" max="5380" width="4.7109375" style="66" customWidth="1"/>
    <col min="5381" max="5381" width="8.42578125" style="66" customWidth="1"/>
    <col min="5382" max="5382" width="6.7109375" style="66" customWidth="1"/>
    <col min="5383" max="5383" width="4.7109375" style="66" customWidth="1"/>
    <col min="5384" max="5384" width="4.42578125" style="66" customWidth="1"/>
    <col min="5385" max="5385" width="4.42578125" style="66" bestFit="1" customWidth="1"/>
    <col min="5386" max="5386" width="4.7109375" style="66" customWidth="1"/>
    <col min="5387" max="5387" width="5" style="66" customWidth="1"/>
    <col min="5388" max="5388" width="7.42578125" style="66" customWidth="1"/>
    <col min="5389" max="5389" width="7.140625" style="66" customWidth="1"/>
    <col min="5390" max="5390" width="4" style="66" customWidth="1"/>
    <col min="5391" max="5391" width="4.42578125" style="66" customWidth="1"/>
    <col min="5392" max="5392" width="6.5703125" style="66" customWidth="1"/>
    <col min="5393" max="5393" width="13.140625" style="66" customWidth="1"/>
    <col min="5394" max="5394" width="9.5703125" style="66" customWidth="1"/>
    <col min="5395" max="5395" width="10.42578125" style="66" customWidth="1"/>
    <col min="5396" max="5400" width="0" style="66" hidden="1" customWidth="1"/>
    <col min="5401" max="5401" width="8.140625" style="66" customWidth="1"/>
    <col min="5402" max="5402" width="9.28515625" style="66" customWidth="1"/>
    <col min="5403" max="5403" width="14.28515625" style="66" customWidth="1"/>
    <col min="5404" max="5404" width="5.140625" style="66" customWidth="1"/>
    <col min="5405" max="5405" width="6.42578125" style="66" customWidth="1"/>
    <col min="5406" max="5406" width="8" style="66" customWidth="1"/>
    <col min="5407" max="5407" width="10.85546875" style="66" customWidth="1"/>
    <col min="5408" max="5408" width="7.140625" style="66" customWidth="1"/>
    <col min="5409" max="5409" width="12" style="66" customWidth="1"/>
    <col min="5410" max="5412" width="0" style="66" hidden="1" customWidth="1"/>
    <col min="5413" max="5413" width="7.5703125" style="66" customWidth="1"/>
    <col min="5414" max="5414" width="11" style="66" customWidth="1"/>
    <col min="5415" max="5415" width="14" style="66" customWidth="1"/>
    <col min="5416" max="5416" width="12.85546875" style="66" customWidth="1"/>
    <col min="5417" max="5417" width="17.85546875" style="66" customWidth="1"/>
    <col min="5418" max="5419" width="9.140625" style="66" customWidth="1"/>
    <col min="5420" max="5632" width="9.140625" style="66"/>
    <col min="5633" max="5633" width="4.28515625" style="66" customWidth="1"/>
    <col min="5634" max="5634" width="30.42578125" style="66" customWidth="1"/>
    <col min="5635" max="5636" width="4.7109375" style="66" customWidth="1"/>
    <col min="5637" max="5637" width="8.42578125" style="66" customWidth="1"/>
    <col min="5638" max="5638" width="6.7109375" style="66" customWidth="1"/>
    <col min="5639" max="5639" width="4.7109375" style="66" customWidth="1"/>
    <col min="5640" max="5640" width="4.42578125" style="66" customWidth="1"/>
    <col min="5641" max="5641" width="4.42578125" style="66" bestFit="1" customWidth="1"/>
    <col min="5642" max="5642" width="4.7109375" style="66" customWidth="1"/>
    <col min="5643" max="5643" width="5" style="66" customWidth="1"/>
    <col min="5644" max="5644" width="7.42578125" style="66" customWidth="1"/>
    <col min="5645" max="5645" width="7.140625" style="66" customWidth="1"/>
    <col min="5646" max="5646" width="4" style="66" customWidth="1"/>
    <col min="5647" max="5647" width="4.42578125" style="66" customWidth="1"/>
    <col min="5648" max="5648" width="6.5703125" style="66" customWidth="1"/>
    <col min="5649" max="5649" width="13.140625" style="66" customWidth="1"/>
    <col min="5650" max="5650" width="9.5703125" style="66" customWidth="1"/>
    <col min="5651" max="5651" width="10.42578125" style="66" customWidth="1"/>
    <col min="5652" max="5656" width="0" style="66" hidden="1" customWidth="1"/>
    <col min="5657" max="5657" width="8.140625" style="66" customWidth="1"/>
    <col min="5658" max="5658" width="9.28515625" style="66" customWidth="1"/>
    <col min="5659" max="5659" width="14.28515625" style="66" customWidth="1"/>
    <col min="5660" max="5660" width="5.140625" style="66" customWidth="1"/>
    <col min="5661" max="5661" width="6.42578125" style="66" customWidth="1"/>
    <col min="5662" max="5662" width="8" style="66" customWidth="1"/>
    <col min="5663" max="5663" width="10.85546875" style="66" customWidth="1"/>
    <col min="5664" max="5664" width="7.140625" style="66" customWidth="1"/>
    <col min="5665" max="5665" width="12" style="66" customWidth="1"/>
    <col min="5666" max="5668" width="0" style="66" hidden="1" customWidth="1"/>
    <col min="5669" max="5669" width="7.5703125" style="66" customWidth="1"/>
    <col min="5670" max="5670" width="11" style="66" customWidth="1"/>
    <col min="5671" max="5671" width="14" style="66" customWidth="1"/>
    <col min="5672" max="5672" width="12.85546875" style="66" customWidth="1"/>
    <col min="5673" max="5673" width="17.85546875" style="66" customWidth="1"/>
    <col min="5674" max="5675" width="9.140625" style="66" customWidth="1"/>
    <col min="5676" max="5888" width="9.140625" style="66"/>
    <col min="5889" max="5889" width="4.28515625" style="66" customWidth="1"/>
    <col min="5890" max="5890" width="30.42578125" style="66" customWidth="1"/>
    <col min="5891" max="5892" width="4.7109375" style="66" customWidth="1"/>
    <col min="5893" max="5893" width="8.42578125" style="66" customWidth="1"/>
    <col min="5894" max="5894" width="6.7109375" style="66" customWidth="1"/>
    <col min="5895" max="5895" width="4.7109375" style="66" customWidth="1"/>
    <col min="5896" max="5896" width="4.42578125" style="66" customWidth="1"/>
    <col min="5897" max="5897" width="4.42578125" style="66" bestFit="1" customWidth="1"/>
    <col min="5898" max="5898" width="4.7109375" style="66" customWidth="1"/>
    <col min="5899" max="5899" width="5" style="66" customWidth="1"/>
    <col min="5900" max="5900" width="7.42578125" style="66" customWidth="1"/>
    <col min="5901" max="5901" width="7.140625" style="66" customWidth="1"/>
    <col min="5902" max="5902" width="4" style="66" customWidth="1"/>
    <col min="5903" max="5903" width="4.42578125" style="66" customWidth="1"/>
    <col min="5904" max="5904" width="6.5703125" style="66" customWidth="1"/>
    <col min="5905" max="5905" width="13.140625" style="66" customWidth="1"/>
    <col min="5906" max="5906" width="9.5703125" style="66" customWidth="1"/>
    <col min="5907" max="5907" width="10.42578125" style="66" customWidth="1"/>
    <col min="5908" max="5912" width="0" style="66" hidden="1" customWidth="1"/>
    <col min="5913" max="5913" width="8.140625" style="66" customWidth="1"/>
    <col min="5914" max="5914" width="9.28515625" style="66" customWidth="1"/>
    <col min="5915" max="5915" width="14.28515625" style="66" customWidth="1"/>
    <col min="5916" max="5916" width="5.140625" style="66" customWidth="1"/>
    <col min="5917" max="5917" width="6.42578125" style="66" customWidth="1"/>
    <col min="5918" max="5918" width="8" style="66" customWidth="1"/>
    <col min="5919" max="5919" width="10.85546875" style="66" customWidth="1"/>
    <col min="5920" max="5920" width="7.140625" style="66" customWidth="1"/>
    <col min="5921" max="5921" width="12" style="66" customWidth="1"/>
    <col min="5922" max="5924" width="0" style="66" hidden="1" customWidth="1"/>
    <col min="5925" max="5925" width="7.5703125" style="66" customWidth="1"/>
    <col min="5926" max="5926" width="11" style="66" customWidth="1"/>
    <col min="5927" max="5927" width="14" style="66" customWidth="1"/>
    <col min="5928" max="5928" width="12.85546875" style="66" customWidth="1"/>
    <col min="5929" max="5929" width="17.85546875" style="66" customWidth="1"/>
    <col min="5930" max="5931" width="9.140625" style="66" customWidth="1"/>
    <col min="5932" max="6144" width="9.140625" style="66"/>
    <col min="6145" max="6145" width="4.28515625" style="66" customWidth="1"/>
    <col min="6146" max="6146" width="30.42578125" style="66" customWidth="1"/>
    <col min="6147" max="6148" width="4.7109375" style="66" customWidth="1"/>
    <col min="6149" max="6149" width="8.42578125" style="66" customWidth="1"/>
    <col min="6150" max="6150" width="6.7109375" style="66" customWidth="1"/>
    <col min="6151" max="6151" width="4.7109375" style="66" customWidth="1"/>
    <col min="6152" max="6152" width="4.42578125" style="66" customWidth="1"/>
    <col min="6153" max="6153" width="4.42578125" style="66" bestFit="1" customWidth="1"/>
    <col min="6154" max="6154" width="4.7109375" style="66" customWidth="1"/>
    <col min="6155" max="6155" width="5" style="66" customWidth="1"/>
    <col min="6156" max="6156" width="7.42578125" style="66" customWidth="1"/>
    <col min="6157" max="6157" width="7.140625" style="66" customWidth="1"/>
    <col min="6158" max="6158" width="4" style="66" customWidth="1"/>
    <col min="6159" max="6159" width="4.42578125" style="66" customWidth="1"/>
    <col min="6160" max="6160" width="6.5703125" style="66" customWidth="1"/>
    <col min="6161" max="6161" width="13.140625" style="66" customWidth="1"/>
    <col min="6162" max="6162" width="9.5703125" style="66" customWidth="1"/>
    <col min="6163" max="6163" width="10.42578125" style="66" customWidth="1"/>
    <col min="6164" max="6168" width="0" style="66" hidden="1" customWidth="1"/>
    <col min="6169" max="6169" width="8.140625" style="66" customWidth="1"/>
    <col min="6170" max="6170" width="9.28515625" style="66" customWidth="1"/>
    <col min="6171" max="6171" width="14.28515625" style="66" customWidth="1"/>
    <col min="6172" max="6172" width="5.140625" style="66" customWidth="1"/>
    <col min="6173" max="6173" width="6.42578125" style="66" customWidth="1"/>
    <col min="6174" max="6174" width="8" style="66" customWidth="1"/>
    <col min="6175" max="6175" width="10.85546875" style="66" customWidth="1"/>
    <col min="6176" max="6176" width="7.140625" style="66" customWidth="1"/>
    <col min="6177" max="6177" width="12" style="66" customWidth="1"/>
    <col min="6178" max="6180" width="0" style="66" hidden="1" customWidth="1"/>
    <col min="6181" max="6181" width="7.5703125" style="66" customWidth="1"/>
    <col min="6182" max="6182" width="11" style="66" customWidth="1"/>
    <col min="6183" max="6183" width="14" style="66" customWidth="1"/>
    <col min="6184" max="6184" width="12.85546875" style="66" customWidth="1"/>
    <col min="6185" max="6185" width="17.85546875" style="66" customWidth="1"/>
    <col min="6186" max="6187" width="9.140625" style="66" customWidth="1"/>
    <col min="6188" max="6400" width="9.140625" style="66"/>
    <col min="6401" max="6401" width="4.28515625" style="66" customWidth="1"/>
    <col min="6402" max="6402" width="30.42578125" style="66" customWidth="1"/>
    <col min="6403" max="6404" width="4.7109375" style="66" customWidth="1"/>
    <col min="6405" max="6405" width="8.42578125" style="66" customWidth="1"/>
    <col min="6406" max="6406" width="6.7109375" style="66" customWidth="1"/>
    <col min="6407" max="6407" width="4.7109375" style="66" customWidth="1"/>
    <col min="6408" max="6408" width="4.42578125" style="66" customWidth="1"/>
    <col min="6409" max="6409" width="4.42578125" style="66" bestFit="1" customWidth="1"/>
    <col min="6410" max="6410" width="4.7109375" style="66" customWidth="1"/>
    <col min="6411" max="6411" width="5" style="66" customWidth="1"/>
    <col min="6412" max="6412" width="7.42578125" style="66" customWidth="1"/>
    <col min="6413" max="6413" width="7.140625" style="66" customWidth="1"/>
    <col min="6414" max="6414" width="4" style="66" customWidth="1"/>
    <col min="6415" max="6415" width="4.42578125" style="66" customWidth="1"/>
    <col min="6416" max="6416" width="6.5703125" style="66" customWidth="1"/>
    <col min="6417" max="6417" width="13.140625" style="66" customWidth="1"/>
    <col min="6418" max="6418" width="9.5703125" style="66" customWidth="1"/>
    <col min="6419" max="6419" width="10.42578125" style="66" customWidth="1"/>
    <col min="6420" max="6424" width="0" style="66" hidden="1" customWidth="1"/>
    <col min="6425" max="6425" width="8.140625" style="66" customWidth="1"/>
    <col min="6426" max="6426" width="9.28515625" style="66" customWidth="1"/>
    <col min="6427" max="6427" width="14.28515625" style="66" customWidth="1"/>
    <col min="6428" max="6428" width="5.140625" style="66" customWidth="1"/>
    <col min="6429" max="6429" width="6.42578125" style="66" customWidth="1"/>
    <col min="6430" max="6430" width="8" style="66" customWidth="1"/>
    <col min="6431" max="6431" width="10.85546875" style="66" customWidth="1"/>
    <col min="6432" max="6432" width="7.140625" style="66" customWidth="1"/>
    <col min="6433" max="6433" width="12" style="66" customWidth="1"/>
    <col min="6434" max="6436" width="0" style="66" hidden="1" customWidth="1"/>
    <col min="6437" max="6437" width="7.5703125" style="66" customWidth="1"/>
    <col min="6438" max="6438" width="11" style="66" customWidth="1"/>
    <col min="6439" max="6439" width="14" style="66" customWidth="1"/>
    <col min="6440" max="6440" width="12.85546875" style="66" customWidth="1"/>
    <col min="6441" max="6441" width="17.85546875" style="66" customWidth="1"/>
    <col min="6442" max="6443" width="9.140625" style="66" customWidth="1"/>
    <col min="6444" max="6656" width="9.140625" style="66"/>
    <col min="6657" max="6657" width="4.28515625" style="66" customWidth="1"/>
    <col min="6658" max="6658" width="30.42578125" style="66" customWidth="1"/>
    <col min="6659" max="6660" width="4.7109375" style="66" customWidth="1"/>
    <col min="6661" max="6661" width="8.42578125" style="66" customWidth="1"/>
    <col min="6662" max="6662" width="6.7109375" style="66" customWidth="1"/>
    <col min="6663" max="6663" width="4.7109375" style="66" customWidth="1"/>
    <col min="6664" max="6664" width="4.42578125" style="66" customWidth="1"/>
    <col min="6665" max="6665" width="4.42578125" style="66" bestFit="1" customWidth="1"/>
    <col min="6666" max="6666" width="4.7109375" style="66" customWidth="1"/>
    <col min="6667" max="6667" width="5" style="66" customWidth="1"/>
    <col min="6668" max="6668" width="7.42578125" style="66" customWidth="1"/>
    <col min="6669" max="6669" width="7.140625" style="66" customWidth="1"/>
    <col min="6670" max="6670" width="4" style="66" customWidth="1"/>
    <col min="6671" max="6671" width="4.42578125" style="66" customWidth="1"/>
    <col min="6672" max="6672" width="6.5703125" style="66" customWidth="1"/>
    <col min="6673" max="6673" width="13.140625" style="66" customWidth="1"/>
    <col min="6674" max="6674" width="9.5703125" style="66" customWidth="1"/>
    <col min="6675" max="6675" width="10.42578125" style="66" customWidth="1"/>
    <col min="6676" max="6680" width="0" style="66" hidden="1" customWidth="1"/>
    <col min="6681" max="6681" width="8.140625" style="66" customWidth="1"/>
    <col min="6682" max="6682" width="9.28515625" style="66" customWidth="1"/>
    <col min="6683" max="6683" width="14.28515625" style="66" customWidth="1"/>
    <col min="6684" max="6684" width="5.140625" style="66" customWidth="1"/>
    <col min="6685" max="6685" width="6.42578125" style="66" customWidth="1"/>
    <col min="6686" max="6686" width="8" style="66" customWidth="1"/>
    <col min="6687" max="6687" width="10.85546875" style="66" customWidth="1"/>
    <col min="6688" max="6688" width="7.140625" style="66" customWidth="1"/>
    <col min="6689" max="6689" width="12" style="66" customWidth="1"/>
    <col min="6690" max="6692" width="0" style="66" hidden="1" customWidth="1"/>
    <col min="6693" max="6693" width="7.5703125" style="66" customWidth="1"/>
    <col min="6694" max="6694" width="11" style="66" customWidth="1"/>
    <col min="6695" max="6695" width="14" style="66" customWidth="1"/>
    <col min="6696" max="6696" width="12.85546875" style="66" customWidth="1"/>
    <col min="6697" max="6697" width="17.85546875" style="66" customWidth="1"/>
    <col min="6698" max="6699" width="9.140625" style="66" customWidth="1"/>
    <col min="6700" max="6912" width="9.140625" style="66"/>
    <col min="6913" max="6913" width="4.28515625" style="66" customWidth="1"/>
    <col min="6914" max="6914" width="30.42578125" style="66" customWidth="1"/>
    <col min="6915" max="6916" width="4.7109375" style="66" customWidth="1"/>
    <col min="6917" max="6917" width="8.42578125" style="66" customWidth="1"/>
    <col min="6918" max="6918" width="6.7109375" style="66" customWidth="1"/>
    <col min="6919" max="6919" width="4.7109375" style="66" customWidth="1"/>
    <col min="6920" max="6920" width="4.42578125" style="66" customWidth="1"/>
    <col min="6921" max="6921" width="4.42578125" style="66" bestFit="1" customWidth="1"/>
    <col min="6922" max="6922" width="4.7109375" style="66" customWidth="1"/>
    <col min="6923" max="6923" width="5" style="66" customWidth="1"/>
    <col min="6924" max="6924" width="7.42578125" style="66" customWidth="1"/>
    <col min="6925" max="6925" width="7.140625" style="66" customWidth="1"/>
    <col min="6926" max="6926" width="4" style="66" customWidth="1"/>
    <col min="6927" max="6927" width="4.42578125" style="66" customWidth="1"/>
    <col min="6928" max="6928" width="6.5703125" style="66" customWidth="1"/>
    <col min="6929" max="6929" width="13.140625" style="66" customWidth="1"/>
    <col min="6930" max="6930" width="9.5703125" style="66" customWidth="1"/>
    <col min="6931" max="6931" width="10.42578125" style="66" customWidth="1"/>
    <col min="6932" max="6936" width="0" style="66" hidden="1" customWidth="1"/>
    <col min="6937" max="6937" width="8.140625" style="66" customWidth="1"/>
    <col min="6938" max="6938" width="9.28515625" style="66" customWidth="1"/>
    <col min="6939" max="6939" width="14.28515625" style="66" customWidth="1"/>
    <col min="6940" max="6940" width="5.140625" style="66" customWidth="1"/>
    <col min="6941" max="6941" width="6.42578125" style="66" customWidth="1"/>
    <col min="6942" max="6942" width="8" style="66" customWidth="1"/>
    <col min="6943" max="6943" width="10.85546875" style="66" customWidth="1"/>
    <col min="6944" max="6944" width="7.140625" style="66" customWidth="1"/>
    <col min="6945" max="6945" width="12" style="66" customWidth="1"/>
    <col min="6946" max="6948" width="0" style="66" hidden="1" customWidth="1"/>
    <col min="6949" max="6949" width="7.5703125" style="66" customWidth="1"/>
    <col min="6950" max="6950" width="11" style="66" customWidth="1"/>
    <col min="6951" max="6951" width="14" style="66" customWidth="1"/>
    <col min="6952" max="6952" width="12.85546875" style="66" customWidth="1"/>
    <col min="6953" max="6953" width="17.85546875" style="66" customWidth="1"/>
    <col min="6954" max="6955" width="9.140625" style="66" customWidth="1"/>
    <col min="6956" max="7168" width="9.140625" style="66"/>
    <col min="7169" max="7169" width="4.28515625" style="66" customWidth="1"/>
    <col min="7170" max="7170" width="30.42578125" style="66" customWidth="1"/>
    <col min="7171" max="7172" width="4.7109375" style="66" customWidth="1"/>
    <col min="7173" max="7173" width="8.42578125" style="66" customWidth="1"/>
    <col min="7174" max="7174" width="6.7109375" style="66" customWidth="1"/>
    <col min="7175" max="7175" width="4.7109375" style="66" customWidth="1"/>
    <col min="7176" max="7176" width="4.42578125" style="66" customWidth="1"/>
    <col min="7177" max="7177" width="4.42578125" style="66" bestFit="1" customWidth="1"/>
    <col min="7178" max="7178" width="4.7109375" style="66" customWidth="1"/>
    <col min="7179" max="7179" width="5" style="66" customWidth="1"/>
    <col min="7180" max="7180" width="7.42578125" style="66" customWidth="1"/>
    <col min="7181" max="7181" width="7.140625" style="66" customWidth="1"/>
    <col min="7182" max="7182" width="4" style="66" customWidth="1"/>
    <col min="7183" max="7183" width="4.42578125" style="66" customWidth="1"/>
    <col min="7184" max="7184" width="6.5703125" style="66" customWidth="1"/>
    <col min="7185" max="7185" width="13.140625" style="66" customWidth="1"/>
    <col min="7186" max="7186" width="9.5703125" style="66" customWidth="1"/>
    <col min="7187" max="7187" width="10.42578125" style="66" customWidth="1"/>
    <col min="7188" max="7192" width="0" style="66" hidden="1" customWidth="1"/>
    <col min="7193" max="7193" width="8.140625" style="66" customWidth="1"/>
    <col min="7194" max="7194" width="9.28515625" style="66" customWidth="1"/>
    <col min="7195" max="7195" width="14.28515625" style="66" customWidth="1"/>
    <col min="7196" max="7196" width="5.140625" style="66" customWidth="1"/>
    <col min="7197" max="7197" width="6.42578125" style="66" customWidth="1"/>
    <col min="7198" max="7198" width="8" style="66" customWidth="1"/>
    <col min="7199" max="7199" width="10.85546875" style="66" customWidth="1"/>
    <col min="7200" max="7200" width="7.140625" style="66" customWidth="1"/>
    <col min="7201" max="7201" width="12" style="66" customWidth="1"/>
    <col min="7202" max="7204" width="0" style="66" hidden="1" customWidth="1"/>
    <col min="7205" max="7205" width="7.5703125" style="66" customWidth="1"/>
    <col min="7206" max="7206" width="11" style="66" customWidth="1"/>
    <col min="7207" max="7207" width="14" style="66" customWidth="1"/>
    <col min="7208" max="7208" width="12.85546875" style="66" customWidth="1"/>
    <col min="7209" max="7209" width="17.85546875" style="66" customWidth="1"/>
    <col min="7210" max="7211" width="9.140625" style="66" customWidth="1"/>
    <col min="7212" max="7424" width="9.140625" style="66"/>
    <col min="7425" max="7425" width="4.28515625" style="66" customWidth="1"/>
    <col min="7426" max="7426" width="30.42578125" style="66" customWidth="1"/>
    <col min="7427" max="7428" width="4.7109375" style="66" customWidth="1"/>
    <col min="7429" max="7429" width="8.42578125" style="66" customWidth="1"/>
    <col min="7430" max="7430" width="6.7109375" style="66" customWidth="1"/>
    <col min="7431" max="7431" width="4.7109375" style="66" customWidth="1"/>
    <col min="7432" max="7432" width="4.42578125" style="66" customWidth="1"/>
    <col min="7433" max="7433" width="4.42578125" style="66" bestFit="1" customWidth="1"/>
    <col min="7434" max="7434" width="4.7109375" style="66" customWidth="1"/>
    <col min="7435" max="7435" width="5" style="66" customWidth="1"/>
    <col min="7436" max="7436" width="7.42578125" style="66" customWidth="1"/>
    <col min="7437" max="7437" width="7.140625" style="66" customWidth="1"/>
    <col min="7438" max="7438" width="4" style="66" customWidth="1"/>
    <col min="7439" max="7439" width="4.42578125" style="66" customWidth="1"/>
    <col min="7440" max="7440" width="6.5703125" style="66" customWidth="1"/>
    <col min="7441" max="7441" width="13.140625" style="66" customWidth="1"/>
    <col min="7442" max="7442" width="9.5703125" style="66" customWidth="1"/>
    <col min="7443" max="7443" width="10.42578125" style="66" customWidth="1"/>
    <col min="7444" max="7448" width="0" style="66" hidden="1" customWidth="1"/>
    <col min="7449" max="7449" width="8.140625" style="66" customWidth="1"/>
    <col min="7450" max="7450" width="9.28515625" style="66" customWidth="1"/>
    <col min="7451" max="7451" width="14.28515625" style="66" customWidth="1"/>
    <col min="7452" max="7452" width="5.140625" style="66" customWidth="1"/>
    <col min="7453" max="7453" width="6.42578125" style="66" customWidth="1"/>
    <col min="7454" max="7454" width="8" style="66" customWidth="1"/>
    <col min="7455" max="7455" width="10.85546875" style="66" customWidth="1"/>
    <col min="7456" max="7456" width="7.140625" style="66" customWidth="1"/>
    <col min="7457" max="7457" width="12" style="66" customWidth="1"/>
    <col min="7458" max="7460" width="0" style="66" hidden="1" customWidth="1"/>
    <col min="7461" max="7461" width="7.5703125" style="66" customWidth="1"/>
    <col min="7462" max="7462" width="11" style="66" customWidth="1"/>
    <col min="7463" max="7463" width="14" style="66" customWidth="1"/>
    <col min="7464" max="7464" width="12.85546875" style="66" customWidth="1"/>
    <col min="7465" max="7465" width="17.85546875" style="66" customWidth="1"/>
    <col min="7466" max="7467" width="9.140625" style="66" customWidth="1"/>
    <col min="7468" max="7680" width="9.140625" style="66"/>
    <col min="7681" max="7681" width="4.28515625" style="66" customWidth="1"/>
    <col min="7682" max="7682" width="30.42578125" style="66" customWidth="1"/>
    <col min="7683" max="7684" width="4.7109375" style="66" customWidth="1"/>
    <col min="7685" max="7685" width="8.42578125" style="66" customWidth="1"/>
    <col min="7686" max="7686" width="6.7109375" style="66" customWidth="1"/>
    <col min="7687" max="7687" width="4.7109375" style="66" customWidth="1"/>
    <col min="7688" max="7688" width="4.42578125" style="66" customWidth="1"/>
    <col min="7689" max="7689" width="4.42578125" style="66" bestFit="1" customWidth="1"/>
    <col min="7690" max="7690" width="4.7109375" style="66" customWidth="1"/>
    <col min="7691" max="7691" width="5" style="66" customWidth="1"/>
    <col min="7692" max="7692" width="7.42578125" style="66" customWidth="1"/>
    <col min="7693" max="7693" width="7.140625" style="66" customWidth="1"/>
    <col min="7694" max="7694" width="4" style="66" customWidth="1"/>
    <col min="7695" max="7695" width="4.42578125" style="66" customWidth="1"/>
    <col min="7696" max="7696" width="6.5703125" style="66" customWidth="1"/>
    <col min="7697" max="7697" width="13.140625" style="66" customWidth="1"/>
    <col min="7698" max="7698" width="9.5703125" style="66" customWidth="1"/>
    <col min="7699" max="7699" width="10.42578125" style="66" customWidth="1"/>
    <col min="7700" max="7704" width="0" style="66" hidden="1" customWidth="1"/>
    <col min="7705" max="7705" width="8.140625" style="66" customWidth="1"/>
    <col min="7706" max="7706" width="9.28515625" style="66" customWidth="1"/>
    <col min="7707" max="7707" width="14.28515625" style="66" customWidth="1"/>
    <col min="7708" max="7708" width="5.140625" style="66" customWidth="1"/>
    <col min="7709" max="7709" width="6.42578125" style="66" customWidth="1"/>
    <col min="7710" max="7710" width="8" style="66" customWidth="1"/>
    <col min="7711" max="7711" width="10.85546875" style="66" customWidth="1"/>
    <col min="7712" max="7712" width="7.140625" style="66" customWidth="1"/>
    <col min="7713" max="7713" width="12" style="66" customWidth="1"/>
    <col min="7714" max="7716" width="0" style="66" hidden="1" customWidth="1"/>
    <col min="7717" max="7717" width="7.5703125" style="66" customWidth="1"/>
    <col min="7718" max="7718" width="11" style="66" customWidth="1"/>
    <col min="7719" max="7719" width="14" style="66" customWidth="1"/>
    <col min="7720" max="7720" width="12.85546875" style="66" customWidth="1"/>
    <col min="7721" max="7721" width="17.85546875" style="66" customWidth="1"/>
    <col min="7722" max="7723" width="9.140625" style="66" customWidth="1"/>
    <col min="7724" max="7936" width="9.140625" style="66"/>
    <col min="7937" max="7937" width="4.28515625" style="66" customWidth="1"/>
    <col min="7938" max="7938" width="30.42578125" style="66" customWidth="1"/>
    <col min="7939" max="7940" width="4.7109375" style="66" customWidth="1"/>
    <col min="7941" max="7941" width="8.42578125" style="66" customWidth="1"/>
    <col min="7942" max="7942" width="6.7109375" style="66" customWidth="1"/>
    <col min="7943" max="7943" width="4.7109375" style="66" customWidth="1"/>
    <col min="7944" max="7944" width="4.42578125" style="66" customWidth="1"/>
    <col min="7945" max="7945" width="4.42578125" style="66" bestFit="1" customWidth="1"/>
    <col min="7946" max="7946" width="4.7109375" style="66" customWidth="1"/>
    <col min="7947" max="7947" width="5" style="66" customWidth="1"/>
    <col min="7948" max="7948" width="7.42578125" style="66" customWidth="1"/>
    <col min="7949" max="7949" width="7.140625" style="66" customWidth="1"/>
    <col min="7950" max="7950" width="4" style="66" customWidth="1"/>
    <col min="7951" max="7951" width="4.42578125" style="66" customWidth="1"/>
    <col min="7952" max="7952" width="6.5703125" style="66" customWidth="1"/>
    <col min="7953" max="7953" width="13.140625" style="66" customWidth="1"/>
    <col min="7954" max="7954" width="9.5703125" style="66" customWidth="1"/>
    <col min="7955" max="7955" width="10.42578125" style="66" customWidth="1"/>
    <col min="7956" max="7960" width="0" style="66" hidden="1" customWidth="1"/>
    <col min="7961" max="7961" width="8.140625" style="66" customWidth="1"/>
    <col min="7962" max="7962" width="9.28515625" style="66" customWidth="1"/>
    <col min="7963" max="7963" width="14.28515625" style="66" customWidth="1"/>
    <col min="7964" max="7964" width="5.140625" style="66" customWidth="1"/>
    <col min="7965" max="7965" width="6.42578125" style="66" customWidth="1"/>
    <col min="7966" max="7966" width="8" style="66" customWidth="1"/>
    <col min="7967" max="7967" width="10.85546875" style="66" customWidth="1"/>
    <col min="7968" max="7968" width="7.140625" style="66" customWidth="1"/>
    <col min="7969" max="7969" width="12" style="66" customWidth="1"/>
    <col min="7970" max="7972" width="0" style="66" hidden="1" customWidth="1"/>
    <col min="7973" max="7973" width="7.5703125" style="66" customWidth="1"/>
    <col min="7974" max="7974" width="11" style="66" customWidth="1"/>
    <col min="7975" max="7975" width="14" style="66" customWidth="1"/>
    <col min="7976" max="7976" width="12.85546875" style="66" customWidth="1"/>
    <col min="7977" max="7977" width="17.85546875" style="66" customWidth="1"/>
    <col min="7978" max="7979" width="9.140625" style="66" customWidth="1"/>
    <col min="7980" max="8192" width="9.140625" style="66"/>
    <col min="8193" max="8193" width="4.28515625" style="66" customWidth="1"/>
    <col min="8194" max="8194" width="30.42578125" style="66" customWidth="1"/>
    <col min="8195" max="8196" width="4.7109375" style="66" customWidth="1"/>
    <col min="8197" max="8197" width="8.42578125" style="66" customWidth="1"/>
    <col min="8198" max="8198" width="6.7109375" style="66" customWidth="1"/>
    <col min="8199" max="8199" width="4.7109375" style="66" customWidth="1"/>
    <col min="8200" max="8200" width="4.42578125" style="66" customWidth="1"/>
    <col min="8201" max="8201" width="4.42578125" style="66" bestFit="1" customWidth="1"/>
    <col min="8202" max="8202" width="4.7109375" style="66" customWidth="1"/>
    <col min="8203" max="8203" width="5" style="66" customWidth="1"/>
    <col min="8204" max="8204" width="7.42578125" style="66" customWidth="1"/>
    <col min="8205" max="8205" width="7.140625" style="66" customWidth="1"/>
    <col min="8206" max="8206" width="4" style="66" customWidth="1"/>
    <col min="8207" max="8207" width="4.42578125" style="66" customWidth="1"/>
    <col min="8208" max="8208" width="6.5703125" style="66" customWidth="1"/>
    <col min="8209" max="8209" width="13.140625" style="66" customWidth="1"/>
    <col min="8210" max="8210" width="9.5703125" style="66" customWidth="1"/>
    <col min="8211" max="8211" width="10.42578125" style="66" customWidth="1"/>
    <col min="8212" max="8216" width="0" style="66" hidden="1" customWidth="1"/>
    <col min="8217" max="8217" width="8.140625" style="66" customWidth="1"/>
    <col min="8218" max="8218" width="9.28515625" style="66" customWidth="1"/>
    <col min="8219" max="8219" width="14.28515625" style="66" customWidth="1"/>
    <col min="8220" max="8220" width="5.140625" style="66" customWidth="1"/>
    <col min="8221" max="8221" width="6.42578125" style="66" customWidth="1"/>
    <col min="8222" max="8222" width="8" style="66" customWidth="1"/>
    <col min="8223" max="8223" width="10.85546875" style="66" customWidth="1"/>
    <col min="8224" max="8224" width="7.140625" style="66" customWidth="1"/>
    <col min="8225" max="8225" width="12" style="66" customWidth="1"/>
    <col min="8226" max="8228" width="0" style="66" hidden="1" customWidth="1"/>
    <col min="8229" max="8229" width="7.5703125" style="66" customWidth="1"/>
    <col min="8230" max="8230" width="11" style="66" customWidth="1"/>
    <col min="8231" max="8231" width="14" style="66" customWidth="1"/>
    <col min="8232" max="8232" width="12.85546875" style="66" customWidth="1"/>
    <col min="8233" max="8233" width="17.85546875" style="66" customWidth="1"/>
    <col min="8234" max="8235" width="9.140625" style="66" customWidth="1"/>
    <col min="8236" max="8448" width="9.140625" style="66"/>
    <col min="8449" max="8449" width="4.28515625" style="66" customWidth="1"/>
    <col min="8450" max="8450" width="30.42578125" style="66" customWidth="1"/>
    <col min="8451" max="8452" width="4.7109375" style="66" customWidth="1"/>
    <col min="8453" max="8453" width="8.42578125" style="66" customWidth="1"/>
    <col min="8454" max="8454" width="6.7109375" style="66" customWidth="1"/>
    <col min="8455" max="8455" width="4.7109375" style="66" customWidth="1"/>
    <col min="8456" max="8456" width="4.42578125" style="66" customWidth="1"/>
    <col min="8457" max="8457" width="4.42578125" style="66" bestFit="1" customWidth="1"/>
    <col min="8458" max="8458" width="4.7109375" style="66" customWidth="1"/>
    <col min="8459" max="8459" width="5" style="66" customWidth="1"/>
    <col min="8460" max="8460" width="7.42578125" style="66" customWidth="1"/>
    <col min="8461" max="8461" width="7.140625" style="66" customWidth="1"/>
    <col min="8462" max="8462" width="4" style="66" customWidth="1"/>
    <col min="8463" max="8463" width="4.42578125" style="66" customWidth="1"/>
    <col min="8464" max="8464" width="6.5703125" style="66" customWidth="1"/>
    <col min="8465" max="8465" width="13.140625" style="66" customWidth="1"/>
    <col min="8466" max="8466" width="9.5703125" style="66" customWidth="1"/>
    <col min="8467" max="8467" width="10.42578125" style="66" customWidth="1"/>
    <col min="8468" max="8472" width="0" style="66" hidden="1" customWidth="1"/>
    <col min="8473" max="8473" width="8.140625" style="66" customWidth="1"/>
    <col min="8474" max="8474" width="9.28515625" style="66" customWidth="1"/>
    <col min="8475" max="8475" width="14.28515625" style="66" customWidth="1"/>
    <col min="8476" max="8476" width="5.140625" style="66" customWidth="1"/>
    <col min="8477" max="8477" width="6.42578125" style="66" customWidth="1"/>
    <col min="8478" max="8478" width="8" style="66" customWidth="1"/>
    <col min="8479" max="8479" width="10.85546875" style="66" customWidth="1"/>
    <col min="8480" max="8480" width="7.140625" style="66" customWidth="1"/>
    <col min="8481" max="8481" width="12" style="66" customWidth="1"/>
    <col min="8482" max="8484" width="0" style="66" hidden="1" customWidth="1"/>
    <col min="8485" max="8485" width="7.5703125" style="66" customWidth="1"/>
    <col min="8486" max="8486" width="11" style="66" customWidth="1"/>
    <col min="8487" max="8487" width="14" style="66" customWidth="1"/>
    <col min="8488" max="8488" width="12.85546875" style="66" customWidth="1"/>
    <col min="8489" max="8489" width="17.85546875" style="66" customWidth="1"/>
    <col min="8490" max="8491" width="9.140625" style="66" customWidth="1"/>
    <col min="8492" max="8704" width="9.140625" style="66"/>
    <col min="8705" max="8705" width="4.28515625" style="66" customWidth="1"/>
    <col min="8706" max="8706" width="30.42578125" style="66" customWidth="1"/>
    <col min="8707" max="8708" width="4.7109375" style="66" customWidth="1"/>
    <col min="8709" max="8709" width="8.42578125" style="66" customWidth="1"/>
    <col min="8710" max="8710" width="6.7109375" style="66" customWidth="1"/>
    <col min="8711" max="8711" width="4.7109375" style="66" customWidth="1"/>
    <col min="8712" max="8712" width="4.42578125" style="66" customWidth="1"/>
    <col min="8713" max="8713" width="4.42578125" style="66" bestFit="1" customWidth="1"/>
    <col min="8714" max="8714" width="4.7109375" style="66" customWidth="1"/>
    <col min="8715" max="8715" width="5" style="66" customWidth="1"/>
    <col min="8716" max="8716" width="7.42578125" style="66" customWidth="1"/>
    <col min="8717" max="8717" width="7.140625" style="66" customWidth="1"/>
    <col min="8718" max="8718" width="4" style="66" customWidth="1"/>
    <col min="8719" max="8719" width="4.42578125" style="66" customWidth="1"/>
    <col min="8720" max="8720" width="6.5703125" style="66" customWidth="1"/>
    <col min="8721" max="8721" width="13.140625" style="66" customWidth="1"/>
    <col min="8722" max="8722" width="9.5703125" style="66" customWidth="1"/>
    <col min="8723" max="8723" width="10.42578125" style="66" customWidth="1"/>
    <col min="8724" max="8728" width="0" style="66" hidden="1" customWidth="1"/>
    <col min="8729" max="8729" width="8.140625" style="66" customWidth="1"/>
    <col min="8730" max="8730" width="9.28515625" style="66" customWidth="1"/>
    <col min="8731" max="8731" width="14.28515625" style="66" customWidth="1"/>
    <col min="8732" max="8732" width="5.140625" style="66" customWidth="1"/>
    <col min="8733" max="8733" width="6.42578125" style="66" customWidth="1"/>
    <col min="8734" max="8734" width="8" style="66" customWidth="1"/>
    <col min="8735" max="8735" width="10.85546875" style="66" customWidth="1"/>
    <col min="8736" max="8736" width="7.140625" style="66" customWidth="1"/>
    <col min="8737" max="8737" width="12" style="66" customWidth="1"/>
    <col min="8738" max="8740" width="0" style="66" hidden="1" customWidth="1"/>
    <col min="8741" max="8741" width="7.5703125" style="66" customWidth="1"/>
    <col min="8742" max="8742" width="11" style="66" customWidth="1"/>
    <col min="8743" max="8743" width="14" style="66" customWidth="1"/>
    <col min="8744" max="8744" width="12.85546875" style="66" customWidth="1"/>
    <col min="8745" max="8745" width="17.85546875" style="66" customWidth="1"/>
    <col min="8746" max="8747" width="9.140625" style="66" customWidth="1"/>
    <col min="8748" max="8960" width="9.140625" style="66"/>
    <col min="8961" max="8961" width="4.28515625" style="66" customWidth="1"/>
    <col min="8962" max="8962" width="30.42578125" style="66" customWidth="1"/>
    <col min="8963" max="8964" width="4.7109375" style="66" customWidth="1"/>
    <col min="8965" max="8965" width="8.42578125" style="66" customWidth="1"/>
    <col min="8966" max="8966" width="6.7109375" style="66" customWidth="1"/>
    <col min="8967" max="8967" width="4.7109375" style="66" customWidth="1"/>
    <col min="8968" max="8968" width="4.42578125" style="66" customWidth="1"/>
    <col min="8969" max="8969" width="4.42578125" style="66" bestFit="1" customWidth="1"/>
    <col min="8970" max="8970" width="4.7109375" style="66" customWidth="1"/>
    <col min="8971" max="8971" width="5" style="66" customWidth="1"/>
    <col min="8972" max="8972" width="7.42578125" style="66" customWidth="1"/>
    <col min="8973" max="8973" width="7.140625" style="66" customWidth="1"/>
    <col min="8974" max="8974" width="4" style="66" customWidth="1"/>
    <col min="8975" max="8975" width="4.42578125" style="66" customWidth="1"/>
    <col min="8976" max="8976" width="6.5703125" style="66" customWidth="1"/>
    <col min="8977" max="8977" width="13.140625" style="66" customWidth="1"/>
    <col min="8978" max="8978" width="9.5703125" style="66" customWidth="1"/>
    <col min="8979" max="8979" width="10.42578125" style="66" customWidth="1"/>
    <col min="8980" max="8984" width="0" style="66" hidden="1" customWidth="1"/>
    <col min="8985" max="8985" width="8.140625" style="66" customWidth="1"/>
    <col min="8986" max="8986" width="9.28515625" style="66" customWidth="1"/>
    <col min="8987" max="8987" width="14.28515625" style="66" customWidth="1"/>
    <col min="8988" max="8988" width="5.140625" style="66" customWidth="1"/>
    <col min="8989" max="8989" width="6.42578125" style="66" customWidth="1"/>
    <col min="8990" max="8990" width="8" style="66" customWidth="1"/>
    <col min="8991" max="8991" width="10.85546875" style="66" customWidth="1"/>
    <col min="8992" max="8992" width="7.140625" style="66" customWidth="1"/>
    <col min="8993" max="8993" width="12" style="66" customWidth="1"/>
    <col min="8994" max="8996" width="0" style="66" hidden="1" customWidth="1"/>
    <col min="8997" max="8997" width="7.5703125" style="66" customWidth="1"/>
    <col min="8998" max="8998" width="11" style="66" customWidth="1"/>
    <col min="8999" max="8999" width="14" style="66" customWidth="1"/>
    <col min="9000" max="9000" width="12.85546875" style="66" customWidth="1"/>
    <col min="9001" max="9001" width="17.85546875" style="66" customWidth="1"/>
    <col min="9002" max="9003" width="9.140625" style="66" customWidth="1"/>
    <col min="9004" max="9216" width="9.140625" style="66"/>
    <col min="9217" max="9217" width="4.28515625" style="66" customWidth="1"/>
    <col min="9218" max="9218" width="30.42578125" style="66" customWidth="1"/>
    <col min="9219" max="9220" width="4.7109375" style="66" customWidth="1"/>
    <col min="9221" max="9221" width="8.42578125" style="66" customWidth="1"/>
    <col min="9222" max="9222" width="6.7109375" style="66" customWidth="1"/>
    <col min="9223" max="9223" width="4.7109375" style="66" customWidth="1"/>
    <col min="9224" max="9224" width="4.42578125" style="66" customWidth="1"/>
    <col min="9225" max="9225" width="4.42578125" style="66" bestFit="1" customWidth="1"/>
    <col min="9226" max="9226" width="4.7109375" style="66" customWidth="1"/>
    <col min="9227" max="9227" width="5" style="66" customWidth="1"/>
    <col min="9228" max="9228" width="7.42578125" style="66" customWidth="1"/>
    <col min="9229" max="9229" width="7.140625" style="66" customWidth="1"/>
    <col min="9230" max="9230" width="4" style="66" customWidth="1"/>
    <col min="9231" max="9231" width="4.42578125" style="66" customWidth="1"/>
    <col min="9232" max="9232" width="6.5703125" style="66" customWidth="1"/>
    <col min="9233" max="9233" width="13.140625" style="66" customWidth="1"/>
    <col min="9234" max="9234" width="9.5703125" style="66" customWidth="1"/>
    <col min="9235" max="9235" width="10.42578125" style="66" customWidth="1"/>
    <col min="9236" max="9240" width="0" style="66" hidden="1" customWidth="1"/>
    <col min="9241" max="9241" width="8.140625" style="66" customWidth="1"/>
    <col min="9242" max="9242" width="9.28515625" style="66" customWidth="1"/>
    <col min="9243" max="9243" width="14.28515625" style="66" customWidth="1"/>
    <col min="9244" max="9244" width="5.140625" style="66" customWidth="1"/>
    <col min="9245" max="9245" width="6.42578125" style="66" customWidth="1"/>
    <col min="9246" max="9246" width="8" style="66" customWidth="1"/>
    <col min="9247" max="9247" width="10.85546875" style="66" customWidth="1"/>
    <col min="9248" max="9248" width="7.140625" style="66" customWidth="1"/>
    <col min="9249" max="9249" width="12" style="66" customWidth="1"/>
    <col min="9250" max="9252" width="0" style="66" hidden="1" customWidth="1"/>
    <col min="9253" max="9253" width="7.5703125" style="66" customWidth="1"/>
    <col min="9254" max="9254" width="11" style="66" customWidth="1"/>
    <col min="9255" max="9255" width="14" style="66" customWidth="1"/>
    <col min="9256" max="9256" width="12.85546875" style="66" customWidth="1"/>
    <col min="9257" max="9257" width="17.85546875" style="66" customWidth="1"/>
    <col min="9258" max="9259" width="9.140625" style="66" customWidth="1"/>
    <col min="9260" max="9472" width="9.140625" style="66"/>
    <col min="9473" max="9473" width="4.28515625" style="66" customWidth="1"/>
    <col min="9474" max="9474" width="30.42578125" style="66" customWidth="1"/>
    <col min="9475" max="9476" width="4.7109375" style="66" customWidth="1"/>
    <col min="9477" max="9477" width="8.42578125" style="66" customWidth="1"/>
    <col min="9478" max="9478" width="6.7109375" style="66" customWidth="1"/>
    <col min="9479" max="9479" width="4.7109375" style="66" customWidth="1"/>
    <col min="9480" max="9480" width="4.42578125" style="66" customWidth="1"/>
    <col min="9481" max="9481" width="4.42578125" style="66" bestFit="1" customWidth="1"/>
    <col min="9482" max="9482" width="4.7109375" style="66" customWidth="1"/>
    <col min="9483" max="9483" width="5" style="66" customWidth="1"/>
    <col min="9484" max="9484" width="7.42578125" style="66" customWidth="1"/>
    <col min="9485" max="9485" width="7.140625" style="66" customWidth="1"/>
    <col min="9486" max="9486" width="4" style="66" customWidth="1"/>
    <col min="9487" max="9487" width="4.42578125" style="66" customWidth="1"/>
    <col min="9488" max="9488" width="6.5703125" style="66" customWidth="1"/>
    <col min="9489" max="9489" width="13.140625" style="66" customWidth="1"/>
    <col min="9490" max="9490" width="9.5703125" style="66" customWidth="1"/>
    <col min="9491" max="9491" width="10.42578125" style="66" customWidth="1"/>
    <col min="9492" max="9496" width="0" style="66" hidden="1" customWidth="1"/>
    <col min="9497" max="9497" width="8.140625" style="66" customWidth="1"/>
    <col min="9498" max="9498" width="9.28515625" style="66" customWidth="1"/>
    <col min="9499" max="9499" width="14.28515625" style="66" customWidth="1"/>
    <col min="9500" max="9500" width="5.140625" style="66" customWidth="1"/>
    <col min="9501" max="9501" width="6.42578125" style="66" customWidth="1"/>
    <col min="9502" max="9502" width="8" style="66" customWidth="1"/>
    <col min="9503" max="9503" width="10.85546875" style="66" customWidth="1"/>
    <col min="9504" max="9504" width="7.140625" style="66" customWidth="1"/>
    <col min="9505" max="9505" width="12" style="66" customWidth="1"/>
    <col min="9506" max="9508" width="0" style="66" hidden="1" customWidth="1"/>
    <col min="9509" max="9509" width="7.5703125" style="66" customWidth="1"/>
    <col min="9510" max="9510" width="11" style="66" customWidth="1"/>
    <col min="9511" max="9511" width="14" style="66" customWidth="1"/>
    <col min="9512" max="9512" width="12.85546875" style="66" customWidth="1"/>
    <col min="9513" max="9513" width="17.85546875" style="66" customWidth="1"/>
    <col min="9514" max="9515" width="9.140625" style="66" customWidth="1"/>
    <col min="9516" max="9728" width="9.140625" style="66"/>
    <col min="9729" max="9729" width="4.28515625" style="66" customWidth="1"/>
    <col min="9730" max="9730" width="30.42578125" style="66" customWidth="1"/>
    <col min="9731" max="9732" width="4.7109375" style="66" customWidth="1"/>
    <col min="9733" max="9733" width="8.42578125" style="66" customWidth="1"/>
    <col min="9734" max="9734" width="6.7109375" style="66" customWidth="1"/>
    <col min="9735" max="9735" width="4.7109375" style="66" customWidth="1"/>
    <col min="9736" max="9736" width="4.42578125" style="66" customWidth="1"/>
    <col min="9737" max="9737" width="4.42578125" style="66" bestFit="1" customWidth="1"/>
    <col min="9738" max="9738" width="4.7109375" style="66" customWidth="1"/>
    <col min="9739" max="9739" width="5" style="66" customWidth="1"/>
    <col min="9740" max="9740" width="7.42578125" style="66" customWidth="1"/>
    <col min="9741" max="9741" width="7.140625" style="66" customWidth="1"/>
    <col min="9742" max="9742" width="4" style="66" customWidth="1"/>
    <col min="9743" max="9743" width="4.42578125" style="66" customWidth="1"/>
    <col min="9744" max="9744" width="6.5703125" style="66" customWidth="1"/>
    <col min="9745" max="9745" width="13.140625" style="66" customWidth="1"/>
    <col min="9746" max="9746" width="9.5703125" style="66" customWidth="1"/>
    <col min="9747" max="9747" width="10.42578125" style="66" customWidth="1"/>
    <col min="9748" max="9752" width="0" style="66" hidden="1" customWidth="1"/>
    <col min="9753" max="9753" width="8.140625" style="66" customWidth="1"/>
    <col min="9754" max="9754" width="9.28515625" style="66" customWidth="1"/>
    <col min="9755" max="9755" width="14.28515625" style="66" customWidth="1"/>
    <col min="9756" max="9756" width="5.140625" style="66" customWidth="1"/>
    <col min="9757" max="9757" width="6.42578125" style="66" customWidth="1"/>
    <col min="9758" max="9758" width="8" style="66" customWidth="1"/>
    <col min="9759" max="9759" width="10.85546875" style="66" customWidth="1"/>
    <col min="9760" max="9760" width="7.140625" style="66" customWidth="1"/>
    <col min="9761" max="9761" width="12" style="66" customWidth="1"/>
    <col min="9762" max="9764" width="0" style="66" hidden="1" customWidth="1"/>
    <col min="9765" max="9765" width="7.5703125" style="66" customWidth="1"/>
    <col min="9766" max="9766" width="11" style="66" customWidth="1"/>
    <col min="9767" max="9767" width="14" style="66" customWidth="1"/>
    <col min="9768" max="9768" width="12.85546875" style="66" customWidth="1"/>
    <col min="9769" max="9769" width="17.85546875" style="66" customWidth="1"/>
    <col min="9770" max="9771" width="9.140625" style="66" customWidth="1"/>
    <col min="9772" max="9984" width="9.140625" style="66"/>
    <col min="9985" max="9985" width="4.28515625" style="66" customWidth="1"/>
    <col min="9986" max="9986" width="30.42578125" style="66" customWidth="1"/>
    <col min="9987" max="9988" width="4.7109375" style="66" customWidth="1"/>
    <col min="9989" max="9989" width="8.42578125" style="66" customWidth="1"/>
    <col min="9990" max="9990" width="6.7109375" style="66" customWidth="1"/>
    <col min="9991" max="9991" width="4.7109375" style="66" customWidth="1"/>
    <col min="9992" max="9992" width="4.42578125" style="66" customWidth="1"/>
    <col min="9993" max="9993" width="4.42578125" style="66" bestFit="1" customWidth="1"/>
    <col min="9994" max="9994" width="4.7109375" style="66" customWidth="1"/>
    <col min="9995" max="9995" width="5" style="66" customWidth="1"/>
    <col min="9996" max="9996" width="7.42578125" style="66" customWidth="1"/>
    <col min="9997" max="9997" width="7.140625" style="66" customWidth="1"/>
    <col min="9998" max="9998" width="4" style="66" customWidth="1"/>
    <col min="9999" max="9999" width="4.42578125" style="66" customWidth="1"/>
    <col min="10000" max="10000" width="6.5703125" style="66" customWidth="1"/>
    <col min="10001" max="10001" width="13.140625" style="66" customWidth="1"/>
    <col min="10002" max="10002" width="9.5703125" style="66" customWidth="1"/>
    <col min="10003" max="10003" width="10.42578125" style="66" customWidth="1"/>
    <col min="10004" max="10008" width="0" style="66" hidden="1" customWidth="1"/>
    <col min="10009" max="10009" width="8.140625" style="66" customWidth="1"/>
    <col min="10010" max="10010" width="9.28515625" style="66" customWidth="1"/>
    <col min="10011" max="10011" width="14.28515625" style="66" customWidth="1"/>
    <col min="10012" max="10012" width="5.140625" style="66" customWidth="1"/>
    <col min="10013" max="10013" width="6.42578125" style="66" customWidth="1"/>
    <col min="10014" max="10014" width="8" style="66" customWidth="1"/>
    <col min="10015" max="10015" width="10.85546875" style="66" customWidth="1"/>
    <col min="10016" max="10016" width="7.140625" style="66" customWidth="1"/>
    <col min="10017" max="10017" width="12" style="66" customWidth="1"/>
    <col min="10018" max="10020" width="0" style="66" hidden="1" customWidth="1"/>
    <col min="10021" max="10021" width="7.5703125" style="66" customWidth="1"/>
    <col min="10022" max="10022" width="11" style="66" customWidth="1"/>
    <col min="10023" max="10023" width="14" style="66" customWidth="1"/>
    <col min="10024" max="10024" width="12.85546875" style="66" customWidth="1"/>
    <col min="10025" max="10025" width="17.85546875" style="66" customWidth="1"/>
    <col min="10026" max="10027" width="9.140625" style="66" customWidth="1"/>
    <col min="10028" max="10240" width="9.140625" style="66"/>
    <col min="10241" max="10241" width="4.28515625" style="66" customWidth="1"/>
    <col min="10242" max="10242" width="30.42578125" style="66" customWidth="1"/>
    <col min="10243" max="10244" width="4.7109375" style="66" customWidth="1"/>
    <col min="10245" max="10245" width="8.42578125" style="66" customWidth="1"/>
    <col min="10246" max="10246" width="6.7109375" style="66" customWidth="1"/>
    <col min="10247" max="10247" width="4.7109375" style="66" customWidth="1"/>
    <col min="10248" max="10248" width="4.42578125" style="66" customWidth="1"/>
    <col min="10249" max="10249" width="4.42578125" style="66" bestFit="1" customWidth="1"/>
    <col min="10250" max="10250" width="4.7109375" style="66" customWidth="1"/>
    <col min="10251" max="10251" width="5" style="66" customWidth="1"/>
    <col min="10252" max="10252" width="7.42578125" style="66" customWidth="1"/>
    <col min="10253" max="10253" width="7.140625" style="66" customWidth="1"/>
    <col min="10254" max="10254" width="4" style="66" customWidth="1"/>
    <col min="10255" max="10255" width="4.42578125" style="66" customWidth="1"/>
    <col min="10256" max="10256" width="6.5703125" style="66" customWidth="1"/>
    <col min="10257" max="10257" width="13.140625" style="66" customWidth="1"/>
    <col min="10258" max="10258" width="9.5703125" style="66" customWidth="1"/>
    <col min="10259" max="10259" width="10.42578125" style="66" customWidth="1"/>
    <col min="10260" max="10264" width="0" style="66" hidden="1" customWidth="1"/>
    <col min="10265" max="10265" width="8.140625" style="66" customWidth="1"/>
    <col min="10266" max="10266" width="9.28515625" style="66" customWidth="1"/>
    <col min="10267" max="10267" width="14.28515625" style="66" customWidth="1"/>
    <col min="10268" max="10268" width="5.140625" style="66" customWidth="1"/>
    <col min="10269" max="10269" width="6.42578125" style="66" customWidth="1"/>
    <col min="10270" max="10270" width="8" style="66" customWidth="1"/>
    <col min="10271" max="10271" width="10.85546875" style="66" customWidth="1"/>
    <col min="10272" max="10272" width="7.140625" style="66" customWidth="1"/>
    <col min="10273" max="10273" width="12" style="66" customWidth="1"/>
    <col min="10274" max="10276" width="0" style="66" hidden="1" customWidth="1"/>
    <col min="10277" max="10277" width="7.5703125" style="66" customWidth="1"/>
    <col min="10278" max="10278" width="11" style="66" customWidth="1"/>
    <col min="10279" max="10279" width="14" style="66" customWidth="1"/>
    <col min="10280" max="10280" width="12.85546875" style="66" customWidth="1"/>
    <col min="10281" max="10281" width="17.85546875" style="66" customWidth="1"/>
    <col min="10282" max="10283" width="9.140625" style="66" customWidth="1"/>
    <col min="10284" max="10496" width="9.140625" style="66"/>
    <col min="10497" max="10497" width="4.28515625" style="66" customWidth="1"/>
    <col min="10498" max="10498" width="30.42578125" style="66" customWidth="1"/>
    <col min="10499" max="10500" width="4.7109375" style="66" customWidth="1"/>
    <col min="10501" max="10501" width="8.42578125" style="66" customWidth="1"/>
    <col min="10502" max="10502" width="6.7109375" style="66" customWidth="1"/>
    <col min="10503" max="10503" width="4.7109375" style="66" customWidth="1"/>
    <col min="10504" max="10504" width="4.42578125" style="66" customWidth="1"/>
    <col min="10505" max="10505" width="4.42578125" style="66" bestFit="1" customWidth="1"/>
    <col min="10506" max="10506" width="4.7109375" style="66" customWidth="1"/>
    <col min="10507" max="10507" width="5" style="66" customWidth="1"/>
    <col min="10508" max="10508" width="7.42578125" style="66" customWidth="1"/>
    <col min="10509" max="10509" width="7.140625" style="66" customWidth="1"/>
    <col min="10510" max="10510" width="4" style="66" customWidth="1"/>
    <col min="10511" max="10511" width="4.42578125" style="66" customWidth="1"/>
    <col min="10512" max="10512" width="6.5703125" style="66" customWidth="1"/>
    <col min="10513" max="10513" width="13.140625" style="66" customWidth="1"/>
    <col min="10514" max="10514" width="9.5703125" style="66" customWidth="1"/>
    <col min="10515" max="10515" width="10.42578125" style="66" customWidth="1"/>
    <col min="10516" max="10520" width="0" style="66" hidden="1" customWidth="1"/>
    <col min="10521" max="10521" width="8.140625" style="66" customWidth="1"/>
    <col min="10522" max="10522" width="9.28515625" style="66" customWidth="1"/>
    <col min="10523" max="10523" width="14.28515625" style="66" customWidth="1"/>
    <col min="10524" max="10524" width="5.140625" style="66" customWidth="1"/>
    <col min="10525" max="10525" width="6.42578125" style="66" customWidth="1"/>
    <col min="10526" max="10526" width="8" style="66" customWidth="1"/>
    <col min="10527" max="10527" width="10.85546875" style="66" customWidth="1"/>
    <col min="10528" max="10528" width="7.140625" style="66" customWidth="1"/>
    <col min="10529" max="10529" width="12" style="66" customWidth="1"/>
    <col min="10530" max="10532" width="0" style="66" hidden="1" customWidth="1"/>
    <col min="10533" max="10533" width="7.5703125" style="66" customWidth="1"/>
    <col min="10534" max="10534" width="11" style="66" customWidth="1"/>
    <col min="10535" max="10535" width="14" style="66" customWidth="1"/>
    <col min="10536" max="10536" width="12.85546875" style="66" customWidth="1"/>
    <col min="10537" max="10537" width="17.85546875" style="66" customWidth="1"/>
    <col min="10538" max="10539" width="9.140625" style="66" customWidth="1"/>
    <col min="10540" max="10752" width="9.140625" style="66"/>
    <col min="10753" max="10753" width="4.28515625" style="66" customWidth="1"/>
    <col min="10754" max="10754" width="30.42578125" style="66" customWidth="1"/>
    <col min="10755" max="10756" width="4.7109375" style="66" customWidth="1"/>
    <col min="10757" max="10757" width="8.42578125" style="66" customWidth="1"/>
    <col min="10758" max="10758" width="6.7109375" style="66" customWidth="1"/>
    <col min="10759" max="10759" width="4.7109375" style="66" customWidth="1"/>
    <col min="10760" max="10760" width="4.42578125" style="66" customWidth="1"/>
    <col min="10761" max="10761" width="4.42578125" style="66" bestFit="1" customWidth="1"/>
    <col min="10762" max="10762" width="4.7109375" style="66" customWidth="1"/>
    <col min="10763" max="10763" width="5" style="66" customWidth="1"/>
    <col min="10764" max="10764" width="7.42578125" style="66" customWidth="1"/>
    <col min="10765" max="10765" width="7.140625" style="66" customWidth="1"/>
    <col min="10766" max="10766" width="4" style="66" customWidth="1"/>
    <col min="10767" max="10767" width="4.42578125" style="66" customWidth="1"/>
    <col min="10768" max="10768" width="6.5703125" style="66" customWidth="1"/>
    <col min="10769" max="10769" width="13.140625" style="66" customWidth="1"/>
    <col min="10770" max="10770" width="9.5703125" style="66" customWidth="1"/>
    <col min="10771" max="10771" width="10.42578125" style="66" customWidth="1"/>
    <col min="10772" max="10776" width="0" style="66" hidden="1" customWidth="1"/>
    <col min="10777" max="10777" width="8.140625" style="66" customWidth="1"/>
    <col min="10778" max="10778" width="9.28515625" style="66" customWidth="1"/>
    <col min="10779" max="10779" width="14.28515625" style="66" customWidth="1"/>
    <col min="10780" max="10780" width="5.140625" style="66" customWidth="1"/>
    <col min="10781" max="10781" width="6.42578125" style="66" customWidth="1"/>
    <col min="10782" max="10782" width="8" style="66" customWidth="1"/>
    <col min="10783" max="10783" width="10.85546875" style="66" customWidth="1"/>
    <col min="10784" max="10784" width="7.140625" style="66" customWidth="1"/>
    <col min="10785" max="10785" width="12" style="66" customWidth="1"/>
    <col min="10786" max="10788" width="0" style="66" hidden="1" customWidth="1"/>
    <col min="10789" max="10789" width="7.5703125" style="66" customWidth="1"/>
    <col min="10790" max="10790" width="11" style="66" customWidth="1"/>
    <col min="10791" max="10791" width="14" style="66" customWidth="1"/>
    <col min="10792" max="10792" width="12.85546875" style="66" customWidth="1"/>
    <col min="10793" max="10793" width="17.85546875" style="66" customWidth="1"/>
    <col min="10794" max="10795" width="9.140625" style="66" customWidth="1"/>
    <col min="10796" max="11008" width="9.140625" style="66"/>
    <col min="11009" max="11009" width="4.28515625" style="66" customWidth="1"/>
    <col min="11010" max="11010" width="30.42578125" style="66" customWidth="1"/>
    <col min="11011" max="11012" width="4.7109375" style="66" customWidth="1"/>
    <col min="11013" max="11013" width="8.42578125" style="66" customWidth="1"/>
    <col min="11014" max="11014" width="6.7109375" style="66" customWidth="1"/>
    <col min="11015" max="11015" width="4.7109375" style="66" customWidth="1"/>
    <col min="11016" max="11016" width="4.42578125" style="66" customWidth="1"/>
    <col min="11017" max="11017" width="4.42578125" style="66" bestFit="1" customWidth="1"/>
    <col min="11018" max="11018" width="4.7109375" style="66" customWidth="1"/>
    <col min="11019" max="11019" width="5" style="66" customWidth="1"/>
    <col min="11020" max="11020" width="7.42578125" style="66" customWidth="1"/>
    <col min="11021" max="11021" width="7.140625" style="66" customWidth="1"/>
    <col min="11022" max="11022" width="4" style="66" customWidth="1"/>
    <col min="11023" max="11023" width="4.42578125" style="66" customWidth="1"/>
    <col min="11024" max="11024" width="6.5703125" style="66" customWidth="1"/>
    <col min="11025" max="11025" width="13.140625" style="66" customWidth="1"/>
    <col min="11026" max="11026" width="9.5703125" style="66" customWidth="1"/>
    <col min="11027" max="11027" width="10.42578125" style="66" customWidth="1"/>
    <col min="11028" max="11032" width="0" style="66" hidden="1" customWidth="1"/>
    <col min="11033" max="11033" width="8.140625" style="66" customWidth="1"/>
    <col min="11034" max="11034" width="9.28515625" style="66" customWidth="1"/>
    <col min="11035" max="11035" width="14.28515625" style="66" customWidth="1"/>
    <col min="11036" max="11036" width="5.140625" style="66" customWidth="1"/>
    <col min="11037" max="11037" width="6.42578125" style="66" customWidth="1"/>
    <col min="11038" max="11038" width="8" style="66" customWidth="1"/>
    <col min="11039" max="11039" width="10.85546875" style="66" customWidth="1"/>
    <col min="11040" max="11040" width="7.140625" style="66" customWidth="1"/>
    <col min="11041" max="11041" width="12" style="66" customWidth="1"/>
    <col min="11042" max="11044" width="0" style="66" hidden="1" customWidth="1"/>
    <col min="11045" max="11045" width="7.5703125" style="66" customWidth="1"/>
    <col min="11046" max="11046" width="11" style="66" customWidth="1"/>
    <col min="11047" max="11047" width="14" style="66" customWidth="1"/>
    <col min="11048" max="11048" width="12.85546875" style="66" customWidth="1"/>
    <col min="11049" max="11049" width="17.85546875" style="66" customWidth="1"/>
    <col min="11050" max="11051" width="9.140625" style="66" customWidth="1"/>
    <col min="11052" max="11264" width="9.140625" style="66"/>
    <col min="11265" max="11265" width="4.28515625" style="66" customWidth="1"/>
    <col min="11266" max="11266" width="30.42578125" style="66" customWidth="1"/>
    <col min="11267" max="11268" width="4.7109375" style="66" customWidth="1"/>
    <col min="11269" max="11269" width="8.42578125" style="66" customWidth="1"/>
    <col min="11270" max="11270" width="6.7109375" style="66" customWidth="1"/>
    <col min="11271" max="11271" width="4.7109375" style="66" customWidth="1"/>
    <col min="11272" max="11272" width="4.42578125" style="66" customWidth="1"/>
    <col min="11273" max="11273" width="4.42578125" style="66" bestFit="1" customWidth="1"/>
    <col min="11274" max="11274" width="4.7109375" style="66" customWidth="1"/>
    <col min="11275" max="11275" width="5" style="66" customWidth="1"/>
    <col min="11276" max="11276" width="7.42578125" style="66" customWidth="1"/>
    <col min="11277" max="11277" width="7.140625" style="66" customWidth="1"/>
    <col min="11278" max="11278" width="4" style="66" customWidth="1"/>
    <col min="11279" max="11279" width="4.42578125" style="66" customWidth="1"/>
    <col min="11280" max="11280" width="6.5703125" style="66" customWidth="1"/>
    <col min="11281" max="11281" width="13.140625" style="66" customWidth="1"/>
    <col min="11282" max="11282" width="9.5703125" style="66" customWidth="1"/>
    <col min="11283" max="11283" width="10.42578125" style="66" customWidth="1"/>
    <col min="11284" max="11288" width="0" style="66" hidden="1" customWidth="1"/>
    <col min="11289" max="11289" width="8.140625" style="66" customWidth="1"/>
    <col min="11290" max="11290" width="9.28515625" style="66" customWidth="1"/>
    <col min="11291" max="11291" width="14.28515625" style="66" customWidth="1"/>
    <col min="11292" max="11292" width="5.140625" style="66" customWidth="1"/>
    <col min="11293" max="11293" width="6.42578125" style="66" customWidth="1"/>
    <col min="11294" max="11294" width="8" style="66" customWidth="1"/>
    <col min="11295" max="11295" width="10.85546875" style="66" customWidth="1"/>
    <col min="11296" max="11296" width="7.140625" style="66" customWidth="1"/>
    <col min="11297" max="11297" width="12" style="66" customWidth="1"/>
    <col min="11298" max="11300" width="0" style="66" hidden="1" customWidth="1"/>
    <col min="11301" max="11301" width="7.5703125" style="66" customWidth="1"/>
    <col min="11302" max="11302" width="11" style="66" customWidth="1"/>
    <col min="11303" max="11303" width="14" style="66" customWidth="1"/>
    <col min="11304" max="11304" width="12.85546875" style="66" customWidth="1"/>
    <col min="11305" max="11305" width="17.85546875" style="66" customWidth="1"/>
    <col min="11306" max="11307" width="9.140625" style="66" customWidth="1"/>
    <col min="11308" max="11520" width="9.140625" style="66"/>
    <col min="11521" max="11521" width="4.28515625" style="66" customWidth="1"/>
    <col min="11522" max="11522" width="30.42578125" style="66" customWidth="1"/>
    <col min="11523" max="11524" width="4.7109375" style="66" customWidth="1"/>
    <col min="11525" max="11525" width="8.42578125" style="66" customWidth="1"/>
    <col min="11526" max="11526" width="6.7109375" style="66" customWidth="1"/>
    <col min="11527" max="11527" width="4.7109375" style="66" customWidth="1"/>
    <col min="11528" max="11528" width="4.42578125" style="66" customWidth="1"/>
    <col min="11529" max="11529" width="4.42578125" style="66" bestFit="1" customWidth="1"/>
    <col min="11530" max="11530" width="4.7109375" style="66" customWidth="1"/>
    <col min="11531" max="11531" width="5" style="66" customWidth="1"/>
    <col min="11532" max="11532" width="7.42578125" style="66" customWidth="1"/>
    <col min="11533" max="11533" width="7.140625" style="66" customWidth="1"/>
    <col min="11534" max="11534" width="4" style="66" customWidth="1"/>
    <col min="11535" max="11535" width="4.42578125" style="66" customWidth="1"/>
    <col min="11536" max="11536" width="6.5703125" style="66" customWidth="1"/>
    <col min="11537" max="11537" width="13.140625" style="66" customWidth="1"/>
    <col min="11538" max="11538" width="9.5703125" style="66" customWidth="1"/>
    <col min="11539" max="11539" width="10.42578125" style="66" customWidth="1"/>
    <col min="11540" max="11544" width="0" style="66" hidden="1" customWidth="1"/>
    <col min="11545" max="11545" width="8.140625" style="66" customWidth="1"/>
    <col min="11546" max="11546" width="9.28515625" style="66" customWidth="1"/>
    <col min="11547" max="11547" width="14.28515625" style="66" customWidth="1"/>
    <col min="11548" max="11548" width="5.140625" style="66" customWidth="1"/>
    <col min="11549" max="11549" width="6.42578125" style="66" customWidth="1"/>
    <col min="11550" max="11550" width="8" style="66" customWidth="1"/>
    <col min="11551" max="11551" width="10.85546875" style="66" customWidth="1"/>
    <col min="11552" max="11552" width="7.140625" style="66" customWidth="1"/>
    <col min="11553" max="11553" width="12" style="66" customWidth="1"/>
    <col min="11554" max="11556" width="0" style="66" hidden="1" customWidth="1"/>
    <col min="11557" max="11557" width="7.5703125" style="66" customWidth="1"/>
    <col min="11558" max="11558" width="11" style="66" customWidth="1"/>
    <col min="11559" max="11559" width="14" style="66" customWidth="1"/>
    <col min="11560" max="11560" width="12.85546875" style="66" customWidth="1"/>
    <col min="11561" max="11561" width="17.85546875" style="66" customWidth="1"/>
    <col min="11562" max="11563" width="9.140625" style="66" customWidth="1"/>
    <col min="11564" max="11776" width="9.140625" style="66"/>
    <col min="11777" max="11777" width="4.28515625" style="66" customWidth="1"/>
    <col min="11778" max="11778" width="30.42578125" style="66" customWidth="1"/>
    <col min="11779" max="11780" width="4.7109375" style="66" customWidth="1"/>
    <col min="11781" max="11781" width="8.42578125" style="66" customWidth="1"/>
    <col min="11782" max="11782" width="6.7109375" style="66" customWidth="1"/>
    <col min="11783" max="11783" width="4.7109375" style="66" customWidth="1"/>
    <col min="11784" max="11784" width="4.42578125" style="66" customWidth="1"/>
    <col min="11785" max="11785" width="4.42578125" style="66" bestFit="1" customWidth="1"/>
    <col min="11786" max="11786" width="4.7109375" style="66" customWidth="1"/>
    <col min="11787" max="11787" width="5" style="66" customWidth="1"/>
    <col min="11788" max="11788" width="7.42578125" style="66" customWidth="1"/>
    <col min="11789" max="11789" width="7.140625" style="66" customWidth="1"/>
    <col min="11790" max="11790" width="4" style="66" customWidth="1"/>
    <col min="11791" max="11791" width="4.42578125" style="66" customWidth="1"/>
    <col min="11792" max="11792" width="6.5703125" style="66" customWidth="1"/>
    <col min="11793" max="11793" width="13.140625" style="66" customWidth="1"/>
    <col min="11794" max="11794" width="9.5703125" style="66" customWidth="1"/>
    <col min="11795" max="11795" width="10.42578125" style="66" customWidth="1"/>
    <col min="11796" max="11800" width="0" style="66" hidden="1" customWidth="1"/>
    <col min="11801" max="11801" width="8.140625" style="66" customWidth="1"/>
    <col min="11802" max="11802" width="9.28515625" style="66" customWidth="1"/>
    <col min="11803" max="11803" width="14.28515625" style="66" customWidth="1"/>
    <col min="11804" max="11804" width="5.140625" style="66" customWidth="1"/>
    <col min="11805" max="11805" width="6.42578125" style="66" customWidth="1"/>
    <col min="11806" max="11806" width="8" style="66" customWidth="1"/>
    <col min="11807" max="11807" width="10.85546875" style="66" customWidth="1"/>
    <col min="11808" max="11808" width="7.140625" style="66" customWidth="1"/>
    <col min="11809" max="11809" width="12" style="66" customWidth="1"/>
    <col min="11810" max="11812" width="0" style="66" hidden="1" customWidth="1"/>
    <col min="11813" max="11813" width="7.5703125" style="66" customWidth="1"/>
    <col min="11814" max="11814" width="11" style="66" customWidth="1"/>
    <col min="11815" max="11815" width="14" style="66" customWidth="1"/>
    <col min="11816" max="11816" width="12.85546875" style="66" customWidth="1"/>
    <col min="11817" max="11817" width="17.85546875" style="66" customWidth="1"/>
    <col min="11818" max="11819" width="9.140625" style="66" customWidth="1"/>
    <col min="11820" max="12032" width="9.140625" style="66"/>
    <col min="12033" max="12033" width="4.28515625" style="66" customWidth="1"/>
    <col min="12034" max="12034" width="30.42578125" style="66" customWidth="1"/>
    <col min="12035" max="12036" width="4.7109375" style="66" customWidth="1"/>
    <col min="12037" max="12037" width="8.42578125" style="66" customWidth="1"/>
    <col min="12038" max="12038" width="6.7109375" style="66" customWidth="1"/>
    <col min="12039" max="12039" width="4.7109375" style="66" customWidth="1"/>
    <col min="12040" max="12040" width="4.42578125" style="66" customWidth="1"/>
    <col min="12041" max="12041" width="4.42578125" style="66" bestFit="1" customWidth="1"/>
    <col min="12042" max="12042" width="4.7109375" style="66" customWidth="1"/>
    <col min="12043" max="12043" width="5" style="66" customWidth="1"/>
    <col min="12044" max="12044" width="7.42578125" style="66" customWidth="1"/>
    <col min="12045" max="12045" width="7.140625" style="66" customWidth="1"/>
    <col min="12046" max="12046" width="4" style="66" customWidth="1"/>
    <col min="12047" max="12047" width="4.42578125" style="66" customWidth="1"/>
    <col min="12048" max="12048" width="6.5703125" style="66" customWidth="1"/>
    <col min="12049" max="12049" width="13.140625" style="66" customWidth="1"/>
    <col min="12050" max="12050" width="9.5703125" style="66" customWidth="1"/>
    <col min="12051" max="12051" width="10.42578125" style="66" customWidth="1"/>
    <col min="12052" max="12056" width="0" style="66" hidden="1" customWidth="1"/>
    <col min="12057" max="12057" width="8.140625" style="66" customWidth="1"/>
    <col min="12058" max="12058" width="9.28515625" style="66" customWidth="1"/>
    <col min="12059" max="12059" width="14.28515625" style="66" customWidth="1"/>
    <col min="12060" max="12060" width="5.140625" style="66" customWidth="1"/>
    <col min="12061" max="12061" width="6.42578125" style="66" customWidth="1"/>
    <col min="12062" max="12062" width="8" style="66" customWidth="1"/>
    <col min="12063" max="12063" width="10.85546875" style="66" customWidth="1"/>
    <col min="12064" max="12064" width="7.140625" style="66" customWidth="1"/>
    <col min="12065" max="12065" width="12" style="66" customWidth="1"/>
    <col min="12066" max="12068" width="0" style="66" hidden="1" customWidth="1"/>
    <col min="12069" max="12069" width="7.5703125" style="66" customWidth="1"/>
    <col min="12070" max="12070" width="11" style="66" customWidth="1"/>
    <col min="12071" max="12071" width="14" style="66" customWidth="1"/>
    <col min="12072" max="12072" width="12.85546875" style="66" customWidth="1"/>
    <col min="12073" max="12073" width="17.85546875" style="66" customWidth="1"/>
    <col min="12074" max="12075" width="9.140625" style="66" customWidth="1"/>
    <col min="12076" max="12288" width="9.140625" style="66"/>
    <col min="12289" max="12289" width="4.28515625" style="66" customWidth="1"/>
    <col min="12290" max="12290" width="30.42578125" style="66" customWidth="1"/>
    <col min="12291" max="12292" width="4.7109375" style="66" customWidth="1"/>
    <col min="12293" max="12293" width="8.42578125" style="66" customWidth="1"/>
    <col min="12294" max="12294" width="6.7109375" style="66" customWidth="1"/>
    <col min="12295" max="12295" width="4.7109375" style="66" customWidth="1"/>
    <col min="12296" max="12296" width="4.42578125" style="66" customWidth="1"/>
    <col min="12297" max="12297" width="4.42578125" style="66" bestFit="1" customWidth="1"/>
    <col min="12298" max="12298" width="4.7109375" style="66" customWidth="1"/>
    <col min="12299" max="12299" width="5" style="66" customWidth="1"/>
    <col min="12300" max="12300" width="7.42578125" style="66" customWidth="1"/>
    <col min="12301" max="12301" width="7.140625" style="66" customWidth="1"/>
    <col min="12302" max="12302" width="4" style="66" customWidth="1"/>
    <col min="12303" max="12303" width="4.42578125" style="66" customWidth="1"/>
    <col min="12304" max="12304" width="6.5703125" style="66" customWidth="1"/>
    <col min="12305" max="12305" width="13.140625" style="66" customWidth="1"/>
    <col min="12306" max="12306" width="9.5703125" style="66" customWidth="1"/>
    <col min="12307" max="12307" width="10.42578125" style="66" customWidth="1"/>
    <col min="12308" max="12312" width="0" style="66" hidden="1" customWidth="1"/>
    <col min="12313" max="12313" width="8.140625" style="66" customWidth="1"/>
    <col min="12314" max="12314" width="9.28515625" style="66" customWidth="1"/>
    <col min="12315" max="12315" width="14.28515625" style="66" customWidth="1"/>
    <col min="12316" max="12316" width="5.140625" style="66" customWidth="1"/>
    <col min="12317" max="12317" width="6.42578125" style="66" customWidth="1"/>
    <col min="12318" max="12318" width="8" style="66" customWidth="1"/>
    <col min="12319" max="12319" width="10.85546875" style="66" customWidth="1"/>
    <col min="12320" max="12320" width="7.140625" style="66" customWidth="1"/>
    <col min="12321" max="12321" width="12" style="66" customWidth="1"/>
    <col min="12322" max="12324" width="0" style="66" hidden="1" customWidth="1"/>
    <col min="12325" max="12325" width="7.5703125" style="66" customWidth="1"/>
    <col min="12326" max="12326" width="11" style="66" customWidth="1"/>
    <col min="12327" max="12327" width="14" style="66" customWidth="1"/>
    <col min="12328" max="12328" width="12.85546875" style="66" customWidth="1"/>
    <col min="12329" max="12329" width="17.85546875" style="66" customWidth="1"/>
    <col min="12330" max="12331" width="9.140625" style="66" customWidth="1"/>
    <col min="12332" max="12544" width="9.140625" style="66"/>
    <col min="12545" max="12545" width="4.28515625" style="66" customWidth="1"/>
    <col min="12546" max="12546" width="30.42578125" style="66" customWidth="1"/>
    <col min="12547" max="12548" width="4.7109375" style="66" customWidth="1"/>
    <col min="12549" max="12549" width="8.42578125" style="66" customWidth="1"/>
    <col min="12550" max="12550" width="6.7109375" style="66" customWidth="1"/>
    <col min="12551" max="12551" width="4.7109375" style="66" customWidth="1"/>
    <col min="12552" max="12552" width="4.42578125" style="66" customWidth="1"/>
    <col min="12553" max="12553" width="4.42578125" style="66" bestFit="1" customWidth="1"/>
    <col min="12554" max="12554" width="4.7109375" style="66" customWidth="1"/>
    <col min="12555" max="12555" width="5" style="66" customWidth="1"/>
    <col min="12556" max="12556" width="7.42578125" style="66" customWidth="1"/>
    <col min="12557" max="12557" width="7.140625" style="66" customWidth="1"/>
    <col min="12558" max="12558" width="4" style="66" customWidth="1"/>
    <col min="12559" max="12559" width="4.42578125" style="66" customWidth="1"/>
    <col min="12560" max="12560" width="6.5703125" style="66" customWidth="1"/>
    <col min="12561" max="12561" width="13.140625" style="66" customWidth="1"/>
    <col min="12562" max="12562" width="9.5703125" style="66" customWidth="1"/>
    <col min="12563" max="12563" width="10.42578125" style="66" customWidth="1"/>
    <col min="12564" max="12568" width="0" style="66" hidden="1" customWidth="1"/>
    <col min="12569" max="12569" width="8.140625" style="66" customWidth="1"/>
    <col min="12570" max="12570" width="9.28515625" style="66" customWidth="1"/>
    <col min="12571" max="12571" width="14.28515625" style="66" customWidth="1"/>
    <col min="12572" max="12572" width="5.140625" style="66" customWidth="1"/>
    <col min="12573" max="12573" width="6.42578125" style="66" customWidth="1"/>
    <col min="12574" max="12574" width="8" style="66" customWidth="1"/>
    <col min="12575" max="12575" width="10.85546875" style="66" customWidth="1"/>
    <col min="12576" max="12576" width="7.140625" style="66" customWidth="1"/>
    <col min="12577" max="12577" width="12" style="66" customWidth="1"/>
    <col min="12578" max="12580" width="0" style="66" hidden="1" customWidth="1"/>
    <col min="12581" max="12581" width="7.5703125" style="66" customWidth="1"/>
    <col min="12582" max="12582" width="11" style="66" customWidth="1"/>
    <col min="12583" max="12583" width="14" style="66" customWidth="1"/>
    <col min="12584" max="12584" width="12.85546875" style="66" customWidth="1"/>
    <col min="12585" max="12585" width="17.85546875" style="66" customWidth="1"/>
    <col min="12586" max="12587" width="9.140625" style="66" customWidth="1"/>
    <col min="12588" max="12800" width="9.140625" style="66"/>
    <col min="12801" max="12801" width="4.28515625" style="66" customWidth="1"/>
    <col min="12802" max="12802" width="30.42578125" style="66" customWidth="1"/>
    <col min="12803" max="12804" width="4.7109375" style="66" customWidth="1"/>
    <col min="12805" max="12805" width="8.42578125" style="66" customWidth="1"/>
    <col min="12806" max="12806" width="6.7109375" style="66" customWidth="1"/>
    <col min="12807" max="12807" width="4.7109375" style="66" customWidth="1"/>
    <col min="12808" max="12808" width="4.42578125" style="66" customWidth="1"/>
    <col min="12809" max="12809" width="4.42578125" style="66" bestFit="1" customWidth="1"/>
    <col min="12810" max="12810" width="4.7109375" style="66" customWidth="1"/>
    <col min="12811" max="12811" width="5" style="66" customWidth="1"/>
    <col min="12812" max="12812" width="7.42578125" style="66" customWidth="1"/>
    <col min="12813" max="12813" width="7.140625" style="66" customWidth="1"/>
    <col min="12814" max="12814" width="4" style="66" customWidth="1"/>
    <col min="12815" max="12815" width="4.42578125" style="66" customWidth="1"/>
    <col min="12816" max="12816" width="6.5703125" style="66" customWidth="1"/>
    <col min="12817" max="12817" width="13.140625" style="66" customWidth="1"/>
    <col min="12818" max="12818" width="9.5703125" style="66" customWidth="1"/>
    <col min="12819" max="12819" width="10.42578125" style="66" customWidth="1"/>
    <col min="12820" max="12824" width="0" style="66" hidden="1" customWidth="1"/>
    <col min="12825" max="12825" width="8.140625" style="66" customWidth="1"/>
    <col min="12826" max="12826" width="9.28515625" style="66" customWidth="1"/>
    <col min="12827" max="12827" width="14.28515625" style="66" customWidth="1"/>
    <col min="12828" max="12828" width="5.140625" style="66" customWidth="1"/>
    <col min="12829" max="12829" width="6.42578125" style="66" customWidth="1"/>
    <col min="12830" max="12830" width="8" style="66" customWidth="1"/>
    <col min="12831" max="12831" width="10.85546875" style="66" customWidth="1"/>
    <col min="12832" max="12832" width="7.140625" style="66" customWidth="1"/>
    <col min="12833" max="12833" width="12" style="66" customWidth="1"/>
    <col min="12834" max="12836" width="0" style="66" hidden="1" customWidth="1"/>
    <col min="12837" max="12837" width="7.5703125" style="66" customWidth="1"/>
    <col min="12838" max="12838" width="11" style="66" customWidth="1"/>
    <col min="12839" max="12839" width="14" style="66" customWidth="1"/>
    <col min="12840" max="12840" width="12.85546875" style="66" customWidth="1"/>
    <col min="12841" max="12841" width="17.85546875" style="66" customWidth="1"/>
    <col min="12842" max="12843" width="9.140625" style="66" customWidth="1"/>
    <col min="12844" max="13056" width="9.140625" style="66"/>
    <col min="13057" max="13057" width="4.28515625" style="66" customWidth="1"/>
    <col min="13058" max="13058" width="30.42578125" style="66" customWidth="1"/>
    <col min="13059" max="13060" width="4.7109375" style="66" customWidth="1"/>
    <col min="13061" max="13061" width="8.42578125" style="66" customWidth="1"/>
    <col min="13062" max="13062" width="6.7109375" style="66" customWidth="1"/>
    <col min="13063" max="13063" width="4.7109375" style="66" customWidth="1"/>
    <col min="13064" max="13064" width="4.42578125" style="66" customWidth="1"/>
    <col min="13065" max="13065" width="4.42578125" style="66" bestFit="1" customWidth="1"/>
    <col min="13066" max="13066" width="4.7109375" style="66" customWidth="1"/>
    <col min="13067" max="13067" width="5" style="66" customWidth="1"/>
    <col min="13068" max="13068" width="7.42578125" style="66" customWidth="1"/>
    <col min="13069" max="13069" width="7.140625" style="66" customWidth="1"/>
    <col min="13070" max="13070" width="4" style="66" customWidth="1"/>
    <col min="13071" max="13071" width="4.42578125" style="66" customWidth="1"/>
    <col min="13072" max="13072" width="6.5703125" style="66" customWidth="1"/>
    <col min="13073" max="13073" width="13.140625" style="66" customWidth="1"/>
    <col min="13074" max="13074" width="9.5703125" style="66" customWidth="1"/>
    <col min="13075" max="13075" width="10.42578125" style="66" customWidth="1"/>
    <col min="13076" max="13080" width="0" style="66" hidden="1" customWidth="1"/>
    <col min="13081" max="13081" width="8.140625" style="66" customWidth="1"/>
    <col min="13082" max="13082" width="9.28515625" style="66" customWidth="1"/>
    <col min="13083" max="13083" width="14.28515625" style="66" customWidth="1"/>
    <col min="13084" max="13084" width="5.140625" style="66" customWidth="1"/>
    <col min="13085" max="13085" width="6.42578125" style="66" customWidth="1"/>
    <col min="13086" max="13086" width="8" style="66" customWidth="1"/>
    <col min="13087" max="13087" width="10.85546875" style="66" customWidth="1"/>
    <col min="13088" max="13088" width="7.140625" style="66" customWidth="1"/>
    <col min="13089" max="13089" width="12" style="66" customWidth="1"/>
    <col min="13090" max="13092" width="0" style="66" hidden="1" customWidth="1"/>
    <col min="13093" max="13093" width="7.5703125" style="66" customWidth="1"/>
    <col min="13094" max="13094" width="11" style="66" customWidth="1"/>
    <col min="13095" max="13095" width="14" style="66" customWidth="1"/>
    <col min="13096" max="13096" width="12.85546875" style="66" customWidth="1"/>
    <col min="13097" max="13097" width="17.85546875" style="66" customWidth="1"/>
    <col min="13098" max="13099" width="9.140625" style="66" customWidth="1"/>
    <col min="13100" max="13312" width="9.140625" style="66"/>
    <col min="13313" max="13313" width="4.28515625" style="66" customWidth="1"/>
    <col min="13314" max="13314" width="30.42578125" style="66" customWidth="1"/>
    <col min="13315" max="13316" width="4.7109375" style="66" customWidth="1"/>
    <col min="13317" max="13317" width="8.42578125" style="66" customWidth="1"/>
    <col min="13318" max="13318" width="6.7109375" style="66" customWidth="1"/>
    <col min="13319" max="13319" width="4.7109375" style="66" customWidth="1"/>
    <col min="13320" max="13320" width="4.42578125" style="66" customWidth="1"/>
    <col min="13321" max="13321" width="4.42578125" style="66" bestFit="1" customWidth="1"/>
    <col min="13322" max="13322" width="4.7109375" style="66" customWidth="1"/>
    <col min="13323" max="13323" width="5" style="66" customWidth="1"/>
    <col min="13324" max="13324" width="7.42578125" style="66" customWidth="1"/>
    <col min="13325" max="13325" width="7.140625" style="66" customWidth="1"/>
    <col min="13326" max="13326" width="4" style="66" customWidth="1"/>
    <col min="13327" max="13327" width="4.42578125" style="66" customWidth="1"/>
    <col min="13328" max="13328" width="6.5703125" style="66" customWidth="1"/>
    <col min="13329" max="13329" width="13.140625" style="66" customWidth="1"/>
    <col min="13330" max="13330" width="9.5703125" style="66" customWidth="1"/>
    <col min="13331" max="13331" width="10.42578125" style="66" customWidth="1"/>
    <col min="13332" max="13336" width="0" style="66" hidden="1" customWidth="1"/>
    <col min="13337" max="13337" width="8.140625" style="66" customWidth="1"/>
    <col min="13338" max="13338" width="9.28515625" style="66" customWidth="1"/>
    <col min="13339" max="13339" width="14.28515625" style="66" customWidth="1"/>
    <col min="13340" max="13340" width="5.140625" style="66" customWidth="1"/>
    <col min="13341" max="13341" width="6.42578125" style="66" customWidth="1"/>
    <col min="13342" max="13342" width="8" style="66" customWidth="1"/>
    <col min="13343" max="13343" width="10.85546875" style="66" customWidth="1"/>
    <col min="13344" max="13344" width="7.140625" style="66" customWidth="1"/>
    <col min="13345" max="13345" width="12" style="66" customWidth="1"/>
    <col min="13346" max="13348" width="0" style="66" hidden="1" customWidth="1"/>
    <col min="13349" max="13349" width="7.5703125" style="66" customWidth="1"/>
    <col min="13350" max="13350" width="11" style="66" customWidth="1"/>
    <col min="13351" max="13351" width="14" style="66" customWidth="1"/>
    <col min="13352" max="13352" width="12.85546875" style="66" customWidth="1"/>
    <col min="13353" max="13353" width="17.85546875" style="66" customWidth="1"/>
    <col min="13354" max="13355" width="9.140625" style="66" customWidth="1"/>
    <col min="13356" max="13568" width="9.140625" style="66"/>
    <col min="13569" max="13569" width="4.28515625" style="66" customWidth="1"/>
    <col min="13570" max="13570" width="30.42578125" style="66" customWidth="1"/>
    <col min="13571" max="13572" width="4.7109375" style="66" customWidth="1"/>
    <col min="13573" max="13573" width="8.42578125" style="66" customWidth="1"/>
    <col min="13574" max="13574" width="6.7109375" style="66" customWidth="1"/>
    <col min="13575" max="13575" width="4.7109375" style="66" customWidth="1"/>
    <col min="13576" max="13576" width="4.42578125" style="66" customWidth="1"/>
    <col min="13577" max="13577" width="4.42578125" style="66" bestFit="1" customWidth="1"/>
    <col min="13578" max="13578" width="4.7109375" style="66" customWidth="1"/>
    <col min="13579" max="13579" width="5" style="66" customWidth="1"/>
    <col min="13580" max="13580" width="7.42578125" style="66" customWidth="1"/>
    <col min="13581" max="13581" width="7.140625" style="66" customWidth="1"/>
    <col min="13582" max="13582" width="4" style="66" customWidth="1"/>
    <col min="13583" max="13583" width="4.42578125" style="66" customWidth="1"/>
    <col min="13584" max="13584" width="6.5703125" style="66" customWidth="1"/>
    <col min="13585" max="13585" width="13.140625" style="66" customWidth="1"/>
    <col min="13586" max="13586" width="9.5703125" style="66" customWidth="1"/>
    <col min="13587" max="13587" width="10.42578125" style="66" customWidth="1"/>
    <col min="13588" max="13592" width="0" style="66" hidden="1" customWidth="1"/>
    <col min="13593" max="13593" width="8.140625" style="66" customWidth="1"/>
    <col min="13594" max="13594" width="9.28515625" style="66" customWidth="1"/>
    <col min="13595" max="13595" width="14.28515625" style="66" customWidth="1"/>
    <col min="13596" max="13596" width="5.140625" style="66" customWidth="1"/>
    <col min="13597" max="13597" width="6.42578125" style="66" customWidth="1"/>
    <col min="13598" max="13598" width="8" style="66" customWidth="1"/>
    <col min="13599" max="13599" width="10.85546875" style="66" customWidth="1"/>
    <col min="13600" max="13600" width="7.140625" style="66" customWidth="1"/>
    <col min="13601" max="13601" width="12" style="66" customWidth="1"/>
    <col min="13602" max="13604" width="0" style="66" hidden="1" customWidth="1"/>
    <col min="13605" max="13605" width="7.5703125" style="66" customWidth="1"/>
    <col min="13606" max="13606" width="11" style="66" customWidth="1"/>
    <col min="13607" max="13607" width="14" style="66" customWidth="1"/>
    <col min="13608" max="13608" width="12.85546875" style="66" customWidth="1"/>
    <col min="13609" max="13609" width="17.85546875" style="66" customWidth="1"/>
    <col min="13610" max="13611" width="9.140625" style="66" customWidth="1"/>
    <col min="13612" max="13824" width="9.140625" style="66"/>
    <col min="13825" max="13825" width="4.28515625" style="66" customWidth="1"/>
    <col min="13826" max="13826" width="30.42578125" style="66" customWidth="1"/>
    <col min="13827" max="13828" width="4.7109375" style="66" customWidth="1"/>
    <col min="13829" max="13829" width="8.42578125" style="66" customWidth="1"/>
    <col min="13830" max="13830" width="6.7109375" style="66" customWidth="1"/>
    <col min="13831" max="13831" width="4.7109375" style="66" customWidth="1"/>
    <col min="13832" max="13832" width="4.42578125" style="66" customWidth="1"/>
    <col min="13833" max="13833" width="4.42578125" style="66" bestFit="1" customWidth="1"/>
    <col min="13834" max="13834" width="4.7109375" style="66" customWidth="1"/>
    <col min="13835" max="13835" width="5" style="66" customWidth="1"/>
    <col min="13836" max="13836" width="7.42578125" style="66" customWidth="1"/>
    <col min="13837" max="13837" width="7.140625" style="66" customWidth="1"/>
    <col min="13838" max="13838" width="4" style="66" customWidth="1"/>
    <col min="13839" max="13839" width="4.42578125" style="66" customWidth="1"/>
    <col min="13840" max="13840" width="6.5703125" style="66" customWidth="1"/>
    <col min="13841" max="13841" width="13.140625" style="66" customWidth="1"/>
    <col min="13842" max="13842" width="9.5703125" style="66" customWidth="1"/>
    <col min="13843" max="13843" width="10.42578125" style="66" customWidth="1"/>
    <col min="13844" max="13848" width="0" style="66" hidden="1" customWidth="1"/>
    <col min="13849" max="13849" width="8.140625" style="66" customWidth="1"/>
    <col min="13850" max="13850" width="9.28515625" style="66" customWidth="1"/>
    <col min="13851" max="13851" width="14.28515625" style="66" customWidth="1"/>
    <col min="13852" max="13852" width="5.140625" style="66" customWidth="1"/>
    <col min="13853" max="13853" width="6.42578125" style="66" customWidth="1"/>
    <col min="13854" max="13854" width="8" style="66" customWidth="1"/>
    <col min="13855" max="13855" width="10.85546875" style="66" customWidth="1"/>
    <col min="13856" max="13856" width="7.140625" style="66" customWidth="1"/>
    <col min="13857" max="13857" width="12" style="66" customWidth="1"/>
    <col min="13858" max="13860" width="0" style="66" hidden="1" customWidth="1"/>
    <col min="13861" max="13861" width="7.5703125" style="66" customWidth="1"/>
    <col min="13862" max="13862" width="11" style="66" customWidth="1"/>
    <col min="13863" max="13863" width="14" style="66" customWidth="1"/>
    <col min="13864" max="13864" width="12.85546875" style="66" customWidth="1"/>
    <col min="13865" max="13865" width="17.85546875" style="66" customWidth="1"/>
    <col min="13866" max="13867" width="9.140625" style="66" customWidth="1"/>
    <col min="13868" max="14080" width="9.140625" style="66"/>
    <col min="14081" max="14081" width="4.28515625" style="66" customWidth="1"/>
    <col min="14082" max="14082" width="30.42578125" style="66" customWidth="1"/>
    <col min="14083" max="14084" width="4.7109375" style="66" customWidth="1"/>
    <col min="14085" max="14085" width="8.42578125" style="66" customWidth="1"/>
    <col min="14086" max="14086" width="6.7109375" style="66" customWidth="1"/>
    <col min="14087" max="14087" width="4.7109375" style="66" customWidth="1"/>
    <col min="14088" max="14088" width="4.42578125" style="66" customWidth="1"/>
    <col min="14089" max="14089" width="4.42578125" style="66" bestFit="1" customWidth="1"/>
    <col min="14090" max="14090" width="4.7109375" style="66" customWidth="1"/>
    <col min="14091" max="14091" width="5" style="66" customWidth="1"/>
    <col min="14092" max="14092" width="7.42578125" style="66" customWidth="1"/>
    <col min="14093" max="14093" width="7.140625" style="66" customWidth="1"/>
    <col min="14094" max="14094" width="4" style="66" customWidth="1"/>
    <col min="14095" max="14095" width="4.42578125" style="66" customWidth="1"/>
    <col min="14096" max="14096" width="6.5703125" style="66" customWidth="1"/>
    <col min="14097" max="14097" width="13.140625" style="66" customWidth="1"/>
    <col min="14098" max="14098" width="9.5703125" style="66" customWidth="1"/>
    <col min="14099" max="14099" width="10.42578125" style="66" customWidth="1"/>
    <col min="14100" max="14104" width="0" style="66" hidden="1" customWidth="1"/>
    <col min="14105" max="14105" width="8.140625" style="66" customWidth="1"/>
    <col min="14106" max="14106" width="9.28515625" style="66" customWidth="1"/>
    <col min="14107" max="14107" width="14.28515625" style="66" customWidth="1"/>
    <col min="14108" max="14108" width="5.140625" style="66" customWidth="1"/>
    <col min="14109" max="14109" width="6.42578125" style="66" customWidth="1"/>
    <col min="14110" max="14110" width="8" style="66" customWidth="1"/>
    <col min="14111" max="14111" width="10.85546875" style="66" customWidth="1"/>
    <col min="14112" max="14112" width="7.140625" style="66" customWidth="1"/>
    <col min="14113" max="14113" width="12" style="66" customWidth="1"/>
    <col min="14114" max="14116" width="0" style="66" hidden="1" customWidth="1"/>
    <col min="14117" max="14117" width="7.5703125" style="66" customWidth="1"/>
    <col min="14118" max="14118" width="11" style="66" customWidth="1"/>
    <col min="14119" max="14119" width="14" style="66" customWidth="1"/>
    <col min="14120" max="14120" width="12.85546875" style="66" customWidth="1"/>
    <col min="14121" max="14121" width="17.85546875" style="66" customWidth="1"/>
    <col min="14122" max="14123" width="9.140625" style="66" customWidth="1"/>
    <col min="14124" max="14336" width="9.140625" style="66"/>
    <col min="14337" max="14337" width="4.28515625" style="66" customWidth="1"/>
    <col min="14338" max="14338" width="30.42578125" style="66" customWidth="1"/>
    <col min="14339" max="14340" width="4.7109375" style="66" customWidth="1"/>
    <col min="14341" max="14341" width="8.42578125" style="66" customWidth="1"/>
    <col min="14342" max="14342" width="6.7109375" style="66" customWidth="1"/>
    <col min="14343" max="14343" width="4.7109375" style="66" customWidth="1"/>
    <col min="14344" max="14344" width="4.42578125" style="66" customWidth="1"/>
    <col min="14345" max="14345" width="4.42578125" style="66" bestFit="1" customWidth="1"/>
    <col min="14346" max="14346" width="4.7109375" style="66" customWidth="1"/>
    <col min="14347" max="14347" width="5" style="66" customWidth="1"/>
    <col min="14348" max="14348" width="7.42578125" style="66" customWidth="1"/>
    <col min="14349" max="14349" width="7.140625" style="66" customWidth="1"/>
    <col min="14350" max="14350" width="4" style="66" customWidth="1"/>
    <col min="14351" max="14351" width="4.42578125" style="66" customWidth="1"/>
    <col min="14352" max="14352" width="6.5703125" style="66" customWidth="1"/>
    <col min="14353" max="14353" width="13.140625" style="66" customWidth="1"/>
    <col min="14354" max="14354" width="9.5703125" style="66" customWidth="1"/>
    <col min="14355" max="14355" width="10.42578125" style="66" customWidth="1"/>
    <col min="14356" max="14360" width="0" style="66" hidden="1" customWidth="1"/>
    <col min="14361" max="14361" width="8.140625" style="66" customWidth="1"/>
    <col min="14362" max="14362" width="9.28515625" style="66" customWidth="1"/>
    <col min="14363" max="14363" width="14.28515625" style="66" customWidth="1"/>
    <col min="14364" max="14364" width="5.140625" style="66" customWidth="1"/>
    <col min="14365" max="14365" width="6.42578125" style="66" customWidth="1"/>
    <col min="14366" max="14366" width="8" style="66" customWidth="1"/>
    <col min="14367" max="14367" width="10.85546875" style="66" customWidth="1"/>
    <col min="14368" max="14368" width="7.140625" style="66" customWidth="1"/>
    <col min="14369" max="14369" width="12" style="66" customWidth="1"/>
    <col min="14370" max="14372" width="0" style="66" hidden="1" customWidth="1"/>
    <col min="14373" max="14373" width="7.5703125" style="66" customWidth="1"/>
    <col min="14374" max="14374" width="11" style="66" customWidth="1"/>
    <col min="14375" max="14375" width="14" style="66" customWidth="1"/>
    <col min="14376" max="14376" width="12.85546875" style="66" customWidth="1"/>
    <col min="14377" max="14377" width="17.85546875" style="66" customWidth="1"/>
    <col min="14378" max="14379" width="9.140625" style="66" customWidth="1"/>
    <col min="14380" max="14592" width="9.140625" style="66"/>
    <col min="14593" max="14593" width="4.28515625" style="66" customWidth="1"/>
    <col min="14594" max="14594" width="30.42578125" style="66" customWidth="1"/>
    <col min="14595" max="14596" width="4.7109375" style="66" customWidth="1"/>
    <col min="14597" max="14597" width="8.42578125" style="66" customWidth="1"/>
    <col min="14598" max="14598" width="6.7109375" style="66" customWidth="1"/>
    <col min="14599" max="14599" width="4.7109375" style="66" customWidth="1"/>
    <col min="14600" max="14600" width="4.42578125" style="66" customWidth="1"/>
    <col min="14601" max="14601" width="4.42578125" style="66" bestFit="1" customWidth="1"/>
    <col min="14602" max="14602" width="4.7109375" style="66" customWidth="1"/>
    <col min="14603" max="14603" width="5" style="66" customWidth="1"/>
    <col min="14604" max="14604" width="7.42578125" style="66" customWidth="1"/>
    <col min="14605" max="14605" width="7.140625" style="66" customWidth="1"/>
    <col min="14606" max="14606" width="4" style="66" customWidth="1"/>
    <col min="14607" max="14607" width="4.42578125" style="66" customWidth="1"/>
    <col min="14608" max="14608" width="6.5703125" style="66" customWidth="1"/>
    <col min="14609" max="14609" width="13.140625" style="66" customWidth="1"/>
    <col min="14610" max="14610" width="9.5703125" style="66" customWidth="1"/>
    <col min="14611" max="14611" width="10.42578125" style="66" customWidth="1"/>
    <col min="14612" max="14616" width="0" style="66" hidden="1" customWidth="1"/>
    <col min="14617" max="14617" width="8.140625" style="66" customWidth="1"/>
    <col min="14618" max="14618" width="9.28515625" style="66" customWidth="1"/>
    <col min="14619" max="14619" width="14.28515625" style="66" customWidth="1"/>
    <col min="14620" max="14620" width="5.140625" style="66" customWidth="1"/>
    <col min="14621" max="14621" width="6.42578125" style="66" customWidth="1"/>
    <col min="14622" max="14622" width="8" style="66" customWidth="1"/>
    <col min="14623" max="14623" width="10.85546875" style="66" customWidth="1"/>
    <col min="14624" max="14624" width="7.140625" style="66" customWidth="1"/>
    <col min="14625" max="14625" width="12" style="66" customWidth="1"/>
    <col min="14626" max="14628" width="0" style="66" hidden="1" customWidth="1"/>
    <col min="14629" max="14629" width="7.5703125" style="66" customWidth="1"/>
    <col min="14630" max="14630" width="11" style="66" customWidth="1"/>
    <col min="14631" max="14631" width="14" style="66" customWidth="1"/>
    <col min="14632" max="14632" width="12.85546875" style="66" customWidth="1"/>
    <col min="14633" max="14633" width="17.85546875" style="66" customWidth="1"/>
    <col min="14634" max="14635" width="9.140625" style="66" customWidth="1"/>
    <col min="14636" max="14848" width="9.140625" style="66"/>
    <col min="14849" max="14849" width="4.28515625" style="66" customWidth="1"/>
    <col min="14850" max="14850" width="30.42578125" style="66" customWidth="1"/>
    <col min="14851" max="14852" width="4.7109375" style="66" customWidth="1"/>
    <col min="14853" max="14853" width="8.42578125" style="66" customWidth="1"/>
    <col min="14854" max="14854" width="6.7109375" style="66" customWidth="1"/>
    <col min="14855" max="14855" width="4.7109375" style="66" customWidth="1"/>
    <col min="14856" max="14856" width="4.42578125" style="66" customWidth="1"/>
    <col min="14857" max="14857" width="4.42578125" style="66" bestFit="1" customWidth="1"/>
    <col min="14858" max="14858" width="4.7109375" style="66" customWidth="1"/>
    <col min="14859" max="14859" width="5" style="66" customWidth="1"/>
    <col min="14860" max="14860" width="7.42578125" style="66" customWidth="1"/>
    <col min="14861" max="14861" width="7.140625" style="66" customWidth="1"/>
    <col min="14862" max="14862" width="4" style="66" customWidth="1"/>
    <col min="14863" max="14863" width="4.42578125" style="66" customWidth="1"/>
    <col min="14864" max="14864" width="6.5703125" style="66" customWidth="1"/>
    <col min="14865" max="14865" width="13.140625" style="66" customWidth="1"/>
    <col min="14866" max="14866" width="9.5703125" style="66" customWidth="1"/>
    <col min="14867" max="14867" width="10.42578125" style="66" customWidth="1"/>
    <col min="14868" max="14872" width="0" style="66" hidden="1" customWidth="1"/>
    <col min="14873" max="14873" width="8.140625" style="66" customWidth="1"/>
    <col min="14874" max="14874" width="9.28515625" style="66" customWidth="1"/>
    <col min="14875" max="14875" width="14.28515625" style="66" customWidth="1"/>
    <col min="14876" max="14876" width="5.140625" style="66" customWidth="1"/>
    <col min="14877" max="14877" width="6.42578125" style="66" customWidth="1"/>
    <col min="14878" max="14878" width="8" style="66" customWidth="1"/>
    <col min="14879" max="14879" width="10.85546875" style="66" customWidth="1"/>
    <col min="14880" max="14880" width="7.140625" style="66" customWidth="1"/>
    <col min="14881" max="14881" width="12" style="66" customWidth="1"/>
    <col min="14882" max="14884" width="0" style="66" hidden="1" customWidth="1"/>
    <col min="14885" max="14885" width="7.5703125" style="66" customWidth="1"/>
    <col min="14886" max="14886" width="11" style="66" customWidth="1"/>
    <col min="14887" max="14887" width="14" style="66" customWidth="1"/>
    <col min="14888" max="14888" width="12.85546875" style="66" customWidth="1"/>
    <col min="14889" max="14889" width="17.85546875" style="66" customWidth="1"/>
    <col min="14890" max="14891" width="9.140625" style="66" customWidth="1"/>
    <col min="14892" max="15104" width="9.140625" style="66"/>
    <col min="15105" max="15105" width="4.28515625" style="66" customWidth="1"/>
    <col min="15106" max="15106" width="30.42578125" style="66" customWidth="1"/>
    <col min="15107" max="15108" width="4.7109375" style="66" customWidth="1"/>
    <col min="15109" max="15109" width="8.42578125" style="66" customWidth="1"/>
    <col min="15110" max="15110" width="6.7109375" style="66" customWidth="1"/>
    <col min="15111" max="15111" width="4.7109375" style="66" customWidth="1"/>
    <col min="15112" max="15112" width="4.42578125" style="66" customWidth="1"/>
    <col min="15113" max="15113" width="4.42578125" style="66" bestFit="1" customWidth="1"/>
    <col min="15114" max="15114" width="4.7109375" style="66" customWidth="1"/>
    <col min="15115" max="15115" width="5" style="66" customWidth="1"/>
    <col min="15116" max="15116" width="7.42578125" style="66" customWidth="1"/>
    <col min="15117" max="15117" width="7.140625" style="66" customWidth="1"/>
    <col min="15118" max="15118" width="4" style="66" customWidth="1"/>
    <col min="15119" max="15119" width="4.42578125" style="66" customWidth="1"/>
    <col min="15120" max="15120" width="6.5703125" style="66" customWidth="1"/>
    <col min="15121" max="15121" width="13.140625" style="66" customWidth="1"/>
    <col min="15122" max="15122" width="9.5703125" style="66" customWidth="1"/>
    <col min="15123" max="15123" width="10.42578125" style="66" customWidth="1"/>
    <col min="15124" max="15128" width="0" style="66" hidden="1" customWidth="1"/>
    <col min="15129" max="15129" width="8.140625" style="66" customWidth="1"/>
    <col min="15130" max="15130" width="9.28515625" style="66" customWidth="1"/>
    <col min="15131" max="15131" width="14.28515625" style="66" customWidth="1"/>
    <col min="15132" max="15132" width="5.140625" style="66" customWidth="1"/>
    <col min="15133" max="15133" width="6.42578125" style="66" customWidth="1"/>
    <col min="15134" max="15134" width="8" style="66" customWidth="1"/>
    <col min="15135" max="15135" width="10.85546875" style="66" customWidth="1"/>
    <col min="15136" max="15136" width="7.140625" style="66" customWidth="1"/>
    <col min="15137" max="15137" width="12" style="66" customWidth="1"/>
    <col min="15138" max="15140" width="0" style="66" hidden="1" customWidth="1"/>
    <col min="15141" max="15141" width="7.5703125" style="66" customWidth="1"/>
    <col min="15142" max="15142" width="11" style="66" customWidth="1"/>
    <col min="15143" max="15143" width="14" style="66" customWidth="1"/>
    <col min="15144" max="15144" width="12.85546875" style="66" customWidth="1"/>
    <col min="15145" max="15145" width="17.85546875" style="66" customWidth="1"/>
    <col min="15146" max="15147" width="9.140625" style="66" customWidth="1"/>
    <col min="15148" max="15360" width="9.140625" style="66"/>
    <col min="15361" max="15361" width="4.28515625" style="66" customWidth="1"/>
    <col min="15362" max="15362" width="30.42578125" style="66" customWidth="1"/>
    <col min="15363" max="15364" width="4.7109375" style="66" customWidth="1"/>
    <col min="15365" max="15365" width="8.42578125" style="66" customWidth="1"/>
    <col min="15366" max="15366" width="6.7109375" style="66" customWidth="1"/>
    <col min="15367" max="15367" width="4.7109375" style="66" customWidth="1"/>
    <col min="15368" max="15368" width="4.42578125" style="66" customWidth="1"/>
    <col min="15369" max="15369" width="4.42578125" style="66" bestFit="1" customWidth="1"/>
    <col min="15370" max="15370" width="4.7109375" style="66" customWidth="1"/>
    <col min="15371" max="15371" width="5" style="66" customWidth="1"/>
    <col min="15372" max="15372" width="7.42578125" style="66" customWidth="1"/>
    <col min="15373" max="15373" width="7.140625" style="66" customWidth="1"/>
    <col min="15374" max="15374" width="4" style="66" customWidth="1"/>
    <col min="15375" max="15375" width="4.42578125" style="66" customWidth="1"/>
    <col min="15376" max="15376" width="6.5703125" style="66" customWidth="1"/>
    <col min="15377" max="15377" width="13.140625" style="66" customWidth="1"/>
    <col min="15378" max="15378" width="9.5703125" style="66" customWidth="1"/>
    <col min="15379" max="15379" width="10.42578125" style="66" customWidth="1"/>
    <col min="15380" max="15384" width="0" style="66" hidden="1" customWidth="1"/>
    <col min="15385" max="15385" width="8.140625" style="66" customWidth="1"/>
    <col min="15386" max="15386" width="9.28515625" style="66" customWidth="1"/>
    <col min="15387" max="15387" width="14.28515625" style="66" customWidth="1"/>
    <col min="15388" max="15388" width="5.140625" style="66" customWidth="1"/>
    <col min="15389" max="15389" width="6.42578125" style="66" customWidth="1"/>
    <col min="15390" max="15390" width="8" style="66" customWidth="1"/>
    <col min="15391" max="15391" width="10.85546875" style="66" customWidth="1"/>
    <col min="15392" max="15392" width="7.140625" style="66" customWidth="1"/>
    <col min="15393" max="15393" width="12" style="66" customWidth="1"/>
    <col min="15394" max="15396" width="0" style="66" hidden="1" customWidth="1"/>
    <col min="15397" max="15397" width="7.5703125" style="66" customWidth="1"/>
    <col min="15398" max="15398" width="11" style="66" customWidth="1"/>
    <col min="15399" max="15399" width="14" style="66" customWidth="1"/>
    <col min="15400" max="15400" width="12.85546875" style="66" customWidth="1"/>
    <col min="15401" max="15401" width="17.85546875" style="66" customWidth="1"/>
    <col min="15402" max="15403" width="9.140625" style="66" customWidth="1"/>
    <col min="15404" max="15616" width="9.140625" style="66"/>
    <col min="15617" max="15617" width="4.28515625" style="66" customWidth="1"/>
    <col min="15618" max="15618" width="30.42578125" style="66" customWidth="1"/>
    <col min="15619" max="15620" width="4.7109375" style="66" customWidth="1"/>
    <col min="15621" max="15621" width="8.42578125" style="66" customWidth="1"/>
    <col min="15622" max="15622" width="6.7109375" style="66" customWidth="1"/>
    <col min="15623" max="15623" width="4.7109375" style="66" customWidth="1"/>
    <col min="15624" max="15624" width="4.42578125" style="66" customWidth="1"/>
    <col min="15625" max="15625" width="4.42578125" style="66" bestFit="1" customWidth="1"/>
    <col min="15626" max="15626" width="4.7109375" style="66" customWidth="1"/>
    <col min="15627" max="15627" width="5" style="66" customWidth="1"/>
    <col min="15628" max="15628" width="7.42578125" style="66" customWidth="1"/>
    <col min="15629" max="15629" width="7.140625" style="66" customWidth="1"/>
    <col min="15630" max="15630" width="4" style="66" customWidth="1"/>
    <col min="15631" max="15631" width="4.42578125" style="66" customWidth="1"/>
    <col min="15632" max="15632" width="6.5703125" style="66" customWidth="1"/>
    <col min="15633" max="15633" width="13.140625" style="66" customWidth="1"/>
    <col min="15634" max="15634" width="9.5703125" style="66" customWidth="1"/>
    <col min="15635" max="15635" width="10.42578125" style="66" customWidth="1"/>
    <col min="15636" max="15640" width="0" style="66" hidden="1" customWidth="1"/>
    <col min="15641" max="15641" width="8.140625" style="66" customWidth="1"/>
    <col min="15642" max="15642" width="9.28515625" style="66" customWidth="1"/>
    <col min="15643" max="15643" width="14.28515625" style="66" customWidth="1"/>
    <col min="15644" max="15644" width="5.140625" style="66" customWidth="1"/>
    <col min="15645" max="15645" width="6.42578125" style="66" customWidth="1"/>
    <col min="15646" max="15646" width="8" style="66" customWidth="1"/>
    <col min="15647" max="15647" width="10.85546875" style="66" customWidth="1"/>
    <col min="15648" max="15648" width="7.140625" style="66" customWidth="1"/>
    <col min="15649" max="15649" width="12" style="66" customWidth="1"/>
    <col min="15650" max="15652" width="0" style="66" hidden="1" customWidth="1"/>
    <col min="15653" max="15653" width="7.5703125" style="66" customWidth="1"/>
    <col min="15654" max="15654" width="11" style="66" customWidth="1"/>
    <col min="15655" max="15655" width="14" style="66" customWidth="1"/>
    <col min="15656" max="15656" width="12.85546875" style="66" customWidth="1"/>
    <col min="15657" max="15657" width="17.85546875" style="66" customWidth="1"/>
    <col min="15658" max="15659" width="9.140625" style="66" customWidth="1"/>
    <col min="15660" max="15872" width="9.140625" style="66"/>
    <col min="15873" max="15873" width="4.28515625" style="66" customWidth="1"/>
    <col min="15874" max="15874" width="30.42578125" style="66" customWidth="1"/>
    <col min="15875" max="15876" width="4.7109375" style="66" customWidth="1"/>
    <col min="15877" max="15877" width="8.42578125" style="66" customWidth="1"/>
    <col min="15878" max="15878" width="6.7109375" style="66" customWidth="1"/>
    <col min="15879" max="15879" width="4.7109375" style="66" customWidth="1"/>
    <col min="15880" max="15880" width="4.42578125" style="66" customWidth="1"/>
    <col min="15881" max="15881" width="4.42578125" style="66" bestFit="1" customWidth="1"/>
    <col min="15882" max="15882" width="4.7109375" style="66" customWidth="1"/>
    <col min="15883" max="15883" width="5" style="66" customWidth="1"/>
    <col min="15884" max="15884" width="7.42578125" style="66" customWidth="1"/>
    <col min="15885" max="15885" width="7.140625" style="66" customWidth="1"/>
    <col min="15886" max="15886" width="4" style="66" customWidth="1"/>
    <col min="15887" max="15887" width="4.42578125" style="66" customWidth="1"/>
    <col min="15888" max="15888" width="6.5703125" style="66" customWidth="1"/>
    <col min="15889" max="15889" width="13.140625" style="66" customWidth="1"/>
    <col min="15890" max="15890" width="9.5703125" style="66" customWidth="1"/>
    <col min="15891" max="15891" width="10.42578125" style="66" customWidth="1"/>
    <col min="15892" max="15896" width="0" style="66" hidden="1" customWidth="1"/>
    <col min="15897" max="15897" width="8.140625" style="66" customWidth="1"/>
    <col min="15898" max="15898" width="9.28515625" style="66" customWidth="1"/>
    <col min="15899" max="15899" width="14.28515625" style="66" customWidth="1"/>
    <col min="15900" max="15900" width="5.140625" style="66" customWidth="1"/>
    <col min="15901" max="15901" width="6.42578125" style="66" customWidth="1"/>
    <col min="15902" max="15902" width="8" style="66" customWidth="1"/>
    <col min="15903" max="15903" width="10.85546875" style="66" customWidth="1"/>
    <col min="15904" max="15904" width="7.140625" style="66" customWidth="1"/>
    <col min="15905" max="15905" width="12" style="66" customWidth="1"/>
    <col min="15906" max="15908" width="0" style="66" hidden="1" customWidth="1"/>
    <col min="15909" max="15909" width="7.5703125" style="66" customWidth="1"/>
    <col min="15910" max="15910" width="11" style="66" customWidth="1"/>
    <col min="15911" max="15911" width="14" style="66" customWidth="1"/>
    <col min="15912" max="15912" width="12.85546875" style="66" customWidth="1"/>
    <col min="15913" max="15913" width="17.85546875" style="66" customWidth="1"/>
    <col min="15914" max="15915" width="9.140625" style="66" customWidth="1"/>
    <col min="15916" max="16128" width="9.140625" style="66"/>
    <col min="16129" max="16129" width="4.28515625" style="66" customWidth="1"/>
    <col min="16130" max="16130" width="30.42578125" style="66" customWidth="1"/>
    <col min="16131" max="16132" width="4.7109375" style="66" customWidth="1"/>
    <col min="16133" max="16133" width="8.42578125" style="66" customWidth="1"/>
    <col min="16134" max="16134" width="6.7109375" style="66" customWidth="1"/>
    <col min="16135" max="16135" width="4.7109375" style="66" customWidth="1"/>
    <col min="16136" max="16136" width="4.42578125" style="66" customWidth="1"/>
    <col min="16137" max="16137" width="4.42578125" style="66" bestFit="1" customWidth="1"/>
    <col min="16138" max="16138" width="4.7109375" style="66" customWidth="1"/>
    <col min="16139" max="16139" width="5" style="66" customWidth="1"/>
    <col min="16140" max="16140" width="7.42578125" style="66" customWidth="1"/>
    <col min="16141" max="16141" width="7.140625" style="66" customWidth="1"/>
    <col min="16142" max="16142" width="4" style="66" customWidth="1"/>
    <col min="16143" max="16143" width="4.42578125" style="66" customWidth="1"/>
    <col min="16144" max="16144" width="6.5703125" style="66" customWidth="1"/>
    <col min="16145" max="16145" width="13.140625" style="66" customWidth="1"/>
    <col min="16146" max="16146" width="9.5703125" style="66" customWidth="1"/>
    <col min="16147" max="16147" width="10.42578125" style="66" customWidth="1"/>
    <col min="16148" max="16152" width="0" style="66" hidden="1" customWidth="1"/>
    <col min="16153" max="16153" width="8.140625" style="66" customWidth="1"/>
    <col min="16154" max="16154" width="9.28515625" style="66" customWidth="1"/>
    <col min="16155" max="16155" width="14.28515625" style="66" customWidth="1"/>
    <col min="16156" max="16156" width="5.140625" style="66" customWidth="1"/>
    <col min="16157" max="16157" width="6.42578125" style="66" customWidth="1"/>
    <col min="16158" max="16158" width="8" style="66" customWidth="1"/>
    <col min="16159" max="16159" width="10.85546875" style="66" customWidth="1"/>
    <col min="16160" max="16160" width="7.140625" style="66" customWidth="1"/>
    <col min="16161" max="16161" width="12" style="66" customWidth="1"/>
    <col min="16162" max="16164" width="0" style="66" hidden="1" customWidth="1"/>
    <col min="16165" max="16165" width="7.5703125" style="66" customWidth="1"/>
    <col min="16166" max="16166" width="11" style="66" customWidth="1"/>
    <col min="16167" max="16167" width="14" style="66" customWidth="1"/>
    <col min="16168" max="16168" width="12.85546875" style="66" customWidth="1"/>
    <col min="16169" max="16169" width="17.85546875" style="66" customWidth="1"/>
    <col min="16170" max="16171" width="9.140625" style="66" customWidth="1"/>
    <col min="16172" max="16384" width="9.140625" style="66"/>
  </cols>
  <sheetData>
    <row r="1" spans="1:41" ht="15.75">
      <c r="A1" s="206" t="s">
        <v>52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</row>
    <row r="2" spans="1:41" ht="15.75">
      <c r="A2" s="206" t="s">
        <v>53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</row>
    <row r="3" spans="1:41" ht="4.5" customHeight="1">
      <c r="A3" s="207"/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</row>
    <row r="4" spans="1:41" ht="24.95" customHeight="1" thickBot="1">
      <c r="A4" s="67" t="s">
        <v>54</v>
      </c>
      <c r="B4" s="68"/>
      <c r="C4" s="68"/>
      <c r="D4" s="68"/>
      <c r="E4" s="68"/>
      <c r="F4" s="68"/>
    </row>
    <row r="5" spans="1:41" ht="24.95" customHeight="1" thickTop="1" thickBot="1">
      <c r="A5" s="208" t="s">
        <v>1</v>
      </c>
      <c r="B5" s="210" t="s">
        <v>55</v>
      </c>
      <c r="C5" s="210" t="s">
        <v>56</v>
      </c>
      <c r="D5" s="212" t="s">
        <v>9</v>
      </c>
      <c r="E5" s="213"/>
      <c r="F5" s="213"/>
      <c r="G5" s="213"/>
      <c r="H5" s="213"/>
      <c r="I5" s="214"/>
      <c r="J5" s="208" t="s">
        <v>56</v>
      </c>
      <c r="K5" s="212" t="s">
        <v>57</v>
      </c>
      <c r="L5" s="213"/>
      <c r="M5" s="213"/>
      <c r="N5" s="213"/>
      <c r="O5" s="213"/>
      <c r="P5" s="214"/>
      <c r="Q5" s="215" t="s">
        <v>58</v>
      </c>
      <c r="R5" s="210" t="s">
        <v>59</v>
      </c>
      <c r="AB5" s="69"/>
      <c r="AC5" s="69"/>
      <c r="AD5" s="69"/>
      <c r="AE5" s="69"/>
      <c r="AF5" s="69"/>
      <c r="AG5" s="69"/>
      <c r="AH5" s="69"/>
      <c r="AI5" s="69"/>
      <c r="AJ5" s="69"/>
    </row>
    <row r="6" spans="1:41" ht="24.95" customHeight="1" thickTop="1" thickBot="1">
      <c r="A6" s="209"/>
      <c r="B6" s="211"/>
      <c r="C6" s="211"/>
      <c r="D6" s="217" t="s">
        <v>60</v>
      </c>
      <c r="E6" s="218"/>
      <c r="F6" s="70" t="s">
        <v>61</v>
      </c>
      <c r="G6" s="217" t="s">
        <v>62</v>
      </c>
      <c r="H6" s="218"/>
      <c r="I6" s="70" t="s">
        <v>63</v>
      </c>
      <c r="J6" s="209"/>
      <c r="K6" s="217" t="s">
        <v>60</v>
      </c>
      <c r="L6" s="218"/>
      <c r="M6" s="70" t="s">
        <v>61</v>
      </c>
      <c r="N6" s="217" t="s">
        <v>62</v>
      </c>
      <c r="O6" s="218"/>
      <c r="P6" s="70" t="s">
        <v>63</v>
      </c>
      <c r="Q6" s="216"/>
      <c r="R6" s="211"/>
      <c r="W6" s="71" t="s">
        <v>64</v>
      </c>
      <c r="X6" s="71" t="s">
        <v>65</v>
      </c>
      <c r="Y6" s="71" t="s">
        <v>66</v>
      </c>
      <c r="Z6" s="71" t="s">
        <v>67</v>
      </c>
      <c r="AA6" s="71" t="s">
        <v>68</v>
      </c>
      <c r="AB6" s="71" t="s">
        <v>69</v>
      </c>
      <c r="AC6" s="71" t="s">
        <v>70</v>
      </c>
      <c r="AD6" s="71" t="s">
        <v>71</v>
      </c>
      <c r="AE6" s="71" t="s">
        <v>72</v>
      </c>
      <c r="AF6" s="71" t="s">
        <v>73</v>
      </c>
      <c r="AG6" s="71"/>
      <c r="AH6" s="71"/>
    </row>
    <row r="7" spans="1:41" ht="24.95" customHeight="1" thickTop="1" thickBot="1">
      <c r="A7" s="72">
        <v>1</v>
      </c>
      <c r="B7" s="73">
        <v>2</v>
      </c>
      <c r="C7" s="73">
        <v>3</v>
      </c>
      <c r="D7" s="204">
        <v>4</v>
      </c>
      <c r="E7" s="205"/>
      <c r="F7" s="73">
        <v>5</v>
      </c>
      <c r="G7" s="204">
        <v>6</v>
      </c>
      <c r="H7" s="205"/>
      <c r="I7" s="73">
        <v>7</v>
      </c>
      <c r="J7" s="73">
        <v>8</v>
      </c>
      <c r="K7" s="204">
        <v>9</v>
      </c>
      <c r="L7" s="205"/>
      <c r="M7" s="73">
        <v>10</v>
      </c>
      <c r="N7" s="204">
        <v>11</v>
      </c>
      <c r="O7" s="205"/>
      <c r="P7" s="73">
        <v>12</v>
      </c>
      <c r="Q7" s="74">
        <v>13</v>
      </c>
      <c r="R7" s="73">
        <v>14</v>
      </c>
    </row>
    <row r="8" spans="1:41" s="84" customFormat="1" ht="27" thickTop="1" thickBot="1">
      <c r="A8" s="314">
        <v>1</v>
      </c>
      <c r="B8" s="75" t="s">
        <v>23</v>
      </c>
      <c r="C8" s="76">
        <f>'[2]Form 1'!F12</f>
        <v>0</v>
      </c>
      <c r="D8" s="77">
        <v>75</v>
      </c>
      <c r="E8" s="78" t="s">
        <v>38</v>
      </c>
      <c r="F8" s="17">
        <v>1</v>
      </c>
      <c r="G8" s="18">
        <v>12</v>
      </c>
      <c r="H8" s="19" t="s">
        <v>35</v>
      </c>
      <c r="I8" s="81">
        <f>[1]SKP!K12</f>
        <v>0</v>
      </c>
      <c r="J8" s="76">
        <f>K8*'[2]Form 1'!E12</f>
        <v>0</v>
      </c>
      <c r="K8" s="77">
        <v>75</v>
      </c>
      <c r="L8" s="82" t="s">
        <v>38</v>
      </c>
      <c r="M8" s="76">
        <v>1</v>
      </c>
      <c r="N8" s="79">
        <v>12</v>
      </c>
      <c r="O8" s="80" t="s">
        <v>35</v>
      </c>
      <c r="P8" s="81">
        <f>[1]SKP!K12</f>
        <v>0</v>
      </c>
      <c r="Q8" s="83">
        <f>AG8</f>
        <v>276</v>
      </c>
      <c r="R8" s="83">
        <f>IF(I8=0,IF(P8=0,Q8/3,Q8/4),Q8/4)</f>
        <v>92</v>
      </c>
      <c r="T8" s="84">
        <f>IF(D8&gt;0,1,0)</f>
        <v>1</v>
      </c>
      <c r="U8" s="84">
        <f>IFERROR(R8,0)</f>
        <v>92</v>
      </c>
      <c r="W8" s="84">
        <f>100-(N8/G8*100)</f>
        <v>0</v>
      </c>
      <c r="X8" s="85" t="e">
        <f>100-(P8/I8*100)</f>
        <v>#DIV/0!</v>
      </c>
      <c r="Y8" s="84">
        <f>K8/D8*100</f>
        <v>100</v>
      </c>
      <c r="Z8" s="84">
        <f>M8/F8*100</f>
        <v>100</v>
      </c>
      <c r="AA8" s="86">
        <f>IF(W8&gt;24,AD8,AC8)</f>
        <v>76.000000000000014</v>
      </c>
      <c r="AB8" s="86" t="e">
        <f>IF(X8&gt;24,AF8,AE8)</f>
        <v>#DIV/0!</v>
      </c>
      <c r="AC8" s="84">
        <f>((1.76*G8-N8)/G8)*100</f>
        <v>76.000000000000014</v>
      </c>
      <c r="AD8" s="84">
        <f>76-((((1.76*G8-N8)/G8)*100)-100)</f>
        <v>99.999999999999986</v>
      </c>
      <c r="AE8" s="71" t="e">
        <f>((1.76*I8-P8)/I8)*100</f>
        <v>#DIV/0!</v>
      </c>
      <c r="AF8" s="71" t="e">
        <f>76-((((1.76*I8-P8)/I8)*100)-100)</f>
        <v>#DIV/0!</v>
      </c>
      <c r="AG8" s="71">
        <f>IFERROR(SUM(Y8:AB8),SUM(Y8:AA8))</f>
        <v>276</v>
      </c>
      <c r="AH8" s="71"/>
      <c r="AK8" s="87">
        <f>100-(N8/G8*100)</f>
        <v>0</v>
      </c>
      <c r="AL8" s="88" t="e">
        <f>100-(P8/I8*100)</f>
        <v>#DIV/0!</v>
      </c>
      <c r="AM8" s="86" t="e">
        <f>IF(AND(AK8&gt;24,AL8&gt;24),(IFERROR(((K8/D8*100)+(M8/F8*100)+(76-((((1.76*G8-N8)/G8)*100)-100))+(76-((((1.76*I8-P8)/I8)*100)-100))),((K8/D8*100)+(M8/F8*100)+(76-((((1.76*G8-N8)/G8)*100)-100))))),(IFERROR(((K8/D8*100)+(M8/F8*100)+(((1.76*G8-N8)/G8)*100))+(((1.76*I8-P8)/I8)*100),((K8/D8*100)+(M8/F8*100)+(((1.76*G8-N8)/G8)*100)))))</f>
        <v>#DIV/0!</v>
      </c>
      <c r="AN8" s="69">
        <f>IF(AK8&gt;24,(((K8/D8*100)+(M8/F8*100)+(76-((((1.76*G8-N8)/G8)*100)-100)))),(((K8/D8*100)+(M8/F8*100)+(((1.76*G8-N8)/G8)*100))))</f>
        <v>276</v>
      </c>
      <c r="AO8" s="84">
        <f t="shared" ref="AO8:AO18" si="0">IFERROR(AM8,AN8)</f>
        <v>276</v>
      </c>
    </row>
    <row r="9" spans="1:41" s="84" customFormat="1" ht="14.25" thickTop="1" thickBot="1">
      <c r="A9" s="314">
        <v>2</v>
      </c>
      <c r="B9" s="75" t="s">
        <v>24</v>
      </c>
      <c r="C9" s="89">
        <f>'[2]Form 1'!F13</f>
        <v>0</v>
      </c>
      <c r="D9" s="90">
        <v>350</v>
      </c>
      <c r="E9" s="91" t="s">
        <v>39</v>
      </c>
      <c r="F9" s="25">
        <v>1</v>
      </c>
      <c r="G9" s="26">
        <v>12</v>
      </c>
      <c r="H9" s="27" t="s">
        <v>35</v>
      </c>
      <c r="I9" s="81">
        <f>[1]SKP!K13</f>
        <v>0</v>
      </c>
      <c r="J9" s="89">
        <f>K9*'[2]Form 1'!E13</f>
        <v>0</v>
      </c>
      <c r="K9" s="90">
        <v>350</v>
      </c>
      <c r="L9" s="94" t="s">
        <v>39</v>
      </c>
      <c r="M9" s="89">
        <v>1</v>
      </c>
      <c r="N9" s="92">
        <v>12</v>
      </c>
      <c r="O9" s="93" t="s">
        <v>35</v>
      </c>
      <c r="P9" s="81">
        <f>[1]SKP!K13</f>
        <v>0</v>
      </c>
      <c r="Q9" s="95">
        <f t="shared" ref="Q9:Q16" si="1">AG9</f>
        <v>276</v>
      </c>
      <c r="R9" s="83">
        <f t="shared" ref="R9:R19" si="2">IF(I9=0,IF(P9=0,Q9/3,Q9/4),Q9/4)</f>
        <v>92</v>
      </c>
      <c r="T9" s="84">
        <f t="shared" ref="T9:T16" si="3">IF(D9&gt;0,1,0)</f>
        <v>1</v>
      </c>
      <c r="U9" s="84">
        <f t="shared" ref="U9:U16" si="4">IFERROR(R9,0)</f>
        <v>92</v>
      </c>
      <c r="W9" s="84">
        <f t="shared" ref="W9:W16" si="5">100-(N9/G9*100)</f>
        <v>0</v>
      </c>
      <c r="X9" s="85" t="e">
        <f t="shared" ref="X9:X16" si="6">100-(P9/I9*100)</f>
        <v>#DIV/0!</v>
      </c>
      <c r="Y9" s="84">
        <f t="shared" ref="Y9:Y16" si="7">K9/D9*100</f>
        <v>100</v>
      </c>
      <c r="Z9" s="84">
        <f t="shared" ref="Z9:Z18" si="8">M9/F9*100</f>
        <v>100</v>
      </c>
      <c r="AA9" s="86">
        <f t="shared" ref="AA9:AA18" si="9">IF(W9&gt;24,AD9,AC9)</f>
        <v>76.000000000000014</v>
      </c>
      <c r="AB9" s="86" t="e">
        <f t="shared" ref="AB9:AB16" si="10">IF(X9&gt;24,AF9,AE9)</f>
        <v>#DIV/0!</v>
      </c>
      <c r="AC9" s="84">
        <f t="shared" ref="AC9:AC18" si="11">((1.76*G9-N9)/G9)*100</f>
        <v>76.000000000000014</v>
      </c>
      <c r="AD9" s="84">
        <f t="shared" ref="AD9:AD18" si="12">76-((((1.76*G9-N9)/G9)*100)-100)</f>
        <v>99.999999999999986</v>
      </c>
      <c r="AE9" s="71" t="e">
        <f t="shared" ref="AE9:AE18" si="13">((1.76*I9-P9)/I9)*100</f>
        <v>#DIV/0!</v>
      </c>
      <c r="AF9" s="71" t="e">
        <f t="shared" ref="AF9:AF18" si="14">76-((((1.76*I9-P9)/I9)*100)-100)</f>
        <v>#DIV/0!</v>
      </c>
      <c r="AG9" s="71">
        <f t="shared" ref="AG9:AG16" si="15">IFERROR(SUM(Y9:AB9),SUM(Y9:AA9))</f>
        <v>276</v>
      </c>
      <c r="AH9" s="71"/>
      <c r="AK9" s="87">
        <f t="shared" ref="AK9:AK18" si="16">100-(N9/G9*100)</f>
        <v>0</v>
      </c>
      <c r="AL9" s="88" t="e">
        <f t="shared" ref="AL9:AL18" si="17">100-(P9/I9*100)</f>
        <v>#DIV/0!</v>
      </c>
      <c r="AM9" s="86" t="e">
        <f t="shared" ref="AM9:AM18" si="18">IF(AND(AK9&gt;24,AL9&gt;24),(IFERROR(((K9/D9*100)+(M9/F9*100)+(76-((((1.76*G9-N9)/G9)*100)-100))+(76-((((1.76*I9-P9)/I9)*100)-100))),((K9/D9*100)+(M9/F9*100)+(76-((((1.76*G9-N9)/G9)*100)-100))))),(IFERROR(((K9/D9*100)+(M9/F9*100)+(((1.76*G9-N9)/G9)*100))+(((1.76*I9-P9)/I9)*100),((K9/D9*100)+(M9/F9*100)+(((1.76*G9-N9)/G9)*100)))))</f>
        <v>#DIV/0!</v>
      </c>
      <c r="AN9" s="69">
        <f t="shared" ref="AN9:AN18" si="19">IF(AK9&gt;24,(((K9/D9*100)+(M9/F9*100)+(76-((((1.76*G9-N9)/G9)*100)-100)))),(((K9/D9*100)+(M9/F9*100)+(((1.76*G9-N9)/G9)*100))))</f>
        <v>276</v>
      </c>
      <c r="AO9" s="84">
        <f t="shared" si="0"/>
        <v>276</v>
      </c>
    </row>
    <row r="10" spans="1:41" s="84" customFormat="1" ht="14.25" thickTop="1" thickBot="1">
      <c r="A10" s="314">
        <v>3</v>
      </c>
      <c r="B10" s="75" t="s">
        <v>25</v>
      </c>
      <c r="C10" s="89">
        <f>'[2]Form 1'!F14</f>
        <v>0</v>
      </c>
      <c r="D10" s="90">
        <v>1</v>
      </c>
      <c r="E10" s="91" t="s">
        <v>40</v>
      </c>
      <c r="F10" s="25">
        <v>1</v>
      </c>
      <c r="G10" s="26">
        <v>4</v>
      </c>
      <c r="H10" s="29" t="s">
        <v>35</v>
      </c>
      <c r="I10" s="81">
        <f>[1]SKP!K14</f>
        <v>0</v>
      </c>
      <c r="J10" s="89">
        <f>K10*'[2]Form 1'!E14</f>
        <v>0</v>
      </c>
      <c r="K10" s="90">
        <v>1</v>
      </c>
      <c r="L10" s="94" t="s">
        <v>40</v>
      </c>
      <c r="M10" s="89">
        <v>1</v>
      </c>
      <c r="N10" s="92">
        <v>4</v>
      </c>
      <c r="O10" s="93" t="s">
        <v>35</v>
      </c>
      <c r="P10" s="81">
        <f>[1]SKP!K14</f>
        <v>0</v>
      </c>
      <c r="Q10" s="95">
        <f>AG10</f>
        <v>276</v>
      </c>
      <c r="R10" s="83">
        <f t="shared" si="2"/>
        <v>92</v>
      </c>
      <c r="T10" s="84">
        <f>IF(D10&gt;0,1,0)</f>
        <v>1</v>
      </c>
      <c r="U10" s="84">
        <f>IFERROR(R10,0)</f>
        <v>92</v>
      </c>
      <c r="W10" s="84">
        <f>100-(N10/G10*100)</f>
        <v>0</v>
      </c>
      <c r="X10" s="85" t="e">
        <f>100-(P10/I10*100)</f>
        <v>#DIV/0!</v>
      </c>
      <c r="Y10" s="84">
        <f>K10/D10*100</f>
        <v>100</v>
      </c>
      <c r="Z10" s="84">
        <f>M10/F10*100</f>
        <v>100</v>
      </c>
      <c r="AA10" s="86">
        <f>IF(W10&gt;24,AD10,AC10)</f>
        <v>76</v>
      </c>
      <c r="AB10" s="86" t="e">
        <f>IF(X10&gt;24,AF10,AE10)</f>
        <v>#DIV/0!</v>
      </c>
      <c r="AC10" s="84">
        <f>((1.76*G10-N10)/G10)*100</f>
        <v>76</v>
      </c>
      <c r="AD10" s="84">
        <f>76-((((1.76*G10-N10)/G10)*100)-100)</f>
        <v>100</v>
      </c>
      <c r="AE10" s="71" t="e">
        <f>((1.76*I10-P10)/I10)*100</f>
        <v>#DIV/0!</v>
      </c>
      <c r="AF10" s="71" t="e">
        <f>76-((((1.76*I10-P10)/I10)*100)-100)</f>
        <v>#DIV/0!</v>
      </c>
      <c r="AG10" s="71">
        <f>IFERROR(SUM(Y10:AB10),SUM(Y10:AA10))</f>
        <v>276</v>
      </c>
      <c r="AH10" s="71"/>
      <c r="AK10" s="87">
        <f>100-(N10/G10*100)</f>
        <v>0</v>
      </c>
      <c r="AL10" s="88" t="e">
        <f>100-(P10/I10*100)</f>
        <v>#DIV/0!</v>
      </c>
      <c r="AM10" s="86" t="e">
        <f>IF(AND(AK10&gt;24,AL10&gt;24),(IFERROR(((K10/D10*100)+(M10/F10*100)+(76-((((1.76*G10-N10)/G10)*100)-100))+(76-((((1.76*I10-P10)/I10)*100)-100))),((K10/D10*100)+(M10/F10*100)+(76-((((1.76*G10-N10)/G10)*100)-100))))),(IFERROR(((K10/D10*100)+(M10/F10*100)+(((1.76*G10-N10)/G10)*100))+(((1.76*I10-P10)/I10)*100),((K10/D10*100)+(M10/F10*100)+(((1.76*G10-N10)/G10)*100)))))</f>
        <v>#DIV/0!</v>
      </c>
      <c r="AN10" s="69">
        <f>IF(AK10&gt;24,(((K10/D10*100)+(M10/F10*100)+(76-((((1.76*G10-N10)/G10)*100)-100)))),(((K10/D10*100)+(M10/F10*100)+(((1.76*G10-N10)/G10)*100))))</f>
        <v>276</v>
      </c>
      <c r="AO10" s="84">
        <f t="shared" si="0"/>
        <v>276</v>
      </c>
    </row>
    <row r="11" spans="1:41" s="84" customFormat="1" ht="14.25" thickTop="1" thickBot="1">
      <c r="A11" s="314">
        <v>4</v>
      </c>
      <c r="B11" s="75" t="s">
        <v>29</v>
      </c>
      <c r="C11" s="89">
        <f>'[2]Form 1'!F15</f>
        <v>0</v>
      </c>
      <c r="D11" s="90">
        <v>1</v>
      </c>
      <c r="E11" s="91" t="s">
        <v>30</v>
      </c>
      <c r="F11" s="25">
        <v>1</v>
      </c>
      <c r="G11" s="26">
        <v>10</v>
      </c>
      <c r="H11" s="29" t="s">
        <v>36</v>
      </c>
      <c r="I11" s="81">
        <v>7500000</v>
      </c>
      <c r="J11" s="89">
        <f>K11*'[2]Form 1'!E15</f>
        <v>0</v>
      </c>
      <c r="K11" s="90">
        <v>1</v>
      </c>
      <c r="L11" s="94" t="s">
        <v>30</v>
      </c>
      <c r="M11" s="89">
        <v>1</v>
      </c>
      <c r="N11" s="92">
        <v>10</v>
      </c>
      <c r="O11" s="93" t="s">
        <v>36</v>
      </c>
      <c r="P11" s="81">
        <v>7500000</v>
      </c>
      <c r="Q11" s="95">
        <f>AG11</f>
        <v>352</v>
      </c>
      <c r="R11" s="83">
        <f t="shared" si="2"/>
        <v>88</v>
      </c>
      <c r="T11" s="84">
        <f>IF(D11&gt;0,1,0)</f>
        <v>1</v>
      </c>
      <c r="U11" s="84">
        <f>IFERROR(R11,0)</f>
        <v>88</v>
      </c>
      <c r="W11" s="84">
        <f>100-(N11/G11*100)</f>
        <v>0</v>
      </c>
      <c r="X11" s="85">
        <f>100-(P11/I11*100)</f>
        <v>0</v>
      </c>
      <c r="Y11" s="84">
        <f>K11/D11*100</f>
        <v>100</v>
      </c>
      <c r="Z11" s="84">
        <f>M11/F11*100</f>
        <v>100</v>
      </c>
      <c r="AA11" s="86">
        <f>IF(W11&gt;24,AD11,AC11)</f>
        <v>76.000000000000014</v>
      </c>
      <c r="AB11" s="86">
        <f>IF(X11&gt;24,AF11,AE11)</f>
        <v>76</v>
      </c>
      <c r="AC11" s="84">
        <f>((1.76*G11-N11)/G11)*100</f>
        <v>76.000000000000014</v>
      </c>
      <c r="AD11" s="84">
        <f>76-((((1.76*G11-N11)/G11)*100)-100)</f>
        <v>99.999999999999986</v>
      </c>
      <c r="AE11" s="71">
        <f>((1.76*I11-P11)/I11)*100</f>
        <v>76</v>
      </c>
      <c r="AF11" s="71">
        <f>76-((((1.76*I11-P11)/I11)*100)-100)</f>
        <v>100</v>
      </c>
      <c r="AG11" s="71">
        <f>IFERROR(SUM(Y11:AB11),SUM(Y11:AA11))</f>
        <v>352</v>
      </c>
      <c r="AH11" s="71"/>
      <c r="AK11" s="87">
        <f>100-(N11/G11*100)</f>
        <v>0</v>
      </c>
      <c r="AL11" s="88">
        <f>100-(P11/I11*100)</f>
        <v>0</v>
      </c>
      <c r="AM11" s="86">
        <f>IF(AND(AK11&gt;24,AL11&gt;24),(IFERROR(((K11/D11*100)+(M11/F11*100)+(76-((((1.76*G11-N11)/G11)*100)-100))+(76-((((1.76*I11-P11)/I11)*100)-100))),((K11/D11*100)+(M11/F11*100)+(76-((((1.76*G11-N11)/G11)*100)-100))))),(IFERROR(((K11/D11*100)+(M11/F11*100)+(((1.76*G11-N11)/G11)*100))+(((1.76*I11-P11)/I11)*100),((K11/D11*100)+(M11/F11*100)+(((1.76*G11-N11)/G11)*100)))))</f>
        <v>352</v>
      </c>
      <c r="AN11" s="69">
        <f>IF(AK11&gt;24,(((K11/D11*100)+(M11/F11*100)+(76-((((1.76*G11-N11)/G11)*100)-100)))),(((K11/D11*100)+(M11/F11*100)+(((1.76*G11-N11)/G11)*100))))</f>
        <v>276</v>
      </c>
      <c r="AO11" s="84">
        <f t="shared" si="0"/>
        <v>352</v>
      </c>
    </row>
    <row r="12" spans="1:41" s="84" customFormat="1" ht="27" thickTop="1" thickBot="1">
      <c r="A12" s="314">
        <v>5</v>
      </c>
      <c r="B12" s="75" t="s">
        <v>27</v>
      </c>
      <c r="C12" s="89">
        <f>'[2]Form 1'!F16</f>
        <v>0</v>
      </c>
      <c r="D12" s="90">
        <v>200</v>
      </c>
      <c r="E12" s="91" t="s">
        <v>39</v>
      </c>
      <c r="F12" s="25">
        <v>1</v>
      </c>
      <c r="G12" s="26">
        <v>12</v>
      </c>
      <c r="H12" s="29" t="s">
        <v>35</v>
      </c>
      <c r="I12" s="81">
        <f>[1]SKP!K16</f>
        <v>0</v>
      </c>
      <c r="J12" s="89">
        <f>K12*'[2]Form 1'!E16</f>
        <v>0</v>
      </c>
      <c r="K12" s="90">
        <v>200</v>
      </c>
      <c r="L12" s="94" t="s">
        <v>39</v>
      </c>
      <c r="M12" s="89">
        <v>1</v>
      </c>
      <c r="N12" s="92">
        <v>12</v>
      </c>
      <c r="O12" s="93" t="s">
        <v>35</v>
      </c>
      <c r="P12" s="81">
        <f>[1]SKP!K16</f>
        <v>0</v>
      </c>
      <c r="Q12" s="95">
        <f t="shared" si="1"/>
        <v>276</v>
      </c>
      <c r="R12" s="83">
        <f t="shared" si="2"/>
        <v>92</v>
      </c>
      <c r="T12" s="84">
        <f t="shared" si="3"/>
        <v>1</v>
      </c>
      <c r="U12" s="84">
        <f t="shared" si="4"/>
        <v>92</v>
      </c>
      <c r="W12" s="84">
        <f t="shared" si="5"/>
        <v>0</v>
      </c>
      <c r="X12" s="85" t="e">
        <f t="shared" si="6"/>
        <v>#DIV/0!</v>
      </c>
      <c r="Y12" s="84">
        <f t="shared" si="7"/>
        <v>100</v>
      </c>
      <c r="Z12" s="84">
        <f t="shared" si="8"/>
        <v>100</v>
      </c>
      <c r="AA12" s="86">
        <f t="shared" si="9"/>
        <v>76.000000000000014</v>
      </c>
      <c r="AB12" s="86" t="e">
        <f t="shared" si="10"/>
        <v>#DIV/0!</v>
      </c>
      <c r="AC12" s="84">
        <f t="shared" si="11"/>
        <v>76.000000000000014</v>
      </c>
      <c r="AD12" s="84">
        <f t="shared" si="12"/>
        <v>99.999999999999986</v>
      </c>
      <c r="AE12" s="71" t="e">
        <f t="shared" si="13"/>
        <v>#DIV/0!</v>
      </c>
      <c r="AF12" s="71" t="e">
        <f t="shared" si="14"/>
        <v>#DIV/0!</v>
      </c>
      <c r="AG12" s="71">
        <f t="shared" si="15"/>
        <v>276</v>
      </c>
      <c r="AH12" s="71"/>
      <c r="AI12" s="69"/>
      <c r="AJ12" s="69"/>
      <c r="AK12" s="87">
        <f t="shared" si="16"/>
        <v>0</v>
      </c>
      <c r="AL12" s="88" t="e">
        <f t="shared" si="17"/>
        <v>#DIV/0!</v>
      </c>
      <c r="AM12" s="86" t="e">
        <f t="shared" si="18"/>
        <v>#DIV/0!</v>
      </c>
      <c r="AN12" s="69">
        <f t="shared" si="19"/>
        <v>276</v>
      </c>
      <c r="AO12" s="84">
        <f t="shared" si="0"/>
        <v>276</v>
      </c>
    </row>
    <row r="13" spans="1:41" s="84" customFormat="1" ht="27" thickTop="1" thickBot="1">
      <c r="A13" s="314">
        <v>6</v>
      </c>
      <c r="B13" s="75" t="s">
        <v>28</v>
      </c>
      <c r="C13" s="89">
        <f>'[2]Form 1'!F17</f>
        <v>0</v>
      </c>
      <c r="D13" s="90">
        <v>200</v>
      </c>
      <c r="E13" s="91" t="s">
        <v>39</v>
      </c>
      <c r="F13" s="25">
        <v>1</v>
      </c>
      <c r="G13" s="26">
        <v>12</v>
      </c>
      <c r="H13" s="29" t="s">
        <v>35</v>
      </c>
      <c r="I13" s="81">
        <f>[1]SKP!K17</f>
        <v>0</v>
      </c>
      <c r="J13" s="89">
        <f>K13*'[2]Form 1'!E17</f>
        <v>0</v>
      </c>
      <c r="K13" s="90">
        <v>200</v>
      </c>
      <c r="L13" s="94" t="s">
        <v>39</v>
      </c>
      <c r="M13" s="89">
        <v>1</v>
      </c>
      <c r="N13" s="92">
        <v>12</v>
      </c>
      <c r="O13" s="93" t="s">
        <v>35</v>
      </c>
      <c r="P13" s="81">
        <f>[1]SKP!K17</f>
        <v>0</v>
      </c>
      <c r="Q13" s="95">
        <f t="shared" si="1"/>
        <v>276</v>
      </c>
      <c r="R13" s="83">
        <f t="shared" si="2"/>
        <v>92</v>
      </c>
      <c r="T13" s="84">
        <f t="shared" si="3"/>
        <v>1</v>
      </c>
      <c r="U13" s="84">
        <f t="shared" si="4"/>
        <v>92</v>
      </c>
      <c r="W13" s="84">
        <f t="shared" si="5"/>
        <v>0</v>
      </c>
      <c r="X13" s="85" t="e">
        <f t="shared" si="6"/>
        <v>#DIV/0!</v>
      </c>
      <c r="Y13" s="84">
        <f t="shared" si="7"/>
        <v>100</v>
      </c>
      <c r="Z13" s="84">
        <f t="shared" si="8"/>
        <v>100</v>
      </c>
      <c r="AA13" s="86">
        <f t="shared" si="9"/>
        <v>76.000000000000014</v>
      </c>
      <c r="AB13" s="86" t="e">
        <f t="shared" si="10"/>
        <v>#DIV/0!</v>
      </c>
      <c r="AC13" s="84">
        <f t="shared" si="11"/>
        <v>76.000000000000014</v>
      </c>
      <c r="AD13" s="84">
        <f t="shared" si="12"/>
        <v>99.999999999999986</v>
      </c>
      <c r="AE13" s="71" t="e">
        <f t="shared" si="13"/>
        <v>#DIV/0!</v>
      </c>
      <c r="AF13" s="71" t="e">
        <f t="shared" si="14"/>
        <v>#DIV/0!</v>
      </c>
      <c r="AG13" s="71">
        <f t="shared" si="15"/>
        <v>276</v>
      </c>
      <c r="AH13" s="71"/>
      <c r="AK13" s="87">
        <f t="shared" si="16"/>
        <v>0</v>
      </c>
      <c r="AL13" s="88" t="e">
        <f t="shared" si="17"/>
        <v>#DIV/0!</v>
      </c>
      <c r="AM13" s="86" t="e">
        <f t="shared" si="18"/>
        <v>#DIV/0!</v>
      </c>
      <c r="AN13" s="69">
        <f t="shared" si="19"/>
        <v>276</v>
      </c>
      <c r="AO13" s="84">
        <f t="shared" si="0"/>
        <v>276</v>
      </c>
    </row>
    <row r="14" spans="1:41" s="84" customFormat="1" ht="14.25" thickTop="1" thickBot="1">
      <c r="A14" s="314">
        <v>7</v>
      </c>
      <c r="B14" s="75" t="s">
        <v>33</v>
      </c>
      <c r="C14" s="89">
        <f>'[2]Form 1'!F18</f>
        <v>0</v>
      </c>
      <c r="D14" s="90">
        <v>1</v>
      </c>
      <c r="E14" s="91" t="s">
        <v>30</v>
      </c>
      <c r="F14" s="34">
        <v>1</v>
      </c>
      <c r="G14" s="26">
        <v>3</v>
      </c>
      <c r="H14" s="35" t="s">
        <v>36</v>
      </c>
      <c r="I14" s="81">
        <v>0</v>
      </c>
      <c r="J14" s="89">
        <f>K14*'[2]Form 1'!E18</f>
        <v>0</v>
      </c>
      <c r="K14" s="90">
        <v>1</v>
      </c>
      <c r="L14" s="94" t="s">
        <v>30</v>
      </c>
      <c r="M14" s="89">
        <v>1</v>
      </c>
      <c r="N14" s="92">
        <v>3</v>
      </c>
      <c r="O14" s="93" t="s">
        <v>36</v>
      </c>
      <c r="P14" s="81">
        <v>0</v>
      </c>
      <c r="Q14" s="95">
        <f t="shared" si="1"/>
        <v>276</v>
      </c>
      <c r="R14" s="83">
        <f t="shared" si="2"/>
        <v>92</v>
      </c>
      <c r="T14" s="84">
        <f t="shared" si="3"/>
        <v>1</v>
      </c>
      <c r="U14" s="84">
        <f t="shared" si="4"/>
        <v>92</v>
      </c>
      <c r="W14" s="84">
        <f t="shared" si="5"/>
        <v>0</v>
      </c>
      <c r="X14" s="85" t="e">
        <f t="shared" si="6"/>
        <v>#DIV/0!</v>
      </c>
      <c r="Y14" s="84">
        <f t="shared" si="7"/>
        <v>100</v>
      </c>
      <c r="Z14" s="84">
        <f t="shared" si="8"/>
        <v>100</v>
      </c>
      <c r="AA14" s="86">
        <f t="shared" si="9"/>
        <v>76.000000000000014</v>
      </c>
      <c r="AB14" s="86" t="e">
        <f t="shared" si="10"/>
        <v>#DIV/0!</v>
      </c>
      <c r="AC14" s="84">
        <f t="shared" si="11"/>
        <v>76.000000000000014</v>
      </c>
      <c r="AD14" s="84">
        <f t="shared" si="12"/>
        <v>99.999999999999986</v>
      </c>
      <c r="AE14" s="71" t="e">
        <f t="shared" si="13"/>
        <v>#DIV/0!</v>
      </c>
      <c r="AF14" s="71" t="e">
        <f t="shared" si="14"/>
        <v>#DIV/0!</v>
      </c>
      <c r="AG14" s="71">
        <f t="shared" si="15"/>
        <v>276</v>
      </c>
      <c r="AH14" s="71"/>
      <c r="AK14" s="87">
        <f t="shared" si="16"/>
        <v>0</v>
      </c>
      <c r="AL14" s="96" t="e">
        <f t="shared" si="17"/>
        <v>#DIV/0!</v>
      </c>
      <c r="AM14" s="86" t="e">
        <f t="shared" si="18"/>
        <v>#DIV/0!</v>
      </c>
      <c r="AN14" s="69">
        <f t="shared" si="19"/>
        <v>276</v>
      </c>
      <c r="AO14" s="84">
        <f t="shared" si="0"/>
        <v>276</v>
      </c>
    </row>
    <row r="15" spans="1:41" s="84" customFormat="1" ht="14.25" thickTop="1" thickBot="1">
      <c r="A15" s="314">
        <v>8</v>
      </c>
      <c r="B15" s="75" t="s">
        <v>34</v>
      </c>
      <c r="C15" s="89">
        <f>'[2]Form 1'!F19</f>
        <v>0</v>
      </c>
      <c r="D15" s="90">
        <v>1</v>
      </c>
      <c r="E15" s="91" t="s">
        <v>30</v>
      </c>
      <c r="F15" s="34">
        <v>1</v>
      </c>
      <c r="G15" s="26">
        <v>5</v>
      </c>
      <c r="H15" s="35" t="s">
        <v>35</v>
      </c>
      <c r="I15" s="81">
        <f>[1]SKP!K19</f>
        <v>0</v>
      </c>
      <c r="J15" s="89">
        <f>K15*'[2]Form 1'!E19</f>
        <v>0</v>
      </c>
      <c r="K15" s="90">
        <v>1</v>
      </c>
      <c r="L15" s="94" t="s">
        <v>30</v>
      </c>
      <c r="M15" s="89">
        <v>1</v>
      </c>
      <c r="N15" s="92">
        <v>5</v>
      </c>
      <c r="O15" s="93" t="s">
        <v>35</v>
      </c>
      <c r="P15" s="81">
        <f>[1]SKP!K19</f>
        <v>0</v>
      </c>
      <c r="Q15" s="95">
        <f t="shared" si="1"/>
        <v>276</v>
      </c>
      <c r="R15" s="83">
        <f t="shared" si="2"/>
        <v>92</v>
      </c>
      <c r="T15" s="84">
        <f t="shared" si="3"/>
        <v>1</v>
      </c>
      <c r="U15" s="84">
        <f t="shared" si="4"/>
        <v>92</v>
      </c>
      <c r="W15" s="84">
        <f t="shared" si="5"/>
        <v>0</v>
      </c>
      <c r="X15" s="85" t="e">
        <f t="shared" si="6"/>
        <v>#DIV/0!</v>
      </c>
      <c r="Y15" s="84">
        <f t="shared" si="7"/>
        <v>100</v>
      </c>
      <c r="Z15" s="84">
        <f t="shared" si="8"/>
        <v>100</v>
      </c>
      <c r="AA15" s="86">
        <f t="shared" si="9"/>
        <v>76.000000000000014</v>
      </c>
      <c r="AB15" s="86" t="e">
        <f t="shared" si="10"/>
        <v>#DIV/0!</v>
      </c>
      <c r="AC15" s="84">
        <f t="shared" si="11"/>
        <v>76.000000000000014</v>
      </c>
      <c r="AD15" s="84">
        <f t="shared" si="12"/>
        <v>99.999999999999986</v>
      </c>
      <c r="AE15" s="71" t="e">
        <f t="shared" si="13"/>
        <v>#DIV/0!</v>
      </c>
      <c r="AF15" s="71" t="e">
        <f t="shared" si="14"/>
        <v>#DIV/0!</v>
      </c>
      <c r="AG15" s="71">
        <f t="shared" si="15"/>
        <v>276</v>
      </c>
      <c r="AH15" s="71"/>
      <c r="AK15" s="87">
        <f t="shared" si="16"/>
        <v>0</v>
      </c>
      <c r="AL15" s="96" t="e">
        <f t="shared" si="17"/>
        <v>#DIV/0!</v>
      </c>
      <c r="AM15" s="86" t="e">
        <f t="shared" si="18"/>
        <v>#DIV/0!</v>
      </c>
      <c r="AN15" s="69">
        <f t="shared" si="19"/>
        <v>276</v>
      </c>
      <c r="AO15" s="84">
        <f t="shared" si="0"/>
        <v>276</v>
      </c>
    </row>
    <row r="16" spans="1:41" s="84" customFormat="1" ht="14.25" thickTop="1" thickBot="1">
      <c r="A16" s="314">
        <v>9</v>
      </c>
      <c r="B16" s="75" t="s">
        <v>32</v>
      </c>
      <c r="C16" s="89">
        <f>'[2]Form 1'!F20</f>
        <v>0</v>
      </c>
      <c r="D16" s="90">
        <v>1</v>
      </c>
      <c r="E16" s="91" t="s">
        <v>30</v>
      </c>
      <c r="F16" s="34">
        <v>1</v>
      </c>
      <c r="G16" s="26">
        <v>2</v>
      </c>
      <c r="H16" s="35" t="s">
        <v>36</v>
      </c>
      <c r="I16" s="81">
        <f>[1]SKP!K20</f>
        <v>0</v>
      </c>
      <c r="J16" s="89">
        <f>K16*'[2]Form 1'!E20</f>
        <v>0</v>
      </c>
      <c r="K16" s="90">
        <v>1</v>
      </c>
      <c r="L16" s="94" t="s">
        <v>30</v>
      </c>
      <c r="M16" s="89">
        <v>1</v>
      </c>
      <c r="N16" s="92">
        <v>2</v>
      </c>
      <c r="O16" s="93" t="s">
        <v>36</v>
      </c>
      <c r="P16" s="81">
        <f>[1]SKP!K20</f>
        <v>0</v>
      </c>
      <c r="Q16" s="95">
        <f t="shared" si="1"/>
        <v>276</v>
      </c>
      <c r="R16" s="83">
        <f t="shared" si="2"/>
        <v>92</v>
      </c>
      <c r="T16" s="84">
        <f t="shared" si="3"/>
        <v>1</v>
      </c>
      <c r="U16" s="84">
        <f t="shared" si="4"/>
        <v>92</v>
      </c>
      <c r="W16" s="84">
        <f t="shared" si="5"/>
        <v>0</v>
      </c>
      <c r="X16" s="85" t="e">
        <f t="shared" si="6"/>
        <v>#DIV/0!</v>
      </c>
      <c r="Y16" s="84">
        <f t="shared" si="7"/>
        <v>100</v>
      </c>
      <c r="Z16" s="84">
        <f t="shared" si="8"/>
        <v>100</v>
      </c>
      <c r="AA16" s="86">
        <f t="shared" si="9"/>
        <v>76</v>
      </c>
      <c r="AB16" s="86" t="e">
        <f t="shared" si="10"/>
        <v>#DIV/0!</v>
      </c>
      <c r="AC16" s="84">
        <f t="shared" si="11"/>
        <v>76</v>
      </c>
      <c r="AD16" s="84">
        <f t="shared" si="12"/>
        <v>100</v>
      </c>
      <c r="AE16" s="71" t="e">
        <f t="shared" si="13"/>
        <v>#DIV/0!</v>
      </c>
      <c r="AF16" s="71" t="e">
        <f t="shared" si="14"/>
        <v>#DIV/0!</v>
      </c>
      <c r="AG16" s="71">
        <f t="shared" si="15"/>
        <v>276</v>
      </c>
      <c r="AH16" s="71"/>
      <c r="AK16" s="87">
        <f t="shared" si="16"/>
        <v>0</v>
      </c>
      <c r="AL16" s="96" t="e">
        <f t="shared" si="17"/>
        <v>#DIV/0!</v>
      </c>
      <c r="AM16" s="86" t="e">
        <f t="shared" si="18"/>
        <v>#DIV/0!</v>
      </c>
      <c r="AN16" s="69">
        <f t="shared" si="19"/>
        <v>276</v>
      </c>
      <c r="AO16" s="84">
        <f t="shared" si="0"/>
        <v>276</v>
      </c>
    </row>
    <row r="17" spans="1:41" s="84" customFormat="1" ht="27" thickTop="1" thickBot="1">
      <c r="A17" s="314">
        <v>10</v>
      </c>
      <c r="B17" s="75" t="s">
        <v>49</v>
      </c>
      <c r="C17" s="89">
        <f>'[2]Form 1'!F21</f>
        <v>0</v>
      </c>
      <c r="D17" s="97">
        <v>12</v>
      </c>
      <c r="E17" s="98" t="s">
        <v>30</v>
      </c>
      <c r="F17" s="34">
        <v>1</v>
      </c>
      <c r="G17" s="55">
        <v>12</v>
      </c>
      <c r="H17" s="35" t="s">
        <v>35</v>
      </c>
      <c r="I17" s="81">
        <f>[1]SKP!K21</f>
        <v>0</v>
      </c>
      <c r="J17" s="89">
        <f>K17*'[2]Form 1'!E21</f>
        <v>0</v>
      </c>
      <c r="K17" s="97">
        <v>12</v>
      </c>
      <c r="L17" s="94" t="s">
        <v>30</v>
      </c>
      <c r="M17" s="89">
        <v>1</v>
      </c>
      <c r="N17" s="99">
        <v>12</v>
      </c>
      <c r="O17" s="100" t="s">
        <v>35</v>
      </c>
      <c r="P17" s="81">
        <f>[1]SKP!K21</f>
        <v>0</v>
      </c>
      <c r="Q17" s="95">
        <f>AG17</f>
        <v>276</v>
      </c>
      <c r="R17" s="83">
        <f t="shared" si="2"/>
        <v>92</v>
      </c>
      <c r="T17" s="84">
        <f>IF(D17&gt;0,1,0)</f>
        <v>1</v>
      </c>
      <c r="U17" s="84">
        <f>IFERROR(R17,0)</f>
        <v>92</v>
      </c>
      <c r="W17" s="84">
        <f>100-(N17/G17*100)</f>
        <v>0</v>
      </c>
      <c r="X17" s="85" t="e">
        <f>100-(P17/I17*100)</f>
        <v>#DIV/0!</v>
      </c>
      <c r="Y17" s="84">
        <f>K17/D17*100</f>
        <v>100</v>
      </c>
      <c r="Z17" s="84">
        <f t="shared" si="8"/>
        <v>100</v>
      </c>
      <c r="AA17" s="86">
        <f t="shared" si="9"/>
        <v>76.000000000000014</v>
      </c>
      <c r="AB17" s="86" t="e">
        <f>IF(X17&gt;24,AF17,AE17)</f>
        <v>#DIV/0!</v>
      </c>
      <c r="AC17" s="84">
        <f t="shared" si="11"/>
        <v>76.000000000000014</v>
      </c>
      <c r="AD17" s="84">
        <f t="shared" si="12"/>
        <v>99.999999999999986</v>
      </c>
      <c r="AE17" s="71" t="e">
        <f t="shared" si="13"/>
        <v>#DIV/0!</v>
      </c>
      <c r="AF17" s="71" t="e">
        <f t="shared" si="14"/>
        <v>#DIV/0!</v>
      </c>
      <c r="AG17" s="71">
        <f>IFERROR(SUM(Y17:AB17),SUM(Y17:AA17))</f>
        <v>276</v>
      </c>
      <c r="AH17" s="71"/>
      <c r="AK17" s="87">
        <f t="shared" si="16"/>
        <v>0</v>
      </c>
      <c r="AL17" s="96" t="e">
        <f t="shared" si="17"/>
        <v>#DIV/0!</v>
      </c>
      <c r="AM17" s="86" t="e">
        <f t="shared" si="18"/>
        <v>#DIV/0!</v>
      </c>
      <c r="AN17" s="69">
        <f t="shared" si="19"/>
        <v>276</v>
      </c>
      <c r="AO17" s="84">
        <f t="shared" si="0"/>
        <v>276</v>
      </c>
    </row>
    <row r="18" spans="1:41" s="84" customFormat="1" ht="27" thickTop="1" thickBot="1">
      <c r="A18" s="314">
        <v>11</v>
      </c>
      <c r="B18" s="101" t="s">
        <v>31</v>
      </c>
      <c r="C18" s="89">
        <f>'[2]Form 1'!F22</f>
        <v>0</v>
      </c>
      <c r="D18" s="102">
        <v>4000</v>
      </c>
      <c r="E18" s="103" t="s">
        <v>39</v>
      </c>
      <c r="F18" s="41">
        <v>1</v>
      </c>
      <c r="G18" s="42">
        <v>12</v>
      </c>
      <c r="H18" s="43" t="s">
        <v>35</v>
      </c>
      <c r="I18" s="81">
        <f>[1]SKP!K22</f>
        <v>0</v>
      </c>
      <c r="J18" s="89">
        <f>K18*'[2]Form 1'!E22</f>
        <v>0</v>
      </c>
      <c r="K18" s="102">
        <v>4000</v>
      </c>
      <c r="L18" s="94" t="s">
        <v>39</v>
      </c>
      <c r="M18" s="89">
        <v>1</v>
      </c>
      <c r="N18" s="104">
        <v>12</v>
      </c>
      <c r="O18" s="105" t="s">
        <v>35</v>
      </c>
      <c r="P18" s="81">
        <f>[1]SKP!K22</f>
        <v>0</v>
      </c>
      <c r="Q18" s="95">
        <f>AG18</f>
        <v>276</v>
      </c>
      <c r="R18" s="83">
        <f t="shared" si="2"/>
        <v>92</v>
      </c>
      <c r="T18" s="84">
        <f>IF(D18&gt;0,1,0)</f>
        <v>1</v>
      </c>
      <c r="U18" s="84">
        <f>IFERROR(R18,0)</f>
        <v>92</v>
      </c>
      <c r="W18" s="84">
        <f>100-(N18/G18*100)</f>
        <v>0</v>
      </c>
      <c r="X18" s="85" t="e">
        <f>100-(P18/I18*100)</f>
        <v>#DIV/0!</v>
      </c>
      <c r="Y18" s="84">
        <f>K18/D18*100</f>
        <v>100</v>
      </c>
      <c r="Z18" s="84">
        <f t="shared" si="8"/>
        <v>100</v>
      </c>
      <c r="AA18" s="86">
        <f t="shared" si="9"/>
        <v>76.000000000000014</v>
      </c>
      <c r="AB18" s="86" t="e">
        <f>IF(X18&gt;24,AF18,AE18)</f>
        <v>#DIV/0!</v>
      </c>
      <c r="AC18" s="84">
        <f t="shared" si="11"/>
        <v>76.000000000000014</v>
      </c>
      <c r="AD18" s="84">
        <f t="shared" si="12"/>
        <v>99.999999999999986</v>
      </c>
      <c r="AE18" s="71" t="e">
        <f t="shared" si="13"/>
        <v>#DIV/0!</v>
      </c>
      <c r="AF18" s="71" t="e">
        <f t="shared" si="14"/>
        <v>#DIV/0!</v>
      </c>
      <c r="AG18" s="71">
        <f>IFERROR(SUM(Y18:AB18),SUM(Y18:AA18))</f>
        <v>276</v>
      </c>
      <c r="AH18" s="71"/>
      <c r="AK18" s="87">
        <f t="shared" si="16"/>
        <v>0</v>
      </c>
      <c r="AL18" s="96" t="e">
        <f t="shared" si="17"/>
        <v>#DIV/0!</v>
      </c>
      <c r="AM18" s="86" t="e">
        <f t="shared" si="18"/>
        <v>#DIV/0!</v>
      </c>
      <c r="AN18" s="69">
        <f t="shared" si="19"/>
        <v>276</v>
      </c>
      <c r="AO18" s="84">
        <f t="shared" si="0"/>
        <v>276</v>
      </c>
    </row>
    <row r="19" spans="1:41" s="84" customFormat="1" ht="14.25" thickTop="1" thickBot="1">
      <c r="A19" s="315">
        <v>12</v>
      </c>
      <c r="B19" s="75" t="s">
        <v>76</v>
      </c>
      <c r="C19" s="89">
        <f>'[2]Form 1'!F23</f>
        <v>0</v>
      </c>
      <c r="D19" s="90">
        <v>1</v>
      </c>
      <c r="E19" s="91" t="s">
        <v>30</v>
      </c>
      <c r="F19" s="25">
        <v>1</v>
      </c>
      <c r="G19" s="26">
        <v>5</v>
      </c>
      <c r="H19" s="29" t="s">
        <v>36</v>
      </c>
      <c r="I19" s="81">
        <v>7500000</v>
      </c>
      <c r="J19" s="89">
        <f>K19*'[2]Form 1'!E23</f>
        <v>0</v>
      </c>
      <c r="K19" s="90">
        <v>1</v>
      </c>
      <c r="L19" s="94" t="s">
        <v>30</v>
      </c>
      <c r="M19" s="89">
        <v>1</v>
      </c>
      <c r="N19" s="92">
        <v>5</v>
      </c>
      <c r="O19" s="93" t="s">
        <v>36</v>
      </c>
      <c r="P19" s="81">
        <v>7500000</v>
      </c>
      <c r="Q19" s="95">
        <f>AG19</f>
        <v>352</v>
      </c>
      <c r="R19" s="83">
        <f t="shared" si="2"/>
        <v>88</v>
      </c>
      <c r="T19" s="84">
        <f>IF(D19&gt;0,1,0)</f>
        <v>1</v>
      </c>
      <c r="U19" s="84">
        <f>IFERROR(R19,0)</f>
        <v>88</v>
      </c>
      <c r="W19" s="84">
        <f>100-(N19/G19*100)</f>
        <v>0</v>
      </c>
      <c r="X19" s="85">
        <f>100-(P19/I19*100)</f>
        <v>0</v>
      </c>
      <c r="Y19" s="84">
        <f>K19/D19*100</f>
        <v>100</v>
      </c>
      <c r="Z19" s="84">
        <f t="shared" ref="Z19" si="20">M19/F19*100</f>
        <v>100</v>
      </c>
      <c r="AA19" s="86">
        <f t="shared" ref="AA19" si="21">IF(W19&gt;24,AD19,AC19)</f>
        <v>76.000000000000014</v>
      </c>
      <c r="AB19" s="86">
        <f>IF(X19&gt;24,AF19,AE19)</f>
        <v>76</v>
      </c>
      <c r="AC19" s="84">
        <f t="shared" ref="AC19" si="22">((1.76*G19-N19)/G19)*100</f>
        <v>76.000000000000014</v>
      </c>
      <c r="AD19" s="84">
        <f t="shared" ref="AD19" si="23">76-((((1.76*G19-N19)/G19)*100)-100)</f>
        <v>99.999999999999986</v>
      </c>
      <c r="AE19" s="71">
        <f t="shared" ref="AE19" si="24">((1.76*I19-P19)/I19)*100</f>
        <v>76</v>
      </c>
      <c r="AF19" s="71">
        <f t="shared" ref="AF19" si="25">76-((((1.76*I19-P19)/I19)*100)-100)</f>
        <v>100</v>
      </c>
      <c r="AG19" s="71">
        <f>IFERROR(SUM(Y19:AB19),SUM(Y19:AA19))</f>
        <v>352</v>
      </c>
      <c r="AH19" s="71"/>
      <c r="AK19" s="87">
        <f t="shared" ref="AK19" si="26">100-(N19/G19*100)</f>
        <v>0</v>
      </c>
      <c r="AL19" s="96">
        <f t="shared" ref="AL19" si="27">100-(P19/I19*100)</f>
        <v>0</v>
      </c>
      <c r="AM19" s="86">
        <f t="shared" ref="AM19" si="28">IF(AND(AK19&gt;24,AL19&gt;24),(IFERROR(((K19/D19*100)+(M19/F19*100)+(76-((((1.76*G19-N19)/G19)*100)-100))+(76-((((1.76*I19-P19)/I19)*100)-100))),((K19/D19*100)+(M19/F19*100)+(76-((((1.76*G19-N19)/G19)*100)-100))))),(IFERROR(((K19/D19*100)+(M19/F19*100)+(((1.76*G19-N19)/G19)*100))+(((1.76*I19-P19)/I19)*100),((K19/D19*100)+(M19/F19*100)+(((1.76*G19-N19)/G19)*100)))))</f>
        <v>352</v>
      </c>
      <c r="AN19" s="69">
        <f t="shared" ref="AN19" si="29">IF(AK19&gt;24,(((K19/D19*100)+(M19/F19*100)+(76-((((1.76*G19-N19)/G19)*100)-100)))),(((K19/D19*100)+(M19/F19*100)+(((1.76*G19-N19)/G19)*100))))</f>
        <v>276</v>
      </c>
      <c r="AO19" s="84">
        <f t="shared" ref="AO19" si="30">IFERROR(AM19,AN19)</f>
        <v>352</v>
      </c>
    </row>
    <row r="20" spans="1:41" ht="14.25" thickTop="1" thickBot="1">
      <c r="A20" s="106"/>
      <c r="B20" s="107"/>
      <c r="C20" s="107"/>
      <c r="D20" s="108"/>
      <c r="E20" s="108"/>
      <c r="F20" s="108"/>
      <c r="G20" s="108"/>
      <c r="H20" s="108"/>
      <c r="I20" s="108"/>
      <c r="J20" s="109"/>
      <c r="K20" s="110"/>
      <c r="L20" s="110"/>
      <c r="M20" s="110"/>
      <c r="N20" s="110"/>
      <c r="O20" s="110"/>
      <c r="P20" s="110"/>
      <c r="Q20" s="111"/>
      <c r="R20" s="112"/>
    </row>
    <row r="21" spans="1:41" ht="14.25" thickTop="1" thickBot="1">
      <c r="A21" s="219" t="s">
        <v>74</v>
      </c>
      <c r="B21" s="220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1"/>
      <c r="R21" s="113">
        <f>(SUM(U8:U19)/T22)</f>
        <v>91.333333333333329</v>
      </c>
    </row>
    <row r="22" spans="1:41" ht="27" thickTop="1" thickBot="1">
      <c r="A22" s="222"/>
      <c r="B22" s="223"/>
      <c r="C22" s="223"/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23"/>
      <c r="Q22" s="224"/>
      <c r="R22" s="114" t="str">
        <f>IF(R21&lt;=50,"(Buruk)",IF(R21&lt;=60,"(Sedang)",IF(R21&lt;=75,"(Cukup)",IF(R21&lt;=90.99,"(Baik)","(Sangat Baik)"))))</f>
        <v>(Sangat Baik)</v>
      </c>
      <c r="T22" s="66">
        <f>SUM(T8:T21)</f>
        <v>12</v>
      </c>
    </row>
    <row r="23" spans="1:41" ht="13.5" thickTop="1">
      <c r="Y23" s="66" t="e">
        <f>0/0</f>
        <v>#DIV/0!</v>
      </c>
    </row>
    <row r="25" spans="1:41">
      <c r="M25" s="225" t="s">
        <v>75</v>
      </c>
      <c r="N25" s="207"/>
      <c r="O25" s="207"/>
      <c r="P25" s="207"/>
      <c r="Q25" s="207"/>
      <c r="R25" s="207"/>
    </row>
    <row r="26" spans="1:41">
      <c r="M26" s="225" t="s">
        <v>17</v>
      </c>
      <c r="N26" s="225"/>
      <c r="O26" s="225"/>
      <c r="P26" s="225"/>
      <c r="Q26" s="225"/>
      <c r="R26" s="225"/>
    </row>
    <row r="30" spans="1:41">
      <c r="M30" s="226" t="str">
        <f>[1]SKP!A31</f>
        <v>Soetedjo Joewono, S.E, M.M</v>
      </c>
      <c r="N30" s="226"/>
      <c r="O30" s="226"/>
      <c r="P30" s="226"/>
      <c r="Q30" s="226"/>
      <c r="R30" s="226"/>
    </row>
    <row r="31" spans="1:41">
      <c r="M31" s="207" t="str">
        <f>[1]SKP!A32</f>
        <v>NIP: 19700117 199110 1 001</v>
      </c>
      <c r="N31" s="207"/>
      <c r="O31" s="207"/>
      <c r="P31" s="207"/>
      <c r="Q31" s="207"/>
      <c r="R31" s="207"/>
    </row>
  </sheetData>
  <mergeCells count="24">
    <mergeCell ref="M26:R26"/>
    <mergeCell ref="M30:R30"/>
    <mergeCell ref="M31:R31"/>
    <mergeCell ref="G6:H6"/>
    <mergeCell ref="K6:L6"/>
    <mergeCell ref="N6:O6"/>
    <mergeCell ref="A21:Q22"/>
    <mergeCell ref="M25:R25"/>
    <mergeCell ref="D7:E7"/>
    <mergeCell ref="G7:H7"/>
    <mergeCell ref="K7:L7"/>
    <mergeCell ref="N7:O7"/>
    <mergeCell ref="A1:R1"/>
    <mergeCell ref="A2:R2"/>
    <mergeCell ref="A3:Q3"/>
    <mergeCell ref="A5:A6"/>
    <mergeCell ref="B5:B6"/>
    <mergeCell ref="C5:C6"/>
    <mergeCell ref="D5:I5"/>
    <mergeCell ref="J5:J6"/>
    <mergeCell ref="K5:P5"/>
    <mergeCell ref="Q5:Q6"/>
    <mergeCell ref="R5:R6"/>
    <mergeCell ref="D6:E6"/>
  </mergeCells>
  <pageMargins left="0.51181102362204722" right="0.51181102362204722" top="0.98425196850393704" bottom="0.98425196850393704" header="0.51181102362204722" footer="0.51181102362204722"/>
  <pageSetup paperSize="9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"/>
  <sheetViews>
    <sheetView tabSelected="1" topLeftCell="A31" zoomScale="85" zoomScaleNormal="85" workbookViewId="0">
      <selection activeCell="W48" sqref="W48"/>
    </sheetView>
  </sheetViews>
  <sheetFormatPr defaultRowHeight="12.75"/>
  <cols>
    <col min="1" max="1" width="0.85546875" style="66" customWidth="1"/>
    <col min="2" max="2" width="4.7109375" style="66" customWidth="1"/>
    <col min="3" max="3" width="19.140625" style="66" customWidth="1"/>
    <col min="4" max="4" width="14.85546875" style="66" customWidth="1"/>
    <col min="5" max="5" width="13.7109375" style="66" customWidth="1"/>
    <col min="6" max="6" width="11.42578125" style="66" customWidth="1"/>
    <col min="7" max="7" width="4.42578125" style="66" customWidth="1"/>
    <col min="8" max="8" width="13.28515625" style="66" customWidth="1"/>
    <col min="9" max="9" width="15.28515625" style="66" customWidth="1"/>
    <col min="10" max="10" width="9.7109375" style="66" customWidth="1"/>
    <col min="11" max="11" width="4.7109375" style="66" customWidth="1"/>
    <col min="12" max="14" width="9.140625" style="66"/>
    <col min="15" max="15" width="13.85546875" style="66" customWidth="1"/>
    <col min="16" max="19" width="9.140625" style="66"/>
    <col min="20" max="20" width="11.7109375" style="66" customWidth="1"/>
    <col min="21" max="21" width="0.85546875" style="66" customWidth="1"/>
    <col min="22" max="256" width="9.140625" style="66"/>
    <col min="257" max="257" width="0.85546875" style="66" customWidth="1"/>
    <col min="258" max="258" width="4.7109375" style="66" customWidth="1"/>
    <col min="259" max="259" width="19.140625" style="66" customWidth="1"/>
    <col min="260" max="260" width="14.85546875" style="66" customWidth="1"/>
    <col min="261" max="261" width="13.7109375" style="66" customWidth="1"/>
    <col min="262" max="262" width="11.42578125" style="66" customWidth="1"/>
    <col min="263" max="263" width="4.42578125" style="66" customWidth="1"/>
    <col min="264" max="264" width="13.28515625" style="66" customWidth="1"/>
    <col min="265" max="265" width="15.28515625" style="66" customWidth="1"/>
    <col min="266" max="266" width="9.7109375" style="66" customWidth="1"/>
    <col min="267" max="267" width="4.7109375" style="66" customWidth="1"/>
    <col min="268" max="270" width="9.140625" style="66"/>
    <col min="271" max="271" width="13.85546875" style="66" customWidth="1"/>
    <col min="272" max="275" width="9.140625" style="66"/>
    <col min="276" max="276" width="11.7109375" style="66" customWidth="1"/>
    <col min="277" max="277" width="0.85546875" style="66" customWidth="1"/>
    <col min="278" max="512" width="9.140625" style="66"/>
    <col min="513" max="513" width="0.85546875" style="66" customWidth="1"/>
    <col min="514" max="514" width="4.7109375" style="66" customWidth="1"/>
    <col min="515" max="515" width="19.140625" style="66" customWidth="1"/>
    <col min="516" max="516" width="14.85546875" style="66" customWidth="1"/>
    <col min="517" max="517" width="13.7109375" style="66" customWidth="1"/>
    <col min="518" max="518" width="11.42578125" style="66" customWidth="1"/>
    <col min="519" max="519" width="4.42578125" style="66" customWidth="1"/>
    <col min="520" max="520" width="13.28515625" style="66" customWidth="1"/>
    <col min="521" max="521" width="15.28515625" style="66" customWidth="1"/>
    <col min="522" max="522" width="9.7109375" style="66" customWidth="1"/>
    <col min="523" max="523" width="4.7109375" style="66" customWidth="1"/>
    <col min="524" max="526" width="9.140625" style="66"/>
    <col min="527" max="527" width="13.85546875" style="66" customWidth="1"/>
    <col min="528" max="531" width="9.140625" style="66"/>
    <col min="532" max="532" width="11.7109375" style="66" customWidth="1"/>
    <col min="533" max="533" width="0.85546875" style="66" customWidth="1"/>
    <col min="534" max="768" width="9.140625" style="66"/>
    <col min="769" max="769" width="0.85546875" style="66" customWidth="1"/>
    <col min="770" max="770" width="4.7109375" style="66" customWidth="1"/>
    <col min="771" max="771" width="19.140625" style="66" customWidth="1"/>
    <col min="772" max="772" width="14.85546875" style="66" customWidth="1"/>
    <col min="773" max="773" width="13.7109375" style="66" customWidth="1"/>
    <col min="774" max="774" width="11.42578125" style="66" customWidth="1"/>
    <col min="775" max="775" width="4.42578125" style="66" customWidth="1"/>
    <col min="776" max="776" width="13.28515625" style="66" customWidth="1"/>
    <col min="777" max="777" width="15.28515625" style="66" customWidth="1"/>
    <col min="778" max="778" width="9.7109375" style="66" customWidth="1"/>
    <col min="779" max="779" width="4.7109375" style="66" customWidth="1"/>
    <col min="780" max="782" width="9.140625" style="66"/>
    <col min="783" max="783" width="13.85546875" style="66" customWidth="1"/>
    <col min="784" max="787" width="9.140625" style="66"/>
    <col min="788" max="788" width="11.7109375" style="66" customWidth="1"/>
    <col min="789" max="789" width="0.85546875" style="66" customWidth="1"/>
    <col min="790" max="1024" width="9.140625" style="66"/>
    <col min="1025" max="1025" width="0.85546875" style="66" customWidth="1"/>
    <col min="1026" max="1026" width="4.7109375" style="66" customWidth="1"/>
    <col min="1027" max="1027" width="19.140625" style="66" customWidth="1"/>
    <col min="1028" max="1028" width="14.85546875" style="66" customWidth="1"/>
    <col min="1029" max="1029" width="13.7109375" style="66" customWidth="1"/>
    <col min="1030" max="1030" width="11.42578125" style="66" customWidth="1"/>
    <col min="1031" max="1031" width="4.42578125" style="66" customWidth="1"/>
    <col min="1032" max="1032" width="13.28515625" style="66" customWidth="1"/>
    <col min="1033" max="1033" width="15.28515625" style="66" customWidth="1"/>
    <col min="1034" max="1034" width="9.7109375" style="66" customWidth="1"/>
    <col min="1035" max="1035" width="4.7109375" style="66" customWidth="1"/>
    <col min="1036" max="1038" width="9.140625" style="66"/>
    <col min="1039" max="1039" width="13.85546875" style="66" customWidth="1"/>
    <col min="1040" max="1043" width="9.140625" style="66"/>
    <col min="1044" max="1044" width="11.7109375" style="66" customWidth="1"/>
    <col min="1045" max="1045" width="0.85546875" style="66" customWidth="1"/>
    <col min="1046" max="1280" width="9.140625" style="66"/>
    <col min="1281" max="1281" width="0.85546875" style="66" customWidth="1"/>
    <col min="1282" max="1282" width="4.7109375" style="66" customWidth="1"/>
    <col min="1283" max="1283" width="19.140625" style="66" customWidth="1"/>
    <col min="1284" max="1284" width="14.85546875" style="66" customWidth="1"/>
    <col min="1285" max="1285" width="13.7109375" style="66" customWidth="1"/>
    <col min="1286" max="1286" width="11.42578125" style="66" customWidth="1"/>
    <col min="1287" max="1287" width="4.42578125" style="66" customWidth="1"/>
    <col min="1288" max="1288" width="13.28515625" style="66" customWidth="1"/>
    <col min="1289" max="1289" width="15.28515625" style="66" customWidth="1"/>
    <col min="1290" max="1290" width="9.7109375" style="66" customWidth="1"/>
    <col min="1291" max="1291" width="4.7109375" style="66" customWidth="1"/>
    <col min="1292" max="1294" width="9.140625" style="66"/>
    <col min="1295" max="1295" width="13.85546875" style="66" customWidth="1"/>
    <col min="1296" max="1299" width="9.140625" style="66"/>
    <col min="1300" max="1300" width="11.7109375" style="66" customWidth="1"/>
    <col min="1301" max="1301" width="0.85546875" style="66" customWidth="1"/>
    <col min="1302" max="1536" width="9.140625" style="66"/>
    <col min="1537" max="1537" width="0.85546875" style="66" customWidth="1"/>
    <col min="1538" max="1538" width="4.7109375" style="66" customWidth="1"/>
    <col min="1539" max="1539" width="19.140625" style="66" customWidth="1"/>
    <col min="1540" max="1540" width="14.85546875" style="66" customWidth="1"/>
    <col min="1541" max="1541" width="13.7109375" style="66" customWidth="1"/>
    <col min="1542" max="1542" width="11.42578125" style="66" customWidth="1"/>
    <col min="1543" max="1543" width="4.42578125" style="66" customWidth="1"/>
    <col min="1544" max="1544" width="13.28515625" style="66" customWidth="1"/>
    <col min="1545" max="1545" width="15.28515625" style="66" customWidth="1"/>
    <col min="1546" max="1546" width="9.7109375" style="66" customWidth="1"/>
    <col min="1547" max="1547" width="4.7109375" style="66" customWidth="1"/>
    <col min="1548" max="1550" width="9.140625" style="66"/>
    <col min="1551" max="1551" width="13.85546875" style="66" customWidth="1"/>
    <col min="1552" max="1555" width="9.140625" style="66"/>
    <col min="1556" max="1556" width="11.7109375" style="66" customWidth="1"/>
    <col min="1557" max="1557" width="0.85546875" style="66" customWidth="1"/>
    <col min="1558" max="1792" width="9.140625" style="66"/>
    <col min="1793" max="1793" width="0.85546875" style="66" customWidth="1"/>
    <col min="1794" max="1794" width="4.7109375" style="66" customWidth="1"/>
    <col min="1795" max="1795" width="19.140625" style="66" customWidth="1"/>
    <col min="1796" max="1796" width="14.85546875" style="66" customWidth="1"/>
    <col min="1797" max="1797" width="13.7109375" style="66" customWidth="1"/>
    <col min="1798" max="1798" width="11.42578125" style="66" customWidth="1"/>
    <col min="1799" max="1799" width="4.42578125" style="66" customWidth="1"/>
    <col min="1800" max="1800" width="13.28515625" style="66" customWidth="1"/>
    <col min="1801" max="1801" width="15.28515625" style="66" customWidth="1"/>
    <col min="1802" max="1802" width="9.7109375" style="66" customWidth="1"/>
    <col min="1803" max="1803" width="4.7109375" style="66" customWidth="1"/>
    <col min="1804" max="1806" width="9.140625" style="66"/>
    <col min="1807" max="1807" width="13.85546875" style="66" customWidth="1"/>
    <col min="1808" max="1811" width="9.140625" style="66"/>
    <col min="1812" max="1812" width="11.7109375" style="66" customWidth="1"/>
    <col min="1813" max="1813" width="0.85546875" style="66" customWidth="1"/>
    <col min="1814" max="2048" width="9.140625" style="66"/>
    <col min="2049" max="2049" width="0.85546875" style="66" customWidth="1"/>
    <col min="2050" max="2050" width="4.7109375" style="66" customWidth="1"/>
    <col min="2051" max="2051" width="19.140625" style="66" customWidth="1"/>
    <col min="2052" max="2052" width="14.85546875" style="66" customWidth="1"/>
    <col min="2053" max="2053" width="13.7109375" style="66" customWidth="1"/>
    <col min="2054" max="2054" width="11.42578125" style="66" customWidth="1"/>
    <col min="2055" max="2055" width="4.42578125" style="66" customWidth="1"/>
    <col min="2056" max="2056" width="13.28515625" style="66" customWidth="1"/>
    <col min="2057" max="2057" width="15.28515625" style="66" customWidth="1"/>
    <col min="2058" max="2058" width="9.7109375" style="66" customWidth="1"/>
    <col min="2059" max="2059" width="4.7109375" style="66" customWidth="1"/>
    <col min="2060" max="2062" width="9.140625" style="66"/>
    <col min="2063" max="2063" width="13.85546875" style="66" customWidth="1"/>
    <col min="2064" max="2067" width="9.140625" style="66"/>
    <col min="2068" max="2068" width="11.7109375" style="66" customWidth="1"/>
    <col min="2069" max="2069" width="0.85546875" style="66" customWidth="1"/>
    <col min="2070" max="2304" width="9.140625" style="66"/>
    <col min="2305" max="2305" width="0.85546875" style="66" customWidth="1"/>
    <col min="2306" max="2306" width="4.7109375" style="66" customWidth="1"/>
    <col min="2307" max="2307" width="19.140625" style="66" customWidth="1"/>
    <col min="2308" max="2308" width="14.85546875" style="66" customWidth="1"/>
    <col min="2309" max="2309" width="13.7109375" style="66" customWidth="1"/>
    <col min="2310" max="2310" width="11.42578125" style="66" customWidth="1"/>
    <col min="2311" max="2311" width="4.42578125" style="66" customWidth="1"/>
    <col min="2312" max="2312" width="13.28515625" style="66" customWidth="1"/>
    <col min="2313" max="2313" width="15.28515625" style="66" customWidth="1"/>
    <col min="2314" max="2314" width="9.7109375" style="66" customWidth="1"/>
    <col min="2315" max="2315" width="4.7109375" style="66" customWidth="1"/>
    <col min="2316" max="2318" width="9.140625" style="66"/>
    <col min="2319" max="2319" width="13.85546875" style="66" customWidth="1"/>
    <col min="2320" max="2323" width="9.140625" style="66"/>
    <col min="2324" max="2324" width="11.7109375" style="66" customWidth="1"/>
    <col min="2325" max="2325" width="0.85546875" style="66" customWidth="1"/>
    <col min="2326" max="2560" width="9.140625" style="66"/>
    <col min="2561" max="2561" width="0.85546875" style="66" customWidth="1"/>
    <col min="2562" max="2562" width="4.7109375" style="66" customWidth="1"/>
    <col min="2563" max="2563" width="19.140625" style="66" customWidth="1"/>
    <col min="2564" max="2564" width="14.85546875" style="66" customWidth="1"/>
    <col min="2565" max="2565" width="13.7109375" style="66" customWidth="1"/>
    <col min="2566" max="2566" width="11.42578125" style="66" customWidth="1"/>
    <col min="2567" max="2567" width="4.42578125" style="66" customWidth="1"/>
    <col min="2568" max="2568" width="13.28515625" style="66" customWidth="1"/>
    <col min="2569" max="2569" width="15.28515625" style="66" customWidth="1"/>
    <col min="2570" max="2570" width="9.7109375" style="66" customWidth="1"/>
    <col min="2571" max="2571" width="4.7109375" style="66" customWidth="1"/>
    <col min="2572" max="2574" width="9.140625" style="66"/>
    <col min="2575" max="2575" width="13.85546875" style="66" customWidth="1"/>
    <col min="2576" max="2579" width="9.140625" style="66"/>
    <col min="2580" max="2580" width="11.7109375" style="66" customWidth="1"/>
    <col min="2581" max="2581" width="0.85546875" style="66" customWidth="1"/>
    <col min="2582" max="2816" width="9.140625" style="66"/>
    <col min="2817" max="2817" width="0.85546875" style="66" customWidth="1"/>
    <col min="2818" max="2818" width="4.7109375" style="66" customWidth="1"/>
    <col min="2819" max="2819" width="19.140625" style="66" customWidth="1"/>
    <col min="2820" max="2820" width="14.85546875" style="66" customWidth="1"/>
    <col min="2821" max="2821" width="13.7109375" style="66" customWidth="1"/>
    <col min="2822" max="2822" width="11.42578125" style="66" customWidth="1"/>
    <col min="2823" max="2823" width="4.42578125" style="66" customWidth="1"/>
    <col min="2824" max="2824" width="13.28515625" style="66" customWidth="1"/>
    <col min="2825" max="2825" width="15.28515625" style="66" customWidth="1"/>
    <col min="2826" max="2826" width="9.7109375" style="66" customWidth="1"/>
    <col min="2827" max="2827" width="4.7109375" style="66" customWidth="1"/>
    <col min="2828" max="2830" width="9.140625" style="66"/>
    <col min="2831" max="2831" width="13.85546875" style="66" customWidth="1"/>
    <col min="2832" max="2835" width="9.140625" style="66"/>
    <col min="2836" max="2836" width="11.7109375" style="66" customWidth="1"/>
    <col min="2837" max="2837" width="0.85546875" style="66" customWidth="1"/>
    <col min="2838" max="3072" width="9.140625" style="66"/>
    <col min="3073" max="3073" width="0.85546875" style="66" customWidth="1"/>
    <col min="3074" max="3074" width="4.7109375" style="66" customWidth="1"/>
    <col min="3075" max="3075" width="19.140625" style="66" customWidth="1"/>
    <col min="3076" max="3076" width="14.85546875" style="66" customWidth="1"/>
    <col min="3077" max="3077" width="13.7109375" style="66" customWidth="1"/>
    <col min="3078" max="3078" width="11.42578125" style="66" customWidth="1"/>
    <col min="3079" max="3079" width="4.42578125" style="66" customWidth="1"/>
    <col min="3080" max="3080" width="13.28515625" style="66" customWidth="1"/>
    <col min="3081" max="3081" width="15.28515625" style="66" customWidth="1"/>
    <col min="3082" max="3082" width="9.7109375" style="66" customWidth="1"/>
    <col min="3083" max="3083" width="4.7109375" style="66" customWidth="1"/>
    <col min="3084" max="3086" width="9.140625" style="66"/>
    <col min="3087" max="3087" width="13.85546875" style="66" customWidth="1"/>
    <col min="3088" max="3091" width="9.140625" style="66"/>
    <col min="3092" max="3092" width="11.7109375" style="66" customWidth="1"/>
    <col min="3093" max="3093" width="0.85546875" style="66" customWidth="1"/>
    <col min="3094" max="3328" width="9.140625" style="66"/>
    <col min="3329" max="3329" width="0.85546875" style="66" customWidth="1"/>
    <col min="3330" max="3330" width="4.7109375" style="66" customWidth="1"/>
    <col min="3331" max="3331" width="19.140625" style="66" customWidth="1"/>
    <col min="3332" max="3332" width="14.85546875" style="66" customWidth="1"/>
    <col min="3333" max="3333" width="13.7109375" style="66" customWidth="1"/>
    <col min="3334" max="3334" width="11.42578125" style="66" customWidth="1"/>
    <col min="3335" max="3335" width="4.42578125" style="66" customWidth="1"/>
    <col min="3336" max="3336" width="13.28515625" style="66" customWidth="1"/>
    <col min="3337" max="3337" width="15.28515625" style="66" customWidth="1"/>
    <col min="3338" max="3338" width="9.7109375" style="66" customWidth="1"/>
    <col min="3339" max="3339" width="4.7109375" style="66" customWidth="1"/>
    <col min="3340" max="3342" width="9.140625" style="66"/>
    <col min="3343" max="3343" width="13.85546875" style="66" customWidth="1"/>
    <col min="3344" max="3347" width="9.140625" style="66"/>
    <col min="3348" max="3348" width="11.7109375" style="66" customWidth="1"/>
    <col min="3349" max="3349" width="0.85546875" style="66" customWidth="1"/>
    <col min="3350" max="3584" width="9.140625" style="66"/>
    <col min="3585" max="3585" width="0.85546875" style="66" customWidth="1"/>
    <col min="3586" max="3586" width="4.7109375" style="66" customWidth="1"/>
    <col min="3587" max="3587" width="19.140625" style="66" customWidth="1"/>
    <col min="3588" max="3588" width="14.85546875" style="66" customWidth="1"/>
    <col min="3589" max="3589" width="13.7109375" style="66" customWidth="1"/>
    <col min="3590" max="3590" width="11.42578125" style="66" customWidth="1"/>
    <col min="3591" max="3591" width="4.42578125" style="66" customWidth="1"/>
    <col min="3592" max="3592" width="13.28515625" style="66" customWidth="1"/>
    <col min="3593" max="3593" width="15.28515625" style="66" customWidth="1"/>
    <col min="3594" max="3594" width="9.7109375" style="66" customWidth="1"/>
    <col min="3595" max="3595" width="4.7109375" style="66" customWidth="1"/>
    <col min="3596" max="3598" width="9.140625" style="66"/>
    <col min="3599" max="3599" width="13.85546875" style="66" customWidth="1"/>
    <col min="3600" max="3603" width="9.140625" style="66"/>
    <col min="3604" max="3604" width="11.7109375" style="66" customWidth="1"/>
    <col min="3605" max="3605" width="0.85546875" style="66" customWidth="1"/>
    <col min="3606" max="3840" width="9.140625" style="66"/>
    <col min="3841" max="3841" width="0.85546875" style="66" customWidth="1"/>
    <col min="3842" max="3842" width="4.7109375" style="66" customWidth="1"/>
    <col min="3843" max="3843" width="19.140625" style="66" customWidth="1"/>
    <col min="3844" max="3844" width="14.85546875" style="66" customWidth="1"/>
    <col min="3845" max="3845" width="13.7109375" style="66" customWidth="1"/>
    <col min="3846" max="3846" width="11.42578125" style="66" customWidth="1"/>
    <col min="3847" max="3847" width="4.42578125" style="66" customWidth="1"/>
    <col min="3848" max="3848" width="13.28515625" style="66" customWidth="1"/>
    <col min="3849" max="3849" width="15.28515625" style="66" customWidth="1"/>
    <col min="3850" max="3850" width="9.7109375" style="66" customWidth="1"/>
    <col min="3851" max="3851" width="4.7109375" style="66" customWidth="1"/>
    <col min="3852" max="3854" width="9.140625" style="66"/>
    <col min="3855" max="3855" width="13.85546875" style="66" customWidth="1"/>
    <col min="3856" max="3859" width="9.140625" style="66"/>
    <col min="3860" max="3860" width="11.7109375" style="66" customWidth="1"/>
    <col min="3861" max="3861" width="0.85546875" style="66" customWidth="1"/>
    <col min="3862" max="4096" width="9.140625" style="66"/>
    <col min="4097" max="4097" width="0.85546875" style="66" customWidth="1"/>
    <col min="4098" max="4098" width="4.7109375" style="66" customWidth="1"/>
    <col min="4099" max="4099" width="19.140625" style="66" customWidth="1"/>
    <col min="4100" max="4100" width="14.85546875" style="66" customWidth="1"/>
    <col min="4101" max="4101" width="13.7109375" style="66" customWidth="1"/>
    <col min="4102" max="4102" width="11.42578125" style="66" customWidth="1"/>
    <col min="4103" max="4103" width="4.42578125" style="66" customWidth="1"/>
    <col min="4104" max="4104" width="13.28515625" style="66" customWidth="1"/>
    <col min="4105" max="4105" width="15.28515625" style="66" customWidth="1"/>
    <col min="4106" max="4106" width="9.7109375" style="66" customWidth="1"/>
    <col min="4107" max="4107" width="4.7109375" style="66" customWidth="1"/>
    <col min="4108" max="4110" width="9.140625" style="66"/>
    <col min="4111" max="4111" width="13.85546875" style="66" customWidth="1"/>
    <col min="4112" max="4115" width="9.140625" style="66"/>
    <col min="4116" max="4116" width="11.7109375" style="66" customWidth="1"/>
    <col min="4117" max="4117" width="0.85546875" style="66" customWidth="1"/>
    <col min="4118" max="4352" width="9.140625" style="66"/>
    <col min="4353" max="4353" width="0.85546875" style="66" customWidth="1"/>
    <col min="4354" max="4354" width="4.7109375" style="66" customWidth="1"/>
    <col min="4355" max="4355" width="19.140625" style="66" customWidth="1"/>
    <col min="4356" max="4356" width="14.85546875" style="66" customWidth="1"/>
    <col min="4357" max="4357" width="13.7109375" style="66" customWidth="1"/>
    <col min="4358" max="4358" width="11.42578125" style="66" customWidth="1"/>
    <col min="4359" max="4359" width="4.42578125" style="66" customWidth="1"/>
    <col min="4360" max="4360" width="13.28515625" style="66" customWidth="1"/>
    <col min="4361" max="4361" width="15.28515625" style="66" customWidth="1"/>
    <col min="4362" max="4362" width="9.7109375" style="66" customWidth="1"/>
    <col min="4363" max="4363" width="4.7109375" style="66" customWidth="1"/>
    <col min="4364" max="4366" width="9.140625" style="66"/>
    <col min="4367" max="4367" width="13.85546875" style="66" customWidth="1"/>
    <col min="4368" max="4371" width="9.140625" style="66"/>
    <col min="4372" max="4372" width="11.7109375" style="66" customWidth="1"/>
    <col min="4373" max="4373" width="0.85546875" style="66" customWidth="1"/>
    <col min="4374" max="4608" width="9.140625" style="66"/>
    <col min="4609" max="4609" width="0.85546875" style="66" customWidth="1"/>
    <col min="4610" max="4610" width="4.7109375" style="66" customWidth="1"/>
    <col min="4611" max="4611" width="19.140625" style="66" customWidth="1"/>
    <col min="4612" max="4612" width="14.85546875" style="66" customWidth="1"/>
    <col min="4613" max="4613" width="13.7109375" style="66" customWidth="1"/>
    <col min="4614" max="4614" width="11.42578125" style="66" customWidth="1"/>
    <col min="4615" max="4615" width="4.42578125" style="66" customWidth="1"/>
    <col min="4616" max="4616" width="13.28515625" style="66" customWidth="1"/>
    <col min="4617" max="4617" width="15.28515625" style="66" customWidth="1"/>
    <col min="4618" max="4618" width="9.7109375" style="66" customWidth="1"/>
    <col min="4619" max="4619" width="4.7109375" style="66" customWidth="1"/>
    <col min="4620" max="4622" width="9.140625" style="66"/>
    <col min="4623" max="4623" width="13.85546875" style="66" customWidth="1"/>
    <col min="4624" max="4627" width="9.140625" style="66"/>
    <col min="4628" max="4628" width="11.7109375" style="66" customWidth="1"/>
    <col min="4629" max="4629" width="0.85546875" style="66" customWidth="1"/>
    <col min="4630" max="4864" width="9.140625" style="66"/>
    <col min="4865" max="4865" width="0.85546875" style="66" customWidth="1"/>
    <col min="4866" max="4866" width="4.7109375" style="66" customWidth="1"/>
    <col min="4867" max="4867" width="19.140625" style="66" customWidth="1"/>
    <col min="4868" max="4868" width="14.85546875" style="66" customWidth="1"/>
    <col min="4869" max="4869" width="13.7109375" style="66" customWidth="1"/>
    <col min="4870" max="4870" width="11.42578125" style="66" customWidth="1"/>
    <col min="4871" max="4871" width="4.42578125" style="66" customWidth="1"/>
    <col min="4872" max="4872" width="13.28515625" style="66" customWidth="1"/>
    <col min="4873" max="4873" width="15.28515625" style="66" customWidth="1"/>
    <col min="4874" max="4874" width="9.7109375" style="66" customWidth="1"/>
    <col min="4875" max="4875" width="4.7109375" style="66" customWidth="1"/>
    <col min="4876" max="4878" width="9.140625" style="66"/>
    <col min="4879" max="4879" width="13.85546875" style="66" customWidth="1"/>
    <col min="4880" max="4883" width="9.140625" style="66"/>
    <col min="4884" max="4884" width="11.7109375" style="66" customWidth="1"/>
    <col min="4885" max="4885" width="0.85546875" style="66" customWidth="1"/>
    <col min="4886" max="5120" width="9.140625" style="66"/>
    <col min="5121" max="5121" width="0.85546875" style="66" customWidth="1"/>
    <col min="5122" max="5122" width="4.7109375" style="66" customWidth="1"/>
    <col min="5123" max="5123" width="19.140625" style="66" customWidth="1"/>
    <col min="5124" max="5124" width="14.85546875" style="66" customWidth="1"/>
    <col min="5125" max="5125" width="13.7109375" style="66" customWidth="1"/>
    <col min="5126" max="5126" width="11.42578125" style="66" customWidth="1"/>
    <col min="5127" max="5127" width="4.42578125" style="66" customWidth="1"/>
    <col min="5128" max="5128" width="13.28515625" style="66" customWidth="1"/>
    <col min="5129" max="5129" width="15.28515625" style="66" customWidth="1"/>
    <col min="5130" max="5130" width="9.7109375" style="66" customWidth="1"/>
    <col min="5131" max="5131" width="4.7109375" style="66" customWidth="1"/>
    <col min="5132" max="5134" width="9.140625" style="66"/>
    <col min="5135" max="5135" width="13.85546875" style="66" customWidth="1"/>
    <col min="5136" max="5139" width="9.140625" style="66"/>
    <col min="5140" max="5140" width="11.7109375" style="66" customWidth="1"/>
    <col min="5141" max="5141" width="0.85546875" style="66" customWidth="1"/>
    <col min="5142" max="5376" width="9.140625" style="66"/>
    <col min="5377" max="5377" width="0.85546875" style="66" customWidth="1"/>
    <col min="5378" max="5378" width="4.7109375" style="66" customWidth="1"/>
    <col min="5379" max="5379" width="19.140625" style="66" customWidth="1"/>
    <col min="5380" max="5380" width="14.85546875" style="66" customWidth="1"/>
    <col min="5381" max="5381" width="13.7109375" style="66" customWidth="1"/>
    <col min="5382" max="5382" width="11.42578125" style="66" customWidth="1"/>
    <col min="5383" max="5383" width="4.42578125" style="66" customWidth="1"/>
    <col min="5384" max="5384" width="13.28515625" style="66" customWidth="1"/>
    <col min="5385" max="5385" width="15.28515625" style="66" customWidth="1"/>
    <col min="5386" max="5386" width="9.7109375" style="66" customWidth="1"/>
    <col min="5387" max="5387" width="4.7109375" style="66" customWidth="1"/>
    <col min="5388" max="5390" width="9.140625" style="66"/>
    <col min="5391" max="5391" width="13.85546875" style="66" customWidth="1"/>
    <col min="5392" max="5395" width="9.140625" style="66"/>
    <col min="5396" max="5396" width="11.7109375" style="66" customWidth="1"/>
    <col min="5397" max="5397" width="0.85546875" style="66" customWidth="1"/>
    <col min="5398" max="5632" width="9.140625" style="66"/>
    <col min="5633" max="5633" width="0.85546875" style="66" customWidth="1"/>
    <col min="5634" max="5634" width="4.7109375" style="66" customWidth="1"/>
    <col min="5635" max="5635" width="19.140625" style="66" customWidth="1"/>
    <col min="5636" max="5636" width="14.85546875" style="66" customWidth="1"/>
    <col min="5637" max="5637" width="13.7109375" style="66" customWidth="1"/>
    <col min="5638" max="5638" width="11.42578125" style="66" customWidth="1"/>
    <col min="5639" max="5639" width="4.42578125" style="66" customWidth="1"/>
    <col min="5640" max="5640" width="13.28515625" style="66" customWidth="1"/>
    <col min="5641" max="5641" width="15.28515625" style="66" customWidth="1"/>
    <col min="5642" max="5642" width="9.7109375" style="66" customWidth="1"/>
    <col min="5643" max="5643" width="4.7109375" style="66" customWidth="1"/>
    <col min="5644" max="5646" width="9.140625" style="66"/>
    <col min="5647" max="5647" width="13.85546875" style="66" customWidth="1"/>
    <col min="5648" max="5651" width="9.140625" style="66"/>
    <col min="5652" max="5652" width="11.7109375" style="66" customWidth="1"/>
    <col min="5653" max="5653" width="0.85546875" style="66" customWidth="1"/>
    <col min="5654" max="5888" width="9.140625" style="66"/>
    <col min="5889" max="5889" width="0.85546875" style="66" customWidth="1"/>
    <col min="5890" max="5890" width="4.7109375" style="66" customWidth="1"/>
    <col min="5891" max="5891" width="19.140625" style="66" customWidth="1"/>
    <col min="5892" max="5892" width="14.85546875" style="66" customWidth="1"/>
    <col min="5893" max="5893" width="13.7109375" style="66" customWidth="1"/>
    <col min="5894" max="5894" width="11.42578125" style="66" customWidth="1"/>
    <col min="5895" max="5895" width="4.42578125" style="66" customWidth="1"/>
    <col min="5896" max="5896" width="13.28515625" style="66" customWidth="1"/>
    <col min="5897" max="5897" width="15.28515625" style="66" customWidth="1"/>
    <col min="5898" max="5898" width="9.7109375" style="66" customWidth="1"/>
    <col min="5899" max="5899" width="4.7109375" style="66" customWidth="1"/>
    <col min="5900" max="5902" width="9.140625" style="66"/>
    <col min="5903" max="5903" width="13.85546875" style="66" customWidth="1"/>
    <col min="5904" max="5907" width="9.140625" style="66"/>
    <col min="5908" max="5908" width="11.7109375" style="66" customWidth="1"/>
    <col min="5909" max="5909" width="0.85546875" style="66" customWidth="1"/>
    <col min="5910" max="6144" width="9.140625" style="66"/>
    <col min="6145" max="6145" width="0.85546875" style="66" customWidth="1"/>
    <col min="6146" max="6146" width="4.7109375" style="66" customWidth="1"/>
    <col min="6147" max="6147" width="19.140625" style="66" customWidth="1"/>
    <col min="6148" max="6148" width="14.85546875" style="66" customWidth="1"/>
    <col min="6149" max="6149" width="13.7109375" style="66" customWidth="1"/>
    <col min="6150" max="6150" width="11.42578125" style="66" customWidth="1"/>
    <col min="6151" max="6151" width="4.42578125" style="66" customWidth="1"/>
    <col min="6152" max="6152" width="13.28515625" style="66" customWidth="1"/>
    <col min="6153" max="6153" width="15.28515625" style="66" customWidth="1"/>
    <col min="6154" max="6154" width="9.7109375" style="66" customWidth="1"/>
    <col min="6155" max="6155" width="4.7109375" style="66" customWidth="1"/>
    <col min="6156" max="6158" width="9.140625" style="66"/>
    <col min="6159" max="6159" width="13.85546875" style="66" customWidth="1"/>
    <col min="6160" max="6163" width="9.140625" style="66"/>
    <col min="6164" max="6164" width="11.7109375" style="66" customWidth="1"/>
    <col min="6165" max="6165" width="0.85546875" style="66" customWidth="1"/>
    <col min="6166" max="6400" width="9.140625" style="66"/>
    <col min="6401" max="6401" width="0.85546875" style="66" customWidth="1"/>
    <col min="6402" max="6402" width="4.7109375" style="66" customWidth="1"/>
    <col min="6403" max="6403" width="19.140625" style="66" customWidth="1"/>
    <col min="6404" max="6404" width="14.85546875" style="66" customWidth="1"/>
    <col min="6405" max="6405" width="13.7109375" style="66" customWidth="1"/>
    <col min="6406" max="6406" width="11.42578125" style="66" customWidth="1"/>
    <col min="6407" max="6407" width="4.42578125" style="66" customWidth="1"/>
    <col min="6408" max="6408" width="13.28515625" style="66" customWidth="1"/>
    <col min="6409" max="6409" width="15.28515625" style="66" customWidth="1"/>
    <col min="6410" max="6410" width="9.7109375" style="66" customWidth="1"/>
    <col min="6411" max="6411" width="4.7109375" style="66" customWidth="1"/>
    <col min="6412" max="6414" width="9.140625" style="66"/>
    <col min="6415" max="6415" width="13.85546875" style="66" customWidth="1"/>
    <col min="6416" max="6419" width="9.140625" style="66"/>
    <col min="6420" max="6420" width="11.7109375" style="66" customWidth="1"/>
    <col min="6421" max="6421" width="0.85546875" style="66" customWidth="1"/>
    <col min="6422" max="6656" width="9.140625" style="66"/>
    <col min="6657" max="6657" width="0.85546875" style="66" customWidth="1"/>
    <col min="6658" max="6658" width="4.7109375" style="66" customWidth="1"/>
    <col min="6659" max="6659" width="19.140625" style="66" customWidth="1"/>
    <col min="6660" max="6660" width="14.85546875" style="66" customWidth="1"/>
    <col min="6661" max="6661" width="13.7109375" style="66" customWidth="1"/>
    <col min="6662" max="6662" width="11.42578125" style="66" customWidth="1"/>
    <col min="6663" max="6663" width="4.42578125" style="66" customWidth="1"/>
    <col min="6664" max="6664" width="13.28515625" style="66" customWidth="1"/>
    <col min="6665" max="6665" width="15.28515625" style="66" customWidth="1"/>
    <col min="6666" max="6666" width="9.7109375" style="66" customWidth="1"/>
    <col min="6667" max="6667" width="4.7109375" style="66" customWidth="1"/>
    <col min="6668" max="6670" width="9.140625" style="66"/>
    <col min="6671" max="6671" width="13.85546875" style="66" customWidth="1"/>
    <col min="6672" max="6675" width="9.140625" style="66"/>
    <col min="6676" max="6676" width="11.7109375" style="66" customWidth="1"/>
    <col min="6677" max="6677" width="0.85546875" style="66" customWidth="1"/>
    <col min="6678" max="6912" width="9.140625" style="66"/>
    <col min="6913" max="6913" width="0.85546875" style="66" customWidth="1"/>
    <col min="6914" max="6914" width="4.7109375" style="66" customWidth="1"/>
    <col min="6915" max="6915" width="19.140625" style="66" customWidth="1"/>
    <col min="6916" max="6916" width="14.85546875" style="66" customWidth="1"/>
    <col min="6917" max="6917" width="13.7109375" style="66" customWidth="1"/>
    <col min="6918" max="6918" width="11.42578125" style="66" customWidth="1"/>
    <col min="6919" max="6919" width="4.42578125" style="66" customWidth="1"/>
    <col min="6920" max="6920" width="13.28515625" style="66" customWidth="1"/>
    <col min="6921" max="6921" width="15.28515625" style="66" customWidth="1"/>
    <col min="6922" max="6922" width="9.7109375" style="66" customWidth="1"/>
    <col min="6923" max="6923" width="4.7109375" style="66" customWidth="1"/>
    <col min="6924" max="6926" width="9.140625" style="66"/>
    <col min="6927" max="6927" width="13.85546875" style="66" customWidth="1"/>
    <col min="6928" max="6931" width="9.140625" style="66"/>
    <col min="6932" max="6932" width="11.7109375" style="66" customWidth="1"/>
    <col min="6933" max="6933" width="0.85546875" style="66" customWidth="1"/>
    <col min="6934" max="7168" width="9.140625" style="66"/>
    <col min="7169" max="7169" width="0.85546875" style="66" customWidth="1"/>
    <col min="7170" max="7170" width="4.7109375" style="66" customWidth="1"/>
    <col min="7171" max="7171" width="19.140625" style="66" customWidth="1"/>
    <col min="7172" max="7172" width="14.85546875" style="66" customWidth="1"/>
    <col min="7173" max="7173" width="13.7109375" style="66" customWidth="1"/>
    <col min="7174" max="7174" width="11.42578125" style="66" customWidth="1"/>
    <col min="7175" max="7175" width="4.42578125" style="66" customWidth="1"/>
    <col min="7176" max="7176" width="13.28515625" style="66" customWidth="1"/>
    <col min="7177" max="7177" width="15.28515625" style="66" customWidth="1"/>
    <col min="7178" max="7178" width="9.7109375" style="66" customWidth="1"/>
    <col min="7179" max="7179" width="4.7109375" style="66" customWidth="1"/>
    <col min="7180" max="7182" width="9.140625" style="66"/>
    <col min="7183" max="7183" width="13.85546875" style="66" customWidth="1"/>
    <col min="7184" max="7187" width="9.140625" style="66"/>
    <col min="7188" max="7188" width="11.7109375" style="66" customWidth="1"/>
    <col min="7189" max="7189" width="0.85546875" style="66" customWidth="1"/>
    <col min="7190" max="7424" width="9.140625" style="66"/>
    <col min="7425" max="7425" width="0.85546875" style="66" customWidth="1"/>
    <col min="7426" max="7426" width="4.7109375" style="66" customWidth="1"/>
    <col min="7427" max="7427" width="19.140625" style="66" customWidth="1"/>
    <col min="7428" max="7428" width="14.85546875" style="66" customWidth="1"/>
    <col min="7429" max="7429" width="13.7109375" style="66" customWidth="1"/>
    <col min="7430" max="7430" width="11.42578125" style="66" customWidth="1"/>
    <col min="7431" max="7431" width="4.42578125" style="66" customWidth="1"/>
    <col min="7432" max="7432" width="13.28515625" style="66" customWidth="1"/>
    <col min="7433" max="7433" width="15.28515625" style="66" customWidth="1"/>
    <col min="7434" max="7434" width="9.7109375" style="66" customWidth="1"/>
    <col min="7435" max="7435" width="4.7109375" style="66" customWidth="1"/>
    <col min="7436" max="7438" width="9.140625" style="66"/>
    <col min="7439" max="7439" width="13.85546875" style="66" customWidth="1"/>
    <col min="7440" max="7443" width="9.140625" style="66"/>
    <col min="7444" max="7444" width="11.7109375" style="66" customWidth="1"/>
    <col min="7445" max="7445" width="0.85546875" style="66" customWidth="1"/>
    <col min="7446" max="7680" width="9.140625" style="66"/>
    <col min="7681" max="7681" width="0.85546875" style="66" customWidth="1"/>
    <col min="7682" max="7682" width="4.7109375" style="66" customWidth="1"/>
    <col min="7683" max="7683" width="19.140625" style="66" customWidth="1"/>
    <col min="7684" max="7684" width="14.85546875" style="66" customWidth="1"/>
    <col min="7685" max="7685" width="13.7109375" style="66" customWidth="1"/>
    <col min="7686" max="7686" width="11.42578125" style="66" customWidth="1"/>
    <col min="7687" max="7687" width="4.42578125" style="66" customWidth="1"/>
    <col min="7688" max="7688" width="13.28515625" style="66" customWidth="1"/>
    <col min="7689" max="7689" width="15.28515625" style="66" customWidth="1"/>
    <col min="7690" max="7690" width="9.7109375" style="66" customWidth="1"/>
    <col min="7691" max="7691" width="4.7109375" style="66" customWidth="1"/>
    <col min="7692" max="7694" width="9.140625" style="66"/>
    <col min="7695" max="7695" width="13.85546875" style="66" customWidth="1"/>
    <col min="7696" max="7699" width="9.140625" style="66"/>
    <col min="7700" max="7700" width="11.7109375" style="66" customWidth="1"/>
    <col min="7701" max="7701" width="0.85546875" style="66" customWidth="1"/>
    <col min="7702" max="7936" width="9.140625" style="66"/>
    <col min="7937" max="7937" width="0.85546875" style="66" customWidth="1"/>
    <col min="7938" max="7938" width="4.7109375" style="66" customWidth="1"/>
    <col min="7939" max="7939" width="19.140625" style="66" customWidth="1"/>
    <col min="7940" max="7940" width="14.85546875" style="66" customWidth="1"/>
    <col min="7941" max="7941" width="13.7109375" style="66" customWidth="1"/>
    <col min="7942" max="7942" width="11.42578125" style="66" customWidth="1"/>
    <col min="7943" max="7943" width="4.42578125" style="66" customWidth="1"/>
    <col min="7944" max="7944" width="13.28515625" style="66" customWidth="1"/>
    <col min="7945" max="7945" width="15.28515625" style="66" customWidth="1"/>
    <col min="7946" max="7946" width="9.7109375" style="66" customWidth="1"/>
    <col min="7947" max="7947" width="4.7109375" style="66" customWidth="1"/>
    <col min="7948" max="7950" width="9.140625" style="66"/>
    <col min="7951" max="7951" width="13.85546875" style="66" customWidth="1"/>
    <col min="7952" max="7955" width="9.140625" style="66"/>
    <col min="7956" max="7956" width="11.7109375" style="66" customWidth="1"/>
    <col min="7957" max="7957" width="0.85546875" style="66" customWidth="1"/>
    <col min="7958" max="8192" width="9.140625" style="66"/>
    <col min="8193" max="8193" width="0.85546875" style="66" customWidth="1"/>
    <col min="8194" max="8194" width="4.7109375" style="66" customWidth="1"/>
    <col min="8195" max="8195" width="19.140625" style="66" customWidth="1"/>
    <col min="8196" max="8196" width="14.85546875" style="66" customWidth="1"/>
    <col min="8197" max="8197" width="13.7109375" style="66" customWidth="1"/>
    <col min="8198" max="8198" width="11.42578125" style="66" customWidth="1"/>
    <col min="8199" max="8199" width="4.42578125" style="66" customWidth="1"/>
    <col min="8200" max="8200" width="13.28515625" style="66" customWidth="1"/>
    <col min="8201" max="8201" width="15.28515625" style="66" customWidth="1"/>
    <col min="8202" max="8202" width="9.7109375" style="66" customWidth="1"/>
    <col min="8203" max="8203" width="4.7109375" style="66" customWidth="1"/>
    <col min="8204" max="8206" width="9.140625" style="66"/>
    <col min="8207" max="8207" width="13.85546875" style="66" customWidth="1"/>
    <col min="8208" max="8211" width="9.140625" style="66"/>
    <col min="8212" max="8212" width="11.7109375" style="66" customWidth="1"/>
    <col min="8213" max="8213" width="0.85546875" style="66" customWidth="1"/>
    <col min="8214" max="8448" width="9.140625" style="66"/>
    <col min="8449" max="8449" width="0.85546875" style="66" customWidth="1"/>
    <col min="8450" max="8450" width="4.7109375" style="66" customWidth="1"/>
    <col min="8451" max="8451" width="19.140625" style="66" customWidth="1"/>
    <col min="8452" max="8452" width="14.85546875" style="66" customWidth="1"/>
    <col min="8453" max="8453" width="13.7109375" style="66" customWidth="1"/>
    <col min="8454" max="8454" width="11.42578125" style="66" customWidth="1"/>
    <col min="8455" max="8455" width="4.42578125" style="66" customWidth="1"/>
    <col min="8456" max="8456" width="13.28515625" style="66" customWidth="1"/>
    <col min="8457" max="8457" width="15.28515625" style="66" customWidth="1"/>
    <col min="8458" max="8458" width="9.7109375" style="66" customWidth="1"/>
    <col min="8459" max="8459" width="4.7109375" style="66" customWidth="1"/>
    <col min="8460" max="8462" width="9.140625" style="66"/>
    <col min="8463" max="8463" width="13.85546875" style="66" customWidth="1"/>
    <col min="8464" max="8467" width="9.140625" style="66"/>
    <col min="8468" max="8468" width="11.7109375" style="66" customWidth="1"/>
    <col min="8469" max="8469" width="0.85546875" style="66" customWidth="1"/>
    <col min="8470" max="8704" width="9.140625" style="66"/>
    <col min="8705" max="8705" width="0.85546875" style="66" customWidth="1"/>
    <col min="8706" max="8706" width="4.7109375" style="66" customWidth="1"/>
    <col min="8707" max="8707" width="19.140625" style="66" customWidth="1"/>
    <col min="8708" max="8708" width="14.85546875" style="66" customWidth="1"/>
    <col min="8709" max="8709" width="13.7109375" style="66" customWidth="1"/>
    <col min="8710" max="8710" width="11.42578125" style="66" customWidth="1"/>
    <col min="8711" max="8711" width="4.42578125" style="66" customWidth="1"/>
    <col min="8712" max="8712" width="13.28515625" style="66" customWidth="1"/>
    <col min="8713" max="8713" width="15.28515625" style="66" customWidth="1"/>
    <col min="8714" max="8714" width="9.7109375" style="66" customWidth="1"/>
    <col min="8715" max="8715" width="4.7109375" style="66" customWidth="1"/>
    <col min="8716" max="8718" width="9.140625" style="66"/>
    <col min="8719" max="8719" width="13.85546875" style="66" customWidth="1"/>
    <col min="8720" max="8723" width="9.140625" style="66"/>
    <col min="8724" max="8724" width="11.7109375" style="66" customWidth="1"/>
    <col min="8725" max="8725" width="0.85546875" style="66" customWidth="1"/>
    <col min="8726" max="8960" width="9.140625" style="66"/>
    <col min="8961" max="8961" width="0.85546875" style="66" customWidth="1"/>
    <col min="8962" max="8962" width="4.7109375" style="66" customWidth="1"/>
    <col min="8963" max="8963" width="19.140625" style="66" customWidth="1"/>
    <col min="8964" max="8964" width="14.85546875" style="66" customWidth="1"/>
    <col min="8965" max="8965" width="13.7109375" style="66" customWidth="1"/>
    <col min="8966" max="8966" width="11.42578125" style="66" customWidth="1"/>
    <col min="8967" max="8967" width="4.42578125" style="66" customWidth="1"/>
    <col min="8968" max="8968" width="13.28515625" style="66" customWidth="1"/>
    <col min="8969" max="8969" width="15.28515625" style="66" customWidth="1"/>
    <col min="8970" max="8970" width="9.7109375" style="66" customWidth="1"/>
    <col min="8971" max="8971" width="4.7109375" style="66" customWidth="1"/>
    <col min="8972" max="8974" width="9.140625" style="66"/>
    <col min="8975" max="8975" width="13.85546875" style="66" customWidth="1"/>
    <col min="8976" max="8979" width="9.140625" style="66"/>
    <col min="8980" max="8980" width="11.7109375" style="66" customWidth="1"/>
    <col min="8981" max="8981" width="0.85546875" style="66" customWidth="1"/>
    <col min="8982" max="9216" width="9.140625" style="66"/>
    <col min="9217" max="9217" width="0.85546875" style="66" customWidth="1"/>
    <col min="9218" max="9218" width="4.7109375" style="66" customWidth="1"/>
    <col min="9219" max="9219" width="19.140625" style="66" customWidth="1"/>
    <col min="9220" max="9220" width="14.85546875" style="66" customWidth="1"/>
    <col min="9221" max="9221" width="13.7109375" style="66" customWidth="1"/>
    <col min="9222" max="9222" width="11.42578125" style="66" customWidth="1"/>
    <col min="9223" max="9223" width="4.42578125" style="66" customWidth="1"/>
    <col min="9224" max="9224" width="13.28515625" style="66" customWidth="1"/>
    <col min="9225" max="9225" width="15.28515625" style="66" customWidth="1"/>
    <col min="9226" max="9226" width="9.7109375" style="66" customWidth="1"/>
    <col min="9227" max="9227" width="4.7109375" style="66" customWidth="1"/>
    <col min="9228" max="9230" width="9.140625" style="66"/>
    <col min="9231" max="9231" width="13.85546875" style="66" customWidth="1"/>
    <col min="9232" max="9235" width="9.140625" style="66"/>
    <col min="9236" max="9236" width="11.7109375" style="66" customWidth="1"/>
    <col min="9237" max="9237" width="0.85546875" style="66" customWidth="1"/>
    <col min="9238" max="9472" width="9.140625" style="66"/>
    <col min="9473" max="9473" width="0.85546875" style="66" customWidth="1"/>
    <col min="9474" max="9474" width="4.7109375" style="66" customWidth="1"/>
    <col min="9475" max="9475" width="19.140625" style="66" customWidth="1"/>
    <col min="9476" max="9476" width="14.85546875" style="66" customWidth="1"/>
    <col min="9477" max="9477" width="13.7109375" style="66" customWidth="1"/>
    <col min="9478" max="9478" width="11.42578125" style="66" customWidth="1"/>
    <col min="9479" max="9479" width="4.42578125" style="66" customWidth="1"/>
    <col min="9480" max="9480" width="13.28515625" style="66" customWidth="1"/>
    <col min="9481" max="9481" width="15.28515625" style="66" customWidth="1"/>
    <col min="9482" max="9482" width="9.7109375" style="66" customWidth="1"/>
    <col min="9483" max="9483" width="4.7109375" style="66" customWidth="1"/>
    <col min="9484" max="9486" width="9.140625" style="66"/>
    <col min="9487" max="9487" width="13.85546875" style="66" customWidth="1"/>
    <col min="9488" max="9491" width="9.140625" style="66"/>
    <col min="9492" max="9492" width="11.7109375" style="66" customWidth="1"/>
    <col min="9493" max="9493" width="0.85546875" style="66" customWidth="1"/>
    <col min="9494" max="9728" width="9.140625" style="66"/>
    <col min="9729" max="9729" width="0.85546875" style="66" customWidth="1"/>
    <col min="9730" max="9730" width="4.7109375" style="66" customWidth="1"/>
    <col min="9731" max="9731" width="19.140625" style="66" customWidth="1"/>
    <col min="9732" max="9732" width="14.85546875" style="66" customWidth="1"/>
    <col min="9733" max="9733" width="13.7109375" style="66" customWidth="1"/>
    <col min="9734" max="9734" width="11.42578125" style="66" customWidth="1"/>
    <col min="9735" max="9735" width="4.42578125" style="66" customWidth="1"/>
    <col min="9736" max="9736" width="13.28515625" style="66" customWidth="1"/>
    <col min="9737" max="9737" width="15.28515625" style="66" customWidth="1"/>
    <col min="9738" max="9738" width="9.7109375" style="66" customWidth="1"/>
    <col min="9739" max="9739" width="4.7109375" style="66" customWidth="1"/>
    <col min="9740" max="9742" width="9.140625" style="66"/>
    <col min="9743" max="9743" width="13.85546875" style="66" customWidth="1"/>
    <col min="9744" max="9747" width="9.140625" style="66"/>
    <col min="9748" max="9748" width="11.7109375" style="66" customWidth="1"/>
    <col min="9749" max="9749" width="0.85546875" style="66" customWidth="1"/>
    <col min="9750" max="9984" width="9.140625" style="66"/>
    <col min="9985" max="9985" width="0.85546875" style="66" customWidth="1"/>
    <col min="9986" max="9986" width="4.7109375" style="66" customWidth="1"/>
    <col min="9987" max="9987" width="19.140625" style="66" customWidth="1"/>
    <col min="9988" max="9988" width="14.85546875" style="66" customWidth="1"/>
    <col min="9989" max="9989" width="13.7109375" style="66" customWidth="1"/>
    <col min="9990" max="9990" width="11.42578125" style="66" customWidth="1"/>
    <col min="9991" max="9991" width="4.42578125" style="66" customWidth="1"/>
    <col min="9992" max="9992" width="13.28515625" style="66" customWidth="1"/>
    <col min="9993" max="9993" width="15.28515625" style="66" customWidth="1"/>
    <col min="9994" max="9994" width="9.7109375" style="66" customWidth="1"/>
    <col min="9995" max="9995" width="4.7109375" style="66" customWidth="1"/>
    <col min="9996" max="9998" width="9.140625" style="66"/>
    <col min="9999" max="9999" width="13.85546875" style="66" customWidth="1"/>
    <col min="10000" max="10003" width="9.140625" style="66"/>
    <col min="10004" max="10004" width="11.7109375" style="66" customWidth="1"/>
    <col min="10005" max="10005" width="0.85546875" style="66" customWidth="1"/>
    <col min="10006" max="10240" width="9.140625" style="66"/>
    <col min="10241" max="10241" width="0.85546875" style="66" customWidth="1"/>
    <col min="10242" max="10242" width="4.7109375" style="66" customWidth="1"/>
    <col min="10243" max="10243" width="19.140625" style="66" customWidth="1"/>
    <col min="10244" max="10244" width="14.85546875" style="66" customWidth="1"/>
    <col min="10245" max="10245" width="13.7109375" style="66" customWidth="1"/>
    <col min="10246" max="10246" width="11.42578125" style="66" customWidth="1"/>
    <col min="10247" max="10247" width="4.42578125" style="66" customWidth="1"/>
    <col min="10248" max="10248" width="13.28515625" style="66" customWidth="1"/>
    <col min="10249" max="10249" width="15.28515625" style="66" customWidth="1"/>
    <col min="10250" max="10250" width="9.7109375" style="66" customWidth="1"/>
    <col min="10251" max="10251" width="4.7109375" style="66" customWidth="1"/>
    <col min="10252" max="10254" width="9.140625" style="66"/>
    <col min="10255" max="10255" width="13.85546875" style="66" customWidth="1"/>
    <col min="10256" max="10259" width="9.140625" style="66"/>
    <col min="10260" max="10260" width="11.7109375" style="66" customWidth="1"/>
    <col min="10261" max="10261" width="0.85546875" style="66" customWidth="1"/>
    <col min="10262" max="10496" width="9.140625" style="66"/>
    <col min="10497" max="10497" width="0.85546875" style="66" customWidth="1"/>
    <col min="10498" max="10498" width="4.7109375" style="66" customWidth="1"/>
    <col min="10499" max="10499" width="19.140625" style="66" customWidth="1"/>
    <col min="10500" max="10500" width="14.85546875" style="66" customWidth="1"/>
    <col min="10501" max="10501" width="13.7109375" style="66" customWidth="1"/>
    <col min="10502" max="10502" width="11.42578125" style="66" customWidth="1"/>
    <col min="10503" max="10503" width="4.42578125" style="66" customWidth="1"/>
    <col min="10504" max="10504" width="13.28515625" style="66" customWidth="1"/>
    <col min="10505" max="10505" width="15.28515625" style="66" customWidth="1"/>
    <col min="10506" max="10506" width="9.7109375" style="66" customWidth="1"/>
    <col min="10507" max="10507" width="4.7109375" style="66" customWidth="1"/>
    <col min="10508" max="10510" width="9.140625" style="66"/>
    <col min="10511" max="10511" width="13.85546875" style="66" customWidth="1"/>
    <col min="10512" max="10515" width="9.140625" style="66"/>
    <col min="10516" max="10516" width="11.7109375" style="66" customWidth="1"/>
    <col min="10517" max="10517" width="0.85546875" style="66" customWidth="1"/>
    <col min="10518" max="10752" width="9.140625" style="66"/>
    <col min="10753" max="10753" width="0.85546875" style="66" customWidth="1"/>
    <col min="10754" max="10754" width="4.7109375" style="66" customWidth="1"/>
    <col min="10755" max="10755" width="19.140625" style="66" customWidth="1"/>
    <col min="10756" max="10756" width="14.85546875" style="66" customWidth="1"/>
    <col min="10757" max="10757" width="13.7109375" style="66" customWidth="1"/>
    <col min="10758" max="10758" width="11.42578125" style="66" customWidth="1"/>
    <col min="10759" max="10759" width="4.42578125" style="66" customWidth="1"/>
    <col min="10760" max="10760" width="13.28515625" style="66" customWidth="1"/>
    <col min="10761" max="10761" width="15.28515625" style="66" customWidth="1"/>
    <col min="10762" max="10762" width="9.7109375" style="66" customWidth="1"/>
    <col min="10763" max="10763" width="4.7109375" style="66" customWidth="1"/>
    <col min="10764" max="10766" width="9.140625" style="66"/>
    <col min="10767" max="10767" width="13.85546875" style="66" customWidth="1"/>
    <col min="10768" max="10771" width="9.140625" style="66"/>
    <col min="10772" max="10772" width="11.7109375" style="66" customWidth="1"/>
    <col min="10773" max="10773" width="0.85546875" style="66" customWidth="1"/>
    <col min="10774" max="11008" width="9.140625" style="66"/>
    <col min="11009" max="11009" width="0.85546875" style="66" customWidth="1"/>
    <col min="11010" max="11010" width="4.7109375" style="66" customWidth="1"/>
    <col min="11011" max="11011" width="19.140625" style="66" customWidth="1"/>
    <col min="11012" max="11012" width="14.85546875" style="66" customWidth="1"/>
    <col min="11013" max="11013" width="13.7109375" style="66" customWidth="1"/>
    <col min="11014" max="11014" width="11.42578125" style="66" customWidth="1"/>
    <col min="11015" max="11015" width="4.42578125" style="66" customWidth="1"/>
    <col min="11016" max="11016" width="13.28515625" style="66" customWidth="1"/>
    <col min="11017" max="11017" width="15.28515625" style="66" customWidth="1"/>
    <col min="11018" max="11018" width="9.7109375" style="66" customWidth="1"/>
    <col min="11019" max="11019" width="4.7109375" style="66" customWidth="1"/>
    <col min="11020" max="11022" width="9.140625" style="66"/>
    <col min="11023" max="11023" width="13.85546875" style="66" customWidth="1"/>
    <col min="11024" max="11027" width="9.140625" style="66"/>
    <col min="11028" max="11028" width="11.7109375" style="66" customWidth="1"/>
    <col min="11029" max="11029" width="0.85546875" style="66" customWidth="1"/>
    <col min="11030" max="11264" width="9.140625" style="66"/>
    <col min="11265" max="11265" width="0.85546875" style="66" customWidth="1"/>
    <col min="11266" max="11266" width="4.7109375" style="66" customWidth="1"/>
    <col min="11267" max="11267" width="19.140625" style="66" customWidth="1"/>
    <col min="11268" max="11268" width="14.85546875" style="66" customWidth="1"/>
    <col min="11269" max="11269" width="13.7109375" style="66" customWidth="1"/>
    <col min="11270" max="11270" width="11.42578125" style="66" customWidth="1"/>
    <col min="11271" max="11271" width="4.42578125" style="66" customWidth="1"/>
    <col min="11272" max="11272" width="13.28515625" style="66" customWidth="1"/>
    <col min="11273" max="11273" width="15.28515625" style="66" customWidth="1"/>
    <col min="11274" max="11274" width="9.7109375" style="66" customWidth="1"/>
    <col min="11275" max="11275" width="4.7109375" style="66" customWidth="1"/>
    <col min="11276" max="11278" width="9.140625" style="66"/>
    <col min="11279" max="11279" width="13.85546875" style="66" customWidth="1"/>
    <col min="11280" max="11283" width="9.140625" style="66"/>
    <col min="11284" max="11284" width="11.7109375" style="66" customWidth="1"/>
    <col min="11285" max="11285" width="0.85546875" style="66" customWidth="1"/>
    <col min="11286" max="11520" width="9.140625" style="66"/>
    <col min="11521" max="11521" width="0.85546875" style="66" customWidth="1"/>
    <col min="11522" max="11522" width="4.7109375" style="66" customWidth="1"/>
    <col min="11523" max="11523" width="19.140625" style="66" customWidth="1"/>
    <col min="11524" max="11524" width="14.85546875" style="66" customWidth="1"/>
    <col min="11525" max="11525" width="13.7109375" style="66" customWidth="1"/>
    <col min="11526" max="11526" width="11.42578125" style="66" customWidth="1"/>
    <col min="11527" max="11527" width="4.42578125" style="66" customWidth="1"/>
    <col min="11528" max="11528" width="13.28515625" style="66" customWidth="1"/>
    <col min="11529" max="11529" width="15.28515625" style="66" customWidth="1"/>
    <col min="11530" max="11530" width="9.7109375" style="66" customWidth="1"/>
    <col min="11531" max="11531" width="4.7109375" style="66" customWidth="1"/>
    <col min="11532" max="11534" width="9.140625" style="66"/>
    <col min="11535" max="11535" width="13.85546875" style="66" customWidth="1"/>
    <col min="11536" max="11539" width="9.140625" style="66"/>
    <col min="11540" max="11540" width="11.7109375" style="66" customWidth="1"/>
    <col min="11541" max="11541" width="0.85546875" style="66" customWidth="1"/>
    <col min="11542" max="11776" width="9.140625" style="66"/>
    <col min="11777" max="11777" width="0.85546875" style="66" customWidth="1"/>
    <col min="11778" max="11778" width="4.7109375" style="66" customWidth="1"/>
    <col min="11779" max="11779" width="19.140625" style="66" customWidth="1"/>
    <col min="11780" max="11780" width="14.85546875" style="66" customWidth="1"/>
    <col min="11781" max="11781" width="13.7109375" style="66" customWidth="1"/>
    <col min="11782" max="11782" width="11.42578125" style="66" customWidth="1"/>
    <col min="11783" max="11783" width="4.42578125" style="66" customWidth="1"/>
    <col min="11784" max="11784" width="13.28515625" style="66" customWidth="1"/>
    <col min="11785" max="11785" width="15.28515625" style="66" customWidth="1"/>
    <col min="11786" max="11786" width="9.7109375" style="66" customWidth="1"/>
    <col min="11787" max="11787" width="4.7109375" style="66" customWidth="1"/>
    <col min="11788" max="11790" width="9.140625" style="66"/>
    <col min="11791" max="11791" width="13.85546875" style="66" customWidth="1"/>
    <col min="11792" max="11795" width="9.140625" style="66"/>
    <col min="11796" max="11796" width="11.7109375" style="66" customWidth="1"/>
    <col min="11797" max="11797" width="0.85546875" style="66" customWidth="1"/>
    <col min="11798" max="12032" width="9.140625" style="66"/>
    <col min="12033" max="12033" width="0.85546875" style="66" customWidth="1"/>
    <col min="12034" max="12034" width="4.7109375" style="66" customWidth="1"/>
    <col min="12035" max="12035" width="19.140625" style="66" customWidth="1"/>
    <col min="12036" max="12036" width="14.85546875" style="66" customWidth="1"/>
    <col min="12037" max="12037" width="13.7109375" style="66" customWidth="1"/>
    <col min="12038" max="12038" width="11.42578125" style="66" customWidth="1"/>
    <col min="12039" max="12039" width="4.42578125" style="66" customWidth="1"/>
    <col min="12040" max="12040" width="13.28515625" style="66" customWidth="1"/>
    <col min="12041" max="12041" width="15.28515625" style="66" customWidth="1"/>
    <col min="12042" max="12042" width="9.7109375" style="66" customWidth="1"/>
    <col min="12043" max="12043" width="4.7109375" style="66" customWidth="1"/>
    <col min="12044" max="12046" width="9.140625" style="66"/>
    <col min="12047" max="12047" width="13.85546875" style="66" customWidth="1"/>
    <col min="12048" max="12051" width="9.140625" style="66"/>
    <col min="12052" max="12052" width="11.7109375" style="66" customWidth="1"/>
    <col min="12053" max="12053" width="0.85546875" style="66" customWidth="1"/>
    <col min="12054" max="12288" width="9.140625" style="66"/>
    <col min="12289" max="12289" width="0.85546875" style="66" customWidth="1"/>
    <col min="12290" max="12290" width="4.7109375" style="66" customWidth="1"/>
    <col min="12291" max="12291" width="19.140625" style="66" customWidth="1"/>
    <col min="12292" max="12292" width="14.85546875" style="66" customWidth="1"/>
    <col min="12293" max="12293" width="13.7109375" style="66" customWidth="1"/>
    <col min="12294" max="12294" width="11.42578125" style="66" customWidth="1"/>
    <col min="12295" max="12295" width="4.42578125" style="66" customWidth="1"/>
    <col min="12296" max="12296" width="13.28515625" style="66" customWidth="1"/>
    <col min="12297" max="12297" width="15.28515625" style="66" customWidth="1"/>
    <col min="12298" max="12298" width="9.7109375" style="66" customWidth="1"/>
    <col min="12299" max="12299" width="4.7109375" style="66" customWidth="1"/>
    <col min="12300" max="12302" width="9.140625" style="66"/>
    <col min="12303" max="12303" width="13.85546875" style="66" customWidth="1"/>
    <col min="12304" max="12307" width="9.140625" style="66"/>
    <col min="12308" max="12308" width="11.7109375" style="66" customWidth="1"/>
    <col min="12309" max="12309" width="0.85546875" style="66" customWidth="1"/>
    <col min="12310" max="12544" width="9.140625" style="66"/>
    <col min="12545" max="12545" width="0.85546875" style="66" customWidth="1"/>
    <col min="12546" max="12546" width="4.7109375" style="66" customWidth="1"/>
    <col min="12547" max="12547" width="19.140625" style="66" customWidth="1"/>
    <col min="12548" max="12548" width="14.85546875" style="66" customWidth="1"/>
    <col min="12549" max="12549" width="13.7109375" style="66" customWidth="1"/>
    <col min="12550" max="12550" width="11.42578125" style="66" customWidth="1"/>
    <col min="12551" max="12551" width="4.42578125" style="66" customWidth="1"/>
    <col min="12552" max="12552" width="13.28515625" style="66" customWidth="1"/>
    <col min="12553" max="12553" width="15.28515625" style="66" customWidth="1"/>
    <col min="12554" max="12554" width="9.7109375" style="66" customWidth="1"/>
    <col min="12555" max="12555" width="4.7109375" style="66" customWidth="1"/>
    <col min="12556" max="12558" width="9.140625" style="66"/>
    <col min="12559" max="12559" width="13.85546875" style="66" customWidth="1"/>
    <col min="12560" max="12563" width="9.140625" style="66"/>
    <col min="12564" max="12564" width="11.7109375" style="66" customWidth="1"/>
    <col min="12565" max="12565" width="0.85546875" style="66" customWidth="1"/>
    <col min="12566" max="12800" width="9.140625" style="66"/>
    <col min="12801" max="12801" width="0.85546875" style="66" customWidth="1"/>
    <col min="12802" max="12802" width="4.7109375" style="66" customWidth="1"/>
    <col min="12803" max="12803" width="19.140625" style="66" customWidth="1"/>
    <col min="12804" max="12804" width="14.85546875" style="66" customWidth="1"/>
    <col min="12805" max="12805" width="13.7109375" style="66" customWidth="1"/>
    <col min="12806" max="12806" width="11.42578125" style="66" customWidth="1"/>
    <col min="12807" max="12807" width="4.42578125" style="66" customWidth="1"/>
    <col min="12808" max="12808" width="13.28515625" style="66" customWidth="1"/>
    <col min="12809" max="12809" width="15.28515625" style="66" customWidth="1"/>
    <col min="12810" max="12810" width="9.7109375" style="66" customWidth="1"/>
    <col min="12811" max="12811" width="4.7109375" style="66" customWidth="1"/>
    <col min="12812" max="12814" width="9.140625" style="66"/>
    <col min="12815" max="12815" width="13.85546875" style="66" customWidth="1"/>
    <col min="12816" max="12819" width="9.140625" style="66"/>
    <col min="12820" max="12820" width="11.7109375" style="66" customWidth="1"/>
    <col min="12821" max="12821" width="0.85546875" style="66" customWidth="1"/>
    <col min="12822" max="13056" width="9.140625" style="66"/>
    <col min="13057" max="13057" width="0.85546875" style="66" customWidth="1"/>
    <col min="13058" max="13058" width="4.7109375" style="66" customWidth="1"/>
    <col min="13059" max="13059" width="19.140625" style="66" customWidth="1"/>
    <col min="13060" max="13060" width="14.85546875" style="66" customWidth="1"/>
    <col min="13061" max="13061" width="13.7109375" style="66" customWidth="1"/>
    <col min="13062" max="13062" width="11.42578125" style="66" customWidth="1"/>
    <col min="13063" max="13063" width="4.42578125" style="66" customWidth="1"/>
    <col min="13064" max="13064" width="13.28515625" style="66" customWidth="1"/>
    <col min="13065" max="13065" width="15.28515625" style="66" customWidth="1"/>
    <col min="13066" max="13066" width="9.7109375" style="66" customWidth="1"/>
    <col min="13067" max="13067" width="4.7109375" style="66" customWidth="1"/>
    <col min="13068" max="13070" width="9.140625" style="66"/>
    <col min="13071" max="13071" width="13.85546875" style="66" customWidth="1"/>
    <col min="13072" max="13075" width="9.140625" style="66"/>
    <col min="13076" max="13076" width="11.7109375" style="66" customWidth="1"/>
    <col min="13077" max="13077" width="0.85546875" style="66" customWidth="1"/>
    <col min="13078" max="13312" width="9.140625" style="66"/>
    <col min="13313" max="13313" width="0.85546875" style="66" customWidth="1"/>
    <col min="13314" max="13314" width="4.7109375" style="66" customWidth="1"/>
    <col min="13315" max="13315" width="19.140625" style="66" customWidth="1"/>
    <col min="13316" max="13316" width="14.85546875" style="66" customWidth="1"/>
    <col min="13317" max="13317" width="13.7109375" style="66" customWidth="1"/>
    <col min="13318" max="13318" width="11.42578125" style="66" customWidth="1"/>
    <col min="13319" max="13319" width="4.42578125" style="66" customWidth="1"/>
    <col min="13320" max="13320" width="13.28515625" style="66" customWidth="1"/>
    <col min="13321" max="13321" width="15.28515625" style="66" customWidth="1"/>
    <col min="13322" max="13322" width="9.7109375" style="66" customWidth="1"/>
    <col min="13323" max="13323" width="4.7109375" style="66" customWidth="1"/>
    <col min="13324" max="13326" width="9.140625" style="66"/>
    <col min="13327" max="13327" width="13.85546875" style="66" customWidth="1"/>
    <col min="13328" max="13331" width="9.140625" style="66"/>
    <col min="13332" max="13332" width="11.7109375" style="66" customWidth="1"/>
    <col min="13333" max="13333" width="0.85546875" style="66" customWidth="1"/>
    <col min="13334" max="13568" width="9.140625" style="66"/>
    <col min="13569" max="13569" width="0.85546875" style="66" customWidth="1"/>
    <col min="13570" max="13570" width="4.7109375" style="66" customWidth="1"/>
    <col min="13571" max="13571" width="19.140625" style="66" customWidth="1"/>
    <col min="13572" max="13572" width="14.85546875" style="66" customWidth="1"/>
    <col min="13573" max="13573" width="13.7109375" style="66" customWidth="1"/>
    <col min="13574" max="13574" width="11.42578125" style="66" customWidth="1"/>
    <col min="13575" max="13575" width="4.42578125" style="66" customWidth="1"/>
    <col min="13576" max="13576" width="13.28515625" style="66" customWidth="1"/>
    <col min="13577" max="13577" width="15.28515625" style="66" customWidth="1"/>
    <col min="13578" max="13578" width="9.7109375" style="66" customWidth="1"/>
    <col min="13579" max="13579" width="4.7109375" style="66" customWidth="1"/>
    <col min="13580" max="13582" width="9.140625" style="66"/>
    <col min="13583" max="13583" width="13.85546875" style="66" customWidth="1"/>
    <col min="13584" max="13587" width="9.140625" style="66"/>
    <col min="13588" max="13588" width="11.7109375" style="66" customWidth="1"/>
    <col min="13589" max="13589" width="0.85546875" style="66" customWidth="1"/>
    <col min="13590" max="13824" width="9.140625" style="66"/>
    <col min="13825" max="13825" width="0.85546875" style="66" customWidth="1"/>
    <col min="13826" max="13826" width="4.7109375" style="66" customWidth="1"/>
    <col min="13827" max="13827" width="19.140625" style="66" customWidth="1"/>
    <col min="13828" max="13828" width="14.85546875" style="66" customWidth="1"/>
    <col min="13829" max="13829" width="13.7109375" style="66" customWidth="1"/>
    <col min="13830" max="13830" width="11.42578125" style="66" customWidth="1"/>
    <col min="13831" max="13831" width="4.42578125" style="66" customWidth="1"/>
    <col min="13832" max="13832" width="13.28515625" style="66" customWidth="1"/>
    <col min="13833" max="13833" width="15.28515625" style="66" customWidth="1"/>
    <col min="13834" max="13834" width="9.7109375" style="66" customWidth="1"/>
    <col min="13835" max="13835" width="4.7109375" style="66" customWidth="1"/>
    <col min="13836" max="13838" width="9.140625" style="66"/>
    <col min="13839" max="13839" width="13.85546875" style="66" customWidth="1"/>
    <col min="13840" max="13843" width="9.140625" style="66"/>
    <col min="13844" max="13844" width="11.7109375" style="66" customWidth="1"/>
    <col min="13845" max="13845" width="0.85546875" style="66" customWidth="1"/>
    <col min="13846" max="14080" width="9.140625" style="66"/>
    <col min="14081" max="14081" width="0.85546875" style="66" customWidth="1"/>
    <col min="14082" max="14082" width="4.7109375" style="66" customWidth="1"/>
    <col min="14083" max="14083" width="19.140625" style="66" customWidth="1"/>
    <col min="14084" max="14084" width="14.85546875" style="66" customWidth="1"/>
    <col min="14085" max="14085" width="13.7109375" style="66" customWidth="1"/>
    <col min="14086" max="14086" width="11.42578125" style="66" customWidth="1"/>
    <col min="14087" max="14087" width="4.42578125" style="66" customWidth="1"/>
    <col min="14088" max="14088" width="13.28515625" style="66" customWidth="1"/>
    <col min="14089" max="14089" width="15.28515625" style="66" customWidth="1"/>
    <col min="14090" max="14090" width="9.7109375" style="66" customWidth="1"/>
    <col min="14091" max="14091" width="4.7109375" style="66" customWidth="1"/>
    <col min="14092" max="14094" width="9.140625" style="66"/>
    <col min="14095" max="14095" width="13.85546875" style="66" customWidth="1"/>
    <col min="14096" max="14099" width="9.140625" style="66"/>
    <col min="14100" max="14100" width="11.7109375" style="66" customWidth="1"/>
    <col min="14101" max="14101" width="0.85546875" style="66" customWidth="1"/>
    <col min="14102" max="14336" width="9.140625" style="66"/>
    <col min="14337" max="14337" width="0.85546875" style="66" customWidth="1"/>
    <col min="14338" max="14338" width="4.7109375" style="66" customWidth="1"/>
    <col min="14339" max="14339" width="19.140625" style="66" customWidth="1"/>
    <col min="14340" max="14340" width="14.85546875" style="66" customWidth="1"/>
    <col min="14341" max="14341" width="13.7109375" style="66" customWidth="1"/>
    <col min="14342" max="14342" width="11.42578125" style="66" customWidth="1"/>
    <col min="14343" max="14343" width="4.42578125" style="66" customWidth="1"/>
    <col min="14344" max="14344" width="13.28515625" style="66" customWidth="1"/>
    <col min="14345" max="14345" width="15.28515625" style="66" customWidth="1"/>
    <col min="14346" max="14346" width="9.7109375" style="66" customWidth="1"/>
    <col min="14347" max="14347" width="4.7109375" style="66" customWidth="1"/>
    <col min="14348" max="14350" width="9.140625" style="66"/>
    <col min="14351" max="14351" width="13.85546875" style="66" customWidth="1"/>
    <col min="14352" max="14355" width="9.140625" style="66"/>
    <col min="14356" max="14356" width="11.7109375" style="66" customWidth="1"/>
    <col min="14357" max="14357" width="0.85546875" style="66" customWidth="1"/>
    <col min="14358" max="14592" width="9.140625" style="66"/>
    <col min="14593" max="14593" width="0.85546875" style="66" customWidth="1"/>
    <col min="14594" max="14594" width="4.7109375" style="66" customWidth="1"/>
    <col min="14595" max="14595" width="19.140625" style="66" customWidth="1"/>
    <col min="14596" max="14596" width="14.85546875" style="66" customWidth="1"/>
    <col min="14597" max="14597" width="13.7109375" style="66" customWidth="1"/>
    <col min="14598" max="14598" width="11.42578125" style="66" customWidth="1"/>
    <col min="14599" max="14599" width="4.42578125" style="66" customWidth="1"/>
    <col min="14600" max="14600" width="13.28515625" style="66" customWidth="1"/>
    <col min="14601" max="14601" width="15.28515625" style="66" customWidth="1"/>
    <col min="14602" max="14602" width="9.7109375" style="66" customWidth="1"/>
    <col min="14603" max="14603" width="4.7109375" style="66" customWidth="1"/>
    <col min="14604" max="14606" width="9.140625" style="66"/>
    <col min="14607" max="14607" width="13.85546875" style="66" customWidth="1"/>
    <col min="14608" max="14611" width="9.140625" style="66"/>
    <col min="14612" max="14612" width="11.7109375" style="66" customWidth="1"/>
    <col min="14613" max="14613" width="0.85546875" style="66" customWidth="1"/>
    <col min="14614" max="14848" width="9.140625" style="66"/>
    <col min="14849" max="14849" width="0.85546875" style="66" customWidth="1"/>
    <col min="14850" max="14850" width="4.7109375" style="66" customWidth="1"/>
    <col min="14851" max="14851" width="19.140625" style="66" customWidth="1"/>
    <col min="14852" max="14852" width="14.85546875" style="66" customWidth="1"/>
    <col min="14853" max="14853" width="13.7109375" style="66" customWidth="1"/>
    <col min="14854" max="14854" width="11.42578125" style="66" customWidth="1"/>
    <col min="14855" max="14855" width="4.42578125" style="66" customWidth="1"/>
    <col min="14856" max="14856" width="13.28515625" style="66" customWidth="1"/>
    <col min="14857" max="14857" width="15.28515625" style="66" customWidth="1"/>
    <col min="14858" max="14858" width="9.7109375" style="66" customWidth="1"/>
    <col min="14859" max="14859" width="4.7109375" style="66" customWidth="1"/>
    <col min="14860" max="14862" width="9.140625" style="66"/>
    <col min="14863" max="14863" width="13.85546875" style="66" customWidth="1"/>
    <col min="14864" max="14867" width="9.140625" style="66"/>
    <col min="14868" max="14868" width="11.7109375" style="66" customWidth="1"/>
    <col min="14869" max="14869" width="0.85546875" style="66" customWidth="1"/>
    <col min="14870" max="15104" width="9.140625" style="66"/>
    <col min="15105" max="15105" width="0.85546875" style="66" customWidth="1"/>
    <col min="15106" max="15106" width="4.7109375" style="66" customWidth="1"/>
    <col min="15107" max="15107" width="19.140625" style="66" customWidth="1"/>
    <col min="15108" max="15108" width="14.85546875" style="66" customWidth="1"/>
    <col min="15109" max="15109" width="13.7109375" style="66" customWidth="1"/>
    <col min="15110" max="15110" width="11.42578125" style="66" customWidth="1"/>
    <col min="15111" max="15111" width="4.42578125" style="66" customWidth="1"/>
    <col min="15112" max="15112" width="13.28515625" style="66" customWidth="1"/>
    <col min="15113" max="15113" width="15.28515625" style="66" customWidth="1"/>
    <col min="15114" max="15114" width="9.7109375" style="66" customWidth="1"/>
    <col min="15115" max="15115" width="4.7109375" style="66" customWidth="1"/>
    <col min="15116" max="15118" width="9.140625" style="66"/>
    <col min="15119" max="15119" width="13.85546875" style="66" customWidth="1"/>
    <col min="15120" max="15123" width="9.140625" style="66"/>
    <col min="15124" max="15124" width="11.7109375" style="66" customWidth="1"/>
    <col min="15125" max="15125" width="0.85546875" style="66" customWidth="1"/>
    <col min="15126" max="15360" width="9.140625" style="66"/>
    <col min="15361" max="15361" width="0.85546875" style="66" customWidth="1"/>
    <col min="15362" max="15362" width="4.7109375" style="66" customWidth="1"/>
    <col min="15363" max="15363" width="19.140625" style="66" customWidth="1"/>
    <col min="15364" max="15364" width="14.85546875" style="66" customWidth="1"/>
    <col min="15365" max="15365" width="13.7109375" style="66" customWidth="1"/>
    <col min="15366" max="15366" width="11.42578125" style="66" customWidth="1"/>
    <col min="15367" max="15367" width="4.42578125" style="66" customWidth="1"/>
    <col min="15368" max="15368" width="13.28515625" style="66" customWidth="1"/>
    <col min="15369" max="15369" width="15.28515625" style="66" customWidth="1"/>
    <col min="15370" max="15370" width="9.7109375" style="66" customWidth="1"/>
    <col min="15371" max="15371" width="4.7109375" style="66" customWidth="1"/>
    <col min="15372" max="15374" width="9.140625" style="66"/>
    <col min="15375" max="15375" width="13.85546875" style="66" customWidth="1"/>
    <col min="15376" max="15379" width="9.140625" style="66"/>
    <col min="15380" max="15380" width="11.7109375" style="66" customWidth="1"/>
    <col min="15381" max="15381" width="0.85546875" style="66" customWidth="1"/>
    <col min="15382" max="15616" width="9.140625" style="66"/>
    <col min="15617" max="15617" width="0.85546875" style="66" customWidth="1"/>
    <col min="15618" max="15618" width="4.7109375" style="66" customWidth="1"/>
    <col min="15619" max="15619" width="19.140625" style="66" customWidth="1"/>
    <col min="15620" max="15620" width="14.85546875" style="66" customWidth="1"/>
    <col min="15621" max="15621" width="13.7109375" style="66" customWidth="1"/>
    <col min="15622" max="15622" width="11.42578125" style="66" customWidth="1"/>
    <col min="15623" max="15623" width="4.42578125" style="66" customWidth="1"/>
    <col min="15624" max="15624" width="13.28515625" style="66" customWidth="1"/>
    <col min="15625" max="15625" width="15.28515625" style="66" customWidth="1"/>
    <col min="15626" max="15626" width="9.7109375" style="66" customWidth="1"/>
    <col min="15627" max="15627" width="4.7109375" style="66" customWidth="1"/>
    <col min="15628" max="15630" width="9.140625" style="66"/>
    <col min="15631" max="15631" width="13.85546875" style="66" customWidth="1"/>
    <col min="15632" max="15635" width="9.140625" style="66"/>
    <col min="15636" max="15636" width="11.7109375" style="66" customWidth="1"/>
    <col min="15637" max="15637" width="0.85546875" style="66" customWidth="1"/>
    <col min="15638" max="15872" width="9.140625" style="66"/>
    <col min="15873" max="15873" width="0.85546875" style="66" customWidth="1"/>
    <col min="15874" max="15874" width="4.7109375" style="66" customWidth="1"/>
    <col min="15875" max="15875" width="19.140625" style="66" customWidth="1"/>
    <col min="15876" max="15876" width="14.85546875" style="66" customWidth="1"/>
    <col min="15877" max="15877" width="13.7109375" style="66" customWidth="1"/>
    <col min="15878" max="15878" width="11.42578125" style="66" customWidth="1"/>
    <col min="15879" max="15879" width="4.42578125" style="66" customWidth="1"/>
    <col min="15880" max="15880" width="13.28515625" style="66" customWidth="1"/>
    <col min="15881" max="15881" width="15.28515625" style="66" customWidth="1"/>
    <col min="15882" max="15882" width="9.7109375" style="66" customWidth="1"/>
    <col min="15883" max="15883" width="4.7109375" style="66" customWidth="1"/>
    <col min="15884" max="15886" width="9.140625" style="66"/>
    <col min="15887" max="15887" width="13.85546875" style="66" customWidth="1"/>
    <col min="15888" max="15891" width="9.140625" style="66"/>
    <col min="15892" max="15892" width="11.7109375" style="66" customWidth="1"/>
    <col min="15893" max="15893" width="0.85546875" style="66" customWidth="1"/>
    <col min="15894" max="16128" width="9.140625" style="66"/>
    <col min="16129" max="16129" width="0.85546875" style="66" customWidth="1"/>
    <col min="16130" max="16130" width="4.7109375" style="66" customWidth="1"/>
    <col min="16131" max="16131" width="19.140625" style="66" customWidth="1"/>
    <col min="16132" max="16132" width="14.85546875" style="66" customWidth="1"/>
    <col min="16133" max="16133" width="13.7109375" style="66" customWidth="1"/>
    <col min="16134" max="16134" width="11.42578125" style="66" customWidth="1"/>
    <col min="16135" max="16135" width="4.42578125" style="66" customWidth="1"/>
    <col min="16136" max="16136" width="13.28515625" style="66" customWidth="1"/>
    <col min="16137" max="16137" width="15.28515625" style="66" customWidth="1"/>
    <col min="16138" max="16138" width="9.7109375" style="66" customWidth="1"/>
    <col min="16139" max="16139" width="4.7109375" style="66" customWidth="1"/>
    <col min="16140" max="16142" width="9.140625" style="66"/>
    <col min="16143" max="16143" width="13.85546875" style="66" customWidth="1"/>
    <col min="16144" max="16147" width="9.140625" style="66"/>
    <col min="16148" max="16148" width="11.7109375" style="66" customWidth="1"/>
    <col min="16149" max="16149" width="0.85546875" style="66" customWidth="1"/>
    <col min="16150" max="16384" width="9.140625" style="66"/>
  </cols>
  <sheetData>
    <row r="1" spans="2:20" ht="13.5" thickBot="1"/>
    <row r="2" spans="2:20" ht="30" customHeight="1" thickBot="1">
      <c r="B2" s="258" t="s">
        <v>77</v>
      </c>
      <c r="C2" s="261" t="s">
        <v>78</v>
      </c>
      <c r="D2" s="262"/>
      <c r="E2" s="262"/>
      <c r="F2" s="262"/>
      <c r="G2" s="262"/>
      <c r="H2" s="263"/>
      <c r="I2" s="115" t="s">
        <v>79</v>
      </c>
      <c r="K2" s="234" t="s">
        <v>80</v>
      </c>
      <c r="L2" s="235"/>
      <c r="M2" s="235"/>
      <c r="N2" s="235"/>
      <c r="O2" s="235"/>
      <c r="P2" s="235"/>
      <c r="Q2" s="235"/>
      <c r="R2" s="235"/>
      <c r="S2" s="235"/>
      <c r="T2" s="236"/>
    </row>
    <row r="3" spans="2:20" ht="30" customHeight="1" thickBot="1">
      <c r="B3" s="259"/>
      <c r="C3" s="264" t="s">
        <v>81</v>
      </c>
      <c r="D3" s="265"/>
      <c r="E3" s="116"/>
      <c r="F3" s="116">
        <f>'[2]Form 2'!R37</f>
        <v>93.550964187327821</v>
      </c>
      <c r="G3" s="117" t="s">
        <v>82</v>
      </c>
      <c r="H3" s="118">
        <v>0.6</v>
      </c>
      <c r="I3" s="119">
        <f>F3*H3</f>
        <v>56.130578512396688</v>
      </c>
      <c r="K3" s="247" t="s">
        <v>83</v>
      </c>
      <c r="L3" s="248"/>
      <c r="M3" s="248"/>
      <c r="N3" s="248"/>
      <c r="O3" s="248"/>
      <c r="P3" s="248"/>
      <c r="Q3" s="248"/>
      <c r="R3" s="248"/>
      <c r="S3" s="248"/>
      <c r="T3" s="249"/>
    </row>
    <row r="4" spans="2:20" ht="30" customHeight="1" thickBot="1">
      <c r="B4" s="259"/>
      <c r="C4" s="266" t="s">
        <v>84</v>
      </c>
      <c r="D4" s="232" t="s">
        <v>85</v>
      </c>
      <c r="E4" s="233"/>
      <c r="F4" s="120"/>
      <c r="G4" s="227" t="str">
        <f>IF(F4&lt;=50,"(Buruk)",IF(F4&lt;=60,"(Sedang)",IF(F4&lt;=75,"(Cukup)",IF(F4&lt;=90.99,"(Baik)","(Sangat Baik)"))))</f>
        <v>(Buruk)</v>
      </c>
      <c r="H4" s="228"/>
      <c r="I4" s="121"/>
      <c r="K4" s="122"/>
      <c r="L4" s="123"/>
      <c r="M4" s="123"/>
      <c r="N4" s="123"/>
      <c r="O4" s="123"/>
      <c r="P4" s="123"/>
      <c r="Q4" s="123"/>
      <c r="R4" s="123"/>
      <c r="S4" s="123"/>
      <c r="T4" s="124"/>
    </row>
    <row r="5" spans="2:20" ht="30" customHeight="1" thickBot="1">
      <c r="B5" s="259"/>
      <c r="C5" s="267"/>
      <c r="D5" s="232" t="s">
        <v>86</v>
      </c>
      <c r="E5" s="233"/>
      <c r="F5" s="120"/>
      <c r="G5" s="227" t="str">
        <f>IF(F5&lt;=50,"(Buruk)",IF(F5&lt;=60,"(Sedang)",IF(F5&lt;=75,"(Cukup)",IF(F5&lt;=90.99,"(Baik)","(Sangat Baik)"))))</f>
        <v>(Buruk)</v>
      </c>
      <c r="H5" s="228"/>
      <c r="I5" s="121"/>
      <c r="K5" s="122"/>
      <c r="L5" s="123"/>
      <c r="M5" s="123"/>
      <c r="N5" s="123"/>
      <c r="O5" s="123"/>
      <c r="P5" s="123"/>
      <c r="Q5" s="123"/>
      <c r="R5" s="123"/>
      <c r="S5" s="123"/>
      <c r="T5" s="124"/>
    </row>
    <row r="6" spans="2:20" ht="30" customHeight="1" thickBot="1">
      <c r="B6" s="259"/>
      <c r="C6" s="267"/>
      <c r="D6" s="232" t="s">
        <v>87</v>
      </c>
      <c r="E6" s="233"/>
      <c r="F6" s="120"/>
      <c r="G6" s="227" t="str">
        <f>IF(F6&lt;=50,"(Buruk)",IF(F6&lt;=60,"(Sedang)",IF(F6&lt;=75,"(Cukup)",IF(F6&lt;=90.99,"(Baik)","(Sangat Baik)"))))</f>
        <v>(Buruk)</v>
      </c>
      <c r="H6" s="228"/>
      <c r="I6" s="121"/>
      <c r="K6" s="122"/>
      <c r="L6" s="123"/>
      <c r="M6" s="123"/>
      <c r="N6" s="123"/>
      <c r="O6" s="123"/>
      <c r="P6" s="123"/>
      <c r="Q6" s="123"/>
      <c r="R6" s="123"/>
      <c r="S6" s="123"/>
      <c r="T6" s="124"/>
    </row>
    <row r="7" spans="2:20" ht="30" customHeight="1" thickBot="1">
      <c r="B7" s="259"/>
      <c r="C7" s="267"/>
      <c r="D7" s="232" t="s">
        <v>88</v>
      </c>
      <c r="E7" s="233"/>
      <c r="F7" s="120"/>
      <c r="G7" s="227" t="str">
        <f>IF(F7&lt;=50,"(Buruk)",IF(F7&lt;=60,"(Sedang)",IF(F7&lt;=75,"(Cukup)",IF(F7&lt;=90.99,"(Baik)","(Sangat Baik)"))))</f>
        <v>(Buruk)</v>
      </c>
      <c r="H7" s="228"/>
      <c r="I7" s="121"/>
      <c r="K7" s="122"/>
      <c r="L7" s="123"/>
      <c r="M7" s="123"/>
      <c r="N7" s="123"/>
      <c r="O7" s="123"/>
      <c r="P7" s="123"/>
      <c r="Q7" s="123"/>
      <c r="R7" s="123"/>
      <c r="S7" s="123"/>
      <c r="T7" s="124"/>
    </row>
    <row r="8" spans="2:20" ht="30" customHeight="1" thickBot="1">
      <c r="B8" s="259"/>
      <c r="C8" s="267"/>
      <c r="D8" s="232" t="s">
        <v>89</v>
      </c>
      <c r="E8" s="233"/>
      <c r="F8" s="120"/>
      <c r="G8" s="227" t="str">
        <f>IF(F8&lt;=50,"(Buruk)",IF(F8&lt;=60,"(Sedang)",IF(F8&lt;=75,"(Cukup)",IF(F8&lt;=90.99,"(Baik)","(Sangat Baik)"))))</f>
        <v>(Buruk)</v>
      </c>
      <c r="H8" s="228"/>
      <c r="I8" s="121"/>
      <c r="K8" s="122"/>
      <c r="L8" s="123"/>
      <c r="M8" s="123"/>
      <c r="N8" s="123"/>
      <c r="O8" s="123"/>
      <c r="P8" s="123"/>
      <c r="Q8" s="123"/>
      <c r="R8" s="123"/>
      <c r="S8" s="123"/>
      <c r="T8" s="124"/>
    </row>
    <row r="9" spans="2:20" ht="30" customHeight="1" thickBot="1">
      <c r="B9" s="259"/>
      <c r="C9" s="267"/>
      <c r="D9" s="232" t="s">
        <v>90</v>
      </c>
      <c r="E9" s="233"/>
      <c r="F9" s="120"/>
      <c r="G9" s="227" t="str">
        <f>IF(F9="-","",IF(F9&lt;=50,"(Buruk)",IF(F9&lt;=60,"(Sedang)",IF(F9&lt;=75,"(Cukup)",IF(F9&lt;=90.99,"(Baik)","(Sangat Baik)")))))</f>
        <v>(Buruk)</v>
      </c>
      <c r="H9" s="228"/>
      <c r="I9" s="121"/>
      <c r="K9" s="122"/>
      <c r="L9" s="123"/>
      <c r="M9" s="123"/>
      <c r="N9" s="123"/>
      <c r="O9" s="123"/>
      <c r="P9" s="123"/>
      <c r="Q9" s="123"/>
      <c r="R9" s="123"/>
      <c r="S9" s="123"/>
      <c r="T9" s="124"/>
    </row>
    <row r="10" spans="2:20" ht="30" customHeight="1" thickBot="1">
      <c r="B10" s="259"/>
      <c r="C10" s="267"/>
      <c r="D10" s="232" t="s">
        <v>91</v>
      </c>
      <c r="E10" s="233"/>
      <c r="F10" s="125">
        <f>SUM(F4:F9)</f>
        <v>0</v>
      </c>
      <c r="G10" s="237"/>
      <c r="H10" s="238"/>
      <c r="I10" s="121" t="s">
        <v>92</v>
      </c>
      <c r="K10" s="239" t="s">
        <v>93</v>
      </c>
      <c r="L10" s="240"/>
      <c r="M10" s="240"/>
      <c r="N10" s="240"/>
      <c r="O10" s="240"/>
      <c r="P10" s="240"/>
      <c r="Q10" s="240"/>
      <c r="R10" s="240"/>
      <c r="S10" s="240"/>
      <c r="T10" s="241"/>
    </row>
    <row r="11" spans="2:20" ht="30" customHeight="1" thickBot="1">
      <c r="B11" s="259"/>
      <c r="C11" s="267"/>
      <c r="D11" s="232" t="s">
        <v>94</v>
      </c>
      <c r="E11" s="233"/>
      <c r="F11" s="126">
        <f>IF(F9="-",IF(F9="-",F10/5,F10/6),F10/6)</f>
        <v>0</v>
      </c>
      <c r="G11" s="227" t="str">
        <f>IF(F11&lt;=50,"(Buruk)",IF(F11&lt;=60,"(Sedang)",IF(F11&lt;=75,"(Cukup)",IF(F11&lt;=90.99,"(Baik)","(Sangat Baik)"))))</f>
        <v>(Buruk)</v>
      </c>
      <c r="H11" s="228"/>
      <c r="I11" s="121"/>
      <c r="K11" s="234" t="s">
        <v>95</v>
      </c>
      <c r="L11" s="235"/>
      <c r="M11" s="235"/>
      <c r="N11" s="235"/>
      <c r="O11" s="235"/>
      <c r="P11" s="235"/>
      <c r="Q11" s="235"/>
      <c r="R11" s="235"/>
      <c r="S11" s="235"/>
      <c r="T11" s="236"/>
    </row>
    <row r="12" spans="2:20" ht="30" customHeight="1" thickBot="1">
      <c r="B12" s="260"/>
      <c r="C12" s="268"/>
      <c r="D12" s="245" t="s">
        <v>96</v>
      </c>
      <c r="E12" s="246"/>
      <c r="F12" s="127">
        <f>F11</f>
        <v>0</v>
      </c>
      <c r="G12" s="128" t="s">
        <v>82</v>
      </c>
      <c r="H12" s="129">
        <v>0.4</v>
      </c>
      <c r="I12" s="119">
        <f>F12*H12</f>
        <v>0</v>
      </c>
      <c r="K12" s="247" t="s">
        <v>97</v>
      </c>
      <c r="L12" s="248"/>
      <c r="M12" s="248"/>
      <c r="N12" s="248"/>
      <c r="O12" s="248"/>
      <c r="P12" s="248"/>
      <c r="Q12" s="248"/>
      <c r="R12" s="248"/>
      <c r="S12" s="248"/>
      <c r="T12" s="249"/>
    </row>
    <row r="13" spans="2:20" ht="30" customHeight="1" thickBot="1">
      <c r="B13" s="250"/>
      <c r="C13" s="251"/>
      <c r="D13" s="251"/>
      <c r="E13" s="251"/>
      <c r="F13" s="251"/>
      <c r="G13" s="251"/>
      <c r="H13" s="252"/>
      <c r="I13" s="130">
        <f>I12+I3</f>
        <v>56.130578512396688</v>
      </c>
      <c r="K13" s="122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2:20" ht="30" customHeight="1" thickBot="1">
      <c r="B14" s="253" t="s">
        <v>98</v>
      </c>
      <c r="C14" s="254"/>
      <c r="D14" s="254"/>
      <c r="E14" s="254"/>
      <c r="F14" s="254"/>
      <c r="G14" s="254"/>
      <c r="H14" s="254"/>
      <c r="I14" s="131" t="str">
        <f>IF(I13&lt;=50,"(Buruk)",IF(I13&lt;=60,"(Sedang)",IF(I13&lt;=75,"(Cukup)",IF(I13&lt;=90.99,"(Baik)","(Sangat Baik)"))))</f>
        <v>(Sedang)</v>
      </c>
      <c r="J14" s="132"/>
      <c r="K14" s="122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2:20" ht="30" customHeight="1">
      <c r="B15" s="255" t="s">
        <v>99</v>
      </c>
      <c r="C15" s="256"/>
      <c r="D15" s="256"/>
      <c r="E15" s="256"/>
      <c r="F15" s="256"/>
      <c r="G15" s="256"/>
      <c r="H15" s="256"/>
      <c r="I15" s="257"/>
      <c r="K15" s="122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2:20" ht="30" customHeight="1">
      <c r="B16" s="242" t="s">
        <v>100</v>
      </c>
      <c r="C16" s="243"/>
      <c r="D16" s="243"/>
      <c r="E16" s="243"/>
      <c r="F16" s="243"/>
      <c r="G16" s="243"/>
      <c r="H16" s="243"/>
      <c r="I16" s="244"/>
      <c r="K16" s="122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2:20" ht="30" customHeight="1">
      <c r="B17" s="242"/>
      <c r="C17" s="243"/>
      <c r="D17" s="243"/>
      <c r="E17" s="243"/>
      <c r="F17" s="243"/>
      <c r="G17" s="243"/>
      <c r="H17" s="243"/>
      <c r="I17" s="244"/>
      <c r="K17" s="133"/>
      <c r="L17" s="123"/>
      <c r="M17" s="123"/>
      <c r="N17" s="123"/>
      <c r="O17" s="123"/>
      <c r="P17" s="123"/>
      <c r="Q17" s="123"/>
      <c r="R17" s="123"/>
      <c r="S17" s="123"/>
      <c r="T17" s="124"/>
    </row>
    <row r="18" spans="2:20" ht="30" customHeight="1">
      <c r="B18" s="242"/>
      <c r="C18" s="243"/>
      <c r="D18" s="243"/>
      <c r="E18" s="243"/>
      <c r="F18" s="243"/>
      <c r="G18" s="243"/>
      <c r="H18" s="243"/>
      <c r="I18" s="244"/>
      <c r="K18" s="134"/>
      <c r="L18" s="123"/>
      <c r="M18" s="123"/>
      <c r="N18" s="123"/>
      <c r="O18" s="123"/>
      <c r="P18" s="123"/>
      <c r="Q18" s="123"/>
      <c r="R18" s="123"/>
      <c r="S18" s="123"/>
      <c r="T18" s="124"/>
    </row>
    <row r="19" spans="2:20" ht="30" customHeight="1">
      <c r="B19" s="242"/>
      <c r="C19" s="243"/>
      <c r="D19" s="243"/>
      <c r="E19" s="243"/>
      <c r="F19" s="243"/>
      <c r="G19" s="243"/>
      <c r="H19" s="243"/>
      <c r="I19" s="244"/>
      <c r="K19" s="13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2:20" ht="30" customHeight="1">
      <c r="B20" s="242"/>
      <c r="C20" s="243"/>
      <c r="D20" s="243"/>
      <c r="E20" s="243"/>
      <c r="F20" s="243"/>
      <c r="G20" s="243"/>
      <c r="H20" s="243"/>
      <c r="I20" s="244"/>
      <c r="K20" s="133"/>
      <c r="L20" s="123"/>
      <c r="M20" s="123"/>
      <c r="N20" s="123"/>
      <c r="O20" s="123"/>
      <c r="P20" s="123"/>
      <c r="Q20" s="123"/>
      <c r="R20" s="123"/>
      <c r="S20" s="123"/>
      <c r="T20" s="124"/>
    </row>
    <row r="21" spans="2:20" ht="30" customHeight="1">
      <c r="B21" s="242"/>
      <c r="C21" s="243"/>
      <c r="D21" s="243"/>
      <c r="E21" s="243"/>
      <c r="F21" s="243"/>
      <c r="G21" s="243"/>
      <c r="H21" s="243"/>
      <c r="I21" s="244"/>
      <c r="K21" s="135"/>
      <c r="L21" s="123"/>
      <c r="M21" s="123"/>
      <c r="N21" s="123"/>
      <c r="O21" s="123"/>
      <c r="P21" s="123"/>
      <c r="Q21" s="123"/>
      <c r="R21" s="123"/>
      <c r="S21" s="123"/>
      <c r="T21" s="124"/>
    </row>
    <row r="22" spans="2:20" ht="30" customHeight="1">
      <c r="B22" s="242"/>
      <c r="C22" s="243"/>
      <c r="D22" s="243"/>
      <c r="E22" s="243"/>
      <c r="F22" s="243"/>
      <c r="G22" s="243"/>
      <c r="H22" s="243"/>
      <c r="I22" s="244"/>
      <c r="K22" s="135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2:20" ht="30" customHeight="1">
      <c r="B23" s="269" t="s">
        <v>93</v>
      </c>
      <c r="C23" s="270"/>
      <c r="D23" s="270"/>
      <c r="E23" s="270"/>
      <c r="F23" s="270"/>
      <c r="G23" s="270"/>
      <c r="H23" s="270"/>
      <c r="I23" s="271"/>
      <c r="J23" s="136"/>
      <c r="K23" s="272" t="s">
        <v>93</v>
      </c>
      <c r="L23" s="273"/>
      <c r="M23" s="273"/>
      <c r="N23" s="273"/>
      <c r="O23" s="273"/>
      <c r="P23" s="273"/>
      <c r="Q23" s="273"/>
      <c r="R23" s="273"/>
      <c r="S23" s="273"/>
      <c r="T23" s="274"/>
    </row>
    <row r="24" spans="2:20" ht="30" customHeight="1" thickBot="1">
      <c r="B24" s="275"/>
      <c r="C24" s="276"/>
      <c r="D24" s="276"/>
      <c r="E24" s="276"/>
      <c r="F24" s="276"/>
      <c r="G24" s="276"/>
      <c r="H24" s="276"/>
      <c r="I24" s="277"/>
      <c r="K24" s="137"/>
      <c r="L24" s="138"/>
      <c r="M24" s="138"/>
      <c r="N24" s="138"/>
      <c r="O24" s="138"/>
      <c r="P24" s="138"/>
      <c r="Q24" s="138"/>
      <c r="R24" s="138"/>
      <c r="S24" s="138"/>
      <c r="T24" s="139"/>
    </row>
    <row r="25" spans="2:20" ht="15">
      <c r="K25" s="140"/>
      <c r="L25" s="123"/>
    </row>
    <row r="26" spans="2:20" ht="15.75" thickBot="1">
      <c r="K26" s="140"/>
      <c r="L26" s="123"/>
    </row>
    <row r="27" spans="2:20" ht="15">
      <c r="B27" s="141"/>
      <c r="C27" s="142"/>
      <c r="D27" s="142"/>
      <c r="E27" s="142"/>
      <c r="F27" s="142"/>
      <c r="G27" s="142"/>
      <c r="H27" s="142"/>
      <c r="I27" s="143"/>
      <c r="K27" s="140"/>
      <c r="L27" s="123"/>
    </row>
    <row r="28" spans="2:20" ht="15.75">
      <c r="B28" s="144" t="s">
        <v>101</v>
      </c>
      <c r="C28" s="145" t="s">
        <v>102</v>
      </c>
      <c r="D28" s="123"/>
      <c r="E28" s="123"/>
      <c r="F28" s="123"/>
      <c r="G28" s="123"/>
      <c r="H28" s="123"/>
      <c r="I28" s="124"/>
      <c r="K28" s="140"/>
      <c r="L28" s="123"/>
    </row>
    <row r="29" spans="2:20" ht="15">
      <c r="B29" s="133"/>
      <c r="C29" s="123"/>
      <c r="D29" s="123"/>
      <c r="E29" s="123"/>
      <c r="F29" s="123"/>
      <c r="G29" s="123"/>
      <c r="H29" s="123"/>
      <c r="I29" s="124"/>
      <c r="K29" s="140"/>
      <c r="L29" s="123"/>
    </row>
    <row r="30" spans="2:20" ht="15">
      <c r="B30" s="133"/>
      <c r="C30" s="123"/>
      <c r="D30" s="123"/>
      <c r="E30" s="123"/>
      <c r="F30" s="123"/>
      <c r="G30" s="123"/>
      <c r="H30" s="123"/>
      <c r="I30" s="124"/>
      <c r="K30" s="140"/>
      <c r="L30" s="123"/>
    </row>
    <row r="31" spans="2:20" ht="15">
      <c r="B31" s="133"/>
      <c r="C31" s="123"/>
      <c r="D31" s="123"/>
      <c r="E31" s="123"/>
      <c r="F31" s="123"/>
      <c r="G31" s="123"/>
      <c r="H31" s="123"/>
      <c r="I31" s="124"/>
      <c r="K31" s="140"/>
      <c r="L31" s="123"/>
    </row>
    <row r="32" spans="2:20" ht="18.75">
      <c r="B32" s="133"/>
      <c r="C32" s="123"/>
      <c r="D32" s="123"/>
      <c r="E32" s="123"/>
      <c r="F32" s="123"/>
      <c r="G32" s="123"/>
      <c r="H32" s="123"/>
      <c r="I32" s="124"/>
      <c r="K32" s="278" t="s">
        <v>103</v>
      </c>
      <c r="L32" s="278"/>
      <c r="M32" s="278"/>
      <c r="N32" s="278"/>
      <c r="O32" s="278"/>
      <c r="P32" s="278"/>
      <c r="Q32" s="278"/>
      <c r="R32" s="278"/>
      <c r="S32" s="278"/>
      <c r="T32" s="278"/>
    </row>
    <row r="33" spans="2:21" ht="18.75">
      <c r="B33" s="133"/>
      <c r="C33" s="123"/>
      <c r="D33" s="123"/>
      <c r="E33" s="123"/>
      <c r="F33" s="123"/>
      <c r="G33" s="123"/>
      <c r="H33" s="123"/>
      <c r="I33" s="124"/>
      <c r="K33" s="278" t="s">
        <v>53</v>
      </c>
      <c r="L33" s="278"/>
      <c r="M33" s="278"/>
      <c r="N33" s="278"/>
      <c r="O33" s="278"/>
      <c r="P33" s="278"/>
      <c r="Q33" s="278"/>
      <c r="R33" s="278"/>
      <c r="S33" s="278"/>
      <c r="T33" s="278"/>
    </row>
    <row r="34" spans="2:21">
      <c r="B34" s="133"/>
      <c r="C34" s="123"/>
      <c r="D34" s="123"/>
      <c r="E34" s="123"/>
      <c r="F34" s="123"/>
      <c r="G34" s="123"/>
      <c r="H34" s="123"/>
      <c r="I34" s="124"/>
      <c r="K34" s="123"/>
      <c r="L34" s="123"/>
    </row>
    <row r="35" spans="2:21" ht="15.75">
      <c r="B35" s="133"/>
      <c r="C35" s="123"/>
      <c r="D35" s="123"/>
      <c r="E35" s="123"/>
      <c r="F35" s="123"/>
      <c r="G35" s="123"/>
      <c r="H35" s="123"/>
      <c r="I35" s="124"/>
      <c r="K35" s="146"/>
      <c r="L35" s="123"/>
      <c r="Q35" s="147" t="s">
        <v>104</v>
      </c>
    </row>
    <row r="36" spans="2:21" ht="16.5" thickBot="1">
      <c r="B36" s="133"/>
      <c r="C36" s="123"/>
      <c r="D36" s="123"/>
      <c r="E36" s="123"/>
      <c r="F36" s="123"/>
      <c r="G36" s="123"/>
      <c r="H36" s="123"/>
      <c r="I36" s="124"/>
      <c r="K36" s="148" t="s">
        <v>105</v>
      </c>
      <c r="P36" s="149"/>
      <c r="Q36" s="147" t="s">
        <v>106</v>
      </c>
      <c r="R36" s="147" t="s">
        <v>127</v>
      </c>
    </row>
    <row r="37" spans="2:21" ht="30" customHeight="1">
      <c r="B37" s="133"/>
      <c r="C37" s="123"/>
      <c r="D37" s="123"/>
      <c r="E37" s="123"/>
      <c r="F37" s="123"/>
      <c r="G37" s="123"/>
      <c r="H37" s="123"/>
      <c r="I37" s="124"/>
      <c r="K37" s="286" t="s">
        <v>107</v>
      </c>
      <c r="L37" s="289" t="s">
        <v>108</v>
      </c>
      <c r="M37" s="290"/>
      <c r="N37" s="290"/>
      <c r="O37" s="290"/>
      <c r="P37" s="316"/>
      <c r="Q37" s="316"/>
      <c r="R37" s="316"/>
      <c r="S37" s="316"/>
      <c r="T37" s="317"/>
    </row>
    <row r="38" spans="2:21" ht="30" customHeight="1" thickBot="1">
      <c r="B38" s="150"/>
      <c r="C38" s="138"/>
      <c r="D38" s="138"/>
      <c r="E38" s="138"/>
      <c r="F38" s="138"/>
      <c r="G38" s="138"/>
      <c r="H38" s="138"/>
      <c r="I38" s="139"/>
      <c r="K38" s="287"/>
      <c r="L38" s="282" t="s">
        <v>109</v>
      </c>
      <c r="M38" s="283"/>
      <c r="N38" s="283"/>
      <c r="O38" s="284"/>
      <c r="P38" s="327" t="s">
        <v>44</v>
      </c>
      <c r="Q38" s="328"/>
      <c r="R38" s="328"/>
      <c r="S38" s="328"/>
      <c r="T38" s="329"/>
    </row>
    <row r="39" spans="2:21" ht="30" customHeight="1">
      <c r="B39" s="141"/>
      <c r="C39" s="142"/>
      <c r="D39" s="142"/>
      <c r="E39" s="151" t="s">
        <v>110</v>
      </c>
      <c r="F39" s="142"/>
      <c r="G39" s="142"/>
      <c r="H39" s="142"/>
      <c r="I39" s="143"/>
      <c r="K39" s="287"/>
      <c r="L39" s="282" t="s">
        <v>111</v>
      </c>
      <c r="M39" s="283"/>
      <c r="N39" s="283"/>
      <c r="O39" s="284"/>
      <c r="P39" s="320" t="s">
        <v>26</v>
      </c>
      <c r="Q39" s="279"/>
      <c r="R39" s="279"/>
      <c r="S39" s="279"/>
      <c r="T39" s="321"/>
    </row>
    <row r="40" spans="2:21" ht="30" customHeight="1">
      <c r="B40" s="133"/>
      <c r="C40" s="123"/>
      <c r="D40" s="123"/>
      <c r="E40" s="280" t="s">
        <v>112</v>
      </c>
      <c r="F40" s="280"/>
      <c r="G40" s="280"/>
      <c r="H40" s="280"/>
      <c r="I40" s="281"/>
      <c r="K40" s="287"/>
      <c r="L40" s="282" t="s">
        <v>113</v>
      </c>
      <c r="M40" s="283"/>
      <c r="N40" s="283"/>
      <c r="O40" s="284"/>
      <c r="P40" s="320" t="s">
        <v>46</v>
      </c>
      <c r="Q40" s="279"/>
      <c r="R40" s="279"/>
      <c r="S40" s="279"/>
      <c r="T40" s="321"/>
    </row>
    <row r="41" spans="2:21" ht="47.25" customHeight="1">
      <c r="B41" s="133"/>
      <c r="C41" s="123"/>
      <c r="D41" s="123"/>
      <c r="E41" s="123"/>
      <c r="F41" s="123"/>
      <c r="G41" s="123"/>
      <c r="H41" s="123"/>
      <c r="I41" s="124"/>
      <c r="K41" s="287"/>
      <c r="L41" s="282" t="s">
        <v>114</v>
      </c>
      <c r="M41" s="283"/>
      <c r="N41" s="283"/>
      <c r="O41" s="284"/>
      <c r="P41" s="322" t="s">
        <v>47</v>
      </c>
      <c r="Q41" s="285"/>
      <c r="R41" s="285"/>
      <c r="S41" s="285"/>
      <c r="T41" s="323"/>
    </row>
    <row r="42" spans="2:21" ht="30" customHeight="1" thickBot="1">
      <c r="B42" s="133"/>
      <c r="C42" s="123"/>
      <c r="D42" s="123"/>
      <c r="E42" s="292" t="str">
        <f>[1]SKP!A31</f>
        <v>Soetedjo Joewono, S.E, M.M</v>
      </c>
      <c r="F42" s="292"/>
      <c r="G42" s="292"/>
      <c r="H42" s="292"/>
      <c r="I42" s="293"/>
      <c r="K42" s="288"/>
      <c r="L42" s="294" t="s">
        <v>115</v>
      </c>
      <c r="M42" s="295"/>
      <c r="N42" s="295"/>
      <c r="O42" s="296"/>
      <c r="P42" s="324" t="s">
        <v>22</v>
      </c>
      <c r="Q42" s="325"/>
      <c r="R42" s="325"/>
      <c r="S42" s="325"/>
      <c r="T42" s="326"/>
    </row>
    <row r="43" spans="2:21" ht="30" customHeight="1">
      <c r="B43" s="133"/>
      <c r="C43" s="123"/>
      <c r="D43" s="123"/>
      <c r="E43" s="297" t="str">
        <f>[1]SKP!A32</f>
        <v>NIP: 19700117 199110 1 001</v>
      </c>
      <c r="F43" s="297"/>
      <c r="G43" s="297"/>
      <c r="H43" s="297"/>
      <c r="I43" s="298"/>
      <c r="K43" s="286" t="s">
        <v>116</v>
      </c>
      <c r="L43" s="289" t="s">
        <v>112</v>
      </c>
      <c r="M43" s="290"/>
      <c r="N43" s="290"/>
      <c r="O43" s="290"/>
      <c r="P43" s="318"/>
      <c r="Q43" s="318"/>
      <c r="R43" s="318"/>
      <c r="S43" s="318"/>
      <c r="T43" s="319"/>
    </row>
    <row r="44" spans="2:21" ht="30" customHeight="1">
      <c r="B44" s="144" t="s">
        <v>117</v>
      </c>
      <c r="C44" s="145" t="s">
        <v>118</v>
      </c>
      <c r="D44" s="123"/>
      <c r="E44" s="152"/>
      <c r="F44" s="152"/>
      <c r="G44" s="152"/>
      <c r="H44" s="152"/>
      <c r="I44" s="153"/>
      <c r="K44" s="287"/>
      <c r="L44" s="282" t="s">
        <v>109</v>
      </c>
      <c r="M44" s="283"/>
      <c r="N44" s="283"/>
      <c r="O44" s="284"/>
      <c r="P44" s="299" t="str">
        <f>[1]SKP!A31</f>
        <v>Soetedjo Joewono, S.E, M.M</v>
      </c>
      <c r="Q44" s="300"/>
      <c r="R44" s="300"/>
      <c r="S44" s="300"/>
      <c r="T44" s="301"/>
    </row>
    <row r="45" spans="2:21" ht="30" customHeight="1">
      <c r="B45" s="144"/>
      <c r="C45" s="280" t="s">
        <v>119</v>
      </c>
      <c r="D45" s="280"/>
      <c r="E45" s="280"/>
      <c r="F45" s="123"/>
      <c r="G45" s="123"/>
      <c r="H45" s="123"/>
      <c r="I45" s="124"/>
      <c r="K45" s="287"/>
      <c r="L45" s="282" t="s">
        <v>111</v>
      </c>
      <c r="M45" s="283"/>
      <c r="N45" s="283"/>
      <c r="O45" s="284"/>
      <c r="P45" s="299" t="s">
        <v>126</v>
      </c>
      <c r="Q45" s="300"/>
      <c r="R45" s="300"/>
      <c r="S45" s="300"/>
      <c r="T45" s="301"/>
    </row>
    <row r="46" spans="2:21" ht="30" customHeight="1">
      <c r="B46" s="133"/>
      <c r="C46" s="154"/>
      <c r="D46" s="155"/>
      <c r="E46" s="155"/>
      <c r="F46" s="123"/>
      <c r="G46" s="123"/>
      <c r="H46" s="123"/>
      <c r="I46" s="124"/>
      <c r="K46" s="287"/>
      <c r="L46" s="282" t="s">
        <v>113</v>
      </c>
      <c r="M46" s="283"/>
      <c r="N46" s="283"/>
      <c r="O46" s="284"/>
      <c r="P46" s="302" t="str">
        <f>[1]SKP!C7</f>
        <v>Penata Tk. I (III/d)</v>
      </c>
      <c r="Q46" s="303"/>
      <c r="R46" s="303"/>
      <c r="S46" s="303"/>
      <c r="T46" s="304"/>
    </row>
    <row r="47" spans="2:21" ht="30" customHeight="1">
      <c r="B47" s="133"/>
      <c r="C47" s="305" t="s">
        <v>44</v>
      </c>
      <c r="D47" s="305"/>
      <c r="E47" s="305"/>
      <c r="F47" s="123"/>
      <c r="G47" s="123"/>
      <c r="H47" s="123"/>
      <c r="I47" s="124"/>
      <c r="K47" s="287"/>
      <c r="L47" s="282" t="s">
        <v>114</v>
      </c>
      <c r="M47" s="283"/>
      <c r="N47" s="283"/>
      <c r="O47" s="283"/>
      <c r="P47" s="229" t="s">
        <v>48</v>
      </c>
      <c r="Q47" s="230"/>
      <c r="R47" s="230"/>
      <c r="S47" s="230"/>
      <c r="T47" s="231"/>
      <c r="U47" s="133"/>
    </row>
    <row r="48" spans="2:21" ht="30" customHeight="1" thickBot="1">
      <c r="B48" s="133"/>
      <c r="C48" s="306" t="s">
        <v>26</v>
      </c>
      <c r="D48" s="306"/>
      <c r="E48" s="306"/>
      <c r="F48" s="123"/>
      <c r="G48" s="123"/>
      <c r="H48" s="123"/>
      <c r="I48" s="124"/>
      <c r="K48" s="288"/>
      <c r="L48" s="294" t="s">
        <v>115</v>
      </c>
      <c r="M48" s="295"/>
      <c r="N48" s="295"/>
      <c r="O48" s="296"/>
      <c r="P48" s="307" t="str">
        <f>P54</f>
        <v>Sekretariat Utama</v>
      </c>
      <c r="Q48" s="308"/>
      <c r="R48" s="308"/>
      <c r="S48" s="308"/>
      <c r="T48" s="309"/>
    </row>
    <row r="49" spans="2:20" ht="30" customHeight="1">
      <c r="B49" s="133"/>
      <c r="C49" s="156"/>
      <c r="D49" s="156"/>
      <c r="E49" s="157" t="s">
        <v>120</v>
      </c>
      <c r="F49" s="123"/>
      <c r="G49" s="123"/>
      <c r="H49" s="123"/>
      <c r="I49" s="124"/>
      <c r="K49" s="286" t="s">
        <v>121</v>
      </c>
      <c r="L49" s="289" t="s">
        <v>122</v>
      </c>
      <c r="M49" s="290"/>
      <c r="N49" s="290"/>
      <c r="O49" s="290"/>
      <c r="P49" s="290"/>
      <c r="Q49" s="290"/>
      <c r="R49" s="290"/>
      <c r="S49" s="290"/>
      <c r="T49" s="291"/>
    </row>
    <row r="50" spans="2:20" ht="30" customHeight="1">
      <c r="B50" s="133"/>
      <c r="C50" s="158"/>
      <c r="D50" s="158"/>
      <c r="E50" s="280" t="s">
        <v>122</v>
      </c>
      <c r="F50" s="280"/>
      <c r="G50" s="280"/>
      <c r="H50" s="280"/>
      <c r="I50" s="281"/>
      <c r="K50" s="287"/>
      <c r="L50" s="282" t="s">
        <v>109</v>
      </c>
      <c r="M50" s="283"/>
      <c r="N50" s="283"/>
      <c r="O50" s="284"/>
      <c r="P50" s="310" t="s">
        <v>123</v>
      </c>
      <c r="Q50" s="300"/>
      <c r="R50" s="300"/>
      <c r="S50" s="300"/>
      <c r="T50" s="301"/>
    </row>
    <row r="51" spans="2:20" ht="30" customHeight="1">
      <c r="B51" s="133"/>
      <c r="C51" s="123"/>
      <c r="D51" s="123"/>
      <c r="E51" s="123"/>
      <c r="F51" s="123"/>
      <c r="G51" s="123"/>
      <c r="H51" s="123"/>
      <c r="I51" s="124"/>
      <c r="K51" s="287"/>
      <c r="L51" s="282" t="s">
        <v>111</v>
      </c>
      <c r="M51" s="283"/>
      <c r="N51" s="283"/>
      <c r="O51" s="284"/>
      <c r="P51" s="310" t="s">
        <v>128</v>
      </c>
      <c r="Q51" s="300"/>
      <c r="R51" s="300"/>
      <c r="S51" s="300"/>
      <c r="T51" s="301"/>
    </row>
    <row r="52" spans="2:20" ht="30" customHeight="1">
      <c r="B52" s="133"/>
      <c r="C52" s="123"/>
      <c r="D52" s="123"/>
      <c r="E52" s="292" t="s">
        <v>124</v>
      </c>
      <c r="F52" s="292"/>
      <c r="G52" s="292"/>
      <c r="H52" s="292"/>
      <c r="I52" s="293"/>
      <c r="K52" s="287"/>
      <c r="L52" s="282" t="s">
        <v>113</v>
      </c>
      <c r="M52" s="283"/>
      <c r="N52" s="283"/>
      <c r="O52" s="284"/>
      <c r="P52" s="310" t="s">
        <v>129</v>
      </c>
      <c r="Q52" s="300"/>
      <c r="R52" s="300"/>
      <c r="S52" s="300"/>
      <c r="T52" s="301"/>
    </row>
    <row r="53" spans="2:20" ht="30" customHeight="1">
      <c r="B53" s="133"/>
      <c r="C53" s="123"/>
      <c r="D53" s="123"/>
      <c r="E53" s="297" t="str">
        <f>P51</f>
        <v>19630410 198411 2 001</v>
      </c>
      <c r="F53" s="297"/>
      <c r="G53" s="297"/>
      <c r="H53" s="297"/>
      <c r="I53" s="298"/>
      <c r="K53" s="287"/>
      <c r="L53" s="282" t="s">
        <v>114</v>
      </c>
      <c r="M53" s="283"/>
      <c r="N53" s="283"/>
      <c r="O53" s="284"/>
      <c r="P53" s="229" t="str">
        <f>'[2]Form 1'!D8</f>
        <v>Kepala Bagian Tata Usaha dan Kamar Sandi, Biro Umum, Sekretariat Utama</v>
      </c>
      <c r="Q53" s="230"/>
      <c r="R53" s="230"/>
      <c r="S53" s="230"/>
      <c r="T53" s="231"/>
    </row>
    <row r="54" spans="2:20" ht="30" customHeight="1" thickBot="1">
      <c r="B54" s="150"/>
      <c r="C54" s="138"/>
      <c r="D54" s="138"/>
      <c r="E54" s="138"/>
      <c r="F54" s="138"/>
      <c r="G54" s="138"/>
      <c r="H54" s="138"/>
      <c r="I54" s="139"/>
      <c r="K54" s="288"/>
      <c r="L54" s="294" t="s">
        <v>115</v>
      </c>
      <c r="M54" s="295"/>
      <c r="N54" s="295"/>
      <c r="O54" s="296"/>
      <c r="P54" s="311" t="s">
        <v>22</v>
      </c>
      <c r="Q54" s="312"/>
      <c r="R54" s="312"/>
      <c r="S54" s="312"/>
      <c r="T54" s="313"/>
    </row>
  </sheetData>
  <mergeCells count="86">
    <mergeCell ref="E53:I53"/>
    <mergeCell ref="L53:O53"/>
    <mergeCell ref="P53:T53"/>
    <mergeCell ref="C48:E48"/>
    <mergeCell ref="L48:O48"/>
    <mergeCell ref="P48:T48"/>
    <mergeCell ref="K49:K54"/>
    <mergeCell ref="L49:T49"/>
    <mergeCell ref="E50:I50"/>
    <mergeCell ref="L50:O50"/>
    <mergeCell ref="P50:T50"/>
    <mergeCell ref="L51:O51"/>
    <mergeCell ref="P51:T51"/>
    <mergeCell ref="L54:O54"/>
    <mergeCell ref="P54:T54"/>
    <mergeCell ref="E52:I52"/>
    <mergeCell ref="L52:O52"/>
    <mergeCell ref="P52:T52"/>
    <mergeCell ref="E43:I43"/>
    <mergeCell ref="K43:K48"/>
    <mergeCell ref="L43:T43"/>
    <mergeCell ref="L44:O44"/>
    <mergeCell ref="P44:T44"/>
    <mergeCell ref="C45:E45"/>
    <mergeCell ref="L45:O45"/>
    <mergeCell ref="P45:T45"/>
    <mergeCell ref="L46:O46"/>
    <mergeCell ref="P46:T46"/>
    <mergeCell ref="C47:E47"/>
    <mergeCell ref="L47:O47"/>
    <mergeCell ref="P39:T39"/>
    <mergeCell ref="E40:I40"/>
    <mergeCell ref="L40:O40"/>
    <mergeCell ref="P40:T40"/>
    <mergeCell ref="L41:O41"/>
    <mergeCell ref="P41:T41"/>
    <mergeCell ref="K37:K42"/>
    <mergeCell ref="L37:T37"/>
    <mergeCell ref="L38:O38"/>
    <mergeCell ref="P38:T38"/>
    <mergeCell ref="L39:O39"/>
    <mergeCell ref="E42:I42"/>
    <mergeCell ref="L42:O42"/>
    <mergeCell ref="P42:T42"/>
    <mergeCell ref="B23:I23"/>
    <mergeCell ref="K23:T23"/>
    <mergeCell ref="B24:I24"/>
    <mergeCell ref="K32:T32"/>
    <mergeCell ref="K33:T33"/>
    <mergeCell ref="B17:I17"/>
    <mergeCell ref="B18:I18"/>
    <mergeCell ref="B19:I19"/>
    <mergeCell ref="B20:I20"/>
    <mergeCell ref="B21:I21"/>
    <mergeCell ref="B22:I22"/>
    <mergeCell ref="D12:E12"/>
    <mergeCell ref="K12:T12"/>
    <mergeCell ref="B13:H13"/>
    <mergeCell ref="B14:H14"/>
    <mergeCell ref="B15:I15"/>
    <mergeCell ref="B16:I16"/>
    <mergeCell ref="B2:B12"/>
    <mergeCell ref="C2:H2"/>
    <mergeCell ref="K2:T2"/>
    <mergeCell ref="C3:D3"/>
    <mergeCell ref="K3:T3"/>
    <mergeCell ref="C4:C12"/>
    <mergeCell ref="D4:E4"/>
    <mergeCell ref="G4:H4"/>
    <mergeCell ref="D5:E5"/>
    <mergeCell ref="G5:H5"/>
    <mergeCell ref="P47:T47"/>
    <mergeCell ref="D11:E11"/>
    <mergeCell ref="G11:H11"/>
    <mergeCell ref="K11:T11"/>
    <mergeCell ref="D6:E6"/>
    <mergeCell ref="G6:H6"/>
    <mergeCell ref="D7:E7"/>
    <mergeCell ref="G7:H7"/>
    <mergeCell ref="D8:E8"/>
    <mergeCell ref="G8:H8"/>
    <mergeCell ref="D9:E9"/>
    <mergeCell ref="G9:H9"/>
    <mergeCell ref="D10:E10"/>
    <mergeCell ref="G10:H10"/>
    <mergeCell ref="K10:T10"/>
  </mergeCells>
  <pageMargins left="0.47244094488188981" right="0.19685039370078741" top="0.53" bottom="0.6" header="0.31496062992125984" footer="0.31496062992125984"/>
  <pageSetup paperSize="9" scale="70" orientation="landscape" r:id="rId1"/>
  <rowBreaks count="1" manualBreakCount="1">
    <brk id="25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SKP</vt:lpstr>
      <vt:lpstr>Form 2</vt:lpstr>
      <vt:lpstr>Form 3</vt:lpstr>
      <vt:lpstr>'Form 2'!Print_Area</vt:lpstr>
      <vt:lpstr>'Form 3'!Print_Area</vt:lpstr>
      <vt:lpstr>SKP!Print_Area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bkn</dc:creator>
  <cp:lastModifiedBy>pk17</cp:lastModifiedBy>
  <cp:lastPrinted>2014-12-29T03:51:20Z</cp:lastPrinted>
  <dcterms:created xsi:type="dcterms:W3CDTF">2010-10-07T03:41:24Z</dcterms:created>
  <dcterms:modified xsi:type="dcterms:W3CDTF">2014-12-29T03:56:15Z</dcterms:modified>
</cp:coreProperties>
</file>