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workbookProtection lockStructure="1" workbookAlgorithmName="SHA-512" workbookHashValue="1U03aBg7r1VcbmjLkP7a0OMAhTzLu7rdQs0mN1hrfMM3CbxK1cpWt2IymtbagF1z8wbIWLs8z2mAAFkmd/IX5Q==" workbookSaltValue="YkYhGRU3qoMzbKivmTBKIg==" workbookSpinCount="100000"/>
  <bookViews>
    <workbookView xWindow="-120" yWindow="-120" windowWidth="29040" windowHeight="17640" activeTab="0"/>
  </bookViews>
  <sheets>
    <sheet name="Muka" sheetId="1" r:id="rId1"/>
    <sheet name="Lembar Latihan" sheetId="2" r:id="rId2"/>
    <sheet name="Sheet3" sheetId="3" r:id="rId3" state="hidden"/>
  </sheets>
  <definedNames>
    <definedName name="_xlnm.Print_Area" localSheetId="1">'Lembar Latihan'!$A$2:$C$22</definedName>
  </definedNames>
  <calcPr calcId="114210"/>
</workbook>
</file>

<file path=xl/comments1.xml><?xml version="1.0" encoding="utf-8"?>
<comments xmlns="http://schemas.openxmlformats.org/spreadsheetml/2006/main">
  <authors>
    <author>Masukan Tahun
</author>
  </authors>
  <commentList>
    <comment ref="D3" authorId="0">
      <text>
        <r>
          <rPr>
            <sz val="11"/>
            <color indexed="81"/>
            <rFont val="Arial"/>
          </rPr>
          <t xml:space="preserve">Masukan Tahun</t>
        </r>
        <r>
          <rPr>
            <sz val="11"/>
            <color indexed="81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<sst xmlns="http://schemas.openxmlformats.org/spreadsheetml/2006/main" uniqueCount="198" count="198">
  <si>
    <t>Nama</t>
  </si>
  <si>
    <t>Rumus</t>
  </si>
  <si>
    <t>Hitungan</t>
  </si>
  <si>
    <t>Tahun</t>
  </si>
  <si>
    <t>A</t>
  </si>
  <si>
    <t>B</t>
  </si>
  <si>
    <t>C</t>
  </si>
  <si>
    <t>D</t>
  </si>
  <si>
    <t>E</t>
  </si>
  <si>
    <r>
      <rPr>
        <b/>
        <sz val="11"/>
        <rFont val="Arial"/>
      </rPr>
      <t>Wawu</t>
    </r>
  </si>
  <si>
    <r>
      <rPr>
        <b/>
        <sz val="11"/>
        <rFont val="Arial"/>
      </rPr>
      <t>Jim</t>
    </r>
  </si>
  <si>
    <r>
      <rPr>
        <b/>
        <sz val="11"/>
        <rFont val="Arial"/>
      </rPr>
      <t>Alip</t>
    </r>
  </si>
  <si>
    <r>
      <rPr>
        <b/>
        <sz val="11"/>
        <rFont val="Arial"/>
      </rPr>
      <t>Haa</t>
    </r>
  </si>
  <si>
    <r>
      <rPr>
        <b/>
        <sz val="11"/>
        <rFont val="Arial"/>
      </rPr>
      <t>Jim</t>
    </r>
  </si>
  <si>
    <r>
      <rPr>
        <b/>
        <sz val="11"/>
        <rFont val="Arial"/>
      </rPr>
      <t>Zai</t>
    </r>
  </si>
  <si>
    <r>
      <rPr>
        <b/>
        <sz val="11"/>
        <rFont val="Arial"/>
      </rPr>
      <t>Dal</t>
    </r>
  </si>
  <si>
    <r>
      <rPr>
        <b/>
        <sz val="11"/>
        <rFont val="Arial"/>
      </rPr>
      <t>Baa</t>
    </r>
  </si>
  <si>
    <r>
      <rPr>
        <b/>
        <sz val="11"/>
        <rFont val="Arial"/>
      </rPr>
      <t>Baa</t>
    </r>
  </si>
  <si>
    <t>Hasil 5 berarti Termasuk Tahun Jim</t>
  </si>
  <si>
    <t>TB</t>
  </si>
  <si>
    <t>Tahun Yang Dimaksud</t>
  </si>
  <si>
    <t>MOD Tahun ÷ 8</t>
  </si>
  <si>
    <t>MOD Tahun ÷ 8 (Sisa Pembagian)</t>
  </si>
  <si>
    <t>JIm</t>
  </si>
  <si>
    <t>Zai</t>
  </si>
  <si>
    <t>Tahun - 1</t>
  </si>
  <si>
    <t>Tahun Tam</t>
  </si>
  <si>
    <t>Tahun Tam ÷ 30 INT</t>
  </si>
  <si>
    <t>MOD Tahun Tam ÷ 30 (Sisa Pembagian)</t>
  </si>
  <si>
    <t>Jumlah Tahun Kabisah</t>
  </si>
  <si>
    <t>Jumlah Tahun Basitoh</t>
  </si>
  <si>
    <t>Kabisah</t>
  </si>
  <si>
    <t>Bisitoh</t>
  </si>
  <si>
    <t>Jumlah Tahun Kabisah Dari (C)</t>
  </si>
  <si>
    <t>Jumlah Tahun Basitoh Dari (C)</t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</si>
  <si>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</si>
  <si>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</si>
  <si>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</si>
  <si>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</si>
  <si>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</si>
  <si>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</si>
  <si>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</si>
  <si>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</si>
  <si>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</si>
  <si>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</si>
  <si>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</si>
  <si>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</si>
  <si>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</si>
  <si>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</si>
  <si>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</si>
  <si>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</si>
  <si>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</si>
  <si>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</si>
  <si>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</si>
  <si>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</si>
  <si>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</si>
  <si>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</si>
  <si>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</si>
  <si>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</si>
  <si>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</si>
  <si>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</si>
  <si>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</si>
  <si>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</si>
  <si>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</si>
  <si>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</si>
  <si>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t>Minggu</t>
  </si>
  <si>
    <t>Senin</t>
  </si>
  <si>
    <t>Selasa</t>
  </si>
  <si>
    <t>Rabu</t>
  </si>
  <si>
    <t>Kamis</t>
  </si>
  <si>
    <t>Jumat</t>
  </si>
  <si>
    <t>Sabtu</t>
  </si>
  <si>
    <t>Tahun Tam × 5</t>
  </si>
  <si>
    <t>Kabisah × 5</t>
  </si>
  <si>
    <t>Basitoh × 5</t>
  </si>
  <si>
    <t>F</t>
  </si>
  <si>
    <t>D + E + F + 5</t>
  </si>
  <si>
    <t>G</t>
  </si>
  <si>
    <t>MOD G ÷ 7 (Sisa Pembagian)</t>
  </si>
  <si>
    <t>Hasil 1 Berarti Masuknya Hari Minggu</t>
  </si>
  <si>
    <t>H</t>
  </si>
  <si>
    <t>I</t>
  </si>
  <si>
    <t>J</t>
  </si>
  <si>
    <t>B + F</t>
  </si>
  <si>
    <t>Jika Hasilnya Nol Berarti Sama Dengan 7</t>
  </si>
  <si>
    <t>Jika Hasilnya Nol Berarti Sama Dengan 0</t>
  </si>
  <si>
    <t>Basitoh</t>
  </si>
  <si>
    <t>Hasilnya 0 Berarti Masuknya Hari Sabtu</t>
  </si>
  <si>
    <t>Legi</t>
  </si>
  <si>
    <t>Hasilnya 0 Berarti Masuknya Pasaran Legi</t>
  </si>
  <si>
    <t>Pahing</t>
  </si>
  <si>
    <t>Pon</t>
  </si>
  <si>
    <t>Wage</t>
  </si>
  <si>
    <t>Kliwon</t>
  </si>
  <si>
    <t>Hasilnya 0 Berarti Masuknya Pasaran Kliwon</t>
  </si>
  <si>
    <t>Penjelasan</t>
  </si>
  <si>
    <t>Keterangan</t>
  </si>
  <si>
    <t>Tahun Basitoh</t>
  </si>
  <si>
    <t>MOD Tahun ÷ 30 (Sisa Pembagian)</t>
  </si>
  <si>
    <t>Hasilnya 6 Berarti Termasuk Tahun Basitoh</t>
  </si>
  <si>
    <t>K</t>
  </si>
  <si>
    <t>Kesimpulan</t>
  </si>
  <si>
    <t>Tahun 1446 Jatuh Pada Tahun Zai</t>
  </si>
  <si>
    <t>Jatuh Pada Hari Minggu</t>
  </si>
  <si>
    <t>Jatuh Pada Pasaran Pon</t>
  </si>
  <si>
    <t>Jatuh Pada Tahun Basitoh</t>
  </si>
  <si>
    <t>Peringatan:</t>
  </si>
  <si>
    <t>Kesimpulan:</t>
  </si>
  <si>
    <t>Hisab Istilahin Tidak Boleh Dijadikan</t>
  </si>
  <si>
    <t>Patokan Untuk Menentukan Bulan</t>
  </si>
  <si>
    <t>Patokan Ibadah Seperti Puasa Sholat Ieed</t>
  </si>
  <si>
    <t>DLL. Tapi Hisab Ini Boleh Dijadikan Patokan</t>
  </si>
  <si>
    <t>Untuk Menetukan Haul Seperti Zakat</t>
  </si>
  <si>
    <t>Untuk Menetukan Haul</t>
  </si>
  <si>
    <t>Untuk Menentukan Haul</t>
  </si>
  <si>
    <t>MOD I ÷ 5 (Sisa Pembagian)</t>
  </si>
  <si>
    <t>Hasil * berarti Termasuk Tahun Jim *</t>
  </si>
  <si>
    <t>Hasil * Berarti Masuknya Hari Minggu *</t>
  </si>
  <si>
    <t>Hasilnya * Berarti Masuknya Pasaran *</t>
  </si>
  <si>
    <t>Hasil (*) Berarti Masuknya Hari Minggu (*)</t>
  </si>
  <si>
    <t>Hasil ..... Berarti Masuknya Hari .....</t>
  </si>
  <si>
    <t>Hasilnya .... Berarti Masuknya Pasaran .......</t>
  </si>
  <si>
    <t>Hasilnya .... Berarti Termasuk Tahun ......</t>
  </si>
  <si>
    <t>Hasil .... berarti Termasuk Tahun ......</t>
  </si>
  <si>
    <t>Hasil 6 berarti Termasuk Tahun Zai</t>
  </si>
  <si>
    <t>Peringatan 2</t>
  </si>
  <si>
    <t>Peringatan 1</t>
  </si>
  <si>
    <t>Tahun kabisah adalah tahun panjang yang</t>
  </si>
  <si>
    <t>berjumlah 355 Hari Sedangkan tahun</t>
  </si>
  <si>
    <t>basitoh adalah tahun pendek yang</t>
  </si>
  <si>
    <t>berjumlah 354 hari.</t>
  </si>
  <si>
    <t>Tapi tahun kabisah/basitoh tidak berlaku</t>
  </si>
  <si>
    <t>dihisab taqribi haqiqi seperti risalah uula</t>
  </si>
  <si>
    <t>dihisab taqribi haqiqi seperti taqwimun</t>
  </si>
  <si>
    <t>nayrein risalah uula/tsaniyah</t>
  </si>
  <si>
    <t>nayrein risalah uula/tsaniyah, makanya</t>
  </si>
  <si>
    <t>mengapa taqwimun nayrein tidak meng-</t>
  </si>
  <si>
    <t>hitung tahun kabisah/basitoh.</t>
  </si>
  <si>
    <t>nayrein risalah uula/tsaniyah, itulah</t>
  </si>
  <si>
    <t>Peringatan 3</t>
  </si>
  <si>
    <t>Tidak ada perhitungan istilahi yang akurat</t>
  </si>
  <si>
    <t>kecuali perhitungan bulan masehi, jika</t>
  </si>
  <si>
    <t>kejadian akurat itu hanya kebutal saja.</t>
  </si>
  <si>
    <t>kejadian akurat itu hanya kebutal saja</t>
  </si>
  <si>
    <t>sedangkan sesuatu yang bersifat kebutulan</t>
  </si>
  <si>
    <t>itu tidak di anggap luar biasa.</t>
  </si>
  <si>
    <t>tidak bisa di anggap luar biasa.</t>
  </si>
  <si>
    <t>kejadian akurat itu hanya kebetulan saja</t>
  </si>
  <si>
    <t>sedangkan sesuatu yang bersifat kebetulan</t>
  </si>
  <si>
    <t>Tidak ada perhitungan hisab istilahi yang</t>
  </si>
  <si>
    <t>akurat kecuali perhitungan bulan masehi</t>
  </si>
  <si>
    <t>jika kejadian akurat itu hanya kebetulan saja</t>
  </si>
  <si>
    <t>itulah sebabnya mengapa perhitungan</t>
  </si>
  <si>
    <t>bulan masehi paling rumit dibandingkan</t>
  </si>
  <si>
    <t>perhitungan hisab istilahi yang lainnya</t>
  </si>
  <si>
    <t>seperti perhitungan di atas.</t>
  </si>
  <si>
    <t>Jadi, semakin rumit perhitungan semakin</t>
  </si>
  <si>
    <t>lebih akurat juga perhitungannya</t>
  </si>
  <si>
    <t>lebih akurat juga hasil perhitungannya</t>
  </si>
  <si>
    <t>akurat juga hasil perhitungannya</t>
  </si>
  <si>
    <t>akurat juga hasilnya</t>
  </si>
  <si>
    <t>Hisab Istilahi Tidak Boleh Dijadikan</t>
  </si>
  <si>
    <t>Pemberitahuan:</t>
  </si>
  <si>
    <t>Sel ini dikunci karna hanya untuk dijadikan</t>
  </si>
  <si>
    <t>contoh dan rumus, untuk menghitungnya</t>
  </si>
  <si>
    <t>bisa dilihat di lembar latihan</t>
  </si>
  <si>
    <t>Pemberitahuan</t>
  </si>
  <si>
    <t>Pemberitahuan !</t>
  </si>
  <si>
    <t>contoh dan rumus. adapaun untuk menghitung</t>
  </si>
  <si>
    <t>contoh dan rumus. adapaun untuk meng-</t>
  </si>
  <si>
    <t>hitungnya bisa dilihat di lembar latihan</t>
  </si>
  <si>
    <t>hitungnya bisa dilihat di lembar latihan diatas</t>
  </si>
  <si>
    <t>B × 5</t>
  </si>
  <si>
    <t>Jumlah Hari</t>
  </si>
  <si>
    <t>Tahun Ahli Jawa</t>
  </si>
  <si>
    <t>Hari Nasional</t>
  </si>
  <si>
    <t>Hari Pasaran</t>
  </si>
  <si>
    <r>
      <rPr>
        <b/>
        <sz val="11"/>
        <rFont val="Arial"/>
      </rPr>
      <t>Wawu</t>
    </r>
  </si>
  <si>
    <r>
      <rPr>
        <b/>
        <sz val="11"/>
        <rFont val="Arial"/>
      </rPr>
      <t>Jim</t>
    </r>
  </si>
  <si>
    <r>
      <rPr>
        <b/>
        <sz val="11"/>
        <rFont val="Arial"/>
      </rPr>
      <t>Alip</t>
    </r>
  </si>
  <si>
    <r>
      <rPr>
        <b/>
        <sz val="11"/>
        <rFont val="Arial"/>
      </rPr>
      <t>Haa</t>
    </r>
  </si>
  <si>
    <r>
      <rPr>
        <b/>
        <sz val="11"/>
        <rFont val="Arial"/>
      </rPr>
      <t>Jim</t>
    </r>
  </si>
  <si>
    <r>
      <rPr>
        <b/>
        <sz val="11"/>
        <rFont val="Arial"/>
      </rPr>
      <t>Zai</t>
    </r>
  </si>
  <si>
    <r>
      <rPr>
        <b/>
        <sz val="11"/>
        <rFont val="Arial"/>
      </rPr>
      <t>Dal</t>
    </r>
  </si>
  <si>
    <r>
      <rPr>
        <b/>
        <sz val="11"/>
        <rFont val="Arial"/>
      </rPr>
      <t>Baa</t>
    </r>
  </si>
  <si>
    <r>
      <rPr>
        <b/>
        <sz val="11"/>
        <rFont val="Arial"/>
      </rPr>
      <t>Baa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</si>
  <si>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</si>
  <si>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</si>
  <si>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</si>
  <si>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</si>
  <si>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</si>
  <si>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</si>
  <si>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t>Basitoh × 4</t>
  </si>
  <si>
    <t>LEMBAR LATIHAN PERHITUNGAN HISAB ISTILAHI</t>
  </si>
  <si>
    <t xml:space="preserve">Kabisah </t>
  </si>
  <si>
    <t>Kabisah 355 Basithoh 354</t>
  </si>
  <si>
    <t>1&gt;29</t>
  </si>
  <si>
    <t>1&gt;9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</si>
</sst>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name val="Arial"/>
      <sz val="11"/>
    </font>
    <font>
      <name val="Arial"/>
      <b/>
      <i/>
      <sz val="11"/>
      <color rgb="FF000000"/>
    </font>
    <font>
      <name val="Arial"/>
      <b/>
      <i/>
      <sz val="11"/>
    </font>
    <font>
      <name val="Arial"/>
      <b/>
      <sz val="11"/>
    </font>
    <font>
      <name val="Arial"/>
      <b/>
      <sz val="11"/>
    </font>
    <font>
      <name val="Arial"/>
      <b/>
      <sz val="11"/>
    </font>
    <font>
      <name val="Arial"/>
      <b/>
      <sz val="11"/>
    </font>
    <font>
      <name val="Arial"/>
      <b/>
      <sz val="11"/>
    </font>
    <font>
      <name val="Arial"/>
      <b/>
      <sz val="14"/>
    </font>
    <font>
      <name val="Arial"/>
      <b/>
      <i/>
      <sz val="12"/>
      <color rgb="FF000000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0" borderId="0" xfId="0" applyFont="1" applyBorder="1">
      <alignment vertical="center"/>
    </xf>
    <xf numFmtId="0" fontId="3" fillId="2" borderId="2" xfId="0" applyNumberFormat="1" applyFont="1" applyFill="1" applyBorder="1" applyAlignment="1">
      <alignment horizontal="right" vertical="center"/>
    </xf>
    <xf numFmtId="0" fontId="3" fillId="2" borderId="2" xfId="0" applyNumberFormat="1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5" fillId="2" borderId="2" xfId="0" applyNumberFormat="1" applyFont="1" applyFill="1" applyBorder="1" applyAlignment="1">
      <alignment horizontal="right" vertical="center"/>
    </xf>
    <xf numFmtId="0" fontId="5" fillId="2" borderId="2" xfId="0" applyNumberFormat="1" applyFont="1" applyFill="1" applyBorder="1" applyAlignment="1">
      <alignment horizontal="left" vertical="center"/>
    </xf>
    <xf numFmtId="0" fontId="6" fillId="2" borderId="2" xfId="0" applyNumberFormat="1" applyFont="1" applyFill="1" applyBorder="1" applyAlignment="1">
      <alignment horizontal="right" vertical="center"/>
    </xf>
    <xf numFmtId="0" fontId="6" fillId="2" borderId="2" xfId="0" applyNumberFormat="1" applyFont="1" applyFill="1" applyBorder="1" applyAlignment="1">
      <alignment horizontal="right" vertical="center"/>
    </xf>
    <xf numFmtId="0" fontId="7" fillId="0" borderId="1" xfId="0" applyFont="1" applyBorder="1">
      <alignment vertical="center"/>
    </xf>
    <xf numFmtId="0" fontId="3" fillId="2" borderId="2" xfId="0" applyNumberFormat="1" applyFont="1" applyFill="1" applyBorder="1" applyAlignment="1">
      <alignment horizontal="right"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4" fillId="2" borderId="6" xfId="0" applyNumberFormat="1" applyFont="1" applyFill="1" applyBorder="1" applyAlignment="1">
      <alignment horizontal="right" vertical="center"/>
    </xf>
    <xf numFmtId="0" fontId="4" fillId="2" borderId="6" xfId="0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2" borderId="2" xfId="0" applyNumberFormat="1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3" fillId="2" borderId="2" xfId="0" applyNumberFormat="1" applyFont="1" applyFill="1" applyBorder="1" applyAlignment="1">
      <alignment horizontal="right" vertical="center"/>
    </xf>
    <xf numFmtId="0" fontId="1" fillId="0" borderId="3" xfId="0" applyFont="1" applyFill="1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2A5E3"/>
  </sheetPr>
  <dimension ref="A1:AY80"/>
  <sheetViews>
    <sheetView tabSelected="1" workbookViewId="0" zoomScale="62">
      <selection activeCell="D3" sqref="D3"/>
    </sheetView>
  </sheetViews>
  <sheetFormatPr defaultRowHeight="14.25" defaultColWidth="10"/>
  <cols>
    <col min="1" max="1" customWidth="1" width="0.8359375" style="0"/>
    <col min="2" max="2" customWidth="1" bestFit="1" width="10.0" style="0"/>
    <col min="3" max="3" customWidth="1" width="36.554688" style="0"/>
    <col min="4" max="4" customWidth="1" bestFit="1" width="12.253906" style="0"/>
    <col min="5" max="5" customWidth="1" bestFit="1" width="12.253906" style="0"/>
    <col min="7" max="7" customWidth="1" bestFit="1" width="10.0" style="0"/>
    <col min="8" max="8" customWidth="1" bestFit="1" width="10.0" style="0"/>
    <col min="9" max="9" customWidth="1" bestFit="1" width="10.0" style="0"/>
  </cols>
  <sheetData>
    <row r="2" spans="8:8">
      <c r="B2" s="1" t="s">
        <v>0</v>
      </c>
      <c r="C2" s="1" t="s">
        <v>96</v>
      </c>
      <c r="D2" s="1" t="s">
        <v>2</v>
      </c>
      <c r="E2" s="2"/>
    </row>
    <row r="3" spans="8:8" ht="15.35">
      <c r="B3" s="1" t="s">
        <v>3</v>
      </c>
      <c r="C3" s="1" t="s">
        <v>20</v>
      </c>
      <c r="D3" s="1">
        <v>1448.0</v>
      </c>
      <c r="E3" s="2"/>
      <c r="F3" s="3">
        <v>1.0</v>
      </c>
      <c r="G3" s="4" t="s">
        <v>9</v>
      </c>
      <c r="H3" s="4"/>
      <c r="I3" s="4"/>
      <c r="K3" s="5">
        <v>1.0</v>
      </c>
      <c r="L3" s="5" t="s">
        <v>65</v>
      </c>
    </row>
    <row r="4" spans="8:8" ht="15.45">
      <c r="B4" s="1" t="s">
        <v>4</v>
      </c>
      <c r="C4" s="1" t="s">
        <v>22</v>
      </c>
      <c r="D4" s="1">
        <f>MOD(D3,8)</f>
        <v>0.0</v>
      </c>
      <c r="E4" s="2"/>
      <c r="F4" s="3">
        <v>2.0</v>
      </c>
      <c r="G4" s="4" t="s">
        <v>10</v>
      </c>
      <c r="H4" s="4"/>
      <c r="I4" s="4"/>
      <c r="K4" s="5">
        <v>2.0</v>
      </c>
      <c r="L4" s="5" t="s">
        <v>66</v>
      </c>
    </row>
    <row r="5" spans="8:8" ht="15.3">
      <c r="B5" s="1" t="s">
        <v>19</v>
      </c>
      <c r="C5" s="1" t="s">
        <v>123</v>
      </c>
      <c r="D5" s="1" t="str">
        <f>VLOOKUP(D4,F3:G11,2)</f>
        <v>Baa</v>
      </c>
      <c r="E5" s="2"/>
      <c r="F5" s="3">
        <v>3.0</v>
      </c>
      <c r="G5" s="4" t="s">
        <v>11</v>
      </c>
      <c r="H5" s="4"/>
      <c r="I5" s="4"/>
      <c r="K5" s="5">
        <v>3.0</v>
      </c>
      <c r="L5" s="5" t="s">
        <v>67</v>
      </c>
    </row>
    <row r="6" spans="8:8" ht="15.45">
      <c r="B6" s="1" t="s">
        <v>26</v>
      </c>
      <c r="C6" s="1" t="s">
        <v>25</v>
      </c>
      <c r="D6" s="1">
        <f>D3-1</f>
        <v>1447.0</v>
      </c>
      <c r="E6" s="2"/>
      <c r="F6" s="3">
        <v>4.0</v>
      </c>
      <c r="G6" s="4" t="s">
        <v>12</v>
      </c>
      <c r="H6" s="4"/>
      <c r="I6" s="4"/>
      <c r="K6" s="5">
        <v>4.0</v>
      </c>
      <c r="L6" s="5" t="s">
        <v>68</v>
      </c>
    </row>
    <row r="7" spans="8:8" ht="15.45">
      <c r="B7" s="1" t="s">
        <v>5</v>
      </c>
      <c r="C7" s="1" t="s">
        <v>27</v>
      </c>
      <c r="D7" s="1">
        <f>INT(D6/30)</f>
        <v>48.0</v>
      </c>
      <c r="E7" s="2"/>
      <c r="F7" s="3">
        <v>5.0</v>
      </c>
      <c r="G7" s="4" t="s">
        <v>13</v>
      </c>
      <c r="H7" s="4"/>
      <c r="I7" s="4"/>
      <c r="K7" s="5">
        <v>5.0</v>
      </c>
      <c r="L7" s="5" t="s">
        <v>69</v>
      </c>
    </row>
    <row r="8" spans="8:8" ht="15.45">
      <c r="B8" s="1" t="s">
        <v>6</v>
      </c>
      <c r="C8" s="1" t="s">
        <v>28</v>
      </c>
      <c r="D8" s="1">
        <f>MOD(D6,30)</f>
        <v>7.0</v>
      </c>
      <c r="E8" s="2"/>
      <c r="F8" s="3">
        <v>6.0</v>
      </c>
      <c r="G8" s="4" t="s">
        <v>14</v>
      </c>
      <c r="H8" s="4"/>
      <c r="I8" s="4"/>
      <c r="K8" s="5">
        <v>6.0</v>
      </c>
      <c r="L8" s="5" t="s">
        <v>70</v>
      </c>
    </row>
    <row r="9" spans="8:8" ht="15.0">
      <c r="B9" s="1" t="s">
        <v>31</v>
      </c>
      <c r="C9" s="1" t="s">
        <v>33</v>
      </c>
      <c r="D9" s="1">
        <f>VLOOKUP(D8,F13:I44,3)</f>
        <v>3.0</v>
      </c>
      <c r="E9" s="2"/>
      <c r="F9" s="3">
        <v>7.0</v>
      </c>
      <c r="G9" s="4" t="s">
        <v>15</v>
      </c>
      <c r="H9" s="4"/>
      <c r="I9" s="4"/>
      <c r="K9" s="5">
        <v>7.0</v>
      </c>
      <c r="L9" s="5" t="s">
        <v>71</v>
      </c>
    </row>
    <row r="10" spans="8:8" ht="15.0">
      <c r="B10" s="1" t="s">
        <v>32</v>
      </c>
      <c r="C10" s="1" t="s">
        <v>34</v>
      </c>
      <c r="D10" s="1">
        <f>VLOOKUP(D8,F13:I44,4)</f>
        <v>4.0</v>
      </c>
      <c r="E10" s="2"/>
      <c r="F10" s="3">
        <v>8.0</v>
      </c>
      <c r="G10" s="4" t="s">
        <v>16</v>
      </c>
      <c r="H10" s="4"/>
      <c r="I10" s="4"/>
      <c r="K10" s="5">
        <v>0.0</v>
      </c>
      <c r="L10" s="5" t="s">
        <v>71</v>
      </c>
    </row>
    <row r="11" spans="8:8" ht="15.45">
      <c r="B11" s="1" t="s">
        <v>7</v>
      </c>
      <c r="C11" s="1" t="s">
        <v>172</v>
      </c>
      <c r="D11" s="1">
        <f>D7*5</f>
        <v>240.0</v>
      </c>
      <c r="E11" s="2"/>
      <c r="F11" s="3">
        <v>0.0</v>
      </c>
      <c r="G11" s="4" t="s">
        <v>17</v>
      </c>
      <c r="H11" s="4"/>
      <c r="I11" s="4"/>
    </row>
    <row r="12" spans="8:8" ht="15.45">
      <c r="B12" s="1" t="s">
        <v>8</v>
      </c>
      <c r="C12" s="1" t="s">
        <v>73</v>
      </c>
      <c r="D12" s="1">
        <f>D9*5</f>
        <v>15.0</v>
      </c>
      <c r="E12" s="2"/>
    </row>
    <row r="13" spans="8:8" ht="15.0">
      <c r="B13" s="1" t="s">
        <v>75</v>
      </c>
      <c r="C13" s="1" t="s">
        <v>192</v>
      </c>
      <c r="D13" s="1">
        <f>D10*4</f>
        <v>16.0</v>
      </c>
      <c r="E13" s="2"/>
      <c r="F13" s="6">
        <v>1.0</v>
      </c>
      <c r="G13" s="7" t="s">
        <v>35</v>
      </c>
      <c r="H13" s="8">
        <v>0.0</v>
      </c>
      <c r="I13" s="9">
        <v>1.0</v>
      </c>
      <c r="K13" s="10">
        <v>1.0</v>
      </c>
      <c r="L13" s="10" t="s">
        <v>88</v>
      </c>
    </row>
    <row r="14" spans="8:8" ht="15.0">
      <c r="B14" s="1" t="s">
        <v>77</v>
      </c>
      <c r="C14" s="1" t="s">
        <v>76</v>
      </c>
      <c r="D14" s="1">
        <f>D11+D12+D13+5</f>
        <v>276.0</v>
      </c>
      <c r="E14" s="2"/>
      <c r="F14" s="6">
        <v>2.0</v>
      </c>
      <c r="G14" s="7" t="s">
        <v>36</v>
      </c>
      <c r="H14" s="8">
        <v>1.0</v>
      </c>
      <c r="I14" s="9">
        <v>1.0</v>
      </c>
      <c r="K14" s="10">
        <v>2.0</v>
      </c>
      <c r="L14" s="10" t="s">
        <v>90</v>
      </c>
    </row>
    <row r="15" spans="8:8" ht="15.0">
      <c r="B15" s="1" t="s">
        <v>80</v>
      </c>
      <c r="C15" s="1" t="s">
        <v>78</v>
      </c>
      <c r="D15" s="1">
        <f>MOD(D14,7)</f>
        <v>3.0</v>
      </c>
      <c r="E15" s="2"/>
      <c r="F15" s="6">
        <v>3.0</v>
      </c>
      <c r="G15" s="7" t="s">
        <v>37</v>
      </c>
      <c r="H15" s="8">
        <v>1.0</v>
      </c>
      <c r="I15" s="9">
        <v>2.0</v>
      </c>
      <c r="K15" s="10">
        <v>3.0</v>
      </c>
      <c r="L15" s="10" t="s">
        <v>91</v>
      </c>
    </row>
    <row r="16" spans="8:8" ht="15.3">
      <c r="B16" s="1" t="s">
        <v>19</v>
      </c>
      <c r="C16" s="1" t="s">
        <v>120</v>
      </c>
      <c r="D16" s="1" t="str">
        <f>VLOOKUP(D15,K3:L10,2)</f>
        <v>Selasa</v>
      </c>
      <c r="E16" s="2"/>
      <c r="F16" s="6">
        <v>4.0</v>
      </c>
      <c r="G16" s="7" t="s">
        <v>38</v>
      </c>
      <c r="H16" s="8">
        <v>1.0</v>
      </c>
      <c r="I16" s="9">
        <v>3.0</v>
      </c>
      <c r="K16" s="10">
        <v>4.0</v>
      </c>
      <c r="L16" s="10" t="s">
        <v>92</v>
      </c>
    </row>
    <row r="17" spans="8:8" ht="15.0">
      <c r="B17" s="1" t="s">
        <v>81</v>
      </c>
      <c r="C17" s="1" t="s">
        <v>83</v>
      </c>
      <c r="D17" s="1">
        <f>D7+D13</f>
        <v>64.0</v>
      </c>
      <c r="E17" s="2"/>
      <c r="F17" s="6">
        <v>5.0</v>
      </c>
      <c r="G17" s="7" t="s">
        <v>39</v>
      </c>
      <c r="H17" s="8">
        <v>2.0</v>
      </c>
      <c r="I17" s="9">
        <v>3.0</v>
      </c>
      <c r="K17" s="10">
        <v>5.0</v>
      </c>
      <c r="L17" s="10" t="s">
        <v>93</v>
      </c>
    </row>
    <row r="18" spans="8:8" ht="15.0">
      <c r="B18" s="1" t="s">
        <v>82</v>
      </c>
      <c r="C18" s="1" t="s">
        <v>115</v>
      </c>
      <c r="D18" s="1">
        <f>MOD(D17,5)</f>
        <v>4.0</v>
      </c>
      <c r="E18" s="2"/>
      <c r="F18" s="6">
        <v>6.0</v>
      </c>
      <c r="G18" s="7" t="s">
        <v>40</v>
      </c>
      <c r="H18" s="8">
        <v>2.0</v>
      </c>
      <c r="I18" s="9">
        <v>4.0</v>
      </c>
      <c r="K18" s="10">
        <v>0.0</v>
      </c>
      <c r="L18" s="10" t="s">
        <v>93</v>
      </c>
    </row>
    <row r="19" spans="8:8" ht="15.3">
      <c r="B19" s="1" t="s">
        <v>19</v>
      </c>
      <c r="C19" s="1" t="s">
        <v>121</v>
      </c>
      <c r="D19" s="1" t="str">
        <f>VLOOKUP(D18,K13:L18,2)</f>
        <v>Wage</v>
      </c>
      <c r="E19" s="2"/>
      <c r="F19" s="6">
        <v>7.0</v>
      </c>
      <c r="G19" s="7" t="s">
        <v>41</v>
      </c>
      <c r="H19" s="11">
        <v>3.0</v>
      </c>
      <c r="I19" s="9">
        <v>4.0</v>
      </c>
    </row>
    <row r="20" spans="8:8" ht="15.0">
      <c r="B20" s="1" t="s">
        <v>100</v>
      </c>
      <c r="C20" s="12" t="s">
        <v>98</v>
      </c>
      <c r="D20" s="1">
        <f>MOD(D3,30)</f>
        <v>8.0</v>
      </c>
      <c r="E20" s="2"/>
      <c r="F20" s="6">
        <v>8.0</v>
      </c>
      <c r="G20" s="7" t="s">
        <v>42</v>
      </c>
      <c r="H20" s="11">
        <v>3.0</v>
      </c>
      <c r="I20" s="9">
        <v>5.0</v>
      </c>
    </row>
    <row r="21" spans="8:8" ht="15.3">
      <c r="B21" s="13" t="s">
        <v>19</v>
      </c>
      <c r="C21" s="1" t="s">
        <v>122</v>
      </c>
      <c r="D21" s="14" t="str">
        <f>VLOOKUP(D20,F13:G43,2)</f>
        <v>Basitoh</v>
      </c>
      <c r="E21" s="2"/>
      <c r="F21" s="6">
        <v>9.0</v>
      </c>
      <c r="G21" s="7" t="s">
        <v>43</v>
      </c>
      <c r="H21" s="11">
        <v>3.0</v>
      </c>
      <c r="I21" s="9">
        <v>6.0</v>
      </c>
    </row>
    <row r="22" spans="8:8" ht="16.9">
      <c r="B22" s="15"/>
      <c r="C22" s="15"/>
      <c r="D22" s="15"/>
      <c r="E22" s="16"/>
      <c r="F22" s="6">
        <v>10.0</v>
      </c>
      <c r="G22" s="7" t="s">
        <v>44</v>
      </c>
      <c r="H22" s="11">
        <v>4.0</v>
      </c>
      <c r="I22" s="9">
        <v>6.0</v>
      </c>
    </row>
    <row r="23" spans="8:8" ht="16.9">
      <c r="B23" s="17"/>
      <c r="C23" s="18" t="s">
        <v>107</v>
      </c>
      <c r="D23" s="17"/>
      <c r="E23" s="16"/>
      <c r="F23" s="6">
        <v>11.0</v>
      </c>
      <c r="G23" s="7" t="s">
        <v>45</v>
      </c>
      <c r="H23" s="11">
        <v>4.0</v>
      </c>
      <c r="I23" s="9">
        <v>7.0</v>
      </c>
    </row>
    <row r="24" spans="8:8" ht="16.9">
      <c r="B24" s="17"/>
      <c r="C24" s="17" t="s">
        <v>102</v>
      </c>
      <c r="D24" s="17"/>
      <c r="E24" s="16"/>
      <c r="F24" s="6">
        <v>12.0</v>
      </c>
      <c r="G24" s="7" t="s">
        <v>46</v>
      </c>
      <c r="H24" s="11">
        <v>4.0</v>
      </c>
      <c r="I24" s="9">
        <v>8.0</v>
      </c>
    </row>
    <row r="25" spans="8:8" ht="16.9">
      <c r="B25" s="17"/>
      <c r="C25" s="17" t="s">
        <v>103</v>
      </c>
      <c r="D25" s="17"/>
      <c r="E25" s="16"/>
      <c r="F25" s="6">
        <v>13.0</v>
      </c>
      <c r="G25" s="7" t="s">
        <v>47</v>
      </c>
      <c r="H25" s="11">
        <v>5.0</v>
      </c>
      <c r="I25" s="9">
        <v>8.0</v>
      </c>
    </row>
    <row r="26" spans="8:8" ht="16.9">
      <c r="B26" s="17"/>
      <c r="C26" s="17" t="s">
        <v>104</v>
      </c>
      <c r="D26" s="17"/>
      <c r="E26" s="16"/>
      <c r="F26" s="6">
        <v>14.0</v>
      </c>
      <c r="G26" s="7" t="s">
        <v>48</v>
      </c>
      <c r="H26" s="11">
        <v>5.0</v>
      </c>
      <c r="I26" s="9">
        <v>9.0</v>
      </c>
    </row>
    <row r="27" spans="8:8" ht="16.9">
      <c r="B27" s="17"/>
      <c r="C27" s="17" t="s">
        <v>105</v>
      </c>
      <c r="D27" s="17"/>
      <c r="E27" s="16"/>
      <c r="F27" s="6">
        <v>15.0</v>
      </c>
      <c r="G27" s="7" t="s">
        <v>49</v>
      </c>
      <c r="H27" s="11">
        <v>5.0</v>
      </c>
      <c r="I27" s="9">
        <v>10.0</v>
      </c>
    </row>
    <row r="28" spans="8:8" ht="16.9">
      <c r="B28" s="17"/>
      <c r="C28" s="17"/>
      <c r="D28" s="17"/>
      <c r="E28" s="16"/>
      <c r="F28" s="6">
        <v>16.0</v>
      </c>
      <c r="G28" s="7" t="s">
        <v>50</v>
      </c>
      <c r="H28" s="11">
        <v>6.0</v>
      </c>
      <c r="I28" s="9">
        <v>10.0</v>
      </c>
    </row>
    <row r="29" spans="8:8" ht="16.9">
      <c r="B29" s="17"/>
      <c r="C29" s="17"/>
      <c r="D29" s="16"/>
      <c r="F29" s="6">
        <v>17.0</v>
      </c>
      <c r="G29" s="7" t="s">
        <v>51</v>
      </c>
      <c r="H29" s="11">
        <v>6.0</v>
      </c>
      <c r="I29" s="9">
        <v>11.0</v>
      </c>
    </row>
    <row r="30" spans="8:8" ht="16.9">
      <c r="B30" s="17"/>
      <c r="C30" s="17"/>
      <c r="D30" s="16"/>
      <c r="F30" s="6">
        <v>18.0</v>
      </c>
      <c r="G30" s="7" t="s">
        <v>52</v>
      </c>
      <c r="H30" s="11">
        <v>7.0</v>
      </c>
      <c r="I30" s="9">
        <v>11.0</v>
      </c>
    </row>
    <row r="31" spans="8:8" ht="16.9">
      <c r="B31" s="17"/>
      <c r="C31" s="17"/>
      <c r="D31" s="16"/>
      <c r="F31" s="6">
        <v>19.0</v>
      </c>
      <c r="G31" s="7" t="s">
        <v>53</v>
      </c>
      <c r="H31" s="11">
        <v>7.0</v>
      </c>
      <c r="I31" s="9">
        <v>12.0</v>
      </c>
    </row>
    <row r="32" spans="8:8" ht="16.9">
      <c r="B32" s="17"/>
      <c r="C32" s="17"/>
      <c r="D32" s="16"/>
      <c r="F32" s="6">
        <v>20.0</v>
      </c>
      <c r="G32" s="7" t="s">
        <v>54</v>
      </c>
      <c r="H32" s="11">
        <v>7.0</v>
      </c>
      <c r="I32" s="9">
        <v>13.0</v>
      </c>
    </row>
    <row r="33" spans="8:8" ht="16.9">
      <c r="B33" s="17"/>
      <c r="C33" s="17"/>
      <c r="D33" s="16"/>
      <c r="F33" s="6">
        <v>21.0</v>
      </c>
      <c r="G33" s="7" t="s">
        <v>55</v>
      </c>
      <c r="H33" s="11">
        <v>8.0</v>
      </c>
      <c r="I33" s="9">
        <v>13.0</v>
      </c>
    </row>
    <row r="34" spans="8:8" ht="16.9">
      <c r="B34" s="17"/>
      <c r="C34" s="17"/>
      <c r="D34" s="16"/>
      <c r="F34" s="6">
        <v>22.0</v>
      </c>
      <c r="G34" s="7" t="s">
        <v>56</v>
      </c>
      <c r="H34" s="11">
        <v>8.0</v>
      </c>
      <c r="I34" s="9">
        <v>14.0</v>
      </c>
    </row>
    <row r="35" spans="8:8" ht="16.9">
      <c r="B35" s="16"/>
      <c r="C35" s="16"/>
      <c r="D35" s="16"/>
      <c r="F35" s="6">
        <v>23.0</v>
      </c>
      <c r="G35" s="7" t="s">
        <v>57</v>
      </c>
      <c r="H35" s="11">
        <v>8.0</v>
      </c>
      <c r="I35" s="9">
        <v>15.0</v>
      </c>
    </row>
    <row r="36" spans="8:8" ht="16.9">
      <c r="B36" s="16"/>
      <c r="C36" s="16"/>
      <c r="D36" s="16"/>
      <c r="F36" s="6">
        <v>24.0</v>
      </c>
      <c r="G36" s="7" t="s">
        <v>58</v>
      </c>
      <c r="H36" s="11">
        <v>9.0</v>
      </c>
      <c r="I36" s="9">
        <v>15.0</v>
      </c>
    </row>
    <row r="37" spans="8:8" ht="16.9">
      <c r="B37" s="16"/>
      <c r="C37" s="16"/>
      <c r="D37" s="16"/>
      <c r="F37" s="6">
        <v>25.0</v>
      </c>
      <c r="G37" s="7" t="s">
        <v>59</v>
      </c>
      <c r="H37" s="11">
        <v>9.0</v>
      </c>
      <c r="I37" s="9">
        <v>16.0</v>
      </c>
    </row>
    <row r="38" spans="8:8" ht="16.9">
      <c r="B38" s="16"/>
      <c r="C38" s="16"/>
      <c r="D38" s="16"/>
      <c r="F38" s="6">
        <v>26.0</v>
      </c>
      <c r="G38" s="7" t="s">
        <v>60</v>
      </c>
      <c r="H38" s="11">
        <v>10.0</v>
      </c>
      <c r="I38" s="9">
        <v>16.0</v>
      </c>
    </row>
    <row r="39" spans="8:8" ht="16.9">
      <c r="B39" s="16"/>
      <c r="C39" s="16"/>
      <c r="D39" s="16"/>
      <c r="F39" s="6">
        <v>27.0</v>
      </c>
      <c r="G39" s="7" t="s">
        <v>61</v>
      </c>
      <c r="H39" s="11">
        <v>10.0</v>
      </c>
      <c r="I39" s="9">
        <v>17.0</v>
      </c>
    </row>
    <row r="40" spans="8:8" ht="16.9">
      <c r="B40" s="16"/>
      <c r="C40" s="16"/>
      <c r="D40" s="16"/>
      <c r="F40" s="6">
        <v>28.0</v>
      </c>
      <c r="G40" s="7" t="s">
        <v>62</v>
      </c>
      <c r="H40" s="11">
        <v>10.0</v>
      </c>
      <c r="I40" s="9">
        <v>18.0</v>
      </c>
    </row>
    <row r="41" spans="8:8" ht="16.9">
      <c r="B41" s="16"/>
      <c r="C41" s="16"/>
      <c r="D41" s="16"/>
      <c r="F41" s="6">
        <v>29.0</v>
      </c>
      <c r="G41" s="7" t="s">
        <v>63</v>
      </c>
      <c r="H41" s="11">
        <v>11.0</v>
      </c>
      <c r="I41" s="9">
        <v>18.0</v>
      </c>
    </row>
    <row r="42" spans="8:8" ht="16.9">
      <c r="B42" s="16"/>
      <c r="C42" s="16"/>
      <c r="D42" s="16"/>
      <c r="F42" s="19">
        <v>30.0</v>
      </c>
      <c r="G42" s="20" t="s">
        <v>64</v>
      </c>
      <c r="H42" s="11">
        <v>11.0</v>
      </c>
      <c r="I42" s="9">
        <v>19.0</v>
      </c>
    </row>
    <row r="43" spans="8:8" ht="14.85">
      <c r="F43" s="5">
        <v>0.0</v>
      </c>
      <c r="G43" s="5" t="s">
        <v>86</v>
      </c>
      <c r="H43" s="11">
        <v>11.0</v>
      </c>
      <c r="I43" s="9">
        <v>19.0</v>
      </c>
    </row>
    <row r="59" spans="8:8" ht="14.85"/>
    <row r="60" spans="8:8" ht="14.85"/>
    <row r="61" spans="8:8" ht="14.85"/>
    <row r="62" spans="8:8" ht="14.85"/>
    <row r="63" spans="8:8" ht="14.85"/>
    <row r="64" spans="8:8" ht="14.85"/>
    <row r="65" spans="8:8" ht="14.85"/>
    <row r="66" spans="8:8" ht="14.85"/>
    <row r="67" spans="8:8" ht="14.85"/>
    <row r="68" spans="8:8" ht="14.85"/>
    <row r="69" spans="8:8" ht="14.85"/>
    <row r="70" spans="8:8" ht="14.85"/>
    <row r="71" spans="8:8" ht="14.85"/>
    <row r="72" spans="8:8" ht="14.85"/>
    <row r="73" spans="8:8" ht="14.85"/>
    <row r="74" spans="8:8" ht="14.85"/>
    <row r="75" spans="8:8" ht="14.85"/>
    <row r="76" spans="8:8" ht="14.85"/>
    <row r="77" spans="8:8" ht="14.85"/>
    <row r="78" spans="8:8" ht="14.85"/>
    <row r="79" spans="8:8" ht="14.85"/>
    <row r="80" spans="8:8" ht="14.85"/>
  </sheetData>
  <pageMargins left="0.7" right="0.7" top="0.75" bottom="0.75" header="0.3" footer="0.3"/>
  <legacy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92D04F"/>
    <pageSetUpPr fitToPage="1"/>
  </sheetPr>
  <dimension ref="A1:AB44"/>
  <sheetViews>
    <sheetView workbookViewId="0" zoomScale="67">
      <selection activeCell="B22" sqref="B22"/>
    </sheetView>
  </sheetViews>
  <sheetFormatPr defaultRowHeight="14.25" defaultColWidth="10"/>
  <cols>
    <col min="1" max="1" customWidth="1" width="15.6640625" style="0"/>
    <col min="2" max="2" customWidth="1" width="40.625" style="0"/>
    <col min="3" max="3" customWidth="1" width="15.625" style="0"/>
    <col min="4" max="4" customWidth="1" width="3.375" style="0"/>
    <col min="7" max="7" customWidth="1" bestFit="1" width="10.0" style="0"/>
    <col min="8" max="8" customWidth="1" bestFit="1" width="10.0" style="0"/>
    <col min="9" max="9" customWidth="1" bestFit="1" width="10.0" style="0"/>
  </cols>
  <sheetData>
    <row r="2" spans="8:8" ht="25.0" customHeight="1">
      <c r="A2" s="21" t="s">
        <v>193</v>
      </c>
      <c r="B2" s="21"/>
      <c r="C2" s="21"/>
    </row>
    <row r="3" spans="8:8" ht="20.0" customHeight="1">
      <c r="A3" s="22" t="s">
        <v>0</v>
      </c>
      <c r="B3" s="22" t="s">
        <v>96</v>
      </c>
      <c r="C3" s="22" t="s">
        <v>2</v>
      </c>
      <c r="E3" s="23" t="s">
        <v>174</v>
      </c>
      <c r="F3" s="23"/>
      <c r="G3" s="23"/>
      <c r="H3" s="23"/>
      <c r="I3" s="23"/>
      <c r="J3" s="23"/>
      <c r="K3" s="24" t="s">
        <v>175</v>
      </c>
      <c r="L3" s="24"/>
    </row>
    <row r="4" spans="8:8" ht="20.0" customHeight="1">
      <c r="A4" s="1" t="s">
        <v>3</v>
      </c>
      <c r="B4" s="1" t="s">
        <v>20</v>
      </c>
      <c r="C4" s="1"/>
      <c r="E4" s="8">
        <v>1.0</v>
      </c>
      <c r="F4" s="25" t="s">
        <v>177</v>
      </c>
      <c r="G4" s="25"/>
      <c r="H4" s="25"/>
      <c r="I4" s="25"/>
      <c r="J4" s="23"/>
      <c r="K4" s="26">
        <v>1.0</v>
      </c>
      <c r="L4" s="26" t="s">
        <v>65</v>
      </c>
    </row>
    <row r="5" spans="8:8" ht="20.0" customHeight="1">
      <c r="A5" s="1" t="s">
        <v>4</v>
      </c>
      <c r="B5" s="1" t="s">
        <v>22</v>
      </c>
      <c r="C5" s="1"/>
      <c r="E5" s="8">
        <v>2.0</v>
      </c>
      <c r="F5" s="25" t="s">
        <v>178</v>
      </c>
      <c r="G5" s="25"/>
      <c r="H5" s="25"/>
      <c r="I5" s="25"/>
      <c r="J5" s="23"/>
      <c r="K5" s="26">
        <v>2.0</v>
      </c>
      <c r="L5" s="26" t="s">
        <v>66</v>
      </c>
    </row>
    <row r="6" spans="8:8" ht="20.0" customHeight="1">
      <c r="A6" s="1" t="s">
        <v>19</v>
      </c>
      <c r="B6" s="1" t="s">
        <v>123</v>
      </c>
      <c r="C6" s="1"/>
      <c r="E6" s="8">
        <v>3.0</v>
      </c>
      <c r="F6" s="25" t="s">
        <v>179</v>
      </c>
      <c r="G6" s="25"/>
      <c r="H6" s="25"/>
      <c r="I6" s="25"/>
      <c r="J6" s="23"/>
      <c r="K6" s="26">
        <v>3.0</v>
      </c>
      <c r="L6" s="26" t="s">
        <v>67</v>
      </c>
    </row>
    <row r="7" spans="8:8" ht="20.0" customHeight="1">
      <c r="A7" s="1" t="s">
        <v>26</v>
      </c>
      <c r="B7" s="1" t="s">
        <v>25</v>
      </c>
      <c r="C7" s="1"/>
      <c r="E7" s="8">
        <v>4.0</v>
      </c>
      <c r="F7" s="25" t="s">
        <v>180</v>
      </c>
      <c r="G7" s="25"/>
      <c r="H7" s="25"/>
      <c r="I7" s="25"/>
      <c r="J7" s="23"/>
      <c r="K7" s="26">
        <v>4.0</v>
      </c>
      <c r="L7" s="26" t="s">
        <v>68</v>
      </c>
    </row>
    <row r="8" spans="8:8" ht="20.0" customHeight="1">
      <c r="A8" s="1" t="s">
        <v>5</v>
      </c>
      <c r="B8" s="1" t="s">
        <v>27</v>
      </c>
      <c r="C8" s="1"/>
      <c r="E8" s="8">
        <v>5.0</v>
      </c>
      <c r="F8" s="25" t="s">
        <v>181</v>
      </c>
      <c r="G8" s="25"/>
      <c r="H8" s="25"/>
      <c r="I8" s="25"/>
      <c r="J8" s="23"/>
      <c r="K8" s="26">
        <v>5.0</v>
      </c>
      <c r="L8" s="26" t="s">
        <v>69</v>
      </c>
    </row>
    <row r="9" spans="8:8" ht="20.0" customHeight="1">
      <c r="A9" s="1" t="s">
        <v>6</v>
      </c>
      <c r="B9" s="1" t="s">
        <v>28</v>
      </c>
      <c r="C9" s="1"/>
      <c r="E9" s="8">
        <v>6.0</v>
      </c>
      <c r="F9" s="25" t="s">
        <v>182</v>
      </c>
      <c r="G9" s="25"/>
      <c r="H9" s="25"/>
      <c r="I9" s="25"/>
      <c r="J9" s="23"/>
      <c r="K9" s="26">
        <v>6.0</v>
      </c>
      <c r="L9" s="26" t="s">
        <v>70</v>
      </c>
    </row>
    <row r="10" spans="8:8" ht="20.0" customHeight="1">
      <c r="A10" s="1" t="s">
        <v>31</v>
      </c>
      <c r="B10" s="1" t="s">
        <v>33</v>
      </c>
      <c r="C10" s="1"/>
      <c r="E10" s="8">
        <v>7.0</v>
      </c>
      <c r="F10" s="25" t="s">
        <v>183</v>
      </c>
      <c r="G10" s="25"/>
      <c r="H10" s="25"/>
      <c r="I10" s="25"/>
      <c r="J10" s="23"/>
      <c r="K10" s="26">
        <v>7.0</v>
      </c>
      <c r="L10" s="26" t="s">
        <v>71</v>
      </c>
    </row>
    <row r="11" spans="8:8" ht="20.0" customHeight="1">
      <c r="A11" s="1" t="s">
        <v>32</v>
      </c>
      <c r="B11" s="1" t="s">
        <v>34</v>
      </c>
      <c r="C11" s="1"/>
      <c r="E11" s="8">
        <v>8.0</v>
      </c>
      <c r="F11" s="25" t="s">
        <v>184</v>
      </c>
      <c r="G11" s="25"/>
      <c r="H11" s="25"/>
      <c r="I11" s="25"/>
      <c r="J11" s="23"/>
      <c r="K11" s="26">
        <v>0.0</v>
      </c>
      <c r="L11" s="26" t="s">
        <v>71</v>
      </c>
    </row>
    <row r="12" spans="8:8" ht="20.0" customHeight="1">
      <c r="A12" s="1" t="s">
        <v>7</v>
      </c>
      <c r="B12" s="1" t="s">
        <v>172</v>
      </c>
      <c r="C12" s="1"/>
      <c r="E12" s="8">
        <v>0.0</v>
      </c>
      <c r="F12" s="25" t="s">
        <v>185</v>
      </c>
      <c r="G12" s="25"/>
      <c r="H12" s="25"/>
      <c r="I12" s="25"/>
      <c r="J12" s="23"/>
      <c r="K12" s="23"/>
      <c r="L12" s="23"/>
    </row>
    <row r="13" spans="8:8" ht="20.0" customHeight="1">
      <c r="A13" s="1" t="s">
        <v>8</v>
      </c>
      <c r="B13" s="1" t="s">
        <v>73</v>
      </c>
      <c r="C13" s="1"/>
      <c r="E13" s="23"/>
      <c r="F13" s="23"/>
      <c r="G13" s="23" t="s">
        <v>173</v>
      </c>
      <c r="H13" s="23" t="s">
        <v>31</v>
      </c>
      <c r="I13" s="23" t="s">
        <v>86</v>
      </c>
      <c r="J13" s="23"/>
      <c r="K13" s="24" t="s">
        <v>176</v>
      </c>
      <c r="L13" s="24"/>
    </row>
    <row r="14" spans="8:8" ht="20.0" customHeight="1">
      <c r="A14" s="1" t="s">
        <v>75</v>
      </c>
      <c r="B14" s="1" t="s">
        <v>192</v>
      </c>
      <c r="C14" s="1"/>
      <c r="E14" s="8">
        <v>1.0</v>
      </c>
      <c r="F14" s="25" t="s">
        <v>186</v>
      </c>
      <c r="G14" s="8">
        <v>354.0</v>
      </c>
      <c r="H14" s="8">
        <v>0.0</v>
      </c>
      <c r="I14" s="9">
        <v>1.0</v>
      </c>
      <c r="J14" s="23"/>
      <c r="K14" s="26">
        <v>1.0</v>
      </c>
      <c r="L14" s="26" t="s">
        <v>88</v>
      </c>
    </row>
    <row r="15" spans="8:8" ht="20.0" customHeight="1">
      <c r="A15" s="1" t="s">
        <v>77</v>
      </c>
      <c r="B15" s="1" t="s">
        <v>76</v>
      </c>
      <c r="C15" s="1"/>
      <c r="E15" s="8">
        <v>2.0</v>
      </c>
      <c r="F15" s="25" t="s">
        <v>187</v>
      </c>
      <c r="G15" s="8">
        <v>355.0</v>
      </c>
      <c r="H15" s="8">
        <v>1.0</v>
      </c>
      <c r="I15" s="9">
        <v>1.0</v>
      </c>
      <c r="J15" s="23"/>
      <c r="K15" s="26">
        <v>2.0</v>
      </c>
      <c r="L15" s="26" t="s">
        <v>90</v>
      </c>
    </row>
    <row r="16" spans="8:8" ht="20.0" customHeight="1">
      <c r="A16" s="1" t="s">
        <v>80</v>
      </c>
      <c r="B16" s="1" t="s">
        <v>78</v>
      </c>
      <c r="C16" s="1"/>
      <c r="E16" s="8">
        <v>3.0</v>
      </c>
      <c r="F16" s="25" t="s">
        <v>188</v>
      </c>
      <c r="G16" s="8">
        <v>354.0</v>
      </c>
      <c r="H16" s="8">
        <v>1.0</v>
      </c>
      <c r="I16" s="9">
        <v>2.0</v>
      </c>
      <c r="J16" s="23"/>
      <c r="K16" s="26">
        <v>3.0</v>
      </c>
      <c r="L16" s="26" t="s">
        <v>91</v>
      </c>
    </row>
    <row r="17" spans="8:8" ht="20.0" customHeight="1">
      <c r="A17" s="1" t="s">
        <v>19</v>
      </c>
      <c r="B17" s="1" t="s">
        <v>120</v>
      </c>
      <c r="C17" s="1"/>
      <c r="E17" s="8">
        <v>4.0</v>
      </c>
      <c r="F17" s="25" t="s">
        <v>189</v>
      </c>
      <c r="G17" s="8">
        <v>354.0</v>
      </c>
      <c r="H17" s="8">
        <v>1.0</v>
      </c>
      <c r="I17" s="9">
        <v>3.0</v>
      </c>
      <c r="J17" s="23"/>
      <c r="K17" s="26">
        <v>4.0</v>
      </c>
      <c r="L17" s="26" t="s">
        <v>92</v>
      </c>
    </row>
    <row r="18" spans="8:8" ht="20.0" customHeight="1">
      <c r="A18" s="1" t="s">
        <v>81</v>
      </c>
      <c r="B18" s="1" t="s">
        <v>83</v>
      </c>
      <c r="C18" s="1"/>
      <c r="E18" s="8">
        <v>5.0</v>
      </c>
      <c r="F18" s="25" t="s">
        <v>190</v>
      </c>
      <c r="G18" s="8">
        <v>355.0</v>
      </c>
      <c r="H18" s="8">
        <v>2.0</v>
      </c>
      <c r="I18" s="9">
        <v>3.0</v>
      </c>
      <c r="J18" s="23"/>
      <c r="K18" s="26">
        <v>5.0</v>
      </c>
      <c r="L18" s="26" t="s">
        <v>93</v>
      </c>
    </row>
    <row r="19" spans="8:8" ht="20.0" customHeight="1">
      <c r="A19" s="1" t="s">
        <v>82</v>
      </c>
      <c r="B19" s="1" t="s">
        <v>115</v>
      </c>
      <c r="C19" s="1"/>
      <c r="E19" s="8">
        <v>6.0</v>
      </c>
      <c r="F19" s="25" t="s">
        <v>191</v>
      </c>
      <c r="G19" s="8">
        <v>354.0</v>
      </c>
      <c r="H19" s="8">
        <v>2.0</v>
      </c>
      <c r="I19" s="9">
        <v>4.0</v>
      </c>
      <c r="J19" s="23"/>
      <c r="K19" s="26">
        <v>0.0</v>
      </c>
      <c r="L19" s="26" t="s">
        <v>93</v>
      </c>
    </row>
    <row r="20" spans="8:8" ht="20.0" customHeight="1">
      <c r="A20" s="1" t="s">
        <v>19</v>
      </c>
      <c r="B20" s="1" t="s">
        <v>121</v>
      </c>
      <c r="C20" s="1"/>
      <c r="E20" s="6">
        <v>7.0</v>
      </c>
      <c r="F20" s="7" t="s">
        <v>41</v>
      </c>
      <c r="G20" s="27">
        <v>355.0</v>
      </c>
      <c r="H20" s="11">
        <v>3.0</v>
      </c>
      <c r="I20" s="9">
        <v>4.0</v>
      </c>
    </row>
    <row r="21" spans="8:8" ht="20.0" customHeight="1">
      <c r="A21" s="1" t="s">
        <v>100</v>
      </c>
      <c r="B21" s="1" t="s">
        <v>98</v>
      </c>
      <c r="C21" s="1"/>
      <c r="E21" s="6">
        <v>8.0</v>
      </c>
      <c r="F21" s="7" t="s">
        <v>42</v>
      </c>
      <c r="G21" s="27">
        <v>354.0</v>
      </c>
      <c r="H21" s="11">
        <v>3.0</v>
      </c>
      <c r="I21" s="9">
        <v>5.0</v>
      </c>
    </row>
    <row r="22" spans="8:8" ht="20.0" customHeight="1">
      <c r="A22" s="28" t="s">
        <v>19</v>
      </c>
      <c r="B22" s="28" t="s">
        <v>122</v>
      </c>
      <c r="C22" s="28"/>
      <c r="E22" s="6">
        <v>9.0</v>
      </c>
      <c r="F22" s="7" t="s">
        <v>43</v>
      </c>
      <c r="G22" s="27">
        <v>354.0</v>
      </c>
      <c r="H22" s="11">
        <v>3.0</v>
      </c>
      <c r="I22" s="9">
        <v>6.0</v>
      </c>
    </row>
    <row r="23" spans="8:8" ht="20.0" customHeight="1">
      <c r="A23" s="29" t="s">
        <v>173</v>
      </c>
      <c r="B23" s="29" t="s">
        <v>195</v>
      </c>
      <c r="C23" s="29"/>
      <c r="E23" s="6">
        <v>10.0</v>
      </c>
      <c r="F23" s="7" t="s">
        <v>44</v>
      </c>
      <c r="G23" s="27">
        <v>355.0</v>
      </c>
      <c r="H23" s="11">
        <v>4.0</v>
      </c>
      <c r="I23" s="9">
        <v>6.0</v>
      </c>
    </row>
    <row r="24" spans="8:8" ht="15.45">
      <c r="E24" s="6">
        <v>11.0</v>
      </c>
      <c r="F24" s="7" t="s">
        <v>45</v>
      </c>
      <c r="G24" s="27">
        <v>354.0</v>
      </c>
      <c r="H24" s="11">
        <v>4.0</v>
      </c>
      <c r="I24" s="9">
        <v>7.0</v>
      </c>
    </row>
    <row r="25" spans="8:8" ht="15.45">
      <c r="E25" s="6">
        <v>12.0</v>
      </c>
      <c r="F25" s="7" t="s">
        <v>46</v>
      </c>
      <c r="G25" s="27">
        <v>354.0</v>
      </c>
      <c r="H25" s="11">
        <v>4.0</v>
      </c>
      <c r="I25" s="9">
        <v>8.0</v>
      </c>
    </row>
    <row r="26" spans="8:8" ht="15.45">
      <c r="E26" s="6">
        <v>13.0</v>
      </c>
      <c r="F26" s="7" t="s">
        <v>47</v>
      </c>
      <c r="G26" s="27">
        <v>355.0</v>
      </c>
      <c r="H26" s="11">
        <v>5.0</v>
      </c>
      <c r="I26" s="9">
        <v>8.0</v>
      </c>
    </row>
    <row r="27" spans="8:8" ht="15.45">
      <c r="E27" s="6">
        <v>14.0</v>
      </c>
      <c r="F27" s="7" t="s">
        <v>48</v>
      </c>
      <c r="G27" s="27">
        <v>354.0</v>
      </c>
      <c r="H27" s="11">
        <v>5.0</v>
      </c>
      <c r="I27" s="9">
        <v>9.0</v>
      </c>
    </row>
    <row r="28" spans="8:8" ht="15.45">
      <c r="E28" s="6">
        <v>15.0</v>
      </c>
      <c r="F28" s="7" t="s">
        <v>49</v>
      </c>
      <c r="G28" s="27">
        <v>355.0</v>
      </c>
      <c r="H28" s="11">
        <v>5.0</v>
      </c>
      <c r="I28" s="9">
        <v>10.0</v>
      </c>
    </row>
    <row r="29" spans="8:8" ht="15.45">
      <c r="E29" s="6">
        <v>16.0</v>
      </c>
      <c r="F29" s="7" t="s">
        <v>50</v>
      </c>
      <c r="G29" s="27">
        <v>354.0</v>
      </c>
      <c r="H29" s="11">
        <v>6.0</v>
      </c>
      <c r="I29" s="9">
        <v>10.0</v>
      </c>
    </row>
    <row r="30" spans="8:8" ht="15.45">
      <c r="E30" s="6">
        <v>17.0</v>
      </c>
      <c r="F30" s="7" t="s">
        <v>51</v>
      </c>
      <c r="G30" s="27">
        <v>354.0</v>
      </c>
      <c r="H30" s="11">
        <v>6.0</v>
      </c>
      <c r="I30" s="9">
        <v>11.0</v>
      </c>
    </row>
    <row r="31" spans="8:8" ht="15.45">
      <c r="E31" s="6">
        <v>18.0</v>
      </c>
      <c r="F31" s="7" t="s">
        <v>52</v>
      </c>
      <c r="G31" s="27">
        <v>355.0</v>
      </c>
      <c r="H31" s="11">
        <v>8.0</v>
      </c>
      <c r="I31" s="9">
        <v>11.0</v>
      </c>
    </row>
    <row r="32" spans="8:8" ht="15.45">
      <c r="E32" s="6">
        <v>19.0</v>
      </c>
      <c r="F32" s="7" t="s">
        <v>53</v>
      </c>
      <c r="G32" s="27">
        <v>354.0</v>
      </c>
      <c r="H32" s="11">
        <v>7.0</v>
      </c>
      <c r="I32" s="9">
        <v>12.0</v>
      </c>
    </row>
    <row r="33" spans="8:8" ht="15.45">
      <c r="E33" s="6">
        <v>20.0</v>
      </c>
      <c r="F33" s="7" t="s">
        <v>54</v>
      </c>
      <c r="G33" s="27">
        <v>354.0</v>
      </c>
      <c r="H33" s="11">
        <v>7.0</v>
      </c>
      <c r="I33" s="9">
        <v>13.0</v>
      </c>
    </row>
    <row r="34" spans="8:8" ht="15.45">
      <c r="E34" s="6">
        <v>21.0</v>
      </c>
      <c r="F34" s="7" t="s">
        <v>55</v>
      </c>
      <c r="G34" s="27">
        <v>355.0</v>
      </c>
      <c r="H34" s="11">
        <v>8.0</v>
      </c>
      <c r="I34" s="9">
        <v>13.0</v>
      </c>
    </row>
    <row r="35" spans="8:8" ht="15.45">
      <c r="E35" s="6">
        <v>22.0</v>
      </c>
      <c r="F35" s="7" t="s">
        <v>56</v>
      </c>
      <c r="G35" s="27">
        <v>354.0</v>
      </c>
      <c r="H35" s="11">
        <v>8.0</v>
      </c>
      <c r="I35" s="9">
        <v>14.0</v>
      </c>
    </row>
    <row r="36" spans="8:8" ht="15.45">
      <c r="E36" s="6">
        <v>23.0</v>
      </c>
      <c r="F36" s="7" t="s">
        <v>57</v>
      </c>
      <c r="G36" s="27">
        <v>354.0</v>
      </c>
      <c r="H36" s="11">
        <v>8.0</v>
      </c>
      <c r="I36" s="9">
        <v>15.0</v>
      </c>
    </row>
    <row r="37" spans="8:8" ht="15.45">
      <c r="E37" s="6">
        <v>24.0</v>
      </c>
      <c r="F37" s="7" t="s">
        <v>58</v>
      </c>
      <c r="G37" s="27">
        <v>355.0</v>
      </c>
      <c r="H37" s="11">
        <v>9.0</v>
      </c>
      <c r="I37" s="9">
        <v>15.0</v>
      </c>
    </row>
    <row r="38" spans="8:8" ht="15.45">
      <c r="E38" s="6">
        <v>25.0</v>
      </c>
      <c r="F38" s="7" t="s">
        <v>59</v>
      </c>
      <c r="G38" s="27">
        <v>354.0</v>
      </c>
      <c r="H38" s="11">
        <v>9.0</v>
      </c>
      <c r="I38" s="9">
        <v>16.0</v>
      </c>
    </row>
    <row r="39" spans="8:8" ht="15.45">
      <c r="E39" s="6">
        <v>26.0</v>
      </c>
      <c r="F39" s="7" t="s">
        <v>60</v>
      </c>
      <c r="G39" s="27">
        <v>355.0</v>
      </c>
      <c r="H39" s="11">
        <v>10.0</v>
      </c>
      <c r="I39" s="9">
        <v>16.0</v>
      </c>
    </row>
    <row r="40" spans="8:8" ht="15.45">
      <c r="E40" s="6">
        <v>27.0</v>
      </c>
      <c r="F40" s="7" t="s">
        <v>61</v>
      </c>
      <c r="G40" s="27">
        <v>354.0</v>
      </c>
      <c r="H40" s="11">
        <v>10.0</v>
      </c>
      <c r="I40" s="9">
        <v>17.0</v>
      </c>
    </row>
    <row r="41" spans="8:8" ht="15.45">
      <c r="E41" s="6">
        <v>28.0</v>
      </c>
      <c r="F41" s="7" t="s">
        <v>62</v>
      </c>
      <c r="G41" s="27">
        <v>354.0</v>
      </c>
      <c r="H41" s="11">
        <v>10.0</v>
      </c>
      <c r="I41" s="9">
        <v>18.0</v>
      </c>
    </row>
    <row r="42" spans="8:8" ht="15.45">
      <c r="E42" s="6">
        <v>29.0</v>
      </c>
      <c r="F42" s="7" t="s">
        <v>63</v>
      </c>
      <c r="G42" s="27">
        <v>355.0</v>
      </c>
      <c r="H42" s="11">
        <v>11.0</v>
      </c>
      <c r="I42" s="9">
        <v>18.0</v>
      </c>
    </row>
    <row r="43" spans="8:8" ht="15.45">
      <c r="E43" s="19">
        <v>30.0</v>
      </c>
      <c r="F43" s="20" t="s">
        <v>64</v>
      </c>
      <c r="G43" s="27">
        <v>354.0</v>
      </c>
      <c r="H43" s="11">
        <v>11.0</v>
      </c>
      <c r="I43" s="9">
        <v>19.0</v>
      </c>
    </row>
    <row r="44" spans="8:8" ht="15.45">
      <c r="E44" s="5">
        <v>0.0</v>
      </c>
      <c r="F44" s="5" t="s">
        <v>86</v>
      </c>
      <c r="G44" s="27">
        <v>354.0</v>
      </c>
      <c r="H44" s="11">
        <v>11.0</v>
      </c>
      <c r="I44" s="9">
        <v>19.0</v>
      </c>
    </row>
  </sheetData>
  <mergeCells count="3">
    <mergeCell ref="K3:L3"/>
    <mergeCell ref="K13:L13"/>
    <mergeCell ref="A2:C2"/>
  </mergeCells>
  <pageMargins left="0.699999988079071" right="0.699999988079071" top="0.75" bottom="0.75" header="0.3" footer="0.3"/>
  <pageSetup paperSize="9"/>
</worksheet>
</file>

<file path=xl/worksheets/sheet3.xml><?xml version="1.0" encoding="utf-8"?>
<worksheet xmlns:r="http://schemas.openxmlformats.org/officeDocument/2006/relationships" xmlns="http://schemas.openxmlformats.org/spreadsheetml/2006/main">
  <dimension ref="A1:AN1"/>
  <sheetViews>
    <sheetView workbookViewId="0">
      <selection activeCell="A1" sqref="A1"/>
    </sheetView>
  </sheetViews>
  <sheetFormatPr defaultRowHeight="14.25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Ghofur</dc:creator>
  <dcterms:created xsi:type="dcterms:W3CDTF">2024-03-14T18:46:04Z</dcterms:created>
  <dcterms:modified xsi:type="dcterms:W3CDTF">2025-07-29T16:49:24Z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6d5bae844a424e8bb9099021de21cab2</vt:lpwstr>
  </property>
</Properties>
</file>