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charts/chart6.xml" ContentType="application/vnd.openxmlformats-officedocument.drawingml.chart+xml"/>
  <Override PartName="/xl/pivotTables/pivotTable6.xml" ContentType="application/vnd.openxmlformats-officedocument.spreadsheetml.pivotTable+xml"/>
  <Override PartName="/xl/charts/chart20.xml" ContentType="application/vnd.openxmlformats-officedocument.drawingml.char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pivotTables/pivotTable4.xml" ContentType="application/vnd.openxmlformats-officedocument.spreadsheetml.pivotTable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charts/chart2.xml" ContentType="application/vnd.openxmlformats-officedocument.drawingml.chart+xml"/>
  <Override PartName="/xl/pivotTables/pivotTable2.xml" ContentType="application/vnd.openxmlformats-officedocument.spreadsheetml.pivotTable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sheets/sheet5.xml" ContentType="application/vnd.openxmlformats-officedocument.spreadsheetml.worksheet+xml"/>
  <Override PartName="/xl/drawings/drawing2.xml" ContentType="application/vnd.openxmlformats-officedocument.drawingml.chartshapes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charts/chart18.xml" ContentType="application/vnd.openxmlformats-officedocument.drawingml.chart+xml"/>
  <Override PartName="/xl/pivotTables/pivotTable14.xml" ContentType="application/vnd.openxmlformats-officedocument.spreadsheetml.pivotTable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harts/chart16.xml" ContentType="application/vnd.openxmlformats-officedocument.drawingml.chart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charts/chart17.xml" ContentType="application/vnd.openxmlformats-officedocument.drawingml.chart+xml"/>
  <Override PartName="/xl/calcChain.xml" ContentType="application/vnd.openxmlformats-officedocument.spreadsheetml.calcChain+xml"/>
  <Override PartName="/xl/pivotCache/pivotCacheRecords3.xml" ContentType="application/vnd.openxmlformats-officedocument.spreadsheetml.pivotCacheRecords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pivotTables/pivotTable9.xml" ContentType="application/vnd.openxmlformats-officedocument.spreadsheetml.pivotTable+xml"/>
  <Override PartName="/xl/charts/chart15.xml" ContentType="application/vnd.openxmlformats-officedocument.drawingml.chart+xml"/>
  <Override PartName="/xl/pivotTables/pivotTable10.xml" ContentType="application/vnd.openxmlformats-officedocument.spreadsheetml.pivotTable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pivotTables/pivotTable5.xml" ContentType="application/vnd.openxmlformats-officedocument.spreadsheetml.pivotTable+xml"/>
  <Override PartName="/xl/worksheets/sheet14.xml" ContentType="application/vnd.openxmlformats-officedocument.spreadsheetml.worksheet+xml"/>
  <Override PartName="/xl/charts/chart5.xml" ContentType="application/vnd.openxmlformats-officedocument.drawingml.chart+xml"/>
  <Override PartName="/xl/pivotTables/pivotTable3.xml" ContentType="application/vnd.openxmlformats-officedocument.spreadsheetml.pivotTable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charts/chart3.xml" ContentType="application/vnd.openxmlformats-officedocument.drawingml.chart+xml"/>
  <Default Extension="jpeg" ContentType="image/jpeg"/>
  <Override PartName="/xl/pivotTables/pivotTable1.xml" ContentType="application/vnd.openxmlformats-officedocument.spreadsheetml.pivotTable+xml"/>
  <Override PartName="/xl/drawings/drawing5.xml" ContentType="application/vnd.openxmlformats-officedocument.drawing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pivotTables/pivotTable15.xml" ContentType="application/vnd.openxmlformats-officedocument.spreadsheetml.pivotTab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pivotCache/pivotCacheDefinition3.xml" ContentType="application/vnd.openxmlformats-officedocument.spreadsheetml.pivotCacheDefinition+xml"/>
  <Override PartName="/xl/drawings/drawing1.xml" ContentType="application/vnd.openxmlformats-officedocument.drawing+xml"/>
  <Override PartName="/xl/charts/chart19.xml" ContentType="application/vnd.openxmlformats-officedocument.drawingml.chart+xml"/>
  <Override PartName="/xl/pivotTables/pivotTable13.xml" ContentType="application/vnd.openxmlformats-officedocument.spreadsheetml.pivot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35" windowWidth="20115" windowHeight="8010"/>
  </bookViews>
  <sheets>
    <sheet name="SitRep" sheetId="6" r:id="rId1"/>
    <sheet name="RawData" sheetId="1" r:id="rId2"/>
    <sheet name="ES &amp; NFI services " sheetId="15" r:id="rId3"/>
    <sheet name="WASH gaps" sheetId="10" r:id="rId4"/>
    <sheet name="Education services" sheetId="18" r:id="rId5"/>
    <sheet name="WASH services" sheetId="17" r:id="rId6"/>
    <sheet name="Protection services" sheetId="19" r:id="rId7"/>
    <sheet name="Health &amp; nutrition services" sheetId="20" r:id="rId8"/>
    <sheet name="Remarks" sheetId="22" r:id="rId9"/>
    <sheet name="b_demo" sheetId="9" state="hidden" r:id="rId10"/>
    <sheet name="c_cccm_esnfi" sheetId="8" state="hidden" r:id="rId11"/>
    <sheet name="wash" sheetId="11" state="hidden" r:id="rId12"/>
    <sheet name="pro" sheetId="12" state="hidden" r:id="rId13"/>
    <sheet name="edu" sheetId="13" state="hidden" r:id="rId14"/>
    <sheet name="health_nut" sheetId="14" state="hidden" r:id="rId15"/>
  </sheets>
  <definedNames>
    <definedName name="_xlnm._FilterDatabase" localSheetId="1" hidden="1">RawData!$A$1:$AB$14</definedName>
    <definedName name="Acces_education">#REF!</definedName>
    <definedName name="Acces_nourriture">#REF!</definedName>
    <definedName name="Class_site">#REF!</definedName>
    <definedName name="Moyen_subsistance">#REF!</definedName>
    <definedName name="NFI_necessaire">#REF!</definedName>
    <definedName name="_xlnm.Print_Area" localSheetId="0">SitRep!$A$1:$L$204</definedName>
    <definedName name="Probleme_eau">#REF!</definedName>
    <definedName name="Probleme_rentrer">#REF!</definedName>
    <definedName name="Probleme_sante">#REF!</definedName>
    <definedName name="Source_eau">#REF!</definedName>
    <definedName name="Source_info">#REF!</definedName>
    <definedName name="Type_abri">#REF!</definedName>
    <definedName name="Type_incident">#REF!</definedName>
    <definedName name="Type_site">#REF!</definedName>
  </definedNames>
  <calcPr calcId="124519" calcOnSave="0"/>
  <pivotCaches>
    <pivotCache cacheId="106" r:id="rId16"/>
    <pivotCache cacheId="110" r:id="rId17"/>
    <pivotCache cacheId="102" r:id="rId18"/>
  </pivotCaches>
</workbook>
</file>

<file path=xl/calcChain.xml><?xml version="1.0" encoding="utf-8"?>
<calcChain xmlns="http://schemas.openxmlformats.org/spreadsheetml/2006/main">
  <c r="B36" i="12"/>
  <c r="C36"/>
  <c r="D36"/>
  <c r="E36"/>
  <c r="F36"/>
  <c r="A36"/>
  <c r="B2" i="11" l="1"/>
  <c r="C2"/>
  <c r="D2"/>
  <c r="E2"/>
  <c r="F2"/>
  <c r="A2"/>
  <c r="B2" i="9"/>
  <c r="K47" i="6" s="1"/>
  <c r="A2" i="9"/>
  <c r="B47" i="6" s="1"/>
  <c r="B10" i="9"/>
  <c r="C10"/>
  <c r="B9"/>
  <c r="C9"/>
  <c r="B8"/>
  <c r="C8"/>
  <c r="B7"/>
  <c r="C7"/>
  <c r="C6"/>
  <c r="B6"/>
  <c r="C5"/>
  <c r="B5"/>
  <c r="E130" i="6"/>
  <c r="H30" l="1"/>
  <c r="J47"/>
  <c r="J48"/>
  <c r="I47"/>
  <c r="I48"/>
  <c r="H47"/>
  <c r="H48"/>
  <c r="G47"/>
  <c r="G48"/>
  <c r="F47"/>
  <c r="F48"/>
  <c r="E47"/>
  <c r="E48"/>
  <c r="F49" l="1"/>
  <c r="C11" i="9"/>
  <c r="B11"/>
  <c r="K5" i="6"/>
  <c r="J164" l="1"/>
  <c r="I164"/>
  <c r="H164"/>
  <c r="G164"/>
  <c r="F164"/>
  <c r="E164"/>
  <c r="D164" s="1"/>
  <c r="H38"/>
  <c r="E128"/>
  <c r="E131"/>
  <c r="J165" l="1"/>
  <c r="G165"/>
  <c r="I165"/>
  <c r="F165"/>
  <c r="E129"/>
  <c r="D165"/>
  <c r="E165"/>
  <c r="H165"/>
  <c r="E124"/>
  <c r="E123"/>
  <c r="E125" s="1"/>
  <c r="F125" s="1"/>
  <c r="E120"/>
  <c r="E119"/>
  <c r="E116"/>
  <c r="E115"/>
  <c r="E117" l="1"/>
  <c r="F117" s="1"/>
  <c r="F124"/>
  <c r="I36" s="1"/>
  <c r="F123"/>
  <c r="E121"/>
  <c r="F121" s="1"/>
  <c r="F120" l="1"/>
  <c r="I35" s="1"/>
  <c r="F119"/>
  <c r="F116"/>
  <c r="I34" s="1"/>
  <c r="F115"/>
  <c r="D5" i="9"/>
  <c r="D10"/>
  <c r="D9"/>
  <c r="D8"/>
  <c r="D7"/>
  <c r="D6"/>
  <c r="J49" i="6"/>
  <c r="I49"/>
  <c r="H49"/>
  <c r="G49"/>
  <c r="E49"/>
  <c r="D11" i="9" l="1"/>
  <c r="I10" s="1"/>
  <c r="G5" l="1"/>
  <c r="G11"/>
  <c r="H11"/>
  <c r="I11"/>
  <c r="G8"/>
  <c r="H5"/>
  <c r="H8"/>
  <c r="G7"/>
  <c r="H10"/>
  <c r="G6"/>
  <c r="G9"/>
  <c r="G10"/>
  <c r="H6"/>
  <c r="H9"/>
  <c r="H7"/>
  <c r="I9"/>
  <c r="I7"/>
  <c r="I5"/>
  <c r="I8"/>
  <c r="I6"/>
</calcChain>
</file>

<file path=xl/sharedStrings.xml><?xml version="1.0" encoding="utf-8"?>
<sst xmlns="http://schemas.openxmlformats.org/spreadsheetml/2006/main" count="378" uniqueCount="219">
  <si>
    <t>SSID</t>
  </si>
  <si>
    <t>Nombre de SSID</t>
  </si>
  <si>
    <t>Page 1</t>
  </si>
  <si>
    <t>Page 2</t>
  </si>
  <si>
    <t>Date of report</t>
  </si>
  <si>
    <t>SurveyID</t>
  </si>
  <si>
    <t>SurveyDate</t>
  </si>
  <si>
    <t>WeekNo</t>
  </si>
  <si>
    <t>SiteName</t>
  </si>
  <si>
    <t>Lat</t>
  </si>
  <si>
    <t>Lon</t>
  </si>
  <si>
    <t>State</t>
  </si>
  <si>
    <t>LGA</t>
  </si>
  <si>
    <t>Ward</t>
  </si>
  <si>
    <t>hhs</t>
  </si>
  <si>
    <t>inds</t>
  </si>
  <si>
    <t>m_lt1</t>
  </si>
  <si>
    <t>f_lt1</t>
  </si>
  <si>
    <t>m_1_5</t>
  </si>
  <si>
    <t>f_1_5</t>
  </si>
  <si>
    <t>m_6_12</t>
  </si>
  <si>
    <t>f_6_12</t>
  </si>
  <si>
    <t>m_13_17</t>
  </si>
  <si>
    <t>f_13_17</t>
  </si>
  <si>
    <t>m_18_59</t>
  </si>
  <si>
    <t>f_18_59</t>
  </si>
  <si>
    <t>m_60p</t>
  </si>
  <si>
    <t>f_60p</t>
  </si>
  <si>
    <t>PopChg</t>
  </si>
  <si>
    <t>ReasonChg</t>
  </si>
  <si>
    <t>Arr_Gvt_trans</t>
  </si>
  <si>
    <t>Arr_Mil_trans</t>
  </si>
  <si>
    <t>Arr_Ind_arr_camp</t>
  </si>
  <si>
    <t>Arr_Ind_arr_HC</t>
  </si>
  <si>
    <t>Arr_Ind_arr_origin</t>
  </si>
  <si>
    <t>Arr_oth</t>
  </si>
  <si>
    <t>Dep_Gvt_trans</t>
  </si>
  <si>
    <t>Dep_Mil_trans</t>
  </si>
  <si>
    <t>Dep_Ind_ret_origin</t>
  </si>
  <si>
    <t>Dep_Ind_move_oth_camp</t>
  </si>
  <si>
    <t>Dep_Ind_move_HC</t>
  </si>
  <si>
    <t>Dep_oth</t>
  </si>
  <si>
    <t>shelter_kits_dist</t>
  </si>
  <si>
    <t>tent_dist</t>
  </si>
  <si>
    <t>nfi_dist</t>
  </si>
  <si>
    <t>hyg_kits_dist</t>
  </si>
  <si>
    <t>shelter_repairs</t>
  </si>
  <si>
    <t>Other_activity_c</t>
  </si>
  <si>
    <t>MostNeededNFI</t>
  </si>
  <si>
    <t>2ndMostNeededNFI</t>
  </si>
  <si>
    <t>%_HHs_living_outside</t>
  </si>
  <si>
    <t>Water_dist</t>
  </si>
  <si>
    <t>WaterStorage_fac_dist</t>
  </si>
  <si>
    <t>Install_repair_lat</t>
  </si>
  <si>
    <t>Install_repair_washing_fac</t>
  </si>
  <si>
    <t>Install_repair_garbage_disp</t>
  </si>
  <si>
    <t>Install_repair_drainage_syst</t>
  </si>
  <si>
    <t>Hygiene_promo_campaign</t>
  </si>
  <si>
    <t>Other_activity_d</t>
  </si>
  <si>
    <t>EvacuationFreq</t>
  </si>
  <si>
    <t>SolidWasteDisp</t>
  </si>
  <si>
    <t>DispMean</t>
  </si>
  <si>
    <t>ProtectionMonitoring</t>
  </si>
  <si>
    <t>FocusGroup_discuss</t>
  </si>
  <si>
    <t>RecreationalActivities_wm</t>
  </si>
  <si>
    <t>RecreationalActivities_ch</t>
  </si>
  <si>
    <t>Trainings_wm</t>
  </si>
  <si>
    <t>Trainings_ch</t>
  </si>
  <si>
    <t>Other_activity_e</t>
  </si>
  <si>
    <t>SecurityOnSite</t>
  </si>
  <si>
    <t>IdpRelToSec</t>
  </si>
  <si>
    <t>SecurityInc</t>
  </si>
  <si>
    <t>nb_childAbuse</t>
  </si>
  <si>
    <t>nb_childLabor</t>
  </si>
  <si>
    <t>nb_sexualExploitation</t>
  </si>
  <si>
    <t>nb_psychosocial</t>
  </si>
  <si>
    <t>nb_forcedLabor</t>
  </si>
  <si>
    <t>nb_GBV</t>
  </si>
  <si>
    <t>nb_generalViolence</t>
  </si>
  <si>
    <t>UAC_m</t>
  </si>
  <si>
    <t>UAC_f</t>
  </si>
  <si>
    <t>SP_ch_m</t>
  </si>
  <si>
    <t>SP_ch_f</t>
  </si>
  <si>
    <t>UAC_foster_m</t>
  </si>
  <si>
    <t>UAC_foster_f</t>
  </si>
  <si>
    <t>ChildAbuse</t>
  </si>
  <si>
    <t>ChildLabor</t>
  </si>
  <si>
    <t>SexualExploitation</t>
  </si>
  <si>
    <t>Psychosocial</t>
  </si>
  <si>
    <t>ForcedLabor</t>
  </si>
  <si>
    <t>GBV</t>
  </si>
  <si>
    <t>GeneralViolence</t>
  </si>
  <si>
    <t>UAC</t>
  </si>
  <si>
    <t>SP_ch</t>
  </si>
  <si>
    <t>SexualAbusePrev</t>
  </si>
  <si>
    <t>AgeRange</t>
  </si>
  <si>
    <t>GBV_Cases</t>
  </si>
  <si>
    <t>SchoolEstablishment</t>
  </si>
  <si>
    <t>MaterialDistribution</t>
  </si>
  <si>
    <t>TrainingForTeachers</t>
  </si>
  <si>
    <t>Other_activity_f</t>
  </si>
  <si>
    <t>Perc_child_att_sch</t>
  </si>
  <si>
    <t>Perc_avail_instruct_mat</t>
  </si>
  <si>
    <t>Perc_child_access_edu_fac</t>
  </si>
  <si>
    <t>SupplementaryFeeding_ch</t>
  </si>
  <si>
    <t>SupplementaryFeeding_mo</t>
  </si>
  <si>
    <t>Vaccination</t>
  </si>
  <si>
    <t>HealthStucture_Establishment</t>
  </si>
  <si>
    <t>MedicalReferrals</t>
  </si>
  <si>
    <t>FoodDistribution</t>
  </si>
  <si>
    <t>Other_activity_g</t>
  </si>
  <si>
    <t>HealthcareDelivery</t>
  </si>
  <si>
    <t>DiseaseOutbreak</t>
  </si>
  <si>
    <t>Disease</t>
  </si>
  <si>
    <t>HeathFacLoc</t>
  </si>
  <si>
    <t>FoodAccess</t>
  </si>
  <si>
    <t>MarketAccess</t>
  </si>
  <si>
    <t>MealsPerDay</t>
  </si>
  <si>
    <t>Plastic sheeting</t>
  </si>
  <si>
    <t>&lt;75%</t>
  </si>
  <si>
    <t>Other</t>
  </si>
  <si>
    <t>Burning</t>
  </si>
  <si>
    <t>Yes</t>
  </si>
  <si>
    <t>Very Good</t>
  </si>
  <si>
    <t>No</t>
  </si>
  <si>
    <t>&lt;25%</t>
  </si>
  <si>
    <t>Good</t>
  </si>
  <si>
    <t>Every 2 days</t>
  </si>
  <si>
    <t>Soap</t>
  </si>
  <si>
    <t>None</t>
  </si>
  <si>
    <t>&lt;50%</t>
  </si>
  <si>
    <t>Thrice a day</t>
  </si>
  <si>
    <t>Blankets/Mats</t>
  </si>
  <si>
    <t>Monthly</t>
  </si>
  <si>
    <t>Hygiene kits</t>
  </si>
  <si>
    <t>Twice a day</t>
  </si>
  <si>
    <t>&gt;75%</t>
  </si>
  <si>
    <t>Weekly</t>
  </si>
  <si>
    <t>Mosquito nets</t>
  </si>
  <si>
    <t>Burying</t>
  </si>
  <si>
    <t xml:space="preserve"> Children</t>
  </si>
  <si>
    <t>(1-5)</t>
  </si>
  <si>
    <t>Pre-Teens</t>
  </si>
  <si>
    <t xml:space="preserve"> (6-12)</t>
  </si>
  <si>
    <t>Total</t>
  </si>
  <si>
    <t>Male</t>
  </si>
  <si>
    <t>Female</t>
  </si>
  <si>
    <t>(13-17)</t>
  </si>
  <si>
    <t xml:space="preserve">    Teens</t>
  </si>
  <si>
    <t>Less than 1</t>
  </si>
  <si>
    <t>Infants</t>
  </si>
  <si>
    <t>(18-59)</t>
  </si>
  <si>
    <t xml:space="preserve">    Adults</t>
  </si>
  <si>
    <t>(60+)</t>
  </si>
  <si>
    <t>Elderly</t>
  </si>
  <si>
    <r>
      <t>Breakdown</t>
    </r>
    <r>
      <rPr>
        <sz val="9"/>
        <color theme="1"/>
        <rFont val="Calibri"/>
        <family val="2"/>
        <scheme val="minor"/>
      </rPr>
      <t/>
    </r>
  </si>
  <si>
    <t>Summary on population demographic</t>
  </si>
  <si>
    <t>Age group</t>
  </si>
  <si>
    <t>F</t>
  </si>
  <si>
    <t>M</t>
  </si>
  <si>
    <t>1)less than 1</t>
  </si>
  <si>
    <t>2)1-5</t>
  </si>
  <si>
    <t>4)18-59</t>
  </si>
  <si>
    <t>5)60+</t>
  </si>
  <si>
    <t>3)6-12</t>
  </si>
  <si>
    <t>4)13-17</t>
  </si>
  <si>
    <t>PUT ONE OR TWO PHOTOS OF ACTIVITIES HERE</t>
  </si>
  <si>
    <t>Gender/age</t>
  </si>
  <si>
    <t>CCCM - NIGERIA weekly report</t>
  </si>
  <si>
    <t>Provider</t>
  </si>
  <si>
    <t>nb_func_latrines</t>
  </si>
  <si>
    <t>nb_non_func_latrines</t>
  </si>
  <si>
    <t>nb_func_bathrooms</t>
  </si>
  <si>
    <t>nb_non_func_bathrooms</t>
  </si>
  <si>
    <t>nb_func_WP</t>
  </si>
  <si>
    <t>nb_non_func_WP</t>
  </si>
  <si>
    <t>Page 3</t>
  </si>
  <si>
    <t># of functional latrines</t>
  </si>
  <si>
    <t># of non-functional latrines</t>
  </si>
  <si>
    <t># of functional bathrooms</t>
  </si>
  <si>
    <t># of non-functional bathrooms</t>
  </si>
  <si>
    <t># of functional water points</t>
  </si>
  <si>
    <t># of non-functional water points</t>
  </si>
  <si>
    <t>Gaps identified on sites</t>
  </si>
  <si>
    <t>Frequency of evacuation of toilets</t>
  </si>
  <si>
    <t>Land fill</t>
  </si>
  <si>
    <t>%</t>
  </si>
  <si>
    <t>Common means of disposal</t>
  </si>
  <si>
    <t>Unaccompanied Children</t>
  </si>
  <si>
    <t>Separated Children</t>
  </si>
  <si>
    <t>Unaccompanied Children In Foster</t>
  </si>
  <si>
    <t>Unaccompanied/Separated Children</t>
  </si>
  <si>
    <t>sum_hhs</t>
  </si>
  <si>
    <t>sum_inds</t>
  </si>
  <si>
    <t>Row Labels</t>
  </si>
  <si>
    <t>Grand Total</t>
  </si>
  <si>
    <t>(blank)</t>
  </si>
  <si>
    <t>15 to 21 February 2016</t>
  </si>
  <si>
    <t>Description</t>
  </si>
  <si>
    <t>QTTY</t>
  </si>
  <si>
    <t>Remark</t>
  </si>
  <si>
    <t>Sub-Category</t>
  </si>
  <si>
    <t># func. latrines</t>
  </si>
  <si>
    <t># non-func. latrines</t>
  </si>
  <si>
    <t># func. bathrooms</t>
  </si>
  <si>
    <t># non-func. bathrooms</t>
  </si>
  <si>
    <t># func. water points</t>
  </si>
  <si>
    <t># non-func. water points</t>
  </si>
  <si>
    <t>Comments on WASH section</t>
  </si>
  <si>
    <t>Comments on Education section</t>
  </si>
  <si>
    <t>Comments on Protection section</t>
  </si>
  <si>
    <t>Comments on Health &amp; Nutition section</t>
  </si>
  <si>
    <t>Comments on Shelter/NFI section</t>
  </si>
  <si>
    <t>Week in review (15 to 21 February 2016)</t>
  </si>
  <si>
    <t>Number of Households</t>
  </si>
  <si>
    <t>Number of Individuals</t>
  </si>
  <si>
    <t>NULL</t>
  </si>
  <si>
    <t>Poor</t>
  </si>
  <si>
    <t>#</t>
  </si>
</sst>
</file>

<file path=xl/styles.xml><?xml version="1.0" encoding="utf-8"?>
<styleSheet xmlns="http://schemas.openxmlformats.org/spreadsheetml/2006/main">
  <numFmts count="5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  <numFmt numFmtId="166" formatCode="_-* #,##0_-;\-* #,##0_-;_-* &quot;-&quot;??_-;_-@_-"/>
    <numFmt numFmtId="167" formatCode="0.0%"/>
  </numFmts>
  <fonts count="3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color indexed="8"/>
      <name val="Calibri"/>
      <family val="2"/>
      <scheme val="minor"/>
    </font>
    <font>
      <b/>
      <sz val="18"/>
      <color rgb="FF0039A6"/>
      <name val="Calibri"/>
      <family val="2"/>
      <scheme val="minor"/>
    </font>
    <font>
      <sz val="18"/>
      <color rgb="FF0039A6"/>
      <name val="Calibri"/>
      <family val="2"/>
      <scheme val="minor"/>
    </font>
    <font>
      <sz val="14"/>
      <color theme="0"/>
      <name val="Calibri Light"/>
      <family val="2"/>
    </font>
    <font>
      <b/>
      <sz val="11"/>
      <color theme="0"/>
      <name val="Calibri Light"/>
      <family val="2"/>
    </font>
    <font>
      <b/>
      <sz val="10"/>
      <color rgb="FFFF0000"/>
      <name val="Arial"/>
      <family val="2"/>
    </font>
    <font>
      <sz val="11"/>
      <name val="Calibri"/>
      <family val="2"/>
      <scheme val="minor"/>
    </font>
    <font>
      <b/>
      <sz val="8"/>
      <color theme="0"/>
      <name val="Arial"/>
      <family val="2"/>
    </font>
    <font>
      <b/>
      <sz val="8"/>
      <color theme="0" tint="-0.499984740745262"/>
      <name val="Arial"/>
      <family val="2"/>
    </font>
    <font>
      <b/>
      <sz val="10"/>
      <color theme="1" tint="0.34998626667073579"/>
      <name val="Calibri Light"/>
      <family val="2"/>
    </font>
    <font>
      <b/>
      <sz val="1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rgb="FFA6A6A6"/>
      <name val="Calibri"/>
      <family val="2"/>
      <scheme val="minor"/>
    </font>
    <font>
      <b/>
      <sz val="10"/>
      <color rgb="FFFFFFFF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0"/>
      <color theme="5"/>
      <name val="Calibri"/>
      <family val="2"/>
      <scheme val="minor"/>
    </font>
    <font>
      <b/>
      <i/>
      <u/>
      <sz val="10"/>
      <color indexed="8"/>
      <name val="Calibri"/>
      <family val="2"/>
      <scheme val="minor"/>
    </font>
    <font>
      <b/>
      <sz val="10"/>
      <color indexed="8"/>
      <name val="Calibri"/>
      <family val="2"/>
      <scheme val="minor"/>
    </font>
    <font>
      <b/>
      <sz val="18"/>
      <color theme="5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i/>
      <sz val="10"/>
      <color rgb="FFFF0000"/>
      <name val="Arial"/>
      <family val="2"/>
    </font>
    <font>
      <b/>
      <sz val="10"/>
      <color theme="3"/>
      <name val="Calibri Light"/>
      <family val="2"/>
    </font>
    <font>
      <b/>
      <sz val="11"/>
      <color rgb="FFFF0000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i/>
      <u/>
      <sz val="8"/>
      <color theme="3"/>
      <name val="Calibri (Body)"/>
    </font>
  </fonts>
  <fills count="1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BFBFBF"/>
        <bgColor indexed="64"/>
      </patternFill>
    </fill>
  </fills>
  <borders count="1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9" fontId="2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120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3" fillId="0" borderId="0" xfId="2"/>
    <xf numFmtId="0" fontId="3" fillId="3" borderId="0" xfId="2" applyFill="1"/>
    <xf numFmtId="0" fontId="6" fillId="0" borderId="0" xfId="2" applyFont="1"/>
    <xf numFmtId="0" fontId="7" fillId="0" borderId="0" xfId="2" applyFont="1" applyFill="1" applyAlignment="1">
      <alignment vertical="center"/>
    </xf>
    <xf numFmtId="0" fontId="10" fillId="0" borderId="0" xfId="0" applyFont="1"/>
    <xf numFmtId="0" fontId="3" fillId="4" borderId="0" xfId="2" applyFill="1"/>
    <xf numFmtId="0" fontId="3" fillId="0" borderId="0" xfId="2" applyBorder="1"/>
    <xf numFmtId="22" fontId="3" fillId="0" borderId="0" xfId="2" applyNumberFormat="1" applyBorder="1" applyAlignment="1"/>
    <xf numFmtId="0" fontId="3" fillId="0" borderId="0" xfId="2" applyBorder="1" applyAlignment="1"/>
    <xf numFmtId="0" fontId="3" fillId="0" borderId="1" xfId="2" applyBorder="1"/>
    <xf numFmtId="14" fontId="0" fillId="0" borderId="0" xfId="0" applyNumberFormat="1"/>
    <xf numFmtId="0" fontId="14" fillId="2" borderId="0" xfId="0" applyFont="1" applyFill="1"/>
    <xf numFmtId="0" fontId="14" fillId="0" borderId="0" xfId="0" applyFont="1"/>
    <xf numFmtId="14" fontId="10" fillId="0" borderId="0" xfId="0" applyNumberFormat="1" applyFont="1"/>
    <xf numFmtId="10" fontId="0" fillId="0" borderId="0" xfId="0" applyNumberFormat="1"/>
    <xf numFmtId="0" fontId="3" fillId="0" borderId="0" xfId="2" applyAlignment="1"/>
    <xf numFmtId="0" fontId="12" fillId="0" borderId="0" xfId="2" applyFont="1" applyFill="1" applyAlignment="1">
      <alignment vertical="center"/>
    </xf>
    <xf numFmtId="0" fontId="11" fillId="0" borderId="0" xfId="2" applyFont="1" applyFill="1" applyAlignment="1">
      <alignment vertical="center"/>
    </xf>
    <xf numFmtId="0" fontId="0" fillId="2" borderId="0" xfId="0" applyFill="1"/>
    <xf numFmtId="167" fontId="10" fillId="0" borderId="0" xfId="1" applyNumberFormat="1" applyFont="1"/>
    <xf numFmtId="167" fontId="14" fillId="0" borderId="0" xfId="1" applyNumberFormat="1" applyFont="1"/>
    <xf numFmtId="0" fontId="16" fillId="6" borderId="2" xfId="0" applyFont="1" applyFill="1" applyBorder="1" applyAlignment="1">
      <alignment vertical="center" wrapText="1"/>
    </xf>
    <xf numFmtId="0" fontId="16" fillId="6" borderId="2" xfId="0" applyFont="1" applyFill="1" applyBorder="1" applyAlignment="1">
      <alignment horizontal="center" vertical="center" wrapText="1"/>
    </xf>
    <xf numFmtId="0" fontId="15" fillId="0" borderId="2" xfId="0" applyFont="1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167" fontId="0" fillId="0" borderId="0" xfId="0" applyNumberFormat="1"/>
    <xf numFmtId="0" fontId="6" fillId="0" borderId="0" xfId="0" applyFont="1"/>
    <xf numFmtId="0" fontId="0" fillId="0" borderId="0" xfId="0" applyAlignment="1">
      <alignment horizontal="center" vertical="center"/>
    </xf>
    <xf numFmtId="9" fontId="19" fillId="0" borderId="0" xfId="0" applyNumberFormat="1" applyFont="1" applyAlignment="1">
      <alignment vertical="center"/>
    </xf>
    <xf numFmtId="165" fontId="14" fillId="9" borderId="8" xfId="3" applyNumberFormat="1" applyFont="1" applyFill="1" applyBorder="1" applyAlignment="1">
      <alignment vertical="center"/>
    </xf>
    <xf numFmtId="0" fontId="4" fillId="0" borderId="6" xfId="0" applyFont="1" applyFill="1" applyBorder="1" applyAlignment="1">
      <alignment vertical="center" wrapText="1"/>
    </xf>
    <xf numFmtId="0" fontId="4" fillId="0" borderId="7" xfId="0" applyFont="1" applyFill="1" applyBorder="1" applyAlignment="1">
      <alignment vertical="center" wrapText="1"/>
    </xf>
    <xf numFmtId="10" fontId="14" fillId="0" borderId="9" xfId="1" applyNumberFormat="1" applyFont="1" applyFill="1" applyBorder="1" applyAlignment="1">
      <alignment vertical="center"/>
    </xf>
    <xf numFmtId="166" fontId="14" fillId="10" borderId="8" xfId="4" applyNumberFormat="1" applyFont="1" applyFill="1" applyBorder="1" applyAlignment="1">
      <alignment vertical="center"/>
    </xf>
    <xf numFmtId="166" fontId="14" fillId="8" borderId="8" xfId="4" applyNumberFormat="1" applyFont="1" applyFill="1" applyBorder="1" applyAlignment="1">
      <alignment vertical="center"/>
    </xf>
    <xf numFmtId="0" fontId="4" fillId="8" borderId="10" xfId="0" applyFont="1" applyFill="1" applyBorder="1" applyAlignment="1">
      <alignment vertical="center"/>
    </xf>
    <xf numFmtId="0" fontId="4" fillId="8" borderId="11" xfId="0" applyFont="1" applyFill="1" applyBorder="1" applyAlignment="1">
      <alignment vertical="center"/>
    </xf>
    <xf numFmtId="0" fontId="4" fillId="8" borderId="10" xfId="0" applyFont="1" applyFill="1" applyBorder="1" applyAlignment="1">
      <alignment vertical="center" wrapText="1"/>
    </xf>
    <xf numFmtId="0" fontId="4" fillId="8" borderId="11" xfId="0" applyFont="1" applyFill="1" applyBorder="1" applyAlignment="1">
      <alignment vertical="center" wrapText="1"/>
    </xf>
    <xf numFmtId="0" fontId="5" fillId="0" borderId="0" xfId="3" applyNumberFormat="1" applyFont="1" applyAlignment="1">
      <alignment vertical="center"/>
    </xf>
    <xf numFmtId="0" fontId="21" fillId="0" borderId="0" xfId="2" applyFont="1" applyAlignment="1"/>
    <xf numFmtId="0" fontId="22" fillId="8" borderId="10" xfId="0" applyFont="1" applyFill="1" applyBorder="1" applyAlignment="1">
      <alignment horizontal="center" vertical="center" wrapText="1"/>
    </xf>
    <xf numFmtId="9" fontId="4" fillId="0" borderId="0" xfId="1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vertical="center" wrapText="1"/>
    </xf>
    <xf numFmtId="0" fontId="22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vertical="center"/>
    </xf>
    <xf numFmtId="0" fontId="4" fillId="0" borderId="12" xfId="0" applyFont="1" applyFill="1" applyBorder="1" applyAlignment="1">
      <alignment vertical="center" wrapText="1"/>
    </xf>
    <xf numFmtId="10" fontId="14" fillId="0" borderId="14" xfId="1" applyNumberFormat="1" applyFont="1" applyFill="1" applyBorder="1" applyAlignment="1">
      <alignment vertical="center"/>
    </xf>
    <xf numFmtId="165" fontId="14" fillId="0" borderId="0" xfId="3" applyNumberFormat="1" applyFont="1" applyFill="1" applyBorder="1" applyAlignment="1">
      <alignment vertical="center"/>
    </xf>
    <xf numFmtId="10" fontId="14" fillId="0" borderId="0" xfId="1" applyNumberFormat="1" applyFont="1" applyFill="1" applyBorder="1" applyAlignment="1">
      <alignment vertical="center"/>
    </xf>
    <xf numFmtId="0" fontId="24" fillId="14" borderId="2" xfId="0" applyFont="1" applyFill="1" applyBorder="1" applyAlignment="1">
      <alignment vertical="center" wrapText="1"/>
    </xf>
    <xf numFmtId="0" fontId="24" fillId="14" borderId="15" xfId="0" applyFont="1" applyFill="1" applyBorder="1" applyAlignment="1">
      <alignment horizontal="center" vertical="center" wrapText="1"/>
    </xf>
    <xf numFmtId="0" fontId="24" fillId="0" borderId="2" xfId="0" applyFont="1" applyBorder="1" applyAlignment="1">
      <alignment horizontal="center" vertical="center" wrapText="1"/>
    </xf>
    <xf numFmtId="167" fontId="24" fillId="0" borderId="2" xfId="1" applyNumberFormat="1" applyFont="1" applyBorder="1" applyAlignment="1">
      <alignment horizontal="center" vertical="center" wrapText="1"/>
    </xf>
    <xf numFmtId="0" fontId="25" fillId="12" borderId="2" xfId="0" applyFont="1" applyFill="1" applyBorder="1" applyAlignment="1">
      <alignment horizontal="center" vertical="center" wrapText="1"/>
    </xf>
    <xf numFmtId="9" fontId="25" fillId="12" borderId="2" xfId="1" applyFont="1" applyFill="1" applyBorder="1" applyAlignment="1">
      <alignment horizontal="center" vertical="center" wrapText="1"/>
    </xf>
    <xf numFmtId="0" fontId="22" fillId="0" borderId="0" xfId="2" quotePrefix="1" applyFont="1" applyAlignment="1">
      <alignment horizontal="center"/>
    </xf>
    <xf numFmtId="1" fontId="4" fillId="0" borderId="0" xfId="2" applyNumberFormat="1" applyFont="1" applyAlignment="1">
      <alignment horizontal="center"/>
    </xf>
    <xf numFmtId="0" fontId="21" fillId="0" borderId="0" xfId="2" applyFont="1" applyFill="1" applyBorder="1" applyAlignment="1"/>
    <xf numFmtId="9" fontId="23" fillId="0" borderId="0" xfId="1" applyFont="1" applyFill="1" applyAlignment="1">
      <alignment horizontal="center" vertical="center"/>
    </xf>
    <xf numFmtId="0" fontId="26" fillId="0" borderId="0" xfId="2" applyFont="1"/>
    <xf numFmtId="0" fontId="1" fillId="2" borderId="0" xfId="0" applyFont="1" applyFill="1"/>
    <xf numFmtId="0" fontId="0" fillId="0" borderId="0" xfId="0" applyAlignment="1">
      <alignment horizontal="center"/>
    </xf>
    <xf numFmtId="0" fontId="28" fillId="0" borderId="0" xfId="0" applyFont="1" applyAlignment="1">
      <alignment horizontal="center"/>
    </xf>
    <xf numFmtId="0" fontId="14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1" fontId="10" fillId="0" borderId="0" xfId="0" applyNumberFormat="1" applyFont="1" applyAlignment="1">
      <alignment horizontal="center"/>
    </xf>
    <xf numFmtId="0" fontId="0" fillId="0" borderId="0" xfId="0" applyFill="1"/>
    <xf numFmtId="0" fontId="29" fillId="2" borderId="0" xfId="0" applyFont="1" applyFill="1" applyAlignment="1">
      <alignment horizontal="center"/>
    </xf>
    <xf numFmtId="0" fontId="29" fillId="0" borderId="0" xfId="0" applyFont="1" applyAlignment="1">
      <alignment horizontal="center"/>
    </xf>
    <xf numFmtId="0" fontId="30" fillId="0" borderId="0" xfId="0" applyFont="1" applyAlignment="1">
      <alignment horizontal="center"/>
    </xf>
    <xf numFmtId="0" fontId="3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wrapText="1"/>
    </xf>
    <xf numFmtId="0" fontId="1" fillId="2" borderId="0" xfId="0" applyFont="1" applyFill="1" applyAlignment="1">
      <alignment wrapText="1"/>
    </xf>
    <xf numFmtId="0" fontId="31" fillId="2" borderId="0" xfId="0" applyFont="1" applyFill="1" applyAlignment="1">
      <alignment horizontal="center" wrapText="1"/>
    </xf>
    <xf numFmtId="0" fontId="0" fillId="0" borderId="0" xfId="0" applyAlignment="1">
      <alignment wrapText="1"/>
    </xf>
    <xf numFmtId="0" fontId="1" fillId="2" borderId="0" xfId="0" applyFont="1" applyFill="1" applyAlignment="1">
      <alignment horizontal="center" vertical="top" wrapText="1"/>
    </xf>
    <xf numFmtId="0" fontId="0" fillId="0" borderId="0" xfId="0" applyAlignment="1">
      <alignment vertical="top" wrapText="1"/>
    </xf>
    <xf numFmtId="0" fontId="22" fillId="2" borderId="10" xfId="0" applyFont="1" applyFill="1" applyBorder="1" applyAlignment="1">
      <alignment vertical="center"/>
    </xf>
    <xf numFmtId="0" fontId="1" fillId="2" borderId="0" xfId="0" applyFont="1" applyFill="1" applyAlignment="1">
      <alignment vertical="center"/>
    </xf>
    <xf numFmtId="0" fontId="1" fillId="0" borderId="0" xfId="0" applyFont="1" applyAlignment="1">
      <alignment vertical="center"/>
    </xf>
    <xf numFmtId="0" fontId="24" fillId="14" borderId="2" xfId="0" applyFont="1" applyFill="1" applyBorder="1" applyAlignment="1">
      <alignment horizontal="center" vertical="center" wrapText="1"/>
    </xf>
    <xf numFmtId="0" fontId="24" fillId="14" borderId="17" xfId="0" applyFont="1" applyFill="1" applyBorder="1" applyAlignment="1">
      <alignment horizontal="center" vertical="center" wrapText="1"/>
    </xf>
    <xf numFmtId="0" fontId="24" fillId="14" borderId="16" xfId="0" applyFont="1" applyFill="1" applyBorder="1" applyAlignment="1">
      <alignment horizontal="center" vertical="center" wrapText="1"/>
    </xf>
    <xf numFmtId="0" fontId="24" fillId="14" borderId="2" xfId="0" applyFont="1" applyFill="1" applyBorder="1" applyAlignment="1">
      <alignment horizontal="center" vertical="center" wrapText="1"/>
    </xf>
    <xf numFmtId="0" fontId="25" fillId="7" borderId="2" xfId="0" applyFont="1" applyFill="1" applyBorder="1" applyAlignment="1">
      <alignment horizontal="center" vertical="center" wrapText="1"/>
    </xf>
    <xf numFmtId="0" fontId="13" fillId="4" borderId="0" xfId="2" applyFont="1" applyFill="1" applyAlignment="1">
      <alignment horizontal="center"/>
    </xf>
    <xf numFmtId="0" fontId="21" fillId="0" borderId="0" xfId="2" applyFont="1" applyAlignment="1">
      <alignment horizontal="center"/>
    </xf>
    <xf numFmtId="165" fontId="5" fillId="0" borderId="0" xfId="3" applyNumberFormat="1" applyFont="1" applyAlignment="1">
      <alignment horizontal="center" vertical="center"/>
    </xf>
    <xf numFmtId="0" fontId="13" fillId="0" borderId="0" xfId="2" applyFont="1" applyAlignment="1">
      <alignment horizontal="center"/>
    </xf>
    <xf numFmtId="0" fontId="27" fillId="4" borderId="0" xfId="2" applyFont="1" applyFill="1" applyAlignment="1">
      <alignment horizontal="center" vertical="center" wrapText="1"/>
    </xf>
    <xf numFmtId="0" fontId="12" fillId="4" borderId="0" xfId="2" applyFont="1" applyFill="1" applyAlignment="1">
      <alignment horizontal="right" wrapText="1"/>
    </xf>
    <xf numFmtId="164" fontId="5" fillId="0" borderId="0" xfId="3" applyNumberFormat="1" applyFont="1" applyAlignment="1">
      <alignment horizontal="left" vertical="center"/>
    </xf>
    <xf numFmtId="0" fontId="9" fillId="0" borderId="0" xfId="2" applyFont="1" applyBorder="1" applyAlignment="1">
      <alignment horizontal="center"/>
    </xf>
    <xf numFmtId="0" fontId="8" fillId="5" borderId="0" xfId="2" applyFont="1" applyFill="1" applyAlignment="1">
      <alignment horizontal="center" vertical="center"/>
    </xf>
    <xf numFmtId="0" fontId="12" fillId="0" borderId="0" xfId="2" applyFont="1" applyFill="1" applyAlignment="1">
      <alignment horizontal="right" vertical="center"/>
    </xf>
    <xf numFmtId="0" fontId="11" fillId="0" borderId="0" xfId="2" applyFont="1" applyFill="1" applyAlignment="1">
      <alignment horizontal="right" vertical="center"/>
    </xf>
    <xf numFmtId="0" fontId="18" fillId="7" borderId="3" xfId="0" applyFont="1" applyFill="1" applyBorder="1" applyAlignment="1">
      <alignment horizontal="center" vertical="center" wrapText="1"/>
    </xf>
    <xf numFmtId="0" fontId="18" fillId="7" borderId="4" xfId="0" applyFont="1" applyFill="1" applyBorder="1" applyAlignment="1">
      <alignment horizontal="center" vertical="center" wrapText="1"/>
    </xf>
    <xf numFmtId="0" fontId="18" fillId="7" borderId="5" xfId="0" applyFont="1" applyFill="1" applyBorder="1" applyAlignment="1">
      <alignment horizontal="center" vertical="center" wrapText="1"/>
    </xf>
    <xf numFmtId="0" fontId="15" fillId="6" borderId="2" xfId="0" applyFont="1" applyFill="1" applyBorder="1" applyAlignment="1">
      <alignment horizontal="center" vertical="center" wrapText="1"/>
    </xf>
    <xf numFmtId="166" fontId="17" fillId="0" borderId="2" xfId="4" applyNumberFormat="1" applyFont="1" applyBorder="1" applyAlignment="1">
      <alignment horizontal="left" vertical="center" wrapText="1"/>
    </xf>
    <xf numFmtId="0" fontId="22" fillId="8" borderId="12" xfId="0" applyFont="1" applyFill="1" applyBorder="1" applyAlignment="1">
      <alignment horizontal="left" vertical="center" wrapText="1"/>
    </xf>
    <xf numFmtId="0" fontId="22" fillId="8" borderId="0" xfId="0" applyFont="1" applyFill="1" applyBorder="1" applyAlignment="1">
      <alignment horizontal="left" vertical="center" wrapText="1"/>
    </xf>
    <xf numFmtId="0" fontId="22" fillId="8" borderId="13" xfId="0" applyFont="1" applyFill="1" applyBorder="1" applyAlignment="1">
      <alignment horizontal="left" vertical="center" wrapText="1"/>
    </xf>
    <xf numFmtId="0" fontId="22" fillId="0" borderId="0" xfId="0" applyFont="1" applyFill="1" applyBorder="1" applyAlignment="1">
      <alignment horizontal="left" vertical="center" wrapText="1"/>
    </xf>
    <xf numFmtId="9" fontId="5" fillId="0" borderId="0" xfId="1" applyFont="1" applyAlignment="1">
      <alignment horizontal="right" vertical="center" indent="1"/>
    </xf>
    <xf numFmtId="0" fontId="32" fillId="0" borderId="0" xfId="2" applyFont="1" applyAlignment="1">
      <alignment horizontal="center" vertical="center"/>
    </xf>
    <xf numFmtId="0" fontId="32" fillId="0" borderId="18" xfId="2" applyFont="1" applyBorder="1" applyAlignment="1">
      <alignment horizontal="center" vertical="center"/>
    </xf>
    <xf numFmtId="167" fontId="4" fillId="12" borderId="10" xfId="1" applyNumberFormat="1" applyFont="1" applyFill="1" applyBorder="1" applyAlignment="1">
      <alignment horizontal="center" vertical="center" wrapText="1"/>
    </xf>
    <xf numFmtId="167" fontId="22" fillId="12" borderId="10" xfId="1" applyNumberFormat="1" applyFont="1" applyFill="1" applyBorder="1" applyAlignment="1">
      <alignment horizontal="center" vertical="center"/>
    </xf>
    <xf numFmtId="167" fontId="20" fillId="11" borderId="10" xfId="1" applyNumberFormat="1" applyFont="1" applyFill="1" applyBorder="1" applyAlignment="1">
      <alignment horizontal="center" vertical="center"/>
    </xf>
    <xf numFmtId="167" fontId="22" fillId="13" borderId="10" xfId="1" applyNumberFormat="1" applyFont="1" applyFill="1" applyBorder="1" applyAlignment="1">
      <alignment horizontal="center" vertical="center"/>
    </xf>
    <xf numFmtId="167" fontId="3" fillId="0" borderId="0" xfId="2" applyNumberFormat="1"/>
  </cellXfs>
  <cellStyles count="5">
    <cellStyle name="Comma" xfId="4" builtinId="3"/>
    <cellStyle name="Milliers 2" xfId="3"/>
    <cellStyle name="Normal" xfId="0" builtinId="0"/>
    <cellStyle name="Normal 2" xfId="2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3"/>
  <c:chart>
    <c:plotArea>
      <c:layout/>
      <c:barChart>
        <c:barDir val="col"/>
        <c:grouping val="clustered"/>
        <c:ser>
          <c:idx val="0"/>
          <c:order val="0"/>
          <c:tx>
            <c:strRef>
              <c:f>b_demo!$G$4</c:f>
              <c:strCache>
                <c:ptCount val="1"/>
                <c:pt idx="0">
                  <c:v>F</c:v>
                </c:pt>
              </c:strCache>
            </c:strRef>
          </c:tx>
          <c:cat>
            <c:strRef>
              <c:f>b_demo!$F$5:$F$10</c:f>
              <c:strCache>
                <c:ptCount val="6"/>
                <c:pt idx="0">
                  <c:v>1)less than 1</c:v>
                </c:pt>
                <c:pt idx="1">
                  <c:v>2)1-5</c:v>
                </c:pt>
                <c:pt idx="2">
                  <c:v>3)6-12</c:v>
                </c:pt>
                <c:pt idx="3">
                  <c:v>4)13-17</c:v>
                </c:pt>
                <c:pt idx="4">
                  <c:v>4)18-59</c:v>
                </c:pt>
                <c:pt idx="5">
                  <c:v>5)60+</c:v>
                </c:pt>
              </c:strCache>
            </c:strRef>
          </c:cat>
          <c:val>
            <c:numRef>
              <c:f>b_demo!$G$5:$G$10</c:f>
              <c:numCache>
                <c:formatCode>0.0%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strRef>
              <c:f>b_demo!$H$4</c:f>
              <c:strCache>
                <c:ptCount val="1"/>
                <c:pt idx="0">
                  <c:v>M</c:v>
                </c:pt>
              </c:strCache>
            </c:strRef>
          </c:tx>
          <c:cat>
            <c:strRef>
              <c:f>b_demo!$F$5:$F$10</c:f>
              <c:strCache>
                <c:ptCount val="6"/>
                <c:pt idx="0">
                  <c:v>1)less than 1</c:v>
                </c:pt>
                <c:pt idx="1">
                  <c:v>2)1-5</c:v>
                </c:pt>
                <c:pt idx="2">
                  <c:v>3)6-12</c:v>
                </c:pt>
                <c:pt idx="3">
                  <c:v>4)13-17</c:v>
                </c:pt>
                <c:pt idx="4">
                  <c:v>4)18-59</c:v>
                </c:pt>
                <c:pt idx="5">
                  <c:v>5)60+</c:v>
                </c:pt>
              </c:strCache>
            </c:strRef>
          </c:cat>
          <c:val>
            <c:numRef>
              <c:f>b_demo!$H$5:$H$10</c:f>
              <c:numCache>
                <c:formatCode>0.0%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axId val="89818240"/>
        <c:axId val="89819776"/>
      </c:barChart>
      <c:catAx>
        <c:axId val="89818240"/>
        <c:scaling>
          <c:orientation val="minMax"/>
        </c:scaling>
        <c:axPos val="b"/>
        <c:tickLblPos val="nextTo"/>
        <c:txPr>
          <a:bodyPr/>
          <a:lstStyle/>
          <a:p>
            <a:pPr>
              <a:defRPr lang="fr-FR" sz="800"/>
            </a:pPr>
            <a:endParaRPr lang="en-US"/>
          </a:p>
        </c:txPr>
        <c:crossAx val="89819776"/>
        <c:crosses val="autoZero"/>
        <c:auto val="1"/>
        <c:lblAlgn val="ctr"/>
        <c:lblOffset val="100"/>
      </c:catAx>
      <c:valAx>
        <c:axId val="89819776"/>
        <c:scaling>
          <c:orientation val="minMax"/>
        </c:scaling>
        <c:axPos val="l"/>
        <c:numFmt formatCode="0.0%" sourceLinked="0"/>
        <c:tickLblPos val="nextTo"/>
        <c:txPr>
          <a:bodyPr/>
          <a:lstStyle/>
          <a:p>
            <a:pPr>
              <a:defRPr lang="fr-FR"/>
            </a:pPr>
            <a:endParaRPr lang="en-US"/>
          </a:p>
        </c:txPr>
        <c:crossAx val="89818240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lang="fr-FR"/>
          </a:pPr>
          <a:endParaRPr lang="en-US"/>
        </a:p>
      </c:txPr>
    </c:legend>
    <c:plotVisOnly val="1"/>
    <c:dispBlanksAs val="gap"/>
  </c:chart>
  <c:printSettings>
    <c:headerFooter/>
    <c:pageMargins b="0.75000000000000233" l="0.70000000000000062" r="0.70000000000000062" t="0.75000000000000233" header="0.30000000000000032" footer="0.30000000000000032"/>
    <c:pageSetup orientation="portrait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pivotSource>
    <c:name>[template.xlsx]edu!Tableau croisé dynamique15</c:name>
    <c:fmtId val="2"/>
  </c:pivotSource>
  <c:chart>
    <c:autoTitleDeleted val="1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 lang="fr-FR"/>
              </a:pPr>
              <a:endParaRPr lang="en-US"/>
            </a:p>
          </c:txPr>
          <c:showVal val="1"/>
        </c:dLbl>
      </c:pivotFmt>
    </c:pivotFmts>
    <c:plotArea>
      <c:layout>
        <c:manualLayout>
          <c:layoutTarget val="inner"/>
          <c:xMode val="edge"/>
          <c:yMode val="edge"/>
          <c:x val="0.25053261355431006"/>
          <c:y val="0.1052733662529472"/>
          <c:w val="0.48728994028585054"/>
          <c:h val="0.63044856681050465"/>
        </c:manualLayout>
      </c:layout>
      <c:pieChart>
        <c:varyColors val="1"/>
        <c:ser>
          <c:idx val="0"/>
          <c:order val="0"/>
          <c:tx>
            <c:strRef>
              <c:f>edu!$F$49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 lang="fr-FR"/>
                </a:pPr>
                <a:endParaRPr lang="en-US"/>
              </a:p>
            </c:txPr>
            <c:showVal val="1"/>
            <c:showLeaderLines val="1"/>
          </c:dLbls>
          <c:cat>
            <c:strRef>
              <c:f>edu!$E$50:$E$54</c:f>
              <c:strCache>
                <c:ptCount val="4"/>
                <c:pt idx="0">
                  <c:v>&lt;25%</c:v>
                </c:pt>
                <c:pt idx="1">
                  <c:v>&lt;50%</c:v>
                </c:pt>
                <c:pt idx="2">
                  <c:v>&lt;75%</c:v>
                </c:pt>
                <c:pt idx="3">
                  <c:v>&gt;75%</c:v>
                </c:pt>
              </c:strCache>
            </c:strRef>
          </c:cat>
          <c:val>
            <c:numRef>
              <c:f>edu!$F$50:$F$54</c:f>
              <c:numCache>
                <c:formatCode>General</c:formatCode>
                <c:ptCount val="4"/>
                <c:pt idx="0">
                  <c:v>4</c:v>
                </c:pt>
                <c:pt idx="1">
                  <c:v>4</c:v>
                </c:pt>
                <c:pt idx="2">
                  <c:v>1</c:v>
                </c:pt>
                <c:pt idx="3">
                  <c:v>3</c:v>
                </c:pt>
              </c:numCache>
            </c:numRef>
          </c:val>
        </c:ser>
        <c:firstSliceAng val="0"/>
      </c:pieChart>
    </c:plotArea>
    <c:legend>
      <c:legendPos val="b"/>
      <c:layout/>
      <c:txPr>
        <a:bodyPr/>
        <a:lstStyle/>
        <a:p>
          <a:pPr>
            <a:defRPr lang="fr-FR"/>
          </a:pPr>
          <a:endParaRPr lang="en-US"/>
        </a:p>
      </c:txPr>
    </c:legend>
    <c:plotVisOnly val="1"/>
    <c:dispBlanksAs val="zero"/>
  </c:chart>
  <c:printSettings>
    <c:headerFooter/>
    <c:pageMargins b="0.75000000000000233" l="0.70000000000000062" r="0.70000000000000062" t="0.75000000000000233" header="0.30000000000000032" footer="0.3000000000000003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3"/>
  <c:pivotSource>
    <c:name>[template.xlsx]health_nut!Tableau croisé dynamique16</c:name>
    <c:fmtId val="2"/>
  </c:pivotSource>
  <c:chart>
    <c:autoTitleDeleted val="1"/>
    <c:pivotFmts>
      <c:pivotFmt>
        <c:idx val="0"/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 lang="fr-FR"/>
              </a:pPr>
              <a:endParaRPr lang="en-US"/>
            </a:p>
          </c:txPr>
          <c:showVal val="1"/>
        </c:dLbl>
      </c:pivotFmt>
    </c:pivotFmts>
    <c:plotArea>
      <c:layout>
        <c:manualLayout>
          <c:layoutTarget val="inner"/>
          <c:xMode val="edge"/>
          <c:yMode val="edge"/>
          <c:x val="0.18830556064212944"/>
          <c:y val="3.7558657677233612E-2"/>
          <c:w val="0.59238112677775345"/>
          <c:h val="0.7175315385519655"/>
        </c:manualLayout>
      </c:layout>
      <c:pieChart>
        <c:varyColors val="1"/>
        <c:ser>
          <c:idx val="0"/>
          <c:order val="0"/>
          <c:tx>
            <c:strRef>
              <c:f>health_nut!$C$2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 lang="fr-FR"/>
                </a:pPr>
                <a:endParaRPr lang="en-US"/>
              </a:p>
            </c:txPr>
            <c:showVal val="1"/>
            <c:showLeaderLines val="1"/>
          </c:dLbls>
          <c:cat>
            <c:strRef>
              <c:f>health_nut!$B$3:$B$6</c:f>
              <c:strCache>
                <c:ptCount val="3"/>
                <c:pt idx="0">
                  <c:v>Good</c:v>
                </c:pt>
                <c:pt idx="1">
                  <c:v>Very Good</c:v>
                </c:pt>
                <c:pt idx="2">
                  <c:v>NULL</c:v>
                </c:pt>
              </c:strCache>
            </c:strRef>
          </c:cat>
          <c:val>
            <c:numRef>
              <c:f>health_nut!$C$3:$C$6</c:f>
              <c:numCache>
                <c:formatCode>0.0%</c:formatCode>
                <c:ptCount val="3"/>
                <c:pt idx="0">
                  <c:v>0.66666666666666663</c:v>
                </c:pt>
                <c:pt idx="1">
                  <c:v>0.25</c:v>
                </c:pt>
                <c:pt idx="2">
                  <c:v>8.3333333333333329E-2</c:v>
                </c:pt>
              </c:numCache>
            </c:numRef>
          </c:val>
        </c:ser>
        <c:firstSliceAng val="0"/>
      </c:pieChart>
    </c:plotArea>
    <c:legend>
      <c:legendPos val="b"/>
      <c:layout/>
      <c:txPr>
        <a:bodyPr/>
        <a:lstStyle/>
        <a:p>
          <a:pPr>
            <a:defRPr lang="fr-FR" sz="900"/>
          </a:pPr>
          <a:endParaRPr lang="en-US"/>
        </a:p>
      </c:txPr>
    </c:legend>
    <c:plotVisOnly val="1"/>
    <c:dispBlanksAs val="zero"/>
  </c:chart>
  <c:printSettings>
    <c:headerFooter/>
    <c:pageMargins b="0.75000000000000233" l="0.70000000000000062" r="0.70000000000000062" t="0.75000000000000233" header="0.30000000000000032" footer="0.3000000000000003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pivotSource>
    <c:name>[template.xlsx]health_nut!Tableau croisé dynamique17</c:name>
    <c:fmtId val="2"/>
  </c:pivotSource>
  <c:chart>
    <c:autoTitleDeleted val="1"/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2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 lang="fr-FR"/>
              </a:pPr>
              <a:endParaRPr lang="en-US"/>
            </a:p>
          </c:txPr>
          <c:showVal val="1"/>
        </c:dLbl>
      </c:pivotFmt>
      <c:pivotFmt>
        <c:idx val="3"/>
        <c:spPr>
          <a:solidFill>
            <a:schemeClr val="accent2"/>
          </a:solidFill>
        </c:spP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health_nut!$C$25</c:f>
              <c:strCache>
                <c:ptCount val="1"/>
                <c:pt idx="0">
                  <c:v>Total</c:v>
                </c:pt>
              </c:strCache>
            </c:strRef>
          </c:tx>
          <c:dPt>
            <c:idx val="1"/>
            <c:spPr>
              <a:solidFill>
                <a:schemeClr val="accent2"/>
              </a:solidFill>
            </c:spPr>
          </c:dPt>
          <c:dLbls>
            <c:spPr/>
            <c:txPr>
              <a:bodyPr/>
              <a:lstStyle/>
              <a:p>
                <a:pPr>
                  <a:defRPr lang="fr-FR"/>
                </a:pPr>
                <a:endParaRPr lang="en-US"/>
              </a:p>
            </c:txPr>
            <c:showVal val="1"/>
          </c:dLbls>
          <c:cat>
            <c:strRef>
              <c:f>health_nut!$B$26:$B$29</c:f>
              <c:strCache>
                <c:ptCount val="3"/>
                <c:pt idx="0">
                  <c:v>No</c:v>
                </c:pt>
                <c:pt idx="1">
                  <c:v>Yes</c:v>
                </c:pt>
                <c:pt idx="2">
                  <c:v>NULL</c:v>
                </c:pt>
              </c:strCache>
            </c:strRef>
          </c:cat>
          <c:val>
            <c:numRef>
              <c:f>health_nut!$C$26:$C$29</c:f>
              <c:numCache>
                <c:formatCode>0.0%</c:formatCode>
                <c:ptCount val="3"/>
                <c:pt idx="0">
                  <c:v>0.58333333333333337</c:v>
                </c:pt>
                <c:pt idx="1">
                  <c:v>0.33333333333333331</c:v>
                </c:pt>
                <c:pt idx="2">
                  <c:v>8.3333333333333329E-2</c:v>
                </c:pt>
              </c:numCache>
            </c:numRef>
          </c:val>
        </c:ser>
        <c:axId val="91851008"/>
        <c:axId val="91852800"/>
      </c:barChart>
      <c:catAx>
        <c:axId val="91851008"/>
        <c:scaling>
          <c:orientation val="minMax"/>
        </c:scaling>
        <c:axPos val="b"/>
        <c:tickLblPos val="nextTo"/>
        <c:txPr>
          <a:bodyPr/>
          <a:lstStyle/>
          <a:p>
            <a:pPr>
              <a:defRPr lang="fr-FR"/>
            </a:pPr>
            <a:endParaRPr lang="en-US"/>
          </a:p>
        </c:txPr>
        <c:crossAx val="91852800"/>
        <c:crosses val="autoZero"/>
        <c:auto val="1"/>
        <c:lblAlgn val="ctr"/>
        <c:lblOffset val="100"/>
      </c:catAx>
      <c:valAx>
        <c:axId val="91852800"/>
        <c:scaling>
          <c:orientation val="minMax"/>
        </c:scaling>
        <c:axPos val="l"/>
        <c:numFmt formatCode="0.0%" sourceLinked="1"/>
        <c:tickLblPos val="nextTo"/>
        <c:txPr>
          <a:bodyPr/>
          <a:lstStyle/>
          <a:p>
            <a:pPr>
              <a:defRPr lang="fr-FR"/>
            </a:pPr>
            <a:endParaRPr lang="en-US"/>
          </a:p>
        </c:txPr>
        <c:crossAx val="91851008"/>
        <c:crosses val="autoZero"/>
        <c:crossBetween val="between"/>
      </c:valAx>
    </c:plotArea>
    <c:plotVisOnly val="1"/>
    <c:dispBlanksAs val="gap"/>
  </c:chart>
  <c:printSettings>
    <c:headerFooter/>
    <c:pageMargins b="0.75000000000000233" l="0.70000000000000062" r="0.70000000000000062" t="0.75000000000000233" header="0.30000000000000032" footer="0.30000000000000032"/>
    <c:pageSetup paperSize="9" orientation="landscape" horizontalDpi="-1" verticalDpi="-1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pivotSource>
    <c:name>[template.xlsx]health_nut!Tableau croisé dynamique18</c:name>
    <c:fmtId val="2"/>
  </c:pivotSource>
  <c:chart>
    <c:autoTitleDeleted val="1"/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2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 lang="fr-FR"/>
              </a:pPr>
              <a:endParaRPr lang="en-US"/>
            </a:p>
          </c:txPr>
          <c:showVal val="1"/>
        </c:dLbl>
      </c:pivotFmt>
    </c:pivotFmts>
    <c:plotArea>
      <c:layout>
        <c:manualLayout>
          <c:layoutTarget val="inner"/>
          <c:xMode val="edge"/>
          <c:yMode val="edge"/>
          <c:x val="0.26822903914640933"/>
          <c:y val="5.8465121437285127E-2"/>
          <c:w val="0.39388976138589421"/>
          <c:h val="0.74339728660678295"/>
        </c:manualLayout>
      </c:layout>
      <c:pieChart>
        <c:varyColors val="1"/>
        <c:ser>
          <c:idx val="0"/>
          <c:order val="0"/>
          <c:tx>
            <c:strRef>
              <c:f>health_nut!$C$40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 lang="fr-FR"/>
                </a:pPr>
                <a:endParaRPr lang="en-US"/>
              </a:p>
            </c:txPr>
            <c:showVal val="1"/>
            <c:showLeaderLines val="1"/>
          </c:dLbls>
          <c:cat>
            <c:strRef>
              <c:f>health_nut!$B$41:$B$44</c:f>
              <c:strCache>
                <c:ptCount val="3"/>
                <c:pt idx="0">
                  <c:v>Every 2 days</c:v>
                </c:pt>
                <c:pt idx="1">
                  <c:v>Thrice a day</c:v>
                </c:pt>
                <c:pt idx="2">
                  <c:v>Twice a day</c:v>
                </c:pt>
              </c:strCache>
            </c:strRef>
          </c:cat>
          <c:val>
            <c:numRef>
              <c:f>health_nut!$C$41:$C$44</c:f>
              <c:numCache>
                <c:formatCode>0.0%</c:formatCode>
                <c:ptCount val="3"/>
                <c:pt idx="0">
                  <c:v>0.16666666666666666</c:v>
                </c:pt>
                <c:pt idx="1">
                  <c:v>0.5</c:v>
                </c:pt>
                <c:pt idx="2">
                  <c:v>0.33333333333333331</c:v>
                </c:pt>
              </c:numCache>
            </c:numRef>
          </c:val>
        </c:ser>
        <c:firstSliceAng val="0"/>
      </c:pieChart>
    </c:plotArea>
    <c:legend>
      <c:legendPos val="b"/>
      <c:layout/>
      <c:txPr>
        <a:bodyPr/>
        <a:lstStyle/>
        <a:p>
          <a:pPr>
            <a:defRPr lang="fr-FR" sz="900"/>
          </a:pPr>
          <a:endParaRPr lang="en-US"/>
        </a:p>
      </c:txPr>
    </c:legend>
    <c:plotVisOnly val="1"/>
    <c:dispBlanksAs val="zero"/>
  </c:chart>
  <c:printSettings>
    <c:headerFooter/>
    <c:pageMargins b="0.75000000000000233" l="0.70000000000000062" r="0.70000000000000062" t="0.75000000000000233" header="0.30000000000000032" footer="0.3000000000000003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pivotSource>
    <c:name>[template.xlsx]wash!Tableau croisé dynamique3</c:name>
    <c:fmtId val="0"/>
  </c:pivotSource>
  <c:chart>
    <c:title>
      <c:layout/>
      <c:txPr>
        <a:bodyPr/>
        <a:lstStyle/>
        <a:p>
          <a:pPr>
            <a:defRPr lang="fr-FR"/>
          </a:pPr>
          <a:endParaRPr lang="en-US"/>
        </a:p>
      </c:txPr>
    </c:title>
    <c:pivotFmts>
      <c:pivotFmt>
        <c:idx val="0"/>
        <c:marker>
          <c:symbol val="none"/>
        </c:marker>
        <c:dLbl>
          <c:idx val="0"/>
          <c:layout/>
          <c:showVal val="1"/>
        </c:dLbl>
      </c:pivotFmt>
    </c:pivotFmts>
    <c:plotArea>
      <c:layout/>
      <c:pieChart>
        <c:varyColors val="1"/>
        <c:ser>
          <c:idx val="0"/>
          <c:order val="0"/>
          <c:tx>
            <c:strRef>
              <c:f>wash!$C$11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Val val="1"/>
            <c:showLeaderLines val="1"/>
          </c:dLbls>
          <c:cat>
            <c:strRef>
              <c:f>wash!$B$12:$B$15</c:f>
              <c:strCache>
                <c:ptCount val="3"/>
                <c:pt idx="0">
                  <c:v>Monthly</c:v>
                </c:pt>
                <c:pt idx="1">
                  <c:v>None</c:v>
                </c:pt>
                <c:pt idx="2">
                  <c:v>Weekly</c:v>
                </c:pt>
              </c:strCache>
            </c:strRef>
          </c:cat>
          <c:val>
            <c:numRef>
              <c:f>wash!$C$12:$C$15</c:f>
              <c:numCache>
                <c:formatCode>0.0%</c:formatCode>
                <c:ptCount val="3"/>
                <c:pt idx="0">
                  <c:v>0.1111111111111111</c:v>
                </c:pt>
                <c:pt idx="1">
                  <c:v>0.55555555555555558</c:v>
                </c:pt>
                <c:pt idx="2">
                  <c:v>0.33333333333333331</c:v>
                </c:pt>
              </c:numCache>
            </c:numRef>
          </c:val>
        </c:ser>
        <c:firstSliceAng val="0"/>
      </c:pieChart>
    </c:plotArea>
    <c:legend>
      <c:legendPos val="b"/>
      <c:layout/>
      <c:txPr>
        <a:bodyPr/>
        <a:lstStyle/>
        <a:p>
          <a:pPr>
            <a:defRPr lang="fr-FR"/>
          </a:pPr>
          <a:endParaRPr lang="en-US"/>
        </a:p>
      </c:txPr>
    </c:legend>
    <c:plotVisOnly val="1"/>
    <c:dispBlanksAs val="zero"/>
  </c:chart>
  <c:printSettings>
    <c:headerFooter/>
    <c:pageMargins b="0.75000000000000233" l="0.70000000000000062" r="0.70000000000000062" t="0.75000000000000233" header="0.30000000000000032" footer="0.3000000000000003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pivotSource>
    <c:name>[template.xlsx]pro!Tableau croisé dynamique9</c:name>
    <c:fmtId val="0"/>
  </c:pivotSource>
  <c:chart>
    <c:title>
      <c:layout/>
      <c:txPr>
        <a:bodyPr/>
        <a:lstStyle/>
        <a:p>
          <a:pPr>
            <a:defRPr lang="fr-FR"/>
          </a:pPr>
          <a:endParaRPr lang="en-US"/>
        </a:p>
      </c:txPr>
    </c:title>
    <c:pivotFmts>
      <c:pivotFmt>
        <c:idx val="0"/>
        <c:marker>
          <c:symbol val="none"/>
        </c:marker>
      </c:pivotFmt>
    </c:pivotFmts>
    <c:plotArea>
      <c:layout/>
      <c:pieChart>
        <c:varyColors val="1"/>
        <c:ser>
          <c:idx val="0"/>
          <c:order val="0"/>
          <c:tx>
            <c:strRef>
              <c:f>pro!$G$2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pro!$F$3:$F$5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pro!$G$3:$G$5</c:f>
              <c:numCache>
                <c:formatCode>0.00%</c:formatCode>
                <c:ptCount val="2"/>
                <c:pt idx="0">
                  <c:v>8.3333333333333329E-2</c:v>
                </c:pt>
                <c:pt idx="1">
                  <c:v>0.91666666666666663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>
            <a:defRPr lang="fr-FR"/>
          </a:pPr>
          <a:endParaRPr lang="en-US"/>
        </a:p>
      </c:txPr>
    </c:legend>
    <c:plotVisOnly val="1"/>
    <c:dispBlanksAs val="zero"/>
  </c:chart>
  <c:printSettings>
    <c:headerFooter/>
    <c:pageMargins b="0.75000000000000233" l="0.70000000000000062" r="0.70000000000000062" t="0.75000000000000233" header="0.30000000000000032" footer="0.3000000000000003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pivotSource>
    <c:name>[template.xlsx]pro!Tableau croisé dynamique10</c:name>
    <c:fmtId val="0"/>
  </c:pivotSource>
  <c:chart>
    <c:title>
      <c:layout>
        <c:manualLayout>
          <c:xMode val="edge"/>
          <c:yMode val="edge"/>
          <c:x val="1.7214397496087993E-3"/>
          <c:y val="0.8842592592592593"/>
        </c:manualLayout>
      </c:layout>
      <c:txPr>
        <a:bodyPr/>
        <a:lstStyle/>
        <a:p>
          <a:pPr>
            <a:defRPr lang="fr-FR"/>
          </a:pPr>
          <a:endParaRPr lang="en-US"/>
        </a:p>
      </c:txPr>
    </c:title>
    <c:pivotFmts>
      <c:pivotFmt>
        <c:idx val="0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pro!$G$20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pro!$F$21:$F$25</c:f>
              <c:strCache>
                <c:ptCount val="4"/>
                <c:pt idx="0">
                  <c:v>Good</c:v>
                </c:pt>
                <c:pt idx="1">
                  <c:v>NULL</c:v>
                </c:pt>
                <c:pt idx="2">
                  <c:v>Poor</c:v>
                </c:pt>
                <c:pt idx="3">
                  <c:v>Very Good</c:v>
                </c:pt>
              </c:strCache>
            </c:strRef>
          </c:cat>
          <c:val>
            <c:numRef>
              <c:f>pro!$G$21:$G$25</c:f>
              <c:numCache>
                <c:formatCode>0.0%</c:formatCode>
                <c:ptCount val="4"/>
                <c:pt idx="0">
                  <c:v>0.41666666666666669</c:v>
                </c:pt>
                <c:pt idx="1">
                  <c:v>8.3333333333333329E-2</c:v>
                </c:pt>
                <c:pt idx="2">
                  <c:v>8.3333333333333329E-2</c:v>
                </c:pt>
                <c:pt idx="3">
                  <c:v>0.41666666666666669</c:v>
                </c:pt>
              </c:numCache>
            </c:numRef>
          </c:val>
        </c:ser>
        <c:axId val="129018496"/>
        <c:axId val="129024384"/>
      </c:barChart>
      <c:catAx>
        <c:axId val="129018496"/>
        <c:scaling>
          <c:orientation val="minMax"/>
        </c:scaling>
        <c:axPos val="b"/>
        <c:tickLblPos val="nextTo"/>
        <c:txPr>
          <a:bodyPr/>
          <a:lstStyle/>
          <a:p>
            <a:pPr>
              <a:defRPr lang="fr-FR"/>
            </a:pPr>
            <a:endParaRPr lang="en-US"/>
          </a:p>
        </c:txPr>
        <c:crossAx val="129024384"/>
        <c:crosses val="autoZero"/>
        <c:auto val="1"/>
        <c:lblAlgn val="ctr"/>
        <c:lblOffset val="100"/>
      </c:catAx>
      <c:valAx>
        <c:axId val="129024384"/>
        <c:scaling>
          <c:orientation val="minMax"/>
        </c:scaling>
        <c:axPos val="l"/>
        <c:numFmt formatCode="0.0%" sourceLinked="1"/>
        <c:tickLblPos val="nextTo"/>
        <c:txPr>
          <a:bodyPr/>
          <a:lstStyle/>
          <a:p>
            <a:pPr>
              <a:defRPr lang="fr-FR"/>
            </a:pPr>
            <a:endParaRPr lang="en-US"/>
          </a:p>
        </c:txPr>
        <c:crossAx val="129018496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lang="fr-FR"/>
          </a:pPr>
          <a:endParaRPr lang="en-US"/>
        </a:p>
      </c:txPr>
    </c:legend>
    <c:plotVisOnly val="1"/>
    <c:dispBlanksAs val="gap"/>
  </c:chart>
  <c:printSettings>
    <c:headerFooter/>
    <c:pageMargins b="0.75000000000000233" l="0.70000000000000062" r="0.70000000000000062" t="0.75000000000000233" header="0.30000000000000032" footer="0.3000000000000003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pivotSource>
    <c:name>[template.xlsx]edu!Tableau croisé dynamique13</c:name>
    <c:fmtId val="0"/>
  </c:pivotSource>
  <c:chart>
    <c:title>
      <c:layout/>
      <c:txPr>
        <a:bodyPr/>
        <a:lstStyle/>
        <a:p>
          <a:pPr>
            <a:defRPr lang="fr-FR"/>
          </a:pPr>
          <a:endParaRPr lang="en-US"/>
        </a:p>
      </c:txPr>
    </c:title>
    <c:pivotFmts>
      <c:pivotFmt>
        <c:idx val="0"/>
        <c:marker>
          <c:symbol val="none"/>
        </c:marker>
      </c:pivotFmt>
    </c:pivotFmts>
    <c:plotArea>
      <c:layout/>
      <c:pieChart>
        <c:varyColors val="1"/>
        <c:ser>
          <c:idx val="0"/>
          <c:order val="0"/>
          <c:tx>
            <c:strRef>
              <c:f>edu!$C$2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edu!$B$3:$B$7</c:f>
              <c:strCache>
                <c:ptCount val="4"/>
                <c:pt idx="0">
                  <c:v>&lt;50%</c:v>
                </c:pt>
                <c:pt idx="1">
                  <c:v>&lt;75%</c:v>
                </c:pt>
                <c:pt idx="2">
                  <c:v>&gt;75%</c:v>
                </c:pt>
                <c:pt idx="3">
                  <c:v>None</c:v>
                </c:pt>
              </c:strCache>
            </c:strRef>
          </c:cat>
          <c:val>
            <c:numRef>
              <c:f>edu!$C$3:$C$7</c:f>
              <c:numCache>
                <c:formatCode>General</c:formatCode>
                <c:ptCount val="4"/>
                <c:pt idx="0">
                  <c:v>2</c:v>
                </c:pt>
                <c:pt idx="1">
                  <c:v>8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>
            <a:defRPr lang="fr-FR"/>
          </a:pPr>
          <a:endParaRPr lang="en-US"/>
        </a:p>
      </c:txPr>
    </c:legend>
    <c:plotVisOnly val="1"/>
    <c:dispBlanksAs val="zero"/>
  </c:chart>
  <c:printSettings>
    <c:headerFooter/>
    <c:pageMargins b="0.75000000000000233" l="0.70000000000000062" r="0.70000000000000062" t="0.75000000000000233" header="0.30000000000000032" footer="0.3000000000000003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pivotSource>
    <c:name>[template.xlsx]edu!Tableau croisé dynamique14</c:name>
    <c:fmtId val="0"/>
  </c:pivotSource>
  <c:chart>
    <c:title>
      <c:layout/>
      <c:txPr>
        <a:bodyPr/>
        <a:lstStyle/>
        <a:p>
          <a:pPr>
            <a:defRPr lang="fr-FR"/>
          </a:pPr>
          <a:endParaRPr lang="en-US"/>
        </a:p>
      </c:txPr>
    </c:title>
    <c:pivotFmts>
      <c:pivotFmt>
        <c:idx val="0"/>
        <c:marker>
          <c:symbol val="none"/>
        </c:marker>
      </c:pivotFmt>
    </c:pivotFmts>
    <c:plotArea>
      <c:layout/>
      <c:pieChart>
        <c:varyColors val="1"/>
        <c:ser>
          <c:idx val="0"/>
          <c:order val="0"/>
          <c:tx>
            <c:strRef>
              <c:f>edu!$F$26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edu!$E$27:$E$30</c:f>
              <c:strCache>
                <c:ptCount val="3"/>
                <c:pt idx="0">
                  <c:v>&lt;25%</c:v>
                </c:pt>
                <c:pt idx="1">
                  <c:v>&lt;50%</c:v>
                </c:pt>
                <c:pt idx="2">
                  <c:v>&lt;75%</c:v>
                </c:pt>
              </c:strCache>
            </c:strRef>
          </c:cat>
          <c:val>
            <c:numRef>
              <c:f>edu!$F$27:$F$30</c:f>
              <c:numCache>
                <c:formatCode>General</c:formatCode>
                <c:ptCount val="3"/>
                <c:pt idx="0">
                  <c:v>6</c:v>
                </c:pt>
                <c:pt idx="1">
                  <c:v>5</c:v>
                </c:pt>
                <c:pt idx="2">
                  <c:v>1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>
            <a:defRPr lang="fr-FR"/>
          </a:pPr>
          <a:endParaRPr lang="en-US"/>
        </a:p>
      </c:txPr>
    </c:legend>
    <c:plotVisOnly val="1"/>
    <c:dispBlanksAs val="zero"/>
  </c:chart>
  <c:printSettings>
    <c:headerFooter/>
    <c:pageMargins b="0.75000000000000233" l="0.70000000000000062" r="0.70000000000000062" t="0.75000000000000233" header="0.30000000000000032" footer="0.3000000000000003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pivotSource>
    <c:name>[template.xlsx]edu!Tableau croisé dynamique15</c:name>
    <c:fmtId val="0"/>
  </c:pivotSource>
  <c:chart>
    <c:title>
      <c:layout/>
      <c:txPr>
        <a:bodyPr/>
        <a:lstStyle/>
        <a:p>
          <a:pPr>
            <a:defRPr lang="fr-FR"/>
          </a:pPr>
          <a:endParaRPr lang="en-US"/>
        </a:p>
      </c:txPr>
    </c:title>
    <c:pivotFmts>
      <c:pivotFmt>
        <c:idx val="0"/>
        <c:marker>
          <c:symbol val="none"/>
        </c:marker>
      </c:pivotFmt>
    </c:pivotFmts>
    <c:plotArea>
      <c:layout/>
      <c:pieChart>
        <c:varyColors val="1"/>
        <c:ser>
          <c:idx val="0"/>
          <c:order val="0"/>
          <c:tx>
            <c:strRef>
              <c:f>edu!$F$49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edu!$E$50:$E$54</c:f>
              <c:strCache>
                <c:ptCount val="4"/>
                <c:pt idx="0">
                  <c:v>&lt;25%</c:v>
                </c:pt>
                <c:pt idx="1">
                  <c:v>&lt;50%</c:v>
                </c:pt>
                <c:pt idx="2">
                  <c:v>&lt;75%</c:v>
                </c:pt>
                <c:pt idx="3">
                  <c:v>&gt;75%</c:v>
                </c:pt>
              </c:strCache>
            </c:strRef>
          </c:cat>
          <c:val>
            <c:numRef>
              <c:f>edu!$F$50:$F$54</c:f>
              <c:numCache>
                <c:formatCode>General</c:formatCode>
                <c:ptCount val="4"/>
                <c:pt idx="0">
                  <c:v>4</c:v>
                </c:pt>
                <c:pt idx="1">
                  <c:v>4</c:v>
                </c:pt>
                <c:pt idx="2">
                  <c:v>1</c:v>
                </c:pt>
                <c:pt idx="3">
                  <c:v>3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>
            <a:defRPr lang="fr-FR"/>
          </a:pPr>
          <a:endParaRPr lang="en-US"/>
        </a:p>
      </c:txPr>
    </c:legend>
    <c:plotVisOnly val="1"/>
    <c:dispBlanksAs val="zero"/>
  </c:chart>
  <c:printSettings>
    <c:headerFooter/>
    <c:pageMargins b="0.75000000000000233" l="0.70000000000000062" r="0.70000000000000062" t="0.75000000000000233" header="0.30000000000000032" footer="0.3000000000000003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3"/>
  <c:chart>
    <c:plotArea>
      <c:layout/>
      <c:pieChart>
        <c:varyColors val="1"/>
        <c:ser>
          <c:idx val="0"/>
          <c:order val="0"/>
          <c:dLbls>
            <c:txPr>
              <a:bodyPr/>
              <a:lstStyle/>
              <a:p>
                <a:pPr>
                  <a:defRPr lang="fr-FR" b="1"/>
                </a:pPr>
                <a:endParaRPr lang="en-US"/>
              </a:p>
            </c:txPr>
            <c:showVal val="1"/>
            <c:showLeaderLines val="1"/>
          </c:dLbls>
          <c:cat>
            <c:strRef>
              <c:f>b_demo!$G$4:$H$4</c:f>
              <c:strCache>
                <c:ptCount val="2"/>
                <c:pt idx="0">
                  <c:v>F</c:v>
                </c:pt>
                <c:pt idx="1">
                  <c:v>M</c:v>
                </c:pt>
              </c:strCache>
            </c:strRef>
          </c:cat>
          <c:val>
            <c:numRef>
              <c:f>b_demo!$G$11:$H$11</c:f>
              <c:numCache>
                <c:formatCode>0.0%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>
            <a:defRPr lang="fr-FR"/>
          </a:pPr>
          <a:endParaRPr lang="en-US"/>
        </a:p>
      </c:txPr>
    </c:legend>
    <c:plotVisOnly val="1"/>
    <c:dispBlanksAs val="zero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3"/>
  <c:pivotSource>
    <c:name>[template.xlsx]health_nut!Tableau croisé dynamique16</c:name>
    <c:fmtId val="0"/>
  </c:pivotSource>
  <c:chart>
    <c:title>
      <c:layout/>
      <c:txPr>
        <a:bodyPr/>
        <a:lstStyle/>
        <a:p>
          <a:pPr>
            <a:defRPr lang="fr-FR"/>
          </a:pPr>
          <a:endParaRPr lang="en-US"/>
        </a:p>
      </c:txPr>
    </c:title>
    <c:pivotFmts>
      <c:pivotFmt>
        <c:idx val="0"/>
        <c:marker>
          <c:symbol val="none"/>
        </c:marker>
      </c:pivotFmt>
    </c:pivotFmts>
    <c:plotArea>
      <c:layout/>
      <c:pieChart>
        <c:varyColors val="1"/>
        <c:ser>
          <c:idx val="0"/>
          <c:order val="0"/>
          <c:tx>
            <c:strRef>
              <c:f>health_nut!$C$2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health_nut!$B$3:$B$6</c:f>
              <c:strCache>
                <c:ptCount val="3"/>
                <c:pt idx="0">
                  <c:v>Good</c:v>
                </c:pt>
                <c:pt idx="1">
                  <c:v>Very Good</c:v>
                </c:pt>
                <c:pt idx="2">
                  <c:v>NULL</c:v>
                </c:pt>
              </c:strCache>
            </c:strRef>
          </c:cat>
          <c:val>
            <c:numRef>
              <c:f>health_nut!$C$3:$C$6</c:f>
              <c:numCache>
                <c:formatCode>0.0%</c:formatCode>
                <c:ptCount val="3"/>
                <c:pt idx="0">
                  <c:v>0.66666666666666663</c:v>
                </c:pt>
                <c:pt idx="1">
                  <c:v>0.25</c:v>
                </c:pt>
                <c:pt idx="2">
                  <c:v>8.3333333333333329E-2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>
            <a:defRPr lang="fr-FR"/>
          </a:pPr>
          <a:endParaRPr lang="en-US"/>
        </a:p>
      </c:txPr>
    </c:legend>
    <c:plotVisOnly val="1"/>
    <c:dispBlanksAs val="zero"/>
  </c:chart>
  <c:printSettings>
    <c:headerFooter/>
    <c:pageMargins b="0.75000000000000233" l="0.70000000000000062" r="0.70000000000000062" t="0.75000000000000233" header="0.30000000000000032" footer="0.3000000000000003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pivotSource>
    <c:name>[template.xlsx]health_nut!Tableau croisé dynamique17</c:name>
    <c:fmtId val="0"/>
  </c:pivotSource>
  <c:chart>
    <c:title>
      <c:layout/>
      <c:txPr>
        <a:bodyPr/>
        <a:lstStyle/>
        <a:p>
          <a:pPr>
            <a:defRPr lang="fr-FR"/>
          </a:pPr>
          <a:endParaRPr lang="en-US"/>
        </a:p>
      </c:txPr>
    </c:title>
    <c:pivotFmts>
      <c:pivotFmt>
        <c:idx val="0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 lang="fr-FR"/>
              </a:pPr>
              <a:endParaRPr lang="en-US"/>
            </a:p>
          </c:txPr>
          <c:showVal val="1"/>
        </c:dLbl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health_nut!$C$25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 lang="fr-FR"/>
                </a:pPr>
                <a:endParaRPr lang="en-US"/>
              </a:p>
            </c:txPr>
            <c:showVal val="1"/>
          </c:dLbls>
          <c:cat>
            <c:strRef>
              <c:f>health_nut!$B$26:$B$29</c:f>
              <c:strCache>
                <c:ptCount val="3"/>
                <c:pt idx="0">
                  <c:v>No</c:v>
                </c:pt>
                <c:pt idx="1">
                  <c:v>Yes</c:v>
                </c:pt>
                <c:pt idx="2">
                  <c:v>NULL</c:v>
                </c:pt>
              </c:strCache>
            </c:strRef>
          </c:cat>
          <c:val>
            <c:numRef>
              <c:f>health_nut!$C$26:$C$29</c:f>
              <c:numCache>
                <c:formatCode>0.0%</c:formatCode>
                <c:ptCount val="3"/>
                <c:pt idx="0">
                  <c:v>0.58333333333333337</c:v>
                </c:pt>
                <c:pt idx="1">
                  <c:v>0.33333333333333331</c:v>
                </c:pt>
                <c:pt idx="2">
                  <c:v>8.3333333333333329E-2</c:v>
                </c:pt>
              </c:numCache>
            </c:numRef>
          </c:val>
        </c:ser>
        <c:axId val="129304064"/>
        <c:axId val="129305600"/>
      </c:barChart>
      <c:catAx>
        <c:axId val="129304064"/>
        <c:scaling>
          <c:orientation val="minMax"/>
        </c:scaling>
        <c:axPos val="b"/>
        <c:tickLblPos val="nextTo"/>
        <c:txPr>
          <a:bodyPr/>
          <a:lstStyle/>
          <a:p>
            <a:pPr>
              <a:defRPr lang="fr-FR"/>
            </a:pPr>
            <a:endParaRPr lang="en-US"/>
          </a:p>
        </c:txPr>
        <c:crossAx val="129305600"/>
        <c:crosses val="autoZero"/>
        <c:auto val="1"/>
        <c:lblAlgn val="ctr"/>
        <c:lblOffset val="100"/>
      </c:catAx>
      <c:valAx>
        <c:axId val="129305600"/>
        <c:scaling>
          <c:orientation val="minMax"/>
        </c:scaling>
        <c:axPos val="l"/>
        <c:numFmt formatCode="0.0%" sourceLinked="1"/>
        <c:tickLblPos val="nextTo"/>
        <c:txPr>
          <a:bodyPr/>
          <a:lstStyle/>
          <a:p>
            <a:pPr>
              <a:defRPr lang="fr-FR"/>
            </a:pPr>
            <a:endParaRPr lang="en-US"/>
          </a:p>
        </c:txPr>
        <c:crossAx val="129304064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lang="fr-FR"/>
          </a:pPr>
          <a:endParaRPr lang="en-US"/>
        </a:p>
      </c:txPr>
    </c:legend>
    <c:plotVisOnly val="1"/>
    <c:dispBlanksAs val="gap"/>
  </c:chart>
  <c:printSettings>
    <c:headerFooter/>
    <c:pageMargins b="0.75000000000000233" l="0.70000000000000062" r="0.70000000000000062" t="0.75000000000000233" header="0.30000000000000032" footer="0.30000000000000032"/>
    <c:pageSetup paperSize="9" orientation="landscape" horizontalDpi="-1" verticalDpi="-1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pivotSource>
    <c:name>[template.xlsx]health_nut!Tableau croisé dynamique18</c:name>
    <c:fmtId val="0"/>
  </c:pivotSource>
  <c:chart>
    <c:title>
      <c:layout/>
      <c:txPr>
        <a:bodyPr/>
        <a:lstStyle/>
        <a:p>
          <a:pPr>
            <a:defRPr lang="fr-FR"/>
          </a:pPr>
          <a:endParaRPr lang="en-US"/>
        </a:p>
      </c:txPr>
    </c:title>
    <c:pivotFmts>
      <c:pivotFmt>
        <c:idx val="0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 lang="fr-FR"/>
              </a:pPr>
              <a:endParaRPr lang="en-US"/>
            </a:p>
          </c:txPr>
          <c:showVal val="1"/>
        </c:dLbl>
      </c:pivotFmt>
    </c:pivotFmts>
    <c:plotArea>
      <c:layout/>
      <c:pieChart>
        <c:varyColors val="1"/>
        <c:ser>
          <c:idx val="0"/>
          <c:order val="0"/>
          <c:tx>
            <c:strRef>
              <c:f>health_nut!$C$40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 lang="fr-FR"/>
                </a:pPr>
                <a:endParaRPr lang="en-US"/>
              </a:p>
            </c:txPr>
            <c:showVal val="1"/>
            <c:showLeaderLines val="1"/>
          </c:dLbls>
          <c:cat>
            <c:strRef>
              <c:f>health_nut!$B$41:$B$44</c:f>
              <c:strCache>
                <c:ptCount val="3"/>
                <c:pt idx="0">
                  <c:v>Every 2 days</c:v>
                </c:pt>
                <c:pt idx="1">
                  <c:v>Thrice a day</c:v>
                </c:pt>
                <c:pt idx="2">
                  <c:v>Twice a day</c:v>
                </c:pt>
              </c:strCache>
            </c:strRef>
          </c:cat>
          <c:val>
            <c:numRef>
              <c:f>health_nut!$C$41:$C$44</c:f>
              <c:numCache>
                <c:formatCode>0.0%</c:formatCode>
                <c:ptCount val="3"/>
                <c:pt idx="0">
                  <c:v>0.16666666666666666</c:v>
                </c:pt>
                <c:pt idx="1">
                  <c:v>0.5</c:v>
                </c:pt>
                <c:pt idx="2">
                  <c:v>0.33333333333333331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>
            <a:defRPr lang="fr-FR"/>
          </a:pPr>
          <a:endParaRPr lang="en-US"/>
        </a:p>
      </c:txPr>
    </c:legend>
    <c:plotVisOnly val="1"/>
    <c:dispBlanksAs val="zero"/>
  </c:chart>
  <c:printSettings>
    <c:headerFooter/>
    <c:pageMargins b="0.75000000000000233" l="0.70000000000000062" r="0.70000000000000062" t="0.75000000000000233" header="0.30000000000000032" footer="0.3000000000000003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pivotSource>
    <c:name>[template.xlsx]c_cccm_esnfi!Tableau croisé dynamique3</c:name>
    <c:fmtId val="7"/>
  </c:pivotSource>
  <c:chart>
    <c:title>
      <c:tx>
        <c:rich>
          <a:bodyPr/>
          <a:lstStyle/>
          <a:p>
            <a:pPr>
              <a:defRPr lang="fr-FR" sz="1500">
                <a:solidFill>
                  <a:schemeClr val="accent1">
                    <a:lumMod val="40000"/>
                    <a:lumOff val="60000"/>
                  </a:schemeClr>
                </a:solidFill>
              </a:defRPr>
            </a:pPr>
            <a:r>
              <a:rPr lang="en-US" sz="1500">
                <a:solidFill>
                  <a:schemeClr val="accent1">
                    <a:lumMod val="40000"/>
                    <a:lumOff val="60000"/>
                  </a:schemeClr>
                </a:solidFill>
              </a:rPr>
              <a:t>Most needed NFIs (% of sites)</a:t>
            </a:r>
          </a:p>
        </c:rich>
      </c:tx>
      <c:layout/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3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4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 lang="fr-FR"/>
              </a:pPr>
              <a:endParaRPr lang="en-US"/>
            </a:p>
          </c:txPr>
          <c:showVal val="1"/>
        </c:dLbl>
      </c:pivotFmt>
    </c:pivotFmts>
    <c:plotArea>
      <c:layout/>
      <c:barChart>
        <c:barDir val="bar"/>
        <c:grouping val="clustered"/>
        <c:ser>
          <c:idx val="0"/>
          <c:order val="0"/>
          <c:tx>
            <c:strRef>
              <c:f>c_cccm_esnfi!$B$11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 lang="fr-FR"/>
                </a:pPr>
                <a:endParaRPr lang="en-US"/>
              </a:p>
            </c:txPr>
            <c:showVal val="1"/>
          </c:dLbls>
          <c:cat>
            <c:strRef>
              <c:f>c_cccm_esnfi!$A$12:$A$17</c:f>
              <c:strCache>
                <c:ptCount val="5"/>
                <c:pt idx="0">
                  <c:v>Mosquito nets</c:v>
                </c:pt>
                <c:pt idx="1">
                  <c:v>Plastic sheeting</c:v>
                </c:pt>
                <c:pt idx="2">
                  <c:v>Hygiene kits</c:v>
                </c:pt>
                <c:pt idx="3">
                  <c:v>Blankets/Mats</c:v>
                </c:pt>
                <c:pt idx="4">
                  <c:v>Soap</c:v>
                </c:pt>
              </c:strCache>
            </c:strRef>
          </c:cat>
          <c:val>
            <c:numRef>
              <c:f>c_cccm_esnfi!$B$12:$B$17</c:f>
              <c:numCache>
                <c:formatCode>0.0%</c:formatCode>
                <c:ptCount val="5"/>
                <c:pt idx="0">
                  <c:v>8.3333333333333329E-2</c:v>
                </c:pt>
                <c:pt idx="1">
                  <c:v>8.3333333333333329E-2</c:v>
                </c:pt>
                <c:pt idx="2">
                  <c:v>8.3333333333333329E-2</c:v>
                </c:pt>
                <c:pt idx="3">
                  <c:v>0.33333333333333331</c:v>
                </c:pt>
                <c:pt idx="4">
                  <c:v>0.41666666666666669</c:v>
                </c:pt>
              </c:numCache>
            </c:numRef>
          </c:val>
        </c:ser>
        <c:axId val="91412736"/>
        <c:axId val="91430912"/>
      </c:barChart>
      <c:catAx>
        <c:axId val="91412736"/>
        <c:scaling>
          <c:orientation val="minMax"/>
        </c:scaling>
        <c:axPos val="l"/>
        <c:tickLblPos val="nextTo"/>
        <c:txPr>
          <a:bodyPr/>
          <a:lstStyle/>
          <a:p>
            <a:pPr>
              <a:defRPr lang="fr-FR"/>
            </a:pPr>
            <a:endParaRPr lang="en-US"/>
          </a:p>
        </c:txPr>
        <c:crossAx val="91430912"/>
        <c:crosses val="autoZero"/>
        <c:auto val="1"/>
        <c:lblAlgn val="ctr"/>
        <c:lblOffset val="100"/>
      </c:catAx>
      <c:valAx>
        <c:axId val="91430912"/>
        <c:scaling>
          <c:orientation val="minMax"/>
        </c:scaling>
        <c:axPos val="b"/>
        <c:numFmt formatCode="0.0%" sourceLinked="1"/>
        <c:tickLblPos val="nextTo"/>
        <c:txPr>
          <a:bodyPr/>
          <a:lstStyle/>
          <a:p>
            <a:pPr>
              <a:defRPr lang="fr-FR" sz="800"/>
            </a:pPr>
            <a:endParaRPr lang="en-US"/>
          </a:p>
        </c:txPr>
        <c:crossAx val="91412736"/>
        <c:crosses val="autoZero"/>
        <c:crossBetween val="between"/>
      </c:valAx>
    </c:plotArea>
    <c:plotVisOnly val="1"/>
    <c:dispBlanksAs val="gap"/>
  </c:chart>
  <c:printSettings>
    <c:headerFooter/>
    <c:pageMargins b="0.75000000000000233" l="0.70000000000000062" r="0.70000000000000062" t="0.75000000000000233" header="0.30000000000000032" footer="0.3000000000000003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pivotSource>
    <c:name>[template.xlsx]c_cccm_esnfi!Tableau croisé dynamique7</c:name>
    <c:fmtId val="6"/>
  </c:pivotSource>
  <c:chart>
    <c:title>
      <c:tx>
        <c:rich>
          <a:bodyPr/>
          <a:lstStyle/>
          <a:p>
            <a:pPr>
              <a:defRPr lang="fr-FR" sz="1500">
                <a:solidFill>
                  <a:schemeClr val="accent1">
                    <a:lumMod val="40000"/>
                    <a:lumOff val="60000"/>
                  </a:schemeClr>
                </a:solidFill>
              </a:defRPr>
            </a:pPr>
            <a:r>
              <a:rPr lang="en-US" sz="1500">
                <a:solidFill>
                  <a:schemeClr val="accent1">
                    <a:lumMod val="40000"/>
                    <a:lumOff val="60000"/>
                  </a:schemeClr>
                </a:solidFill>
              </a:rPr>
              <a:t>%</a:t>
            </a:r>
            <a:r>
              <a:rPr lang="en-US" sz="1500" baseline="0">
                <a:solidFill>
                  <a:schemeClr val="accent1">
                    <a:lumMod val="40000"/>
                    <a:lumOff val="60000"/>
                  </a:schemeClr>
                </a:solidFill>
              </a:rPr>
              <a:t> IDP's living outside of shelter</a:t>
            </a:r>
            <a:endParaRPr lang="en-US" sz="1500">
              <a:solidFill>
                <a:schemeClr val="accent1">
                  <a:lumMod val="40000"/>
                  <a:lumOff val="60000"/>
                </a:schemeClr>
              </a:solidFill>
            </a:endParaRPr>
          </a:p>
        </c:rich>
      </c:tx>
      <c:layout/>
    </c:title>
    <c:pivotFmts>
      <c:pivotFmt>
        <c:idx val="0"/>
        <c:dLbl>
          <c:idx val="0"/>
          <c:showVal val="1"/>
        </c:dLbl>
      </c:pivotFmt>
      <c:pivotFmt>
        <c:idx val="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2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3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4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 lang="fr-FR" b="1"/>
              </a:pPr>
              <a:endParaRPr lang="en-US"/>
            </a:p>
          </c:txPr>
          <c:showVal val="1"/>
        </c:dLbl>
      </c:pivotFmt>
    </c:pivotFmts>
    <c:plotArea>
      <c:layout>
        <c:manualLayout>
          <c:layoutTarget val="inner"/>
          <c:xMode val="edge"/>
          <c:yMode val="edge"/>
          <c:x val="0.25667676155865327"/>
          <c:y val="0.21345110122104324"/>
          <c:w val="0.38324039519873931"/>
          <c:h val="0.67150382289170374"/>
        </c:manualLayout>
      </c:layout>
      <c:pieChart>
        <c:varyColors val="1"/>
        <c:ser>
          <c:idx val="0"/>
          <c:order val="0"/>
          <c:tx>
            <c:strRef>
              <c:f>c_cccm_esnfi!$B$2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 lang="fr-FR" b="1"/>
                </a:pPr>
                <a:endParaRPr lang="en-US"/>
              </a:p>
            </c:txPr>
            <c:showVal val="1"/>
            <c:showLeaderLines val="1"/>
          </c:dLbls>
          <c:cat>
            <c:strRef>
              <c:f>c_cccm_esnfi!$A$3:$A$7</c:f>
              <c:strCache>
                <c:ptCount val="4"/>
                <c:pt idx="0">
                  <c:v>&lt;25%</c:v>
                </c:pt>
                <c:pt idx="1">
                  <c:v>&lt;75%</c:v>
                </c:pt>
                <c:pt idx="2">
                  <c:v>&gt;75%</c:v>
                </c:pt>
                <c:pt idx="3">
                  <c:v>None</c:v>
                </c:pt>
              </c:strCache>
            </c:strRef>
          </c:cat>
          <c:val>
            <c:numRef>
              <c:f>c_cccm_esnfi!$B$3:$B$7</c:f>
              <c:numCache>
                <c:formatCode>General</c:formatCode>
                <c:ptCount val="4"/>
                <c:pt idx="0">
                  <c:v>5</c:v>
                </c:pt>
                <c:pt idx="1">
                  <c:v>1</c:v>
                </c:pt>
                <c:pt idx="2">
                  <c:v>1</c:v>
                </c:pt>
                <c:pt idx="3">
                  <c:v>5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>
            <a:defRPr lang="fr-FR"/>
          </a:pPr>
          <a:endParaRPr lang="en-US"/>
        </a:p>
      </c:txPr>
    </c:legend>
    <c:plotVisOnly val="1"/>
    <c:dispBlanksAs val="zero"/>
  </c:chart>
  <c:printSettings>
    <c:headerFooter/>
    <c:pageMargins b="0.75000000000000233" l="0.70000000000000062" r="0.70000000000000062" t="0.75000000000000233" header="0.30000000000000032" footer="0.3000000000000003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pivotSource>
    <c:name>[template.xlsx]wash!Tableau croisé dynamique3</c:name>
    <c:fmtId val="2"/>
  </c:pivotSource>
  <c:chart>
    <c:autoTitleDeleted val="1"/>
    <c:pivotFmts>
      <c:pivotFmt>
        <c:idx val="0"/>
        <c:dLbl>
          <c:idx val="0"/>
          <c:showVal val="1"/>
        </c:dLbl>
      </c:pivotFmt>
      <c:pivotFmt>
        <c:idx val="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2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 lang="fr-FR" b="1"/>
              </a:pPr>
              <a:endParaRPr lang="en-US"/>
            </a:p>
          </c:txPr>
          <c:showVal val="1"/>
        </c:dLbl>
      </c:pivotFmt>
    </c:pivotFmts>
    <c:plotArea>
      <c:layout>
        <c:manualLayout>
          <c:layoutTarget val="inner"/>
          <c:xMode val="edge"/>
          <c:yMode val="edge"/>
          <c:x val="0.2763996348282553"/>
          <c:y val="0.1233641227538871"/>
          <c:w val="0.39285318954696025"/>
          <c:h val="0.69504795073692716"/>
        </c:manualLayout>
      </c:layout>
      <c:pieChart>
        <c:varyColors val="1"/>
        <c:ser>
          <c:idx val="0"/>
          <c:order val="0"/>
          <c:tx>
            <c:strRef>
              <c:f>wash!$C$11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 lang="fr-FR" b="1"/>
                </a:pPr>
                <a:endParaRPr lang="en-US"/>
              </a:p>
            </c:txPr>
            <c:showVal val="1"/>
            <c:showLeaderLines val="1"/>
          </c:dLbls>
          <c:cat>
            <c:strRef>
              <c:f>wash!$B$12:$B$15</c:f>
              <c:strCache>
                <c:ptCount val="3"/>
                <c:pt idx="0">
                  <c:v>Monthly</c:v>
                </c:pt>
                <c:pt idx="1">
                  <c:v>None</c:v>
                </c:pt>
                <c:pt idx="2">
                  <c:v>Weekly</c:v>
                </c:pt>
              </c:strCache>
            </c:strRef>
          </c:cat>
          <c:val>
            <c:numRef>
              <c:f>wash!$C$12:$C$15</c:f>
              <c:numCache>
                <c:formatCode>0.0%</c:formatCode>
                <c:ptCount val="3"/>
                <c:pt idx="0">
                  <c:v>0.1111111111111111</c:v>
                </c:pt>
                <c:pt idx="1">
                  <c:v>0.55555555555555558</c:v>
                </c:pt>
                <c:pt idx="2">
                  <c:v>0.33333333333333331</c:v>
                </c:pt>
              </c:numCache>
            </c:numRef>
          </c:val>
        </c:ser>
        <c:firstSliceAng val="0"/>
      </c:pieChart>
    </c:plotArea>
    <c:legend>
      <c:legendPos val="b"/>
      <c:layout/>
      <c:txPr>
        <a:bodyPr/>
        <a:lstStyle/>
        <a:p>
          <a:pPr>
            <a:defRPr lang="fr-FR"/>
          </a:pPr>
          <a:endParaRPr lang="en-US"/>
        </a:p>
      </c:txPr>
    </c:legend>
    <c:plotVisOnly val="1"/>
    <c:dispBlanksAs val="zero"/>
  </c:chart>
  <c:printSettings>
    <c:headerFooter/>
    <c:pageMargins b="0.75000000000000233" l="0.70000000000000062" r="0.70000000000000062" t="0.75000000000000233" header="0.30000000000000032" footer="0.3000000000000003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3"/>
  <c:pivotSource>
    <c:name>[template.xlsx]pro!Tableau croisé dynamique9</c:name>
    <c:fmtId val="2"/>
  </c:pivotSource>
  <c:chart>
    <c:title>
      <c:tx>
        <c:rich>
          <a:bodyPr/>
          <a:lstStyle/>
          <a:p>
            <a:pPr>
              <a:defRPr lang="fr-FR" sz="1500">
                <a:solidFill>
                  <a:schemeClr val="accent1">
                    <a:lumMod val="40000"/>
                    <a:lumOff val="60000"/>
                  </a:schemeClr>
                </a:solidFill>
              </a:defRPr>
            </a:pPr>
            <a:r>
              <a:rPr lang="en-US" sz="1500">
                <a:solidFill>
                  <a:schemeClr val="accent1">
                    <a:lumMod val="40000"/>
                    <a:lumOff val="60000"/>
                  </a:schemeClr>
                </a:solidFill>
              </a:rPr>
              <a:t>Security presence</a:t>
            </a:r>
            <a:r>
              <a:rPr lang="en-US" sz="1500" baseline="0">
                <a:solidFill>
                  <a:schemeClr val="accent1">
                    <a:lumMod val="40000"/>
                    <a:lumOff val="60000"/>
                  </a:schemeClr>
                </a:solidFill>
              </a:rPr>
              <a:t> (% of </a:t>
            </a:r>
            <a:r>
              <a:rPr lang="en-US" sz="1500">
                <a:solidFill>
                  <a:schemeClr val="accent1">
                    <a:lumMod val="40000"/>
                    <a:lumOff val="60000"/>
                  </a:schemeClr>
                </a:solidFill>
              </a:rPr>
              <a:t>sites )</a:t>
            </a:r>
          </a:p>
        </c:rich>
      </c:tx>
      <c:layout/>
    </c:title>
    <c:pivotFmts>
      <c:pivotFmt>
        <c:idx val="0"/>
      </c:pivotFmt>
      <c:pivotFmt>
        <c:idx val="1"/>
      </c:pivotFmt>
      <c:pivotFmt>
        <c:idx val="2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 lang="fr-FR" b="1"/>
              </a:pPr>
              <a:endParaRPr lang="en-US"/>
            </a:p>
          </c:txPr>
          <c:showVal val="1"/>
        </c:dLbl>
      </c:pivotFmt>
    </c:pivotFmts>
    <c:plotArea>
      <c:layout/>
      <c:pieChart>
        <c:varyColors val="1"/>
        <c:ser>
          <c:idx val="0"/>
          <c:order val="0"/>
          <c:tx>
            <c:strRef>
              <c:f>pro!$G$2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 lang="fr-FR" b="1"/>
                </a:pPr>
                <a:endParaRPr lang="en-US"/>
              </a:p>
            </c:txPr>
            <c:showVal val="1"/>
            <c:showLeaderLines val="1"/>
          </c:dLbls>
          <c:cat>
            <c:strRef>
              <c:f>pro!$F$3:$F$5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pro!$G$3:$G$5</c:f>
              <c:numCache>
                <c:formatCode>0.00%</c:formatCode>
                <c:ptCount val="2"/>
                <c:pt idx="0">
                  <c:v>8.3333333333333329E-2</c:v>
                </c:pt>
                <c:pt idx="1">
                  <c:v>0.91666666666666663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>
            <a:defRPr lang="fr-FR"/>
          </a:pPr>
          <a:endParaRPr lang="en-US"/>
        </a:p>
      </c:txPr>
    </c:legend>
    <c:plotVisOnly val="1"/>
    <c:dispBlanksAs val="zero"/>
  </c:chart>
  <c:printSettings>
    <c:headerFooter/>
    <c:pageMargins b="0.75000000000000233" l="0.70000000000000062" r="0.70000000000000062" t="0.75000000000000233" header="0.30000000000000032" footer="0.3000000000000003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pivotSource>
    <c:name>[template.xlsx]pro!Tableau croisé dynamique10</c:name>
    <c:fmtId val="2"/>
  </c:pivotSource>
  <c:chart>
    <c:title>
      <c:tx>
        <c:rich>
          <a:bodyPr/>
          <a:lstStyle/>
          <a:p>
            <a:pPr>
              <a:defRPr lang="fr-FR" sz="1500">
                <a:solidFill>
                  <a:schemeClr val="accent1">
                    <a:lumMod val="40000"/>
                    <a:lumOff val="60000"/>
                  </a:schemeClr>
                </a:solidFill>
              </a:defRPr>
            </a:pPr>
            <a:r>
              <a:rPr lang="en-US" sz="1500">
                <a:solidFill>
                  <a:schemeClr val="accent1">
                    <a:lumMod val="40000"/>
                    <a:lumOff val="60000"/>
                  </a:schemeClr>
                </a:solidFill>
              </a:rPr>
              <a:t>IDP's</a:t>
            </a:r>
            <a:r>
              <a:rPr lang="en-US" sz="1500" baseline="0">
                <a:solidFill>
                  <a:schemeClr val="accent1">
                    <a:lumMod val="40000"/>
                    <a:lumOff val="60000"/>
                  </a:schemeClr>
                </a:solidFill>
              </a:rPr>
              <a:t> relationship with security</a:t>
            </a:r>
            <a:endParaRPr lang="en-US" sz="1500">
              <a:solidFill>
                <a:schemeClr val="accent1">
                  <a:lumMod val="40000"/>
                  <a:lumOff val="60000"/>
                </a:schemeClr>
              </a:solidFill>
            </a:endParaRPr>
          </a:p>
        </c:rich>
      </c:tx>
      <c:layout/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 lang="fr-FR" b="1"/>
              </a:pPr>
              <a:endParaRPr lang="en-US"/>
            </a:p>
          </c:txPr>
          <c:showVal val="1"/>
        </c:dLbl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pro!$G$20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 lang="fr-FR" b="1"/>
                </a:pPr>
                <a:endParaRPr lang="en-US"/>
              </a:p>
            </c:txPr>
            <c:showVal val="1"/>
          </c:dLbls>
          <c:cat>
            <c:strRef>
              <c:f>pro!$F$21:$F$25</c:f>
              <c:strCache>
                <c:ptCount val="4"/>
                <c:pt idx="0">
                  <c:v>Good</c:v>
                </c:pt>
                <c:pt idx="1">
                  <c:v>NULL</c:v>
                </c:pt>
                <c:pt idx="2">
                  <c:v>Poor</c:v>
                </c:pt>
                <c:pt idx="3">
                  <c:v>Very Good</c:v>
                </c:pt>
              </c:strCache>
            </c:strRef>
          </c:cat>
          <c:val>
            <c:numRef>
              <c:f>pro!$G$21:$G$25</c:f>
              <c:numCache>
                <c:formatCode>0.0%</c:formatCode>
                <c:ptCount val="4"/>
                <c:pt idx="0">
                  <c:v>0.41666666666666669</c:v>
                </c:pt>
                <c:pt idx="1">
                  <c:v>8.3333333333333329E-2</c:v>
                </c:pt>
                <c:pt idx="2">
                  <c:v>8.3333333333333329E-2</c:v>
                </c:pt>
                <c:pt idx="3">
                  <c:v>0.41666666666666669</c:v>
                </c:pt>
              </c:numCache>
            </c:numRef>
          </c:val>
        </c:ser>
        <c:gapWidth val="223"/>
        <c:axId val="91657728"/>
        <c:axId val="91659264"/>
      </c:barChart>
      <c:catAx>
        <c:axId val="91657728"/>
        <c:scaling>
          <c:orientation val="minMax"/>
        </c:scaling>
        <c:axPos val="b"/>
        <c:tickLblPos val="nextTo"/>
        <c:txPr>
          <a:bodyPr/>
          <a:lstStyle/>
          <a:p>
            <a:pPr>
              <a:defRPr lang="fr-FR"/>
            </a:pPr>
            <a:endParaRPr lang="en-US"/>
          </a:p>
        </c:txPr>
        <c:crossAx val="91659264"/>
        <c:crosses val="autoZero"/>
        <c:auto val="1"/>
        <c:lblAlgn val="ctr"/>
        <c:lblOffset val="100"/>
      </c:catAx>
      <c:valAx>
        <c:axId val="91659264"/>
        <c:scaling>
          <c:orientation val="minMax"/>
        </c:scaling>
        <c:axPos val="l"/>
        <c:numFmt formatCode="0.0%" sourceLinked="0"/>
        <c:tickLblPos val="nextTo"/>
        <c:txPr>
          <a:bodyPr/>
          <a:lstStyle/>
          <a:p>
            <a:pPr>
              <a:defRPr lang="fr-FR"/>
            </a:pPr>
            <a:endParaRPr lang="en-US"/>
          </a:p>
        </c:txPr>
        <c:crossAx val="91657728"/>
        <c:crosses val="autoZero"/>
        <c:crossBetween val="between"/>
      </c:valAx>
    </c:plotArea>
    <c:plotVisOnly val="1"/>
    <c:dispBlanksAs val="gap"/>
  </c:chart>
  <c:printSettings>
    <c:headerFooter/>
    <c:pageMargins b="0.75000000000000233" l="0.70000000000000062" r="0.70000000000000062" t="0.75000000000000233" header="0.30000000000000032" footer="0.3000000000000003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pivotSource>
    <c:name>[template.xlsx]edu!Tableau croisé dynamique13</c:name>
    <c:fmtId val="2"/>
  </c:pivotSource>
  <c:chart>
    <c:autoTitleDeleted val="1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 lang="fr-FR"/>
              </a:pPr>
              <a:endParaRPr lang="en-US"/>
            </a:p>
          </c:txPr>
          <c:showVal val="1"/>
        </c:dLbl>
      </c:pivotFmt>
    </c:pivotFmts>
    <c:plotArea>
      <c:layout>
        <c:manualLayout>
          <c:layoutTarget val="inner"/>
          <c:xMode val="edge"/>
          <c:yMode val="edge"/>
          <c:x val="0.11317634132942686"/>
          <c:y val="0.13484620602200076"/>
          <c:w val="0.5488132820606727"/>
          <c:h val="0.66289244743283782"/>
        </c:manualLayout>
      </c:layout>
      <c:pieChart>
        <c:varyColors val="1"/>
        <c:ser>
          <c:idx val="0"/>
          <c:order val="0"/>
          <c:tx>
            <c:strRef>
              <c:f>edu!$C$2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 lang="fr-FR"/>
                </a:pPr>
                <a:endParaRPr lang="en-US"/>
              </a:p>
            </c:txPr>
            <c:showVal val="1"/>
            <c:showLeaderLines val="1"/>
          </c:dLbls>
          <c:cat>
            <c:strRef>
              <c:f>edu!$B$3:$B$7</c:f>
              <c:strCache>
                <c:ptCount val="4"/>
                <c:pt idx="0">
                  <c:v>&lt;50%</c:v>
                </c:pt>
                <c:pt idx="1">
                  <c:v>&lt;75%</c:v>
                </c:pt>
                <c:pt idx="2">
                  <c:v>&gt;75%</c:v>
                </c:pt>
                <c:pt idx="3">
                  <c:v>None</c:v>
                </c:pt>
              </c:strCache>
            </c:strRef>
          </c:cat>
          <c:val>
            <c:numRef>
              <c:f>edu!$C$3:$C$7</c:f>
              <c:numCache>
                <c:formatCode>General</c:formatCode>
                <c:ptCount val="4"/>
                <c:pt idx="0">
                  <c:v>2</c:v>
                </c:pt>
                <c:pt idx="1">
                  <c:v>8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firstSliceAng val="0"/>
      </c:pieChart>
    </c:plotArea>
    <c:legend>
      <c:legendPos val="b"/>
      <c:layout/>
      <c:txPr>
        <a:bodyPr/>
        <a:lstStyle/>
        <a:p>
          <a:pPr>
            <a:defRPr lang="fr-FR"/>
          </a:pPr>
          <a:endParaRPr lang="en-US"/>
        </a:p>
      </c:txPr>
    </c:legend>
    <c:plotVisOnly val="1"/>
    <c:dispBlanksAs val="zero"/>
  </c:chart>
  <c:printSettings>
    <c:headerFooter/>
    <c:pageMargins b="0.75000000000000233" l="0.70000000000000062" r="0.70000000000000062" t="0.75000000000000233" header="0.30000000000000032" footer="0.30000000000000032"/>
    <c:pageSetup/>
  </c:printSettings>
  <c:userShapes r:id="rId1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pivotSource>
    <c:name>[template.xlsx]edu!Tableau croisé dynamique14</c:name>
    <c:fmtId val="2"/>
  </c:pivotSource>
  <c:chart>
    <c:autoTitleDeleted val="1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 lang="fr-FR"/>
              </a:pPr>
              <a:endParaRPr lang="en-US"/>
            </a:p>
          </c:txPr>
          <c:showVal val="1"/>
        </c:dLbl>
      </c:pivotFmt>
    </c:pivotFmts>
    <c:plotArea>
      <c:layout>
        <c:manualLayout>
          <c:layoutTarget val="inner"/>
          <c:xMode val="edge"/>
          <c:yMode val="edge"/>
          <c:x val="0.1977575757575758"/>
          <c:y val="0.13362183114915283"/>
          <c:w val="0.52569696969696744"/>
          <c:h val="0.64973821093999606"/>
        </c:manualLayout>
      </c:layout>
      <c:pieChart>
        <c:varyColors val="1"/>
        <c:ser>
          <c:idx val="0"/>
          <c:order val="0"/>
          <c:tx>
            <c:strRef>
              <c:f>edu!$F$26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 lang="fr-FR"/>
                </a:pPr>
                <a:endParaRPr lang="en-US"/>
              </a:p>
            </c:txPr>
            <c:showVal val="1"/>
            <c:showLeaderLines val="1"/>
          </c:dLbls>
          <c:cat>
            <c:strRef>
              <c:f>edu!$E$27:$E$30</c:f>
              <c:strCache>
                <c:ptCount val="3"/>
                <c:pt idx="0">
                  <c:v>&lt;25%</c:v>
                </c:pt>
                <c:pt idx="1">
                  <c:v>&lt;50%</c:v>
                </c:pt>
                <c:pt idx="2">
                  <c:v>&lt;75%</c:v>
                </c:pt>
              </c:strCache>
            </c:strRef>
          </c:cat>
          <c:val>
            <c:numRef>
              <c:f>edu!$F$27:$F$30</c:f>
              <c:numCache>
                <c:formatCode>General</c:formatCode>
                <c:ptCount val="3"/>
                <c:pt idx="0">
                  <c:v>6</c:v>
                </c:pt>
                <c:pt idx="1">
                  <c:v>5</c:v>
                </c:pt>
                <c:pt idx="2">
                  <c:v>1</c:v>
                </c:pt>
              </c:numCache>
            </c:numRef>
          </c:val>
        </c:ser>
        <c:firstSliceAng val="0"/>
      </c:pieChart>
    </c:plotArea>
    <c:legend>
      <c:legendPos val="b"/>
      <c:layout/>
      <c:txPr>
        <a:bodyPr/>
        <a:lstStyle/>
        <a:p>
          <a:pPr>
            <a:defRPr lang="fr-FR"/>
          </a:pPr>
          <a:endParaRPr lang="en-US"/>
        </a:p>
      </c:txPr>
    </c:legend>
    <c:plotVisOnly val="1"/>
    <c:dispBlanksAs val="zero"/>
  </c:chart>
  <c:printSettings>
    <c:headerFooter/>
    <c:pageMargins b="0.75000000000000233" l="0.70000000000000062" r="0.70000000000000062" t="0.75000000000000233" header="0.30000000000000032" footer="0.3000000000000003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13" Type="http://schemas.openxmlformats.org/officeDocument/2006/relationships/chart" Target="../charts/chart7.xml"/><Relationship Id="rId18" Type="http://schemas.openxmlformats.org/officeDocument/2006/relationships/image" Target="../media/image8.png"/><Relationship Id="rId3" Type="http://schemas.openxmlformats.org/officeDocument/2006/relationships/image" Target="../media/image1.png"/><Relationship Id="rId21" Type="http://schemas.openxmlformats.org/officeDocument/2006/relationships/chart" Target="../charts/chart13.xml"/><Relationship Id="rId7" Type="http://schemas.openxmlformats.org/officeDocument/2006/relationships/image" Target="../media/image3.png"/><Relationship Id="rId12" Type="http://schemas.openxmlformats.org/officeDocument/2006/relationships/chart" Target="../charts/chart6.xml"/><Relationship Id="rId17" Type="http://schemas.openxmlformats.org/officeDocument/2006/relationships/chart" Target="../charts/chart10.xml"/><Relationship Id="rId2" Type="http://schemas.openxmlformats.org/officeDocument/2006/relationships/chart" Target="../charts/chart2.xml"/><Relationship Id="rId16" Type="http://schemas.openxmlformats.org/officeDocument/2006/relationships/chart" Target="../charts/chart9.xml"/><Relationship Id="rId20" Type="http://schemas.openxmlformats.org/officeDocument/2006/relationships/chart" Target="../charts/chart12.xml"/><Relationship Id="rId1" Type="http://schemas.openxmlformats.org/officeDocument/2006/relationships/chart" Target="../charts/chart1.xml"/><Relationship Id="rId6" Type="http://schemas.openxmlformats.org/officeDocument/2006/relationships/chart" Target="../charts/chart4.xml"/><Relationship Id="rId11" Type="http://schemas.openxmlformats.org/officeDocument/2006/relationships/image" Target="../media/image6.png"/><Relationship Id="rId24" Type="http://schemas.openxmlformats.org/officeDocument/2006/relationships/image" Target="../media/image11.jpeg"/><Relationship Id="rId5" Type="http://schemas.openxmlformats.org/officeDocument/2006/relationships/chart" Target="../charts/chart3.xml"/><Relationship Id="rId15" Type="http://schemas.openxmlformats.org/officeDocument/2006/relationships/chart" Target="../charts/chart8.xml"/><Relationship Id="rId23" Type="http://schemas.openxmlformats.org/officeDocument/2006/relationships/image" Target="../media/image10.jpeg"/><Relationship Id="rId10" Type="http://schemas.openxmlformats.org/officeDocument/2006/relationships/chart" Target="../charts/chart5.xml"/><Relationship Id="rId19" Type="http://schemas.openxmlformats.org/officeDocument/2006/relationships/chart" Target="../charts/chart11.xml"/><Relationship Id="rId4" Type="http://schemas.openxmlformats.org/officeDocument/2006/relationships/image" Target="../media/image2.png"/><Relationship Id="rId9" Type="http://schemas.openxmlformats.org/officeDocument/2006/relationships/image" Target="../media/image5.png"/><Relationship Id="rId14" Type="http://schemas.openxmlformats.org/officeDocument/2006/relationships/image" Target="../media/image7.png"/><Relationship Id="rId22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9524</xdr:rowOff>
    </xdr:from>
    <xdr:to>
      <xdr:col>11</xdr:col>
      <xdr:colOff>600075</xdr:colOff>
      <xdr:row>6</xdr:row>
      <xdr:rowOff>9525</xdr:rowOff>
    </xdr:to>
    <xdr:sp macro="" textlink="">
      <xdr:nvSpPr>
        <xdr:cNvPr id="3" name="Text Box 3"/>
        <xdr:cNvSpPr txBox="1">
          <a:spLocks noChangeArrowheads="1"/>
        </xdr:cNvSpPr>
      </xdr:nvSpPr>
      <xdr:spPr bwMode="auto">
        <a:xfrm>
          <a:off x="0" y="9524"/>
          <a:ext cx="7353300" cy="971551"/>
        </a:xfrm>
        <a:prstGeom prst="rect">
          <a:avLst/>
        </a:prstGeom>
        <a:solidFill>
          <a:schemeClr val="bg1">
            <a:lumMod val="85000"/>
            <a:alpha val="39999"/>
          </a:schemeClr>
        </a:solidFill>
        <a:ln>
          <a:noFill/>
        </a:ln>
        <a:effectLst/>
        <a:extLst/>
      </xdr:spPr>
      <xdr:txBody>
        <a:bodyPr vertOverflow="clip" wrap="square" lIns="0" tIns="0" rIns="0" bIns="0" anchor="t" upright="1"/>
        <a:lstStyle/>
        <a:p>
          <a:pPr algn="ctr" rtl="0">
            <a:defRPr sz="1000"/>
          </a:pPr>
          <a:r>
            <a:rPr lang="en-US" sz="2800" b="1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Gill Sans MT" panose="020B0502020104020203" pitchFamily="34" charset="0"/>
            </a:rPr>
            <a:t>CCCM - NIGERIA</a:t>
          </a: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Gill Sans MT" panose="020B0502020104020203" pitchFamily="34" charset="0"/>
            </a:rPr>
            <a:t>Multi Sector Tracker weekly report</a:t>
          </a:r>
        </a:p>
        <a:p>
          <a:pPr algn="ctr" rtl="0">
            <a:defRPr sz="1000"/>
          </a:pPr>
          <a:endParaRPr lang="en-US" sz="2200" b="1" i="0" u="none" strike="noStrike" baseline="0">
            <a:solidFill>
              <a:srgbClr val="FFFFFF"/>
            </a:solidFill>
            <a:latin typeface="Calibri Light"/>
          </a:endParaRPr>
        </a:p>
      </xdr:txBody>
    </xdr:sp>
    <xdr:clientData/>
  </xdr:twoCellAnchor>
  <xdr:twoCellAnchor>
    <xdr:from>
      <xdr:col>0</xdr:col>
      <xdr:colOff>28575</xdr:colOff>
      <xdr:row>16</xdr:row>
      <xdr:rowOff>9526</xdr:rowOff>
    </xdr:from>
    <xdr:to>
      <xdr:col>11</xdr:col>
      <xdr:colOff>571500</xdr:colOff>
      <xdr:row>27</xdr:row>
      <xdr:rowOff>133350</xdr:rowOff>
    </xdr:to>
    <xdr:sp macro="" textlink="">
      <xdr:nvSpPr>
        <xdr:cNvPr id="5" name="TextBox 2"/>
        <xdr:cNvSpPr txBox="1"/>
      </xdr:nvSpPr>
      <xdr:spPr>
        <a:xfrm>
          <a:off x="28575" y="2628901"/>
          <a:ext cx="7143750" cy="203834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72000" tIns="36000" rIns="72000" bIns="36000" rtlCol="0" anchor="t"/>
        <a:lstStyle/>
        <a:p>
          <a:r>
            <a:rPr lang="en-US" sz="1500" b="1" u="sng">
              <a:solidFill>
                <a:srgbClr val="0039A6"/>
              </a:solidFill>
              <a:latin typeface="Gill Sans MT" panose="020B0502020104020203" pitchFamily="34" charset="0"/>
            </a:rPr>
            <a:t>INTRODUCTION</a:t>
          </a:r>
        </a:p>
        <a:p>
          <a:endParaRPr lang="en-US" sz="800"/>
        </a:p>
        <a:p>
          <a:pPr algn="just"/>
          <a:r>
            <a:rPr lang="fr-FR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Describe the objectives of the tool here.</a:t>
          </a:r>
          <a:endParaRPr lang="fr-FR" sz="1000" b="1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just"/>
          <a:endParaRPr lang="fr-FR" sz="1000" b="1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just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900" b="0" u="sng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Narrative here.</a:t>
          </a:r>
          <a:r>
            <a:rPr lang="en-US" sz="900" b="0" u="sng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</a:t>
          </a:r>
          <a:endParaRPr lang="fr-FR" sz="900">
            <a:solidFill>
              <a:srgbClr val="FF0000"/>
            </a:solidFill>
            <a:effectLst/>
            <a:latin typeface="+mn-lt"/>
          </a:endParaRPr>
        </a:p>
        <a:p>
          <a:pPr algn="just"/>
          <a:endParaRPr lang="fr-FR" sz="1000" b="1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9525</xdr:colOff>
      <xdr:row>198</xdr:row>
      <xdr:rowOff>19051</xdr:rowOff>
    </xdr:from>
    <xdr:to>
      <xdr:col>8</xdr:col>
      <xdr:colOff>66675</xdr:colOff>
      <xdr:row>203</xdr:row>
      <xdr:rowOff>149087</xdr:rowOff>
    </xdr:to>
    <xdr:sp macro="" textlink="">
      <xdr:nvSpPr>
        <xdr:cNvPr id="19" name="Text Box 18"/>
        <xdr:cNvSpPr txBox="1">
          <a:spLocks noChangeArrowheads="1"/>
        </xdr:cNvSpPr>
      </xdr:nvSpPr>
      <xdr:spPr bwMode="auto">
        <a:xfrm>
          <a:off x="9525" y="33308926"/>
          <a:ext cx="4933950" cy="949186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 algn="in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CCCCCC"/>
                </a:outerShdw>
              </a:effectLst>
            </a14:hiddenEffects>
          </a:ext>
        </a:extLst>
      </xdr:spPr>
      <xdr:txBody>
        <a:bodyPr vertOverflow="clip" wrap="square" lIns="36576" tIns="36576" rIns="36576" bIns="36576" anchor="t" upright="1"/>
        <a:lstStyle/>
        <a:p>
          <a:pPr algn="l" rtl="0">
            <a:lnSpc>
              <a:spcPts val="1000"/>
            </a:lnSpc>
            <a:defRPr sz="1000"/>
          </a:pPr>
          <a:r>
            <a:rPr lang="en-US" sz="1000" b="1" i="0" u="none" strike="noStrike" baseline="0">
              <a:solidFill>
                <a:schemeClr val="tx1"/>
              </a:solidFill>
              <a:latin typeface="Calibri Light"/>
            </a:rPr>
            <a:t>For more information on camp  coordination &amp; camp management (CCCM) in Nigeria :</a:t>
          </a:r>
        </a:p>
        <a:p>
          <a:pPr algn="l" rtl="0">
            <a:lnSpc>
              <a:spcPts val="1000"/>
            </a:lnSpc>
            <a:defRPr sz="1000"/>
          </a:pPr>
          <a:endParaRPr lang="en-US" sz="1000" b="1" i="0" u="none" strike="noStrike" baseline="0">
            <a:solidFill>
              <a:schemeClr val="tx1"/>
            </a:solidFill>
            <a:latin typeface="Calibri Light"/>
          </a:endParaRPr>
        </a:p>
        <a:p>
          <a:pPr algn="l" rtl="0">
            <a:lnSpc>
              <a:spcPts val="1000"/>
            </a:lnSpc>
            <a:defRPr sz="1000"/>
          </a:pPr>
          <a:r>
            <a:rPr lang="en-US" sz="1000" b="1" i="0" u="none" strike="noStrike" baseline="0">
              <a:solidFill>
                <a:schemeClr val="tx1"/>
              </a:solidFill>
              <a:latin typeface="Calibri Light"/>
            </a:rPr>
            <a:t>CONTACTS</a:t>
          </a:r>
        </a:p>
        <a:p>
          <a:pPr algn="l" rtl="0">
            <a:lnSpc>
              <a:spcPts val="1100"/>
            </a:lnSpc>
            <a:defRPr sz="1000"/>
          </a:pPr>
          <a:r>
            <a:rPr lang="en-US" sz="1000" b="0" i="0" u="none" strike="noStrike" baseline="0">
              <a:solidFill>
                <a:schemeClr val="tx1"/>
              </a:solidFill>
              <a:latin typeface="Calibri Light"/>
            </a:rPr>
            <a:t>Xxx YYYY | CCCM Coordinator, Abuja, Nigeria | xxx@yyy.org</a:t>
          </a:r>
        </a:p>
        <a:p>
          <a:pPr algn="l" rtl="0">
            <a:lnSpc>
              <a:spcPts val="1100"/>
            </a:lnSpc>
            <a:defRPr sz="1000"/>
          </a:pPr>
          <a:r>
            <a:rPr lang="en-US" sz="1000" b="0" i="0" u="none" strike="noStrike" baseline="0">
              <a:solidFill>
                <a:schemeClr val="tx1"/>
              </a:solidFill>
              <a:latin typeface="Calibri Light"/>
            </a:rPr>
            <a:t>Phone: XXX YYYY ZZZZ</a:t>
          </a:r>
        </a:p>
      </xdr:txBody>
    </xdr:sp>
    <xdr:clientData/>
  </xdr:twoCellAnchor>
  <xdr:twoCellAnchor>
    <xdr:from>
      <xdr:col>0</xdr:col>
      <xdr:colOff>38099</xdr:colOff>
      <xdr:row>138</xdr:row>
      <xdr:rowOff>19050</xdr:rowOff>
    </xdr:from>
    <xdr:to>
      <xdr:col>11</xdr:col>
      <xdr:colOff>571500</xdr:colOff>
      <xdr:row>145</xdr:row>
      <xdr:rowOff>0</xdr:rowOff>
    </xdr:to>
    <xdr:sp macro="" textlink="">
      <xdr:nvSpPr>
        <xdr:cNvPr id="21" name="Rounded Rectangle 46"/>
        <xdr:cNvSpPr/>
      </xdr:nvSpPr>
      <xdr:spPr>
        <a:xfrm>
          <a:off x="38099" y="23431500"/>
          <a:ext cx="7286626" cy="1190625"/>
        </a:xfrm>
        <a:prstGeom prst="roundRect">
          <a:avLst>
            <a:gd name="adj" fmla="val 4092"/>
          </a:avLst>
        </a:prstGeom>
        <a:noFill/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72000" rIns="72000" rtlCol="0" anchor="t"/>
        <a:lstStyle/>
        <a:p>
          <a:pPr algn="l"/>
          <a:r>
            <a:rPr lang="en-US" sz="1400" b="1">
              <a:solidFill>
                <a:srgbClr val="0039A6"/>
              </a:solidFill>
              <a:latin typeface="+mn-lt"/>
            </a:rPr>
            <a:t>               PROTECTION</a:t>
          </a:r>
        </a:p>
        <a:p>
          <a:pPr algn="l"/>
          <a:endParaRPr lang="en-US" sz="800" b="1">
            <a:solidFill>
              <a:srgbClr val="0066FF"/>
            </a:solidFill>
          </a:endParaRPr>
        </a:p>
        <a:p>
          <a:pPr algn="just"/>
          <a:endParaRPr lang="en-US" sz="1000" b="0" u="sng">
            <a:solidFill>
              <a:srgbClr val="FF0000"/>
            </a:solidFill>
          </a:endParaRPr>
        </a:p>
        <a:p>
          <a:pPr algn="just"/>
          <a:r>
            <a:rPr lang="en-US" sz="1000" b="0" u="sng">
              <a:solidFill>
                <a:srgbClr val="FF0000"/>
              </a:solidFill>
            </a:rPr>
            <a:t>Narrative here.</a:t>
          </a:r>
          <a:r>
            <a:rPr lang="en-US" sz="1000" b="0" u="sng" baseline="0">
              <a:solidFill>
                <a:srgbClr val="FF0000"/>
              </a:solidFill>
            </a:rPr>
            <a:t> </a:t>
          </a:r>
        </a:p>
        <a:p>
          <a:pPr algn="just"/>
          <a:endParaRPr lang="en-US" sz="1000" b="0" u="sng" baseline="0">
            <a:solidFill>
              <a:srgbClr val="FF0000"/>
            </a:solidFill>
          </a:endParaRPr>
        </a:p>
        <a:p>
          <a:pPr algn="just"/>
          <a:r>
            <a:rPr lang="en-US" sz="1000" b="0" u="sng" baseline="0">
              <a:solidFill>
                <a:sysClr val="windowText" lastClr="000000"/>
              </a:solidFill>
            </a:rPr>
            <a:t>Summary of activities carried out and gaps seen:</a:t>
          </a:r>
        </a:p>
        <a:p>
          <a:pPr algn="just"/>
          <a:endParaRPr lang="en-US" sz="1000" b="0" u="sng" baseline="0">
            <a:solidFill>
              <a:sysClr val="windowText" lastClr="000000"/>
            </a:solidFill>
          </a:endParaRPr>
        </a:p>
        <a:p>
          <a:pPr algn="just"/>
          <a:endParaRPr lang="en-US" sz="1000" b="0" u="sng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0</xdr:col>
      <xdr:colOff>28575</xdr:colOff>
      <xdr:row>28</xdr:row>
      <xdr:rowOff>9525</xdr:rowOff>
    </xdr:from>
    <xdr:to>
      <xdr:col>6</xdr:col>
      <xdr:colOff>333375</xdr:colOff>
      <xdr:row>41</xdr:row>
      <xdr:rowOff>0</xdr:rowOff>
    </xdr:to>
    <xdr:sp macro="" textlink="">
      <xdr:nvSpPr>
        <xdr:cNvPr id="35" name="TextBox 2"/>
        <xdr:cNvSpPr txBox="1"/>
      </xdr:nvSpPr>
      <xdr:spPr>
        <a:xfrm>
          <a:off x="28575" y="4705350"/>
          <a:ext cx="3619500" cy="26860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72000" tIns="36000" rIns="72000" bIns="36000" rtlCol="0" anchor="t"/>
        <a:lstStyle/>
        <a:p>
          <a:r>
            <a:rPr lang="en-US" sz="1500" b="1" u="sng">
              <a:solidFill>
                <a:srgbClr val="0039A6"/>
              </a:solidFill>
              <a:latin typeface="Gill Sans MT" panose="020B0502020104020203" pitchFamily="34" charset="0"/>
            </a:rPr>
            <a:t>KEY FINDINDS</a:t>
          </a:r>
        </a:p>
        <a:p>
          <a:endParaRPr lang="en-US" sz="800"/>
        </a:p>
        <a:p>
          <a:pPr algn="just"/>
          <a:r>
            <a:rPr lang="fr-FR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Very concise</a:t>
          </a:r>
          <a:r>
            <a:rPr lang="fr-FR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narrative on the key findings for the week in review.</a:t>
          </a:r>
          <a:endParaRPr lang="fr-FR" sz="1000" b="1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19051</xdr:colOff>
      <xdr:row>64</xdr:row>
      <xdr:rowOff>9525</xdr:rowOff>
    </xdr:from>
    <xdr:to>
      <xdr:col>11</xdr:col>
      <xdr:colOff>590550</xdr:colOff>
      <xdr:row>65</xdr:row>
      <xdr:rowOff>152400</xdr:rowOff>
    </xdr:to>
    <xdr:sp macro="" textlink="">
      <xdr:nvSpPr>
        <xdr:cNvPr id="36" name="Text Box 3"/>
        <xdr:cNvSpPr txBox="1">
          <a:spLocks noChangeArrowheads="1"/>
        </xdr:cNvSpPr>
      </xdr:nvSpPr>
      <xdr:spPr bwMode="auto">
        <a:xfrm>
          <a:off x="19051" y="11363325"/>
          <a:ext cx="7115174" cy="304800"/>
        </a:xfrm>
        <a:prstGeom prst="rect">
          <a:avLst/>
        </a:prstGeom>
        <a:solidFill>
          <a:srgbClr val="CCCCCC">
            <a:alpha val="39999"/>
          </a:srgbClr>
        </a:solidFill>
        <a:ln>
          <a:noFill/>
        </a:ln>
        <a:effectLst/>
        <a:extLst>
          <a:ext uri="{91240B29-F687-4F45-9708-019B960494DF}">
            <a14:hiddenLine xmlns="" xmlns:a14="http://schemas.microsoft.com/office/drawing/2010/main" w="9525" algn="in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CCCCCC"/>
                </a:outerShdw>
              </a:effectLst>
            </a14:hiddenEffects>
          </a:ext>
        </a:extLst>
      </xdr:spPr>
      <xdr:txBody>
        <a:bodyPr vertOverflow="clip" wrap="square" lIns="0" tIns="0" rIns="0" bIns="0" anchor="t" upright="1"/>
        <a:lstStyle/>
        <a:p>
          <a:pPr algn="ctr" rtl="0">
            <a:defRPr sz="1000"/>
          </a:pPr>
          <a:endParaRPr lang="en-US" sz="1800" b="0" i="0" u="none" strike="noStrike" baseline="0">
            <a:solidFill>
              <a:schemeClr val="tx1">
                <a:lumMod val="65000"/>
                <a:lumOff val="35000"/>
              </a:schemeClr>
            </a:solidFill>
            <a:latin typeface="Gill Sans MT" panose="020B0502020104020203" pitchFamily="34" charset="0"/>
          </a:endParaRPr>
        </a:p>
        <a:p>
          <a:pPr algn="ctr" rtl="0">
            <a:defRPr sz="1000"/>
          </a:pPr>
          <a:endParaRPr lang="en-US" sz="2200" b="1" i="0" u="none" strike="noStrike" baseline="0">
            <a:solidFill>
              <a:srgbClr val="FFFFFF"/>
            </a:solidFill>
            <a:latin typeface="Calibri Light"/>
          </a:endParaRPr>
        </a:p>
      </xdr:txBody>
    </xdr:sp>
    <xdr:clientData/>
  </xdr:twoCellAnchor>
  <xdr:twoCellAnchor>
    <xdr:from>
      <xdr:col>0</xdr:col>
      <xdr:colOff>28575</xdr:colOff>
      <xdr:row>197</xdr:row>
      <xdr:rowOff>123825</xdr:rowOff>
    </xdr:from>
    <xdr:to>
      <xdr:col>11</xdr:col>
      <xdr:colOff>590550</xdr:colOff>
      <xdr:row>203</xdr:row>
      <xdr:rowOff>152399</xdr:rowOff>
    </xdr:to>
    <xdr:sp macro="" textlink="">
      <xdr:nvSpPr>
        <xdr:cNvPr id="38" name="Text Box 3"/>
        <xdr:cNvSpPr txBox="1">
          <a:spLocks noChangeArrowheads="1"/>
        </xdr:cNvSpPr>
      </xdr:nvSpPr>
      <xdr:spPr bwMode="auto">
        <a:xfrm>
          <a:off x="28575" y="33537525"/>
          <a:ext cx="7315200" cy="1000124"/>
        </a:xfrm>
        <a:prstGeom prst="rect">
          <a:avLst/>
        </a:prstGeom>
        <a:solidFill>
          <a:schemeClr val="bg1">
            <a:lumMod val="85000"/>
            <a:alpha val="39999"/>
          </a:schemeClr>
        </a:solidFill>
        <a:ln>
          <a:noFill/>
        </a:ln>
        <a:effectLst/>
        <a:extLst/>
      </xdr:spPr>
      <xdr:txBody>
        <a:bodyPr vertOverflow="clip" wrap="square" lIns="0" tIns="0" rIns="0" bIns="0" anchor="t" upright="1"/>
        <a:lstStyle/>
        <a:p>
          <a:pPr algn="ctr" rtl="0">
            <a:defRPr sz="1000"/>
          </a:pPr>
          <a:endParaRPr lang="en-US" sz="1800" b="0" i="0" u="none" strike="noStrike" baseline="0">
            <a:solidFill>
              <a:schemeClr val="tx1">
                <a:lumMod val="65000"/>
                <a:lumOff val="35000"/>
              </a:schemeClr>
            </a:solidFill>
            <a:latin typeface="Gill Sans MT" panose="020B0502020104020203" pitchFamily="34" charset="0"/>
          </a:endParaRPr>
        </a:p>
        <a:p>
          <a:pPr algn="ctr" rtl="0">
            <a:defRPr sz="1000"/>
          </a:pPr>
          <a:endParaRPr lang="en-US" sz="2200" b="1" i="0" u="none" strike="noStrike" baseline="0">
            <a:solidFill>
              <a:srgbClr val="FFFFFF"/>
            </a:solidFill>
            <a:latin typeface="Calibri Light"/>
          </a:endParaRPr>
        </a:p>
      </xdr:txBody>
    </xdr:sp>
    <xdr:clientData/>
  </xdr:twoCellAnchor>
  <xdr:twoCellAnchor>
    <xdr:from>
      <xdr:col>0</xdr:col>
      <xdr:colOff>85725</xdr:colOff>
      <xdr:row>49</xdr:row>
      <xdr:rowOff>85725</xdr:rowOff>
    </xdr:from>
    <xdr:to>
      <xdr:col>7</xdr:col>
      <xdr:colOff>438150</xdr:colOff>
      <xdr:row>62</xdr:row>
      <xdr:rowOff>57150</xdr:rowOff>
    </xdr:to>
    <xdr:graphicFrame macro="">
      <xdr:nvGraphicFramePr>
        <xdr:cNvPr id="32" name="Graphique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142875</xdr:colOff>
      <xdr:row>62</xdr:row>
      <xdr:rowOff>85725</xdr:rowOff>
    </xdr:from>
    <xdr:to>
      <xdr:col>5</xdr:col>
      <xdr:colOff>540026</xdr:colOff>
      <xdr:row>63</xdr:row>
      <xdr:rowOff>133350</xdr:rowOff>
    </xdr:to>
    <xdr:sp macro="" textlink="">
      <xdr:nvSpPr>
        <xdr:cNvPr id="33" name="Text Box 16"/>
        <xdr:cNvSpPr txBox="1">
          <a:spLocks noChangeArrowheads="1"/>
        </xdr:cNvSpPr>
      </xdr:nvSpPr>
      <xdr:spPr bwMode="auto">
        <a:xfrm>
          <a:off x="752475" y="11153775"/>
          <a:ext cx="2435501" cy="2095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 algn="in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CCCCCC"/>
                </a:outerShdw>
              </a:effectLst>
            </a14:hiddenEffects>
          </a:ext>
        </a:extLst>
      </xdr:spPr>
      <xdr:txBody>
        <a:bodyPr vertOverflow="clip" wrap="square" lIns="36576" tIns="36576" rIns="36576" bIns="36576" anchor="t" upright="1"/>
        <a:lstStyle/>
        <a:p>
          <a:pPr algn="ctr" rtl="0">
            <a:defRPr sz="1000"/>
          </a:pPr>
          <a:r>
            <a:rPr lang="en-US" sz="900" b="0" i="1" u="sng" strike="noStrike" baseline="0">
              <a:solidFill>
                <a:srgbClr val="0039A6"/>
              </a:solidFill>
              <a:latin typeface="+mn-lt"/>
            </a:rPr>
            <a:t>Graph 1: Age group and sex breakdown</a:t>
          </a:r>
          <a:endParaRPr lang="en-US" sz="900" b="0" i="1" u="sng" strike="noStrike" baseline="0">
            <a:solidFill>
              <a:srgbClr val="000000"/>
            </a:solidFill>
            <a:latin typeface="+mn-lt"/>
            <a:cs typeface="Times New Roman"/>
          </a:endParaRPr>
        </a:p>
      </xdr:txBody>
    </xdr:sp>
    <xdr:clientData/>
  </xdr:twoCellAnchor>
  <xdr:twoCellAnchor>
    <xdr:from>
      <xdr:col>7</xdr:col>
      <xdr:colOff>485775</xdr:colOff>
      <xdr:row>49</xdr:row>
      <xdr:rowOff>85724</xdr:rowOff>
    </xdr:from>
    <xdr:to>
      <xdr:col>11</xdr:col>
      <xdr:colOff>552449</xdr:colOff>
      <xdr:row>62</xdr:row>
      <xdr:rowOff>66674</xdr:rowOff>
    </xdr:to>
    <xdr:graphicFrame macro="">
      <xdr:nvGraphicFramePr>
        <xdr:cNvPr id="40" name="Graphique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62</xdr:row>
      <xdr:rowOff>95250</xdr:rowOff>
    </xdr:from>
    <xdr:to>
      <xdr:col>11</xdr:col>
      <xdr:colOff>368576</xdr:colOff>
      <xdr:row>63</xdr:row>
      <xdr:rowOff>142875</xdr:rowOff>
    </xdr:to>
    <xdr:sp macro="" textlink="">
      <xdr:nvSpPr>
        <xdr:cNvPr id="43" name="Text Box 16"/>
        <xdr:cNvSpPr txBox="1">
          <a:spLocks noChangeArrowheads="1"/>
        </xdr:cNvSpPr>
      </xdr:nvSpPr>
      <xdr:spPr bwMode="auto">
        <a:xfrm>
          <a:off x="4476750" y="11163300"/>
          <a:ext cx="2435501" cy="2095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 algn="in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CCCCCC"/>
                </a:outerShdw>
              </a:effectLst>
            </a14:hiddenEffects>
          </a:ext>
        </a:extLst>
      </xdr:spPr>
      <xdr:txBody>
        <a:bodyPr vertOverflow="clip" wrap="square" lIns="36576" tIns="36576" rIns="36576" bIns="36576" anchor="t" upright="1"/>
        <a:lstStyle/>
        <a:p>
          <a:pPr algn="ctr" rtl="0">
            <a:defRPr sz="1000"/>
          </a:pPr>
          <a:r>
            <a:rPr lang="en-US" sz="900" b="0" i="1" u="sng" strike="noStrike" baseline="0">
              <a:solidFill>
                <a:srgbClr val="0039A6"/>
              </a:solidFill>
              <a:latin typeface="+mn-lt"/>
            </a:rPr>
            <a:t>Chart 1: Gender distribution</a:t>
          </a:r>
          <a:endParaRPr lang="en-US" sz="900" b="0" i="1" u="sng" strike="noStrike" baseline="0">
            <a:solidFill>
              <a:srgbClr val="000000"/>
            </a:solidFill>
            <a:latin typeface="+mn-lt"/>
            <a:cs typeface="Times New Roman"/>
          </a:endParaRPr>
        </a:p>
      </xdr:txBody>
    </xdr:sp>
    <xdr:clientData/>
  </xdr:twoCellAnchor>
  <xdr:twoCellAnchor editAs="oneCell">
    <xdr:from>
      <xdr:col>0</xdr:col>
      <xdr:colOff>85725</xdr:colOff>
      <xdr:row>43</xdr:row>
      <xdr:rowOff>28575</xdr:rowOff>
    </xdr:from>
    <xdr:to>
      <xdr:col>0</xdr:col>
      <xdr:colOff>466725</xdr:colOff>
      <xdr:row>45</xdr:row>
      <xdr:rowOff>47625</xdr:rowOff>
    </xdr:to>
    <xdr:pic>
      <xdr:nvPicPr>
        <xdr:cNvPr id="6" name="Image 5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7772400"/>
          <a:ext cx="381000" cy="381000"/>
        </a:xfrm>
        <a:prstGeom prst="rect">
          <a:avLst/>
        </a:prstGeom>
      </xdr:spPr>
    </xdr:pic>
    <xdr:clientData/>
  </xdr:twoCellAnchor>
  <xdr:twoCellAnchor>
    <xdr:from>
      <xdr:col>0</xdr:col>
      <xdr:colOff>352425</xdr:colOff>
      <xdr:row>158</xdr:row>
      <xdr:rowOff>19050</xdr:rowOff>
    </xdr:from>
    <xdr:to>
      <xdr:col>5</xdr:col>
      <xdr:colOff>139976</xdr:colOff>
      <xdr:row>159</xdr:row>
      <xdr:rowOff>66675</xdr:rowOff>
    </xdr:to>
    <xdr:sp macro="" textlink="">
      <xdr:nvSpPr>
        <xdr:cNvPr id="50" name="Text Box 16"/>
        <xdr:cNvSpPr txBox="1">
          <a:spLocks noChangeArrowheads="1"/>
        </xdr:cNvSpPr>
      </xdr:nvSpPr>
      <xdr:spPr bwMode="auto">
        <a:xfrm>
          <a:off x="352425" y="26908125"/>
          <a:ext cx="2578376" cy="2095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 algn="in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CCCCCC"/>
                </a:outerShdw>
              </a:effectLst>
            </a14:hiddenEffects>
          </a:ext>
        </a:extLst>
      </xdr:spPr>
      <xdr:txBody>
        <a:bodyPr vertOverflow="clip" wrap="square" lIns="36576" tIns="36576" rIns="36576" bIns="36576" anchor="t" upright="1"/>
        <a:lstStyle/>
        <a:p>
          <a:pPr algn="ctr" rtl="0">
            <a:defRPr sz="1000"/>
          </a:pPr>
          <a:r>
            <a:rPr lang="en-US" sz="900" b="0" i="1" u="sng" strike="noStrike" baseline="0">
              <a:solidFill>
                <a:srgbClr val="0039A6"/>
              </a:solidFill>
              <a:latin typeface="+mn-lt"/>
            </a:rPr>
            <a:t>Chart 4: Security presence on sites</a:t>
          </a:r>
          <a:endParaRPr lang="en-US" sz="900" b="0" i="1" u="sng" strike="noStrike" baseline="0">
            <a:solidFill>
              <a:srgbClr val="000000"/>
            </a:solidFill>
            <a:latin typeface="+mn-lt"/>
            <a:cs typeface="Times New Roman"/>
          </a:endParaRPr>
        </a:p>
      </xdr:txBody>
    </xdr:sp>
    <xdr:clientData/>
  </xdr:twoCellAnchor>
  <xdr:twoCellAnchor>
    <xdr:from>
      <xdr:col>7</xdr:col>
      <xdr:colOff>209550</xdr:colOff>
      <xdr:row>158</xdr:row>
      <xdr:rowOff>0</xdr:rowOff>
    </xdr:from>
    <xdr:to>
      <xdr:col>10</xdr:col>
      <xdr:colOff>787676</xdr:colOff>
      <xdr:row>159</xdr:row>
      <xdr:rowOff>47625</xdr:rowOff>
    </xdr:to>
    <xdr:sp macro="" textlink="">
      <xdr:nvSpPr>
        <xdr:cNvPr id="51" name="Text Box 16"/>
        <xdr:cNvSpPr txBox="1">
          <a:spLocks noChangeArrowheads="1"/>
        </xdr:cNvSpPr>
      </xdr:nvSpPr>
      <xdr:spPr bwMode="auto">
        <a:xfrm>
          <a:off x="4286250" y="26889075"/>
          <a:ext cx="2435501" cy="2095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 algn="in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CCCCCC"/>
                </a:outerShdw>
              </a:effectLst>
            </a14:hiddenEffects>
          </a:ext>
        </a:extLst>
      </xdr:spPr>
      <xdr:txBody>
        <a:bodyPr vertOverflow="clip" wrap="square" lIns="36576" tIns="36576" rIns="36576" bIns="36576" anchor="t" upright="1"/>
        <a:lstStyle/>
        <a:p>
          <a:pPr algn="ctr" rtl="0">
            <a:defRPr sz="1000"/>
          </a:pPr>
          <a:r>
            <a:rPr lang="en-US" sz="900" b="0" i="1" u="sng" strike="noStrike" baseline="0">
              <a:solidFill>
                <a:srgbClr val="0039A6"/>
              </a:solidFill>
              <a:latin typeface="+mn-lt"/>
              <a:cs typeface="+mn-cs"/>
            </a:rPr>
            <a:t>Graph 3: Security incidents reported on sites</a:t>
          </a:r>
          <a:endParaRPr lang="en-US" sz="900" b="0" i="1" u="sng" strike="noStrike" baseline="0">
            <a:solidFill>
              <a:srgbClr val="000000"/>
            </a:solidFill>
            <a:latin typeface="+mn-lt"/>
            <a:cs typeface="Times New Roman"/>
          </a:endParaRPr>
        </a:p>
      </xdr:txBody>
    </xdr:sp>
    <xdr:clientData/>
  </xdr:twoCellAnchor>
  <xdr:twoCellAnchor>
    <xdr:from>
      <xdr:col>0</xdr:col>
      <xdr:colOff>38099</xdr:colOff>
      <xdr:row>70</xdr:row>
      <xdr:rowOff>19050</xdr:rowOff>
    </xdr:from>
    <xdr:to>
      <xdr:col>11</xdr:col>
      <xdr:colOff>571500</xdr:colOff>
      <xdr:row>81</xdr:row>
      <xdr:rowOff>104775</xdr:rowOff>
    </xdr:to>
    <xdr:sp macro="" textlink="">
      <xdr:nvSpPr>
        <xdr:cNvPr id="64" name="Rounded Rectangle 46"/>
        <xdr:cNvSpPr/>
      </xdr:nvSpPr>
      <xdr:spPr>
        <a:xfrm>
          <a:off x="38099" y="23926800"/>
          <a:ext cx="7077076" cy="1943100"/>
        </a:xfrm>
        <a:prstGeom prst="roundRect">
          <a:avLst>
            <a:gd name="adj" fmla="val 4092"/>
          </a:avLst>
        </a:prstGeom>
        <a:noFill/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72000" rIns="72000" rtlCol="0" anchor="t"/>
        <a:lstStyle/>
        <a:p>
          <a:pPr algn="l"/>
          <a:r>
            <a:rPr lang="en-US" sz="1400" b="1">
              <a:solidFill>
                <a:srgbClr val="0039A6"/>
              </a:solidFill>
              <a:latin typeface="+mn-lt"/>
            </a:rPr>
            <a:t>               EMERGENCY SHELTER </a:t>
          </a:r>
          <a:r>
            <a:rPr lang="en-US" sz="1400" b="1" baseline="0">
              <a:solidFill>
                <a:srgbClr val="0039A6"/>
              </a:solidFill>
              <a:latin typeface="+mn-lt"/>
            </a:rPr>
            <a:t> &amp; </a:t>
          </a:r>
          <a:r>
            <a:rPr lang="en-US" sz="1400" b="1">
              <a:solidFill>
                <a:srgbClr val="0039A6"/>
              </a:solidFill>
              <a:latin typeface="+mn-lt"/>
            </a:rPr>
            <a:t>NFI</a:t>
          </a:r>
        </a:p>
        <a:p>
          <a:pPr algn="l"/>
          <a:endParaRPr lang="en-US" sz="800" b="1">
            <a:solidFill>
              <a:srgbClr val="0066FF"/>
            </a:solidFill>
          </a:endParaRPr>
        </a:p>
        <a:p>
          <a:pPr algn="just"/>
          <a:endParaRPr lang="en-US" sz="1000" b="0" u="sng">
            <a:solidFill>
              <a:srgbClr val="FF0000"/>
            </a:solidFill>
          </a:endParaRPr>
        </a:p>
        <a:p>
          <a:pPr algn="just"/>
          <a:r>
            <a:rPr lang="en-US" sz="1000" b="0" u="sng">
              <a:solidFill>
                <a:srgbClr val="FF0000"/>
              </a:solidFill>
            </a:rPr>
            <a:t>Narrative here.</a:t>
          </a:r>
          <a:r>
            <a:rPr lang="en-US" sz="1000" b="0" u="sng" baseline="0">
              <a:solidFill>
                <a:srgbClr val="FF0000"/>
              </a:solidFill>
            </a:rPr>
            <a:t> </a:t>
          </a:r>
        </a:p>
        <a:p>
          <a:pPr algn="just"/>
          <a:endParaRPr lang="en-US" sz="1000" b="0" u="sng" baseline="0">
            <a:solidFill>
              <a:srgbClr val="FF0000"/>
            </a:solidFill>
          </a:endParaRPr>
        </a:p>
        <a:p>
          <a:pPr algn="just"/>
          <a:r>
            <a:rPr lang="en-US" sz="1000" b="0" u="sng" baseline="0">
              <a:solidFill>
                <a:sysClr val="windowText" lastClr="000000"/>
              </a:solidFill>
            </a:rPr>
            <a:t>Summary of activities carried out and gaps seen:</a:t>
          </a:r>
        </a:p>
        <a:p>
          <a:pPr algn="just"/>
          <a:endParaRPr lang="en-US" sz="1000" b="0" u="sng" baseline="0">
            <a:solidFill>
              <a:sysClr val="windowText" lastClr="000000"/>
            </a:solidFill>
          </a:endParaRPr>
        </a:p>
        <a:p>
          <a:pPr algn="just"/>
          <a:endParaRPr lang="en-US" sz="1000" b="0" u="sng">
            <a:solidFill>
              <a:sysClr val="windowText" lastClr="000000"/>
            </a:solidFill>
          </a:endParaRPr>
        </a:p>
      </xdr:txBody>
    </xdr:sp>
    <xdr:clientData/>
  </xdr:twoCellAnchor>
  <xdr:oneCellAnchor>
    <xdr:from>
      <xdr:col>0</xdr:col>
      <xdr:colOff>28575</xdr:colOff>
      <xdr:row>69</xdr:row>
      <xdr:rowOff>104775</xdr:rowOff>
    </xdr:from>
    <xdr:ext cx="571500" cy="571500"/>
    <xdr:pic>
      <xdr:nvPicPr>
        <xdr:cNvPr id="69" name="Image 68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3774400"/>
          <a:ext cx="571500" cy="571500"/>
        </a:xfrm>
        <a:prstGeom prst="rect">
          <a:avLst/>
        </a:prstGeom>
      </xdr:spPr>
    </xdr:pic>
    <xdr:clientData/>
  </xdr:oneCellAnchor>
  <xdr:twoCellAnchor>
    <xdr:from>
      <xdr:col>0</xdr:col>
      <xdr:colOff>38100</xdr:colOff>
      <xdr:row>82</xdr:row>
      <xdr:rowOff>9525</xdr:rowOff>
    </xdr:from>
    <xdr:to>
      <xdr:col>5</xdr:col>
      <xdr:colOff>561975</xdr:colOff>
      <xdr:row>99</xdr:row>
      <xdr:rowOff>19050</xdr:rowOff>
    </xdr:to>
    <xdr:graphicFrame macro="">
      <xdr:nvGraphicFramePr>
        <xdr:cNvPr id="70" name="Graphique 6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9524</xdr:colOff>
      <xdr:row>82</xdr:row>
      <xdr:rowOff>9525</xdr:rowOff>
    </xdr:from>
    <xdr:to>
      <xdr:col>11</xdr:col>
      <xdr:colOff>561974</xdr:colOff>
      <xdr:row>95</xdr:row>
      <xdr:rowOff>95250</xdr:rowOff>
    </xdr:to>
    <xdr:graphicFrame macro="">
      <xdr:nvGraphicFramePr>
        <xdr:cNvPr id="71" name="Graphique 7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266700</xdr:colOff>
      <xdr:row>99</xdr:row>
      <xdr:rowOff>0</xdr:rowOff>
    </xdr:from>
    <xdr:to>
      <xdr:col>5</xdr:col>
      <xdr:colOff>54251</xdr:colOff>
      <xdr:row>100</xdr:row>
      <xdr:rowOff>47625</xdr:rowOff>
    </xdr:to>
    <xdr:sp macro="" textlink="">
      <xdr:nvSpPr>
        <xdr:cNvPr id="72" name="Text Box 16"/>
        <xdr:cNvSpPr txBox="1">
          <a:spLocks noChangeArrowheads="1"/>
        </xdr:cNvSpPr>
      </xdr:nvSpPr>
      <xdr:spPr bwMode="auto">
        <a:xfrm>
          <a:off x="266700" y="28679775"/>
          <a:ext cx="2435501" cy="2095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 algn="in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CCCCCC"/>
                </a:outerShdw>
              </a:effectLst>
            </a14:hiddenEffects>
          </a:ext>
        </a:extLst>
      </xdr:spPr>
      <xdr:txBody>
        <a:bodyPr vertOverflow="clip" wrap="square" lIns="36576" tIns="36576" rIns="36576" bIns="36576" anchor="t" upright="1"/>
        <a:lstStyle/>
        <a:p>
          <a:pPr algn="ctr" rtl="0">
            <a:defRPr sz="1000"/>
          </a:pPr>
          <a:r>
            <a:rPr lang="en-US" sz="900" b="0" i="1" u="sng" strike="noStrike" baseline="0">
              <a:solidFill>
                <a:srgbClr val="0039A6"/>
              </a:solidFill>
              <a:latin typeface="+mn-lt"/>
            </a:rPr>
            <a:t>Graph 2: Needed NFIs</a:t>
          </a:r>
          <a:endParaRPr lang="en-US" sz="900" b="0" i="1" u="sng" strike="noStrike" baseline="0">
            <a:solidFill>
              <a:srgbClr val="000000"/>
            </a:solidFill>
            <a:latin typeface="+mn-lt"/>
            <a:cs typeface="Times New Roman"/>
          </a:endParaRPr>
        </a:p>
      </xdr:txBody>
    </xdr:sp>
    <xdr:clientData/>
  </xdr:twoCellAnchor>
  <xdr:twoCellAnchor>
    <xdr:from>
      <xdr:col>7</xdr:col>
      <xdr:colOff>19050</xdr:colOff>
      <xdr:row>95</xdr:row>
      <xdr:rowOff>133350</xdr:rowOff>
    </xdr:from>
    <xdr:to>
      <xdr:col>10</xdr:col>
      <xdr:colOff>597176</xdr:colOff>
      <xdr:row>97</xdr:row>
      <xdr:rowOff>19050</xdr:rowOff>
    </xdr:to>
    <xdr:sp macro="" textlink="">
      <xdr:nvSpPr>
        <xdr:cNvPr id="73" name="Text Box 16"/>
        <xdr:cNvSpPr txBox="1">
          <a:spLocks noChangeArrowheads="1"/>
        </xdr:cNvSpPr>
      </xdr:nvSpPr>
      <xdr:spPr bwMode="auto">
        <a:xfrm>
          <a:off x="3943350" y="16449675"/>
          <a:ext cx="2435501" cy="2095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 algn="in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CCCCCC"/>
                </a:outerShdw>
              </a:effectLst>
            </a14:hiddenEffects>
          </a:ext>
        </a:extLst>
      </xdr:spPr>
      <xdr:txBody>
        <a:bodyPr vertOverflow="clip" wrap="square" lIns="36576" tIns="36576" rIns="36576" bIns="36576" anchor="t" upright="1"/>
        <a:lstStyle/>
        <a:p>
          <a:pPr algn="ctr" rtl="0">
            <a:defRPr sz="1000"/>
          </a:pPr>
          <a:r>
            <a:rPr lang="en-US" sz="900" b="0" i="1" u="sng" strike="noStrike" baseline="0">
              <a:solidFill>
                <a:srgbClr val="0039A6"/>
              </a:solidFill>
              <a:latin typeface="+mn-lt"/>
              <a:cs typeface="+mn-cs"/>
            </a:rPr>
            <a:t>Chart 2:IDPs living  outside of shelter</a:t>
          </a:r>
          <a:endParaRPr lang="en-US" sz="900" b="0" i="1" u="sng" strike="noStrike" baseline="0">
            <a:solidFill>
              <a:srgbClr val="000000"/>
            </a:solidFill>
            <a:latin typeface="+mn-lt"/>
            <a:cs typeface="Times New Roman"/>
          </a:endParaRPr>
        </a:p>
      </xdr:txBody>
    </xdr:sp>
    <xdr:clientData/>
  </xdr:twoCellAnchor>
  <xdr:twoCellAnchor>
    <xdr:from>
      <xdr:col>0</xdr:col>
      <xdr:colOff>19050</xdr:colOff>
      <xdr:row>132</xdr:row>
      <xdr:rowOff>0</xdr:rowOff>
    </xdr:from>
    <xdr:to>
      <xdr:col>11</xdr:col>
      <xdr:colOff>590549</xdr:colOff>
      <xdr:row>133</xdr:row>
      <xdr:rowOff>142875</xdr:rowOff>
    </xdr:to>
    <xdr:sp macro="" textlink="">
      <xdr:nvSpPr>
        <xdr:cNvPr id="74" name="Text Box 3"/>
        <xdr:cNvSpPr txBox="1">
          <a:spLocks noChangeArrowheads="1"/>
        </xdr:cNvSpPr>
      </xdr:nvSpPr>
      <xdr:spPr bwMode="auto">
        <a:xfrm>
          <a:off x="19050" y="23441025"/>
          <a:ext cx="7115174" cy="304800"/>
        </a:xfrm>
        <a:prstGeom prst="rect">
          <a:avLst/>
        </a:prstGeom>
        <a:solidFill>
          <a:srgbClr val="CCCCCC">
            <a:alpha val="39999"/>
          </a:srgbClr>
        </a:solidFill>
        <a:ln>
          <a:noFill/>
        </a:ln>
        <a:effectLst/>
        <a:extLst>
          <a:ext uri="{91240B29-F687-4F45-9708-019B960494DF}">
            <a14:hiddenLine xmlns="" xmlns:a14="http://schemas.microsoft.com/office/drawing/2010/main" w="9525" algn="in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CCCCCC"/>
                </a:outerShdw>
              </a:effectLst>
            </a14:hiddenEffects>
          </a:ext>
        </a:extLst>
      </xdr:spPr>
      <xdr:txBody>
        <a:bodyPr vertOverflow="clip" wrap="square" lIns="0" tIns="0" rIns="0" bIns="0" anchor="t" upright="1"/>
        <a:lstStyle/>
        <a:p>
          <a:pPr algn="ctr" rtl="0">
            <a:defRPr sz="1000"/>
          </a:pPr>
          <a:endParaRPr lang="en-US" sz="1800" b="0" i="0" u="none" strike="noStrike" baseline="0">
            <a:solidFill>
              <a:schemeClr val="tx1">
                <a:lumMod val="65000"/>
                <a:lumOff val="35000"/>
              </a:schemeClr>
            </a:solidFill>
            <a:latin typeface="Gill Sans MT" panose="020B0502020104020203" pitchFamily="34" charset="0"/>
          </a:endParaRPr>
        </a:p>
        <a:p>
          <a:pPr algn="ctr" rtl="0">
            <a:defRPr sz="1000"/>
          </a:pPr>
          <a:endParaRPr lang="en-US" sz="2200" b="1" i="0" u="none" strike="noStrike" baseline="0">
            <a:solidFill>
              <a:srgbClr val="FFFFFF"/>
            </a:solidFill>
            <a:latin typeface="Calibri Light"/>
          </a:endParaRPr>
        </a:p>
      </xdr:txBody>
    </xdr:sp>
    <xdr:clientData/>
  </xdr:twoCellAnchor>
  <xdr:twoCellAnchor>
    <xdr:from>
      <xdr:col>6</xdr:col>
      <xdr:colOff>361950</xdr:colOff>
      <xdr:row>28</xdr:row>
      <xdr:rowOff>0</xdr:rowOff>
    </xdr:from>
    <xdr:to>
      <xdr:col>11</xdr:col>
      <xdr:colOff>542925</xdr:colOff>
      <xdr:row>41</xdr:row>
      <xdr:rowOff>0</xdr:rowOff>
    </xdr:to>
    <xdr:sp macro="" textlink="">
      <xdr:nvSpPr>
        <xdr:cNvPr id="77" name="Rounded Rectangle 6"/>
        <xdr:cNvSpPr/>
      </xdr:nvSpPr>
      <xdr:spPr>
        <a:xfrm>
          <a:off x="3676650" y="4695825"/>
          <a:ext cx="3467100" cy="2695575"/>
        </a:xfrm>
        <a:prstGeom prst="roundRect">
          <a:avLst>
            <a:gd name="adj" fmla="val 8038"/>
          </a:avLst>
        </a:prstGeom>
        <a:noFill/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609599</xdr:colOff>
      <xdr:row>29</xdr:row>
      <xdr:rowOff>9525</xdr:rowOff>
    </xdr:from>
    <xdr:to>
      <xdr:col>11</xdr:col>
      <xdr:colOff>419100</xdr:colOff>
      <xdr:row>31</xdr:row>
      <xdr:rowOff>180974</xdr:rowOff>
    </xdr:to>
    <xdr:sp macro="" textlink="">
      <xdr:nvSpPr>
        <xdr:cNvPr id="89" name="Text Box 13"/>
        <xdr:cNvSpPr txBox="1">
          <a:spLocks noChangeArrowheads="1"/>
        </xdr:cNvSpPr>
      </xdr:nvSpPr>
      <xdr:spPr bwMode="auto">
        <a:xfrm>
          <a:off x="5086349" y="5191125"/>
          <a:ext cx="1876426" cy="495299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 algn="in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CCCCCC"/>
                </a:outerShdw>
              </a:effectLst>
            </a14:hiddenEffects>
          </a:ext>
        </a:extLst>
      </xdr:spPr>
      <xdr:txBody>
        <a:bodyPr vertOverflow="clip" wrap="square" lIns="36576" tIns="36576" rIns="36576" bIns="36576" anchor="ctr" upright="1"/>
        <a:lstStyle/>
        <a:p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+mn-lt"/>
            </a:rPr>
            <a:t>Total number of IDP's residing in sites for the </a:t>
          </a:r>
          <a:r>
            <a:rPr lang="en-US" sz="1000" b="0" i="0" u="none" strike="noStrike" baseline="0">
              <a:solidFill>
                <a:srgbClr val="000000"/>
              </a:solidFill>
              <a:latin typeface="+mn-lt"/>
            </a:rPr>
            <a:t>week</a:t>
          </a:r>
          <a:r>
            <a:rPr lang="en-US" sz="900" b="0" i="0" u="none" strike="noStrike" baseline="0">
              <a:solidFill>
                <a:srgbClr val="000000"/>
              </a:solidFill>
              <a:latin typeface="+mn-lt"/>
            </a:rPr>
            <a:t> in review</a:t>
          </a:r>
          <a:endParaRPr lang="en-US" sz="800" b="0" i="0" u="none" strike="noStrike" baseline="0">
            <a:solidFill>
              <a:srgbClr val="000000"/>
            </a:solidFill>
            <a:latin typeface="+mn-lt"/>
            <a:cs typeface="Times New Roman"/>
          </a:endParaRPr>
        </a:p>
      </xdr:txBody>
    </xdr:sp>
    <xdr:clientData/>
  </xdr:twoCellAnchor>
  <xdr:twoCellAnchor>
    <xdr:from>
      <xdr:col>9</xdr:col>
      <xdr:colOff>9525</xdr:colOff>
      <xdr:row>32</xdr:row>
      <xdr:rowOff>285750</xdr:rowOff>
    </xdr:from>
    <xdr:to>
      <xdr:col>11</xdr:col>
      <xdr:colOff>476251</xdr:colOff>
      <xdr:row>34</xdr:row>
      <xdr:rowOff>9525</xdr:rowOff>
    </xdr:to>
    <xdr:sp macro="" textlink="">
      <xdr:nvSpPr>
        <xdr:cNvPr id="90" name="Text Box 16"/>
        <xdr:cNvSpPr txBox="1">
          <a:spLocks noChangeArrowheads="1"/>
        </xdr:cNvSpPr>
      </xdr:nvSpPr>
      <xdr:spPr bwMode="auto">
        <a:xfrm>
          <a:off x="5153025" y="5657850"/>
          <a:ext cx="1924051" cy="2095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 algn="in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CCCCCC"/>
                </a:outerShdw>
              </a:effectLst>
            </a14:hiddenEffects>
          </a:ext>
        </a:extLst>
      </xdr:spPr>
      <xdr:txBody>
        <a:bodyPr vertOverflow="clip" wrap="square" lIns="36576" tIns="36576" rIns="36576" bIns="36576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+mn-lt"/>
              <a:cs typeface="Times New Roman"/>
            </a:rPr>
            <a:t>non-functional latrines</a:t>
          </a:r>
        </a:p>
      </xdr:txBody>
    </xdr:sp>
    <xdr:clientData/>
  </xdr:twoCellAnchor>
  <xdr:twoCellAnchor>
    <xdr:from>
      <xdr:col>6</xdr:col>
      <xdr:colOff>485775</xdr:colOff>
      <xdr:row>29</xdr:row>
      <xdr:rowOff>19050</xdr:rowOff>
    </xdr:from>
    <xdr:to>
      <xdr:col>7</xdr:col>
      <xdr:colOff>419100</xdr:colOff>
      <xdr:row>31</xdr:row>
      <xdr:rowOff>180976</xdr:rowOff>
    </xdr:to>
    <xdr:pic>
      <xdr:nvPicPr>
        <xdr:cNvPr id="95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 l="50024" t="36807" r="36197" b="39220"/>
        <a:stretch>
          <a:fillRect/>
        </a:stretch>
      </xdr:blipFill>
      <xdr:spPr bwMode="auto">
        <a:xfrm>
          <a:off x="3952875" y="4876800"/>
          <a:ext cx="542925" cy="485776"/>
        </a:xfrm>
        <a:prstGeom prst="rect">
          <a:avLst/>
        </a:prstGeom>
        <a:noFill/>
        <a:ln w="9525" algn="in">
          <a:solidFill>
            <a:srgbClr val="0070C0"/>
          </a:solidFill>
          <a:miter lim="800000"/>
          <a:headEnd/>
          <a:tailEnd/>
        </a:ln>
        <a:effectLst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CCCCCC"/>
                </a:outerShdw>
              </a:effectLst>
            </a14:hiddenEffects>
          </a:ext>
        </a:extLst>
      </xdr:spPr>
    </xdr:pic>
    <xdr:clientData/>
  </xdr:twoCellAnchor>
  <xdr:twoCellAnchor>
    <xdr:from>
      <xdr:col>0</xdr:col>
      <xdr:colOff>28575</xdr:colOff>
      <xdr:row>101</xdr:row>
      <xdr:rowOff>0</xdr:rowOff>
    </xdr:from>
    <xdr:to>
      <xdr:col>11</xdr:col>
      <xdr:colOff>561976</xdr:colOff>
      <xdr:row>112</xdr:row>
      <xdr:rowOff>85725</xdr:rowOff>
    </xdr:to>
    <xdr:sp macro="" textlink="">
      <xdr:nvSpPr>
        <xdr:cNvPr id="97" name="Rounded Rectangle 46"/>
        <xdr:cNvSpPr/>
      </xdr:nvSpPr>
      <xdr:spPr>
        <a:xfrm>
          <a:off x="28575" y="17935575"/>
          <a:ext cx="7077076" cy="1866900"/>
        </a:xfrm>
        <a:prstGeom prst="roundRect">
          <a:avLst>
            <a:gd name="adj" fmla="val 4092"/>
          </a:avLst>
        </a:prstGeom>
        <a:noFill/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72000" rIns="72000" rtlCol="0" anchor="t"/>
        <a:lstStyle/>
        <a:p>
          <a:pPr algn="l"/>
          <a:r>
            <a:rPr lang="en-US" sz="1400" b="1">
              <a:solidFill>
                <a:srgbClr val="0039A6"/>
              </a:solidFill>
              <a:latin typeface="+mn-lt"/>
            </a:rPr>
            <a:t>               WASH</a:t>
          </a:r>
        </a:p>
        <a:p>
          <a:pPr algn="l"/>
          <a:endParaRPr lang="en-US" sz="800" b="1">
            <a:solidFill>
              <a:srgbClr val="0066FF"/>
            </a:solidFill>
          </a:endParaRPr>
        </a:p>
        <a:p>
          <a:pPr algn="just"/>
          <a:endParaRPr lang="en-US" sz="1000" b="0" u="sng">
            <a:solidFill>
              <a:srgbClr val="FF0000"/>
            </a:solidFill>
          </a:endParaRPr>
        </a:p>
        <a:p>
          <a:pPr algn="just"/>
          <a:r>
            <a:rPr lang="en-US" sz="1000" b="0" u="sng">
              <a:solidFill>
                <a:srgbClr val="FF0000"/>
              </a:solidFill>
            </a:rPr>
            <a:t>Narrative here.</a:t>
          </a:r>
          <a:r>
            <a:rPr lang="en-US" sz="1000" b="0" u="sng" baseline="0">
              <a:solidFill>
                <a:srgbClr val="FF0000"/>
              </a:solidFill>
            </a:rPr>
            <a:t> </a:t>
          </a:r>
        </a:p>
        <a:p>
          <a:pPr algn="just"/>
          <a:endParaRPr lang="en-US" sz="1000" b="0" u="sng" baseline="0">
            <a:solidFill>
              <a:srgbClr val="FF0000"/>
            </a:solidFill>
          </a:endParaRPr>
        </a:p>
        <a:p>
          <a:pPr algn="just"/>
          <a:r>
            <a:rPr lang="en-US" sz="1000" b="0" u="sng" baseline="0">
              <a:solidFill>
                <a:sysClr val="windowText" lastClr="000000"/>
              </a:solidFill>
            </a:rPr>
            <a:t>Summary of activities carried out during week in review:</a:t>
          </a:r>
        </a:p>
        <a:p>
          <a:pPr algn="just"/>
          <a:endParaRPr lang="en-US" sz="1000" b="0" u="sng" baseline="0">
            <a:solidFill>
              <a:sysClr val="windowText" lastClr="000000"/>
            </a:solidFill>
          </a:endParaRPr>
        </a:p>
        <a:p>
          <a:pPr algn="just"/>
          <a:endParaRPr lang="en-US" sz="1000" b="0" u="sng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0</xdr:col>
      <xdr:colOff>152400</xdr:colOff>
      <xdr:row>101</xdr:row>
      <xdr:rowOff>57150</xdr:rowOff>
    </xdr:from>
    <xdr:to>
      <xdr:col>0</xdr:col>
      <xdr:colOff>533400</xdr:colOff>
      <xdr:row>103</xdr:row>
      <xdr:rowOff>114300</xdr:rowOff>
    </xdr:to>
    <xdr:pic>
      <xdr:nvPicPr>
        <xdr:cNvPr id="8" name="Image 7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0" y="17992725"/>
          <a:ext cx="381000" cy="381000"/>
        </a:xfrm>
        <a:prstGeom prst="rect">
          <a:avLst/>
        </a:prstGeom>
      </xdr:spPr>
    </xdr:pic>
    <xdr:clientData/>
  </xdr:twoCellAnchor>
  <xdr:twoCellAnchor editAs="oneCell">
    <xdr:from>
      <xdr:col>6</xdr:col>
      <xdr:colOff>495300</xdr:colOff>
      <xdr:row>33</xdr:row>
      <xdr:rowOff>0</xdr:rowOff>
    </xdr:from>
    <xdr:to>
      <xdr:col>7</xdr:col>
      <xdr:colOff>457200</xdr:colOff>
      <xdr:row>36</xdr:row>
      <xdr:rowOff>0</xdr:rowOff>
    </xdr:to>
    <xdr:pic>
      <xdr:nvPicPr>
        <xdr:cNvPr id="4" name="Image 3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00" y="5667375"/>
          <a:ext cx="571500" cy="571500"/>
        </a:xfrm>
        <a:prstGeom prst="rect">
          <a:avLst/>
        </a:prstGeom>
      </xdr:spPr>
    </xdr:pic>
    <xdr:clientData/>
  </xdr:twoCellAnchor>
  <xdr:twoCellAnchor>
    <xdr:from>
      <xdr:col>9</xdr:col>
      <xdr:colOff>0</xdr:colOff>
      <xdr:row>34</xdr:row>
      <xdr:rowOff>0</xdr:rowOff>
    </xdr:from>
    <xdr:to>
      <xdr:col>11</xdr:col>
      <xdr:colOff>466726</xdr:colOff>
      <xdr:row>35</xdr:row>
      <xdr:rowOff>19050</xdr:rowOff>
    </xdr:to>
    <xdr:sp macro="" textlink="">
      <xdr:nvSpPr>
        <xdr:cNvPr id="46" name="Text Box 16"/>
        <xdr:cNvSpPr txBox="1">
          <a:spLocks noChangeArrowheads="1"/>
        </xdr:cNvSpPr>
      </xdr:nvSpPr>
      <xdr:spPr bwMode="auto">
        <a:xfrm>
          <a:off x="5143500" y="5857875"/>
          <a:ext cx="1924051" cy="2095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 algn="in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CCCCCC"/>
                </a:outerShdw>
              </a:effectLst>
            </a14:hiddenEffects>
          </a:ext>
        </a:extLst>
      </xdr:spPr>
      <xdr:txBody>
        <a:bodyPr vertOverflow="clip" wrap="square" lIns="36576" tIns="36576" rIns="36576" bIns="36576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+mn-lt"/>
              <a:cs typeface="Times New Roman"/>
            </a:rPr>
            <a:t>non-functional bathrooms</a:t>
          </a:r>
        </a:p>
      </xdr:txBody>
    </xdr:sp>
    <xdr:clientData/>
  </xdr:twoCellAnchor>
  <xdr:twoCellAnchor>
    <xdr:from>
      <xdr:col>9</xdr:col>
      <xdr:colOff>0</xdr:colOff>
      <xdr:row>35</xdr:row>
      <xdr:rowOff>0</xdr:rowOff>
    </xdr:from>
    <xdr:to>
      <xdr:col>11</xdr:col>
      <xdr:colOff>466726</xdr:colOff>
      <xdr:row>36</xdr:row>
      <xdr:rowOff>19050</xdr:rowOff>
    </xdr:to>
    <xdr:sp macro="" textlink="">
      <xdr:nvSpPr>
        <xdr:cNvPr id="47" name="Text Box 16"/>
        <xdr:cNvSpPr txBox="1">
          <a:spLocks noChangeArrowheads="1"/>
        </xdr:cNvSpPr>
      </xdr:nvSpPr>
      <xdr:spPr bwMode="auto">
        <a:xfrm>
          <a:off x="5143500" y="6048375"/>
          <a:ext cx="1924051" cy="2095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 algn="in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CCCCCC"/>
                </a:outerShdw>
              </a:effectLst>
            </a14:hiddenEffects>
          </a:ext>
        </a:extLst>
      </xdr:spPr>
      <xdr:txBody>
        <a:bodyPr vertOverflow="clip" wrap="square" lIns="36576" tIns="36576" rIns="36576" bIns="36576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+mn-lt"/>
              <a:cs typeface="Times New Roman"/>
            </a:rPr>
            <a:t>non-functional water points</a:t>
          </a:r>
        </a:p>
      </xdr:txBody>
    </xdr:sp>
    <xdr:clientData/>
  </xdr:twoCellAnchor>
  <xdr:twoCellAnchor>
    <xdr:from>
      <xdr:col>6</xdr:col>
      <xdr:colOff>314325</xdr:colOff>
      <xdr:row>114</xdr:row>
      <xdr:rowOff>38100</xdr:rowOff>
    </xdr:from>
    <xdr:to>
      <xdr:col>11</xdr:col>
      <xdr:colOff>533400</xdr:colOff>
      <xdr:row>124</xdr:row>
      <xdr:rowOff>171450</xdr:rowOff>
    </xdr:to>
    <xdr:graphicFrame macro="">
      <xdr:nvGraphicFramePr>
        <xdr:cNvPr id="48" name="Graphique 4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0</xdr:col>
      <xdr:colOff>123825</xdr:colOff>
      <xdr:row>138</xdr:row>
      <xdr:rowOff>19050</xdr:rowOff>
    </xdr:from>
    <xdr:to>
      <xdr:col>1</xdr:col>
      <xdr:colOff>85725</xdr:colOff>
      <xdr:row>141</xdr:row>
      <xdr:rowOff>28575</xdr:rowOff>
    </xdr:to>
    <xdr:pic>
      <xdr:nvPicPr>
        <xdr:cNvPr id="9" name="Image 8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825" y="23631525"/>
          <a:ext cx="571500" cy="571500"/>
        </a:xfrm>
        <a:prstGeom prst="rect">
          <a:avLst/>
        </a:prstGeom>
      </xdr:spPr>
    </xdr:pic>
    <xdr:clientData/>
  </xdr:twoCellAnchor>
  <xdr:twoCellAnchor>
    <xdr:from>
      <xdr:col>0</xdr:col>
      <xdr:colOff>57150</xdr:colOff>
      <xdr:row>146</xdr:row>
      <xdr:rowOff>9525</xdr:rowOff>
    </xdr:from>
    <xdr:to>
      <xdr:col>5</xdr:col>
      <xdr:colOff>666750</xdr:colOff>
      <xdr:row>157</xdr:row>
      <xdr:rowOff>152400</xdr:rowOff>
    </xdr:to>
    <xdr:graphicFrame macro="">
      <xdr:nvGraphicFramePr>
        <xdr:cNvPr id="52" name="Graphique 5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276225</xdr:colOff>
      <xdr:row>125</xdr:row>
      <xdr:rowOff>28575</xdr:rowOff>
    </xdr:from>
    <xdr:to>
      <xdr:col>11</xdr:col>
      <xdr:colOff>35201</xdr:colOff>
      <xdr:row>126</xdr:row>
      <xdr:rowOff>76200</xdr:rowOff>
    </xdr:to>
    <xdr:sp macro="" textlink="">
      <xdr:nvSpPr>
        <xdr:cNvPr id="53" name="Text Box 16"/>
        <xdr:cNvSpPr txBox="1">
          <a:spLocks noChangeArrowheads="1"/>
        </xdr:cNvSpPr>
      </xdr:nvSpPr>
      <xdr:spPr bwMode="auto">
        <a:xfrm>
          <a:off x="4200525" y="21459825"/>
          <a:ext cx="2435501" cy="2095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 algn="in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CCCCCC"/>
                </a:outerShdw>
              </a:effectLst>
            </a14:hiddenEffects>
          </a:ext>
        </a:extLst>
      </xdr:spPr>
      <xdr:txBody>
        <a:bodyPr vertOverflow="clip" wrap="square" lIns="36576" tIns="36576" rIns="36576" bIns="36576" anchor="t" upright="1"/>
        <a:lstStyle/>
        <a:p>
          <a:pPr algn="ctr" rtl="0">
            <a:defRPr sz="1000"/>
          </a:pPr>
          <a:r>
            <a:rPr lang="en-US" sz="900" b="0" i="1" u="sng" strike="noStrike" baseline="0">
              <a:solidFill>
                <a:srgbClr val="0039A6"/>
              </a:solidFill>
              <a:latin typeface="+mn-lt"/>
              <a:cs typeface="+mn-cs"/>
            </a:rPr>
            <a:t>Chart 3:Frequency of evacuation</a:t>
          </a:r>
          <a:endParaRPr lang="en-US" sz="900" b="0" i="1" u="sng" strike="noStrike" baseline="0">
            <a:solidFill>
              <a:srgbClr val="000000"/>
            </a:solidFill>
            <a:latin typeface="+mn-lt"/>
            <a:cs typeface="Times New Roman"/>
          </a:endParaRPr>
        </a:p>
      </xdr:txBody>
    </xdr:sp>
    <xdr:clientData/>
  </xdr:twoCellAnchor>
  <xdr:twoCellAnchor>
    <xdr:from>
      <xdr:col>6</xdr:col>
      <xdr:colOff>457200</xdr:colOff>
      <xdr:row>146</xdr:row>
      <xdr:rowOff>1</xdr:rowOff>
    </xdr:from>
    <xdr:to>
      <xdr:col>11</xdr:col>
      <xdr:colOff>523875</xdr:colOff>
      <xdr:row>157</xdr:row>
      <xdr:rowOff>133350</xdr:rowOff>
    </xdr:to>
    <xdr:graphicFrame macro="">
      <xdr:nvGraphicFramePr>
        <xdr:cNvPr id="54" name="Graphique 5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47623</xdr:colOff>
      <xdr:row>166</xdr:row>
      <xdr:rowOff>0</xdr:rowOff>
    </xdr:from>
    <xdr:to>
      <xdr:col>11</xdr:col>
      <xdr:colOff>561975</xdr:colOff>
      <xdr:row>172</xdr:row>
      <xdr:rowOff>0</xdr:rowOff>
    </xdr:to>
    <xdr:sp macro="" textlink="">
      <xdr:nvSpPr>
        <xdr:cNvPr id="55" name="Rounded Rectangle 46"/>
        <xdr:cNvSpPr/>
      </xdr:nvSpPr>
      <xdr:spPr>
        <a:xfrm>
          <a:off x="47623" y="29413200"/>
          <a:ext cx="7267577" cy="971550"/>
        </a:xfrm>
        <a:prstGeom prst="roundRect">
          <a:avLst>
            <a:gd name="adj" fmla="val 4092"/>
          </a:avLst>
        </a:prstGeom>
        <a:noFill/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72000" rIns="72000" rtlCol="0" anchor="t"/>
        <a:lstStyle/>
        <a:p>
          <a:pPr algn="l"/>
          <a:r>
            <a:rPr lang="en-US" sz="1400" b="1">
              <a:solidFill>
                <a:srgbClr val="0039A6"/>
              </a:solidFill>
              <a:latin typeface="+mn-lt"/>
            </a:rPr>
            <a:t>               EDUCATION</a:t>
          </a:r>
        </a:p>
        <a:p>
          <a:pPr algn="l"/>
          <a:endParaRPr lang="en-US" sz="800" b="1">
            <a:solidFill>
              <a:srgbClr val="0066FF"/>
            </a:solidFill>
          </a:endParaRPr>
        </a:p>
        <a:p>
          <a:pPr algn="just"/>
          <a:endParaRPr lang="en-US" sz="1000" b="0" u="sng">
            <a:solidFill>
              <a:srgbClr val="FF0000"/>
            </a:solidFill>
          </a:endParaRPr>
        </a:p>
        <a:p>
          <a:pPr algn="just"/>
          <a:r>
            <a:rPr lang="en-US" sz="1000" b="0" u="sng">
              <a:solidFill>
                <a:srgbClr val="FF0000"/>
              </a:solidFill>
            </a:rPr>
            <a:t>Narrative here.</a:t>
          </a:r>
          <a:r>
            <a:rPr lang="en-US" sz="1000" b="0" u="sng" baseline="0">
              <a:solidFill>
                <a:srgbClr val="FF0000"/>
              </a:solidFill>
            </a:rPr>
            <a:t> </a:t>
          </a:r>
        </a:p>
        <a:p>
          <a:pPr algn="just"/>
          <a:endParaRPr lang="en-US" sz="1000" b="0" u="sng" baseline="0">
            <a:solidFill>
              <a:srgbClr val="FF0000"/>
            </a:solidFill>
          </a:endParaRPr>
        </a:p>
        <a:p>
          <a:pPr algn="just"/>
          <a:r>
            <a:rPr lang="en-US" sz="1000" b="0" u="sng" baseline="0">
              <a:solidFill>
                <a:sysClr val="windowText" lastClr="000000"/>
              </a:solidFill>
            </a:rPr>
            <a:t>Summary of activities carried out and gaps seen:</a:t>
          </a:r>
        </a:p>
        <a:p>
          <a:pPr algn="just"/>
          <a:endParaRPr lang="en-US" sz="1000" b="0" u="sng" baseline="0">
            <a:solidFill>
              <a:sysClr val="windowText" lastClr="000000"/>
            </a:solidFill>
          </a:endParaRPr>
        </a:p>
        <a:p>
          <a:pPr algn="just"/>
          <a:endParaRPr lang="en-US" sz="1000" b="0" u="sng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0</xdr:col>
      <xdr:colOff>85725</xdr:colOff>
      <xdr:row>165</xdr:row>
      <xdr:rowOff>95250</xdr:rowOff>
    </xdr:from>
    <xdr:to>
      <xdr:col>1</xdr:col>
      <xdr:colOff>47625</xdr:colOff>
      <xdr:row>169</xdr:row>
      <xdr:rowOff>85725</xdr:rowOff>
    </xdr:to>
    <xdr:pic>
      <xdr:nvPicPr>
        <xdr:cNvPr id="10" name="Image 9"/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29346525"/>
          <a:ext cx="571500" cy="571500"/>
        </a:xfrm>
        <a:prstGeom prst="rect">
          <a:avLst/>
        </a:prstGeom>
      </xdr:spPr>
    </xdr:pic>
    <xdr:clientData/>
  </xdr:twoCellAnchor>
  <xdr:twoCellAnchor>
    <xdr:from>
      <xdr:col>0</xdr:col>
      <xdr:colOff>104775</xdr:colOff>
      <xdr:row>172</xdr:row>
      <xdr:rowOff>47625</xdr:rowOff>
    </xdr:from>
    <xdr:to>
      <xdr:col>4</xdr:col>
      <xdr:colOff>123825</xdr:colOff>
      <xdr:row>182</xdr:row>
      <xdr:rowOff>95250</xdr:rowOff>
    </xdr:to>
    <xdr:graphicFrame macro="">
      <xdr:nvGraphicFramePr>
        <xdr:cNvPr id="56" name="Graphique 5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19050</xdr:colOff>
      <xdr:row>182</xdr:row>
      <xdr:rowOff>123825</xdr:rowOff>
    </xdr:from>
    <xdr:to>
      <xdr:col>4</xdr:col>
      <xdr:colOff>209550</xdr:colOff>
      <xdr:row>183</xdr:row>
      <xdr:rowOff>142875</xdr:rowOff>
    </xdr:to>
    <xdr:sp macro="" textlink="">
      <xdr:nvSpPr>
        <xdr:cNvPr id="57" name="Text Box 16"/>
        <xdr:cNvSpPr txBox="1">
          <a:spLocks noChangeArrowheads="1"/>
        </xdr:cNvSpPr>
      </xdr:nvSpPr>
      <xdr:spPr bwMode="auto">
        <a:xfrm>
          <a:off x="19050" y="32156400"/>
          <a:ext cx="2219325" cy="2095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 algn="in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CCCCCC"/>
                </a:outerShdw>
              </a:effectLst>
            </a14:hiddenEffects>
          </a:ext>
        </a:extLst>
      </xdr:spPr>
      <xdr:txBody>
        <a:bodyPr vertOverflow="clip" wrap="square" lIns="36576" tIns="36576" rIns="36576" bIns="36576" anchor="t" upright="1"/>
        <a:lstStyle/>
        <a:p>
          <a:pPr algn="ctr" rtl="0">
            <a:defRPr sz="1000"/>
          </a:pPr>
          <a:r>
            <a:rPr lang="en-US" sz="900" b="0" i="1" u="sng" strike="noStrike" baseline="0">
              <a:solidFill>
                <a:srgbClr val="0039A6"/>
              </a:solidFill>
              <a:latin typeface="+mn-lt"/>
            </a:rPr>
            <a:t>Chart 5: % children attending schools at sites</a:t>
          </a:r>
          <a:endParaRPr lang="en-US" sz="900" b="0" i="1" u="sng" strike="noStrike" baseline="0">
            <a:solidFill>
              <a:srgbClr val="000000"/>
            </a:solidFill>
            <a:latin typeface="+mn-lt"/>
            <a:cs typeface="Times New Roman"/>
          </a:endParaRPr>
        </a:p>
      </xdr:txBody>
    </xdr:sp>
    <xdr:clientData/>
  </xdr:twoCellAnchor>
  <xdr:twoCellAnchor>
    <xdr:from>
      <xdr:col>4</xdr:col>
      <xdr:colOff>476251</xdr:colOff>
      <xdr:row>172</xdr:row>
      <xdr:rowOff>47625</xdr:rowOff>
    </xdr:from>
    <xdr:to>
      <xdr:col>7</xdr:col>
      <xdr:colOff>523876</xdr:colOff>
      <xdr:row>182</xdr:row>
      <xdr:rowOff>95249</xdr:rowOff>
    </xdr:to>
    <xdr:graphicFrame macro="">
      <xdr:nvGraphicFramePr>
        <xdr:cNvPr id="58" name="Graphique 5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</xdr:col>
      <xdr:colOff>352425</xdr:colOff>
      <xdr:row>182</xdr:row>
      <xdr:rowOff>123825</xdr:rowOff>
    </xdr:from>
    <xdr:to>
      <xdr:col>7</xdr:col>
      <xdr:colOff>600075</xdr:colOff>
      <xdr:row>183</xdr:row>
      <xdr:rowOff>123825</xdr:rowOff>
    </xdr:to>
    <xdr:sp macro="" textlink="">
      <xdr:nvSpPr>
        <xdr:cNvPr id="59" name="Text Box 16"/>
        <xdr:cNvSpPr txBox="1">
          <a:spLocks noChangeArrowheads="1"/>
        </xdr:cNvSpPr>
      </xdr:nvSpPr>
      <xdr:spPr bwMode="auto">
        <a:xfrm>
          <a:off x="2381250" y="32156400"/>
          <a:ext cx="2295525" cy="190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 algn="in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CCCCCC"/>
                </a:outerShdw>
              </a:effectLst>
            </a14:hiddenEffects>
          </a:ext>
        </a:extLst>
      </xdr:spPr>
      <xdr:txBody>
        <a:bodyPr vertOverflow="clip" wrap="square" lIns="36576" tIns="36576" rIns="36576" bIns="36576" anchor="t" upright="1"/>
        <a:lstStyle/>
        <a:p>
          <a:pPr algn="ctr" rtl="0">
            <a:defRPr sz="1000"/>
          </a:pPr>
          <a:r>
            <a:rPr lang="en-US" sz="900" b="0" i="1" u="sng" strike="noStrike" baseline="0">
              <a:solidFill>
                <a:srgbClr val="0039A6"/>
              </a:solidFill>
              <a:latin typeface="+mn-lt"/>
            </a:rPr>
            <a:t>Chart 6: % availability of instructional material</a:t>
          </a:r>
          <a:endParaRPr lang="en-US" sz="900" b="0" i="1" u="sng" strike="noStrike" baseline="0">
            <a:solidFill>
              <a:srgbClr val="000000"/>
            </a:solidFill>
            <a:latin typeface="+mn-lt"/>
            <a:cs typeface="Times New Roman"/>
          </a:endParaRPr>
        </a:p>
      </xdr:txBody>
    </xdr:sp>
    <xdr:clientData/>
  </xdr:twoCellAnchor>
  <xdr:twoCellAnchor>
    <xdr:from>
      <xdr:col>8</xdr:col>
      <xdr:colOff>257175</xdr:colOff>
      <xdr:row>172</xdr:row>
      <xdr:rowOff>47624</xdr:rowOff>
    </xdr:from>
    <xdr:to>
      <xdr:col>11</xdr:col>
      <xdr:colOff>371475</xdr:colOff>
      <xdr:row>182</xdr:row>
      <xdr:rowOff>85724</xdr:rowOff>
    </xdr:to>
    <xdr:graphicFrame macro="">
      <xdr:nvGraphicFramePr>
        <xdr:cNvPr id="60" name="Graphique 5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</xdr:col>
      <xdr:colOff>47625</xdr:colOff>
      <xdr:row>182</xdr:row>
      <xdr:rowOff>133349</xdr:rowOff>
    </xdr:from>
    <xdr:to>
      <xdr:col>11</xdr:col>
      <xdr:colOff>552450</xdr:colOff>
      <xdr:row>183</xdr:row>
      <xdr:rowOff>161924</xdr:rowOff>
    </xdr:to>
    <xdr:sp macro="" textlink="">
      <xdr:nvSpPr>
        <xdr:cNvPr id="61" name="Text Box 16"/>
        <xdr:cNvSpPr txBox="1">
          <a:spLocks noChangeArrowheads="1"/>
        </xdr:cNvSpPr>
      </xdr:nvSpPr>
      <xdr:spPr bwMode="auto">
        <a:xfrm>
          <a:off x="4733925" y="32165924"/>
          <a:ext cx="2571750" cy="2190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 algn="in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CCCCCC"/>
                </a:outerShdw>
              </a:effectLst>
            </a14:hiddenEffects>
          </a:ext>
        </a:extLst>
      </xdr:spPr>
      <xdr:txBody>
        <a:bodyPr vertOverflow="clip" wrap="square" lIns="36576" tIns="36576" rIns="36576" bIns="36576" anchor="t" upright="1"/>
        <a:lstStyle/>
        <a:p>
          <a:pPr algn="ctr" rtl="0">
            <a:defRPr sz="1000"/>
          </a:pPr>
          <a:r>
            <a:rPr lang="en-US" sz="900" b="0" i="1" u="sng" strike="noStrike" baseline="0">
              <a:solidFill>
                <a:srgbClr val="0039A6"/>
              </a:solidFill>
              <a:latin typeface="+mn-lt"/>
            </a:rPr>
            <a:t>Chart 7: % children with access to educational facilities</a:t>
          </a:r>
          <a:endParaRPr lang="en-US" sz="900" b="0" i="1" u="sng" strike="noStrike" baseline="0">
            <a:solidFill>
              <a:srgbClr val="000000"/>
            </a:solidFill>
            <a:latin typeface="+mn-lt"/>
            <a:cs typeface="Times New Roman"/>
          </a:endParaRPr>
        </a:p>
      </xdr:txBody>
    </xdr:sp>
    <xdr:clientData/>
  </xdr:twoCellAnchor>
  <xdr:twoCellAnchor>
    <xdr:from>
      <xdr:col>0</xdr:col>
      <xdr:colOff>47625</xdr:colOff>
      <xdr:row>184</xdr:row>
      <xdr:rowOff>0</xdr:rowOff>
    </xdr:from>
    <xdr:to>
      <xdr:col>11</xdr:col>
      <xdr:colOff>561977</xdr:colOff>
      <xdr:row>187</xdr:row>
      <xdr:rowOff>66676</xdr:rowOff>
    </xdr:to>
    <xdr:sp macro="" textlink="">
      <xdr:nvSpPr>
        <xdr:cNvPr id="62" name="Rounded Rectangle 46"/>
        <xdr:cNvSpPr/>
      </xdr:nvSpPr>
      <xdr:spPr>
        <a:xfrm>
          <a:off x="47625" y="31603950"/>
          <a:ext cx="7267577" cy="638176"/>
        </a:xfrm>
        <a:prstGeom prst="roundRect">
          <a:avLst>
            <a:gd name="adj" fmla="val 4092"/>
          </a:avLst>
        </a:prstGeom>
        <a:noFill/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72000" rIns="72000" rtlCol="0" anchor="t"/>
        <a:lstStyle/>
        <a:p>
          <a:pPr algn="l"/>
          <a:r>
            <a:rPr lang="en-US" sz="1400" b="1">
              <a:solidFill>
                <a:srgbClr val="0039A6"/>
              </a:solidFill>
              <a:latin typeface="+mn-lt"/>
            </a:rPr>
            <a:t>               HEALTH &amp; NUTRITION</a:t>
          </a:r>
        </a:p>
        <a:p>
          <a:pPr algn="just"/>
          <a:endParaRPr lang="en-US" sz="800" b="1" u="none">
            <a:solidFill>
              <a:srgbClr val="0066FF"/>
            </a:solidFill>
          </a:endParaRPr>
        </a:p>
        <a:p>
          <a:pPr algn="just"/>
          <a:r>
            <a:rPr lang="en-US" sz="1000" b="0" u="sng">
              <a:solidFill>
                <a:srgbClr val="FF0000"/>
              </a:solidFill>
            </a:rPr>
            <a:t>Narrative here.</a:t>
          </a:r>
          <a:r>
            <a:rPr lang="en-US" sz="1000" b="0" u="sng" baseline="0">
              <a:solidFill>
                <a:srgbClr val="FF0000"/>
              </a:solidFill>
            </a:rPr>
            <a:t> </a:t>
          </a:r>
        </a:p>
        <a:p>
          <a:pPr algn="just"/>
          <a:endParaRPr lang="en-US" sz="1000" b="0" u="sng" baseline="0">
            <a:solidFill>
              <a:srgbClr val="FF0000"/>
            </a:solidFill>
          </a:endParaRPr>
        </a:p>
        <a:p>
          <a:pPr algn="just"/>
          <a:endParaRPr lang="en-US" sz="1000" b="0" u="sng" baseline="0">
            <a:solidFill>
              <a:sysClr val="windowText" lastClr="000000"/>
            </a:solidFill>
          </a:endParaRPr>
        </a:p>
        <a:p>
          <a:pPr algn="just"/>
          <a:endParaRPr lang="en-US" sz="1000" b="0" u="sng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0</xdr:col>
      <xdr:colOff>66675</xdr:colOff>
      <xdr:row>183</xdr:row>
      <xdr:rowOff>152400</xdr:rowOff>
    </xdr:from>
    <xdr:to>
      <xdr:col>1</xdr:col>
      <xdr:colOff>28575</xdr:colOff>
      <xdr:row>186</xdr:row>
      <xdr:rowOff>152400</xdr:rowOff>
    </xdr:to>
    <xdr:pic>
      <xdr:nvPicPr>
        <xdr:cNvPr id="11" name="Image 10"/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31565850"/>
          <a:ext cx="571500" cy="571500"/>
        </a:xfrm>
        <a:prstGeom prst="rect">
          <a:avLst/>
        </a:prstGeom>
      </xdr:spPr>
    </xdr:pic>
    <xdr:clientData/>
  </xdr:twoCellAnchor>
  <xdr:twoCellAnchor>
    <xdr:from>
      <xdr:col>0</xdr:col>
      <xdr:colOff>276225</xdr:colOff>
      <xdr:row>187</xdr:row>
      <xdr:rowOff>133349</xdr:rowOff>
    </xdr:from>
    <xdr:to>
      <xdr:col>3</xdr:col>
      <xdr:colOff>485775</xdr:colOff>
      <xdr:row>195</xdr:row>
      <xdr:rowOff>133350</xdr:rowOff>
    </xdr:to>
    <xdr:graphicFrame macro="">
      <xdr:nvGraphicFramePr>
        <xdr:cNvPr id="63" name="Graphique 6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0</xdr:colOff>
      <xdr:row>196</xdr:row>
      <xdr:rowOff>0</xdr:rowOff>
    </xdr:from>
    <xdr:to>
      <xdr:col>4</xdr:col>
      <xdr:colOff>190500</xdr:colOff>
      <xdr:row>197</xdr:row>
      <xdr:rowOff>47625</xdr:rowOff>
    </xdr:to>
    <xdr:sp macro="" textlink="">
      <xdr:nvSpPr>
        <xdr:cNvPr id="65" name="Text Box 16"/>
        <xdr:cNvSpPr txBox="1">
          <a:spLocks noChangeArrowheads="1"/>
        </xdr:cNvSpPr>
      </xdr:nvSpPr>
      <xdr:spPr bwMode="auto">
        <a:xfrm>
          <a:off x="0" y="33251775"/>
          <a:ext cx="2219325" cy="2095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 algn="in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CCCCCC"/>
                </a:outerShdw>
              </a:effectLst>
            </a14:hiddenEffects>
          </a:ext>
        </a:extLst>
      </xdr:spPr>
      <xdr:txBody>
        <a:bodyPr vertOverflow="clip" wrap="square" lIns="36576" tIns="36576" rIns="36576" bIns="36576" anchor="t" upright="1"/>
        <a:lstStyle/>
        <a:p>
          <a:pPr algn="ctr" rtl="0">
            <a:defRPr sz="1000"/>
          </a:pPr>
          <a:r>
            <a:rPr lang="en-US" sz="900" b="0" i="1" u="sng" strike="noStrike" baseline="0">
              <a:solidFill>
                <a:srgbClr val="0039A6"/>
              </a:solidFill>
              <a:latin typeface="+mn-lt"/>
            </a:rPr>
            <a:t>Chart 8: Quality of healthcare delivery in sites</a:t>
          </a:r>
          <a:endParaRPr lang="en-US" sz="900" b="0" i="1" u="sng" strike="noStrike" baseline="0">
            <a:solidFill>
              <a:srgbClr val="000000"/>
            </a:solidFill>
            <a:latin typeface="+mn-lt"/>
            <a:cs typeface="Times New Roman"/>
          </a:endParaRPr>
        </a:p>
      </xdr:txBody>
    </xdr:sp>
    <xdr:clientData/>
  </xdr:twoCellAnchor>
  <xdr:twoCellAnchor>
    <xdr:from>
      <xdr:col>4</xdr:col>
      <xdr:colOff>400050</xdr:colOff>
      <xdr:row>187</xdr:row>
      <xdr:rowOff>142875</xdr:rowOff>
    </xdr:from>
    <xdr:to>
      <xdr:col>7</xdr:col>
      <xdr:colOff>381001</xdr:colOff>
      <xdr:row>196</xdr:row>
      <xdr:rowOff>0</xdr:rowOff>
    </xdr:to>
    <xdr:graphicFrame macro="">
      <xdr:nvGraphicFramePr>
        <xdr:cNvPr id="67" name="Graphique 6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4</xdr:col>
      <xdr:colOff>304800</xdr:colOff>
      <xdr:row>196</xdr:row>
      <xdr:rowOff>28575</xdr:rowOff>
    </xdr:from>
    <xdr:to>
      <xdr:col>7</xdr:col>
      <xdr:colOff>476250</xdr:colOff>
      <xdr:row>197</xdr:row>
      <xdr:rowOff>76200</xdr:rowOff>
    </xdr:to>
    <xdr:sp macro="" textlink="">
      <xdr:nvSpPr>
        <xdr:cNvPr id="68" name="Text Box 16"/>
        <xdr:cNvSpPr txBox="1">
          <a:spLocks noChangeArrowheads="1"/>
        </xdr:cNvSpPr>
      </xdr:nvSpPr>
      <xdr:spPr bwMode="auto">
        <a:xfrm>
          <a:off x="2333625" y="33280350"/>
          <a:ext cx="2219325" cy="2095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 algn="in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CCCCCC"/>
                </a:outerShdw>
              </a:effectLst>
            </a14:hiddenEffects>
          </a:ext>
        </a:extLst>
      </xdr:spPr>
      <xdr:txBody>
        <a:bodyPr vertOverflow="clip" wrap="square" lIns="36576" tIns="36576" rIns="36576" bIns="36576" anchor="t" upright="1"/>
        <a:lstStyle/>
        <a:p>
          <a:pPr algn="ctr" rtl="0">
            <a:defRPr sz="1000"/>
          </a:pPr>
          <a:r>
            <a:rPr lang="en-US" sz="900" b="0" i="1" u="sng" strike="noStrike" baseline="0">
              <a:solidFill>
                <a:srgbClr val="0039A6"/>
              </a:solidFill>
              <a:latin typeface="+mn-lt"/>
            </a:rPr>
            <a:t>Graph 4: Sites mentioning disease outbreak</a:t>
          </a:r>
          <a:endParaRPr lang="en-US" sz="900" b="0" i="1" u="sng" strike="noStrike" baseline="0">
            <a:solidFill>
              <a:srgbClr val="000000"/>
            </a:solidFill>
            <a:latin typeface="+mn-lt"/>
            <a:cs typeface="Times New Roman"/>
          </a:endParaRPr>
        </a:p>
      </xdr:txBody>
    </xdr:sp>
    <xdr:clientData/>
  </xdr:twoCellAnchor>
  <xdr:twoCellAnchor>
    <xdr:from>
      <xdr:col>8</xdr:col>
      <xdr:colOff>0</xdr:colOff>
      <xdr:row>187</xdr:row>
      <xdr:rowOff>152400</xdr:rowOff>
    </xdr:from>
    <xdr:to>
      <xdr:col>11</xdr:col>
      <xdr:colOff>485774</xdr:colOff>
      <xdr:row>195</xdr:row>
      <xdr:rowOff>152400</xdr:rowOff>
    </xdr:to>
    <xdr:graphicFrame macro="">
      <xdr:nvGraphicFramePr>
        <xdr:cNvPr id="75" name="Graphique 7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</xdr:col>
      <xdr:colOff>600075</xdr:colOff>
      <xdr:row>196</xdr:row>
      <xdr:rowOff>19050</xdr:rowOff>
    </xdr:from>
    <xdr:to>
      <xdr:col>11</xdr:col>
      <xdr:colOff>542925</xdr:colOff>
      <xdr:row>197</xdr:row>
      <xdr:rowOff>85724</xdr:rowOff>
    </xdr:to>
    <xdr:sp macro="" textlink="">
      <xdr:nvSpPr>
        <xdr:cNvPr id="78" name="Text Box 16"/>
        <xdr:cNvSpPr txBox="1">
          <a:spLocks noChangeArrowheads="1"/>
        </xdr:cNvSpPr>
      </xdr:nvSpPr>
      <xdr:spPr bwMode="auto">
        <a:xfrm>
          <a:off x="4676775" y="33213675"/>
          <a:ext cx="2619375" cy="228599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 algn="in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CCCCCC"/>
                </a:outerShdw>
              </a:effectLst>
            </a14:hiddenEffects>
          </a:ext>
        </a:extLst>
      </xdr:spPr>
      <xdr:txBody>
        <a:bodyPr vertOverflow="clip" wrap="square" lIns="36576" tIns="36576" rIns="36576" bIns="36576" anchor="t" upright="1"/>
        <a:lstStyle/>
        <a:p>
          <a:pPr algn="ctr" rtl="0">
            <a:defRPr sz="1000"/>
          </a:pPr>
          <a:r>
            <a:rPr lang="en-US" sz="900" b="0" i="1" u="sng" strike="noStrike" baseline="0">
              <a:solidFill>
                <a:srgbClr val="0039A6"/>
              </a:solidFill>
              <a:latin typeface="+mn-lt"/>
            </a:rPr>
            <a:t>Chart 9: Average number of meals per day in sites</a:t>
          </a:r>
          <a:endParaRPr lang="en-US" sz="900" b="0" i="1" u="sng" strike="noStrike" baseline="0">
            <a:solidFill>
              <a:srgbClr val="000000"/>
            </a:solidFill>
            <a:latin typeface="+mn-lt"/>
            <a:cs typeface="Times New Roman"/>
          </a:endParaRPr>
        </a:p>
      </xdr:txBody>
    </xdr:sp>
    <xdr:clientData/>
  </xdr:twoCellAnchor>
  <xdr:twoCellAnchor editAs="oneCell">
    <xdr:from>
      <xdr:col>6</xdr:col>
      <xdr:colOff>485775</xdr:colOff>
      <xdr:row>37</xdr:row>
      <xdr:rowOff>85725</xdr:rowOff>
    </xdr:from>
    <xdr:to>
      <xdr:col>7</xdr:col>
      <xdr:colOff>447675</xdr:colOff>
      <xdr:row>39</xdr:row>
      <xdr:rowOff>123825</xdr:rowOff>
    </xdr:to>
    <xdr:pic>
      <xdr:nvPicPr>
        <xdr:cNvPr id="12" name="Image 11"/>
        <xdr:cNvPicPr>
          <a:picLocks noChangeAspect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52875" y="6515100"/>
          <a:ext cx="571500" cy="571500"/>
        </a:xfrm>
        <a:prstGeom prst="rect">
          <a:avLst/>
        </a:prstGeom>
      </xdr:spPr>
    </xdr:pic>
    <xdr:clientData/>
  </xdr:twoCellAnchor>
  <xdr:twoCellAnchor>
    <xdr:from>
      <xdr:col>9</xdr:col>
      <xdr:colOff>9525</xdr:colOff>
      <xdr:row>37</xdr:row>
      <xdr:rowOff>0</xdr:rowOff>
    </xdr:from>
    <xdr:to>
      <xdr:col>11</xdr:col>
      <xdr:colOff>476251</xdr:colOff>
      <xdr:row>39</xdr:row>
      <xdr:rowOff>247650</xdr:rowOff>
    </xdr:to>
    <xdr:sp macro="" textlink="">
      <xdr:nvSpPr>
        <xdr:cNvPr id="80" name="Text Box 16"/>
        <xdr:cNvSpPr txBox="1">
          <a:spLocks noChangeArrowheads="1"/>
        </xdr:cNvSpPr>
      </xdr:nvSpPr>
      <xdr:spPr bwMode="auto">
        <a:xfrm>
          <a:off x="5305425" y="6429375"/>
          <a:ext cx="1924051" cy="7810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 algn="in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CCCCCC"/>
                </a:outerShdw>
              </a:effectLst>
            </a14:hiddenEffects>
          </a:ext>
        </a:extLst>
      </xdr:spPr>
      <xdr:txBody>
        <a:bodyPr vertOverflow="clip" wrap="square" lIns="36576" tIns="36576" rIns="36576" bIns="36576" anchor="ctr" upright="1"/>
        <a:lstStyle/>
        <a:p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+mn-lt"/>
              <a:cs typeface="Times New Roman"/>
            </a:rPr>
            <a:t>of the assessed </a:t>
          </a:r>
          <a:r>
            <a:rPr lang="en-US" sz="1000" b="0" i="0" u="none" strike="noStrike" baseline="0">
              <a:solidFill>
                <a:srgbClr val="000000"/>
              </a:solidFill>
              <a:latin typeface="+mn-lt"/>
              <a:cs typeface="Times New Roman"/>
            </a:rPr>
            <a:t>sites</a:t>
          </a:r>
          <a:r>
            <a:rPr lang="en-US" sz="900" b="0" i="0" u="none" strike="noStrike" baseline="0">
              <a:solidFill>
                <a:srgbClr val="000000"/>
              </a:solidFill>
              <a:latin typeface="+mn-lt"/>
              <a:cs typeface="Times New Roman"/>
            </a:rPr>
            <a:t> mentioned a disease outbreak</a:t>
          </a:r>
        </a:p>
      </xdr:txBody>
    </xdr:sp>
    <xdr:clientData/>
  </xdr:twoCellAnchor>
  <xdr:twoCellAnchor editAs="oneCell">
    <xdr:from>
      <xdr:col>0</xdr:col>
      <xdr:colOff>152400</xdr:colOff>
      <xdr:row>0</xdr:row>
      <xdr:rowOff>104776</xdr:rowOff>
    </xdr:from>
    <xdr:to>
      <xdr:col>2</xdr:col>
      <xdr:colOff>133350</xdr:colOff>
      <xdr:row>5</xdr:row>
      <xdr:rowOff>16646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0" y="104776"/>
          <a:ext cx="1019175" cy="721495"/>
        </a:xfrm>
        <a:prstGeom prst="rect">
          <a:avLst/>
        </a:prstGeom>
      </xdr:spPr>
    </xdr:pic>
    <xdr:clientData/>
  </xdr:twoCellAnchor>
  <xdr:twoCellAnchor editAs="oneCell">
    <xdr:from>
      <xdr:col>9</xdr:col>
      <xdr:colOff>428626</xdr:colOff>
      <xdr:row>198</xdr:row>
      <xdr:rowOff>123825</xdr:rowOff>
    </xdr:from>
    <xdr:to>
      <xdr:col>10</xdr:col>
      <xdr:colOff>807515</xdr:colOff>
      <xdr:row>203</xdr:row>
      <xdr:rowOff>34200</xdr:rowOff>
    </xdr:to>
    <xdr:pic>
      <xdr:nvPicPr>
        <xdr:cNvPr id="79" name="Image 78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33699450"/>
          <a:ext cx="1017064" cy="720000"/>
        </a:xfrm>
        <a:prstGeom prst="rect">
          <a:avLst/>
        </a:prstGeom>
      </xdr:spPr>
    </xdr:pic>
    <xdr:clientData/>
  </xdr:twoCellAnchor>
  <xdr:twoCellAnchor>
    <xdr:from>
      <xdr:col>7</xdr:col>
      <xdr:colOff>85731</xdr:colOff>
      <xdr:row>88</xdr:row>
      <xdr:rowOff>104779</xdr:rowOff>
    </xdr:from>
    <xdr:to>
      <xdr:col>7</xdr:col>
      <xdr:colOff>504831</xdr:colOff>
      <xdr:row>92</xdr:row>
      <xdr:rowOff>38104</xdr:rowOff>
    </xdr:to>
    <xdr:cxnSp macro="">
      <xdr:nvCxnSpPr>
        <xdr:cNvPr id="76" name="Straight Arrow Connector 75"/>
        <xdr:cNvCxnSpPr/>
      </xdr:nvCxnSpPr>
      <xdr:spPr>
        <a:xfrm rot="5400000" flipH="1" flipV="1">
          <a:off x="4081468" y="15311442"/>
          <a:ext cx="581025" cy="419100"/>
        </a:xfrm>
        <a:prstGeom prst="straightConnector1">
          <a:avLst/>
        </a:prstGeom>
        <a:ln w="19050">
          <a:solidFill>
            <a:schemeClr val="accent3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66675</xdr:colOff>
      <xdr:row>92</xdr:row>
      <xdr:rowOff>47625</xdr:rowOff>
    </xdr:from>
    <xdr:to>
      <xdr:col>7</xdr:col>
      <xdr:colOff>466725</xdr:colOff>
      <xdr:row>93</xdr:row>
      <xdr:rowOff>57150</xdr:rowOff>
    </xdr:to>
    <xdr:sp macro="" textlink="">
      <xdr:nvSpPr>
        <xdr:cNvPr id="82" name="Text Box 16"/>
        <xdr:cNvSpPr txBox="1">
          <a:spLocks noChangeArrowheads="1"/>
        </xdr:cNvSpPr>
      </xdr:nvSpPr>
      <xdr:spPr bwMode="auto">
        <a:xfrm>
          <a:off x="3533775" y="15821025"/>
          <a:ext cx="1009650" cy="1714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 algn="in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CCCCCC"/>
                </a:outerShdw>
              </a:effectLst>
            </a14:hiddenEffects>
          </a:ext>
        </a:extLst>
      </xdr:spPr>
      <xdr:txBody>
        <a:bodyPr vertOverflow="clip" wrap="square" lIns="36576" tIns="36576" rIns="36576" bIns="36576" anchor="t" upright="1"/>
        <a:lstStyle/>
        <a:p>
          <a:pPr algn="ctr" rtl="0">
            <a:defRPr sz="1000"/>
          </a:pPr>
          <a:r>
            <a:rPr lang="en-US" sz="800" b="1" i="1" u="sng" strike="noStrike" baseline="0">
              <a:solidFill>
                <a:schemeClr val="accent2">
                  <a:lumMod val="75000"/>
                </a:schemeClr>
              </a:solidFill>
              <a:latin typeface="+mn-lt"/>
              <a:cs typeface="Times New Roman"/>
            </a:rPr>
            <a:t>Number of camps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0.50698</cdr:x>
      <cdr:y>0.05618</cdr:y>
    </cdr:from>
    <cdr:to>
      <cdr:x>1</cdr:x>
      <cdr:y>0.1573</cdr:y>
    </cdr:to>
    <cdr:sp macro="" textlink="">
      <cdr:nvSpPr>
        <cdr:cNvPr id="3" name="Text Box 1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400175" y="95246"/>
          <a:ext cx="1009650" cy="171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xdr="http://schemas.openxmlformats.org/drawingml/2006/spreadsheetDrawing" xmlns:a14="http://schemas.microsoft.com/office/drawing/2010/main" xmlns="" xmlns:lc="http://schemas.openxmlformats.org/drawingml/2006/lockedCanvas">
              <a:solidFill>
                <a:srgbClr val="FFFFFF"/>
              </a:solidFill>
            </a14:hiddenFill>
          </a:ext>
          <a:ext uri="{91240B29-F687-4F45-9708-019B960494DF}">
            <a14:hiddenLine xmlns:xdr="http://schemas.openxmlformats.org/drawingml/2006/spreadsheetDrawing" xmlns:a14="http://schemas.microsoft.com/office/drawing/2010/main" xmlns="" xmlns:lc="http://schemas.openxmlformats.org/drawingml/2006/lockedCanvas" w="9525" algn="in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xdr="http://schemas.openxmlformats.org/drawingml/2006/spreadsheetDrawing" xmlns:a14="http://schemas.microsoft.com/office/drawing/2010/main" xmlns="" xmlns:lc="http://schemas.openxmlformats.org/drawingml/2006/lockedCanvas">
              <a:effectLst>
                <a:outerShdw dist="35921" dir="2700000" algn="ctr" rotWithShape="0">
                  <a:srgbClr val="CCCCCC"/>
                </a:outerShdw>
              </a:effectLst>
            </a14:hiddenEffects>
          </a:ext>
        </a:extLst>
      </cdr:spPr>
      <cdr:txBody>
        <a:bodyPr xmlns:a="http://schemas.openxmlformats.org/drawingml/2006/main" wrap="square" lIns="36576" tIns="36576" rIns="36576" bIns="36576" anchor="t" upright="1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 rtl="0">
            <a:defRPr sz="1000"/>
          </a:pPr>
          <a:r>
            <a:rPr lang="en-US" sz="800" b="1" i="1" u="sng" strike="noStrike" baseline="0">
              <a:solidFill>
                <a:srgbClr val="C0504D">
                  <a:lumMod val="75000"/>
                </a:srgbClr>
              </a:solidFill>
              <a:latin typeface="Calibri"/>
              <a:cs typeface="Times New Roman"/>
            </a:rPr>
            <a:t>Number of camps</a:t>
          </a:r>
        </a:p>
      </cdr:txBody>
    </cdr:sp>
  </cdr:relSizeAnchor>
  <cdr:relSizeAnchor xmlns:cdr="http://schemas.openxmlformats.org/drawingml/2006/chartDrawing">
    <cdr:from>
      <cdr:x>0.69302</cdr:x>
      <cdr:y>0.20225</cdr:y>
    </cdr:from>
    <cdr:to>
      <cdr:x>0.7907</cdr:x>
      <cdr:y>0.44382</cdr:y>
    </cdr:to>
    <cdr:sp macro="" textlink="">
      <cdr:nvSpPr>
        <cdr:cNvPr id="8" name="Straight Arrow Connector 7"/>
        <cdr:cNvSpPr/>
      </cdr:nvSpPr>
      <cdr:spPr>
        <a:xfrm xmlns:a="http://schemas.openxmlformats.org/drawingml/2006/main" rot="5400000">
          <a:off x="1419226" y="342900"/>
          <a:ext cx="200025" cy="409575"/>
        </a:xfrm>
        <a:prstGeom xmlns:a="http://schemas.openxmlformats.org/drawingml/2006/main" prst="straightConnector1">
          <a:avLst/>
        </a:prstGeom>
        <a:ln xmlns:a="http://schemas.openxmlformats.org/drawingml/2006/main" w="19050">
          <a:solidFill>
            <a:schemeClr val="accent3"/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7</xdr:row>
      <xdr:rowOff>38100</xdr:rowOff>
    </xdr:from>
    <xdr:to>
      <xdr:col>4</xdr:col>
      <xdr:colOff>114300</xdr:colOff>
      <xdr:row>21</xdr:row>
      <xdr:rowOff>114300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0</xdr:row>
      <xdr:rowOff>38100</xdr:rowOff>
    </xdr:from>
    <xdr:to>
      <xdr:col>8</xdr:col>
      <xdr:colOff>19050</xdr:colOff>
      <xdr:row>14</xdr:row>
      <xdr:rowOff>114300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238125</xdr:colOff>
      <xdr:row>17</xdr:row>
      <xdr:rowOff>85725</xdr:rowOff>
    </xdr:from>
    <xdr:to>
      <xdr:col>9</xdr:col>
      <xdr:colOff>104775</xdr:colOff>
      <xdr:row>31</xdr:row>
      <xdr:rowOff>161925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180975</xdr:colOff>
      <xdr:row>6</xdr:row>
      <xdr:rowOff>38100</xdr:rowOff>
    </xdr:from>
    <xdr:to>
      <xdr:col>10</xdr:col>
      <xdr:colOff>180975</xdr:colOff>
      <xdr:row>20</xdr:row>
      <xdr:rowOff>114300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704850</xdr:colOff>
      <xdr:row>22</xdr:row>
      <xdr:rowOff>161925</xdr:rowOff>
    </xdr:from>
    <xdr:to>
      <xdr:col>9</xdr:col>
      <xdr:colOff>704850</xdr:colOff>
      <xdr:row>37</xdr:row>
      <xdr:rowOff>47625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180975</xdr:colOff>
      <xdr:row>36</xdr:row>
      <xdr:rowOff>38100</xdr:rowOff>
    </xdr:from>
    <xdr:to>
      <xdr:col>9</xdr:col>
      <xdr:colOff>47625</xdr:colOff>
      <xdr:row>50</xdr:row>
      <xdr:rowOff>114300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504825</xdr:colOff>
      <xdr:row>1</xdr:row>
      <xdr:rowOff>66675</xdr:rowOff>
    </xdr:from>
    <xdr:to>
      <xdr:col>10</xdr:col>
      <xdr:colOff>504825</xdr:colOff>
      <xdr:row>15</xdr:row>
      <xdr:rowOff>142875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714375</xdr:colOff>
      <xdr:row>16</xdr:row>
      <xdr:rowOff>28575</xdr:rowOff>
    </xdr:from>
    <xdr:to>
      <xdr:col>10</xdr:col>
      <xdr:colOff>714375</xdr:colOff>
      <xdr:row>30</xdr:row>
      <xdr:rowOff>104775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19050</xdr:colOff>
      <xdr:row>33</xdr:row>
      <xdr:rowOff>9525</xdr:rowOff>
    </xdr:from>
    <xdr:to>
      <xdr:col>11</xdr:col>
      <xdr:colOff>19050</xdr:colOff>
      <xdr:row>47</xdr:row>
      <xdr:rowOff>85725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TM" refreshedDate="42445.421451504626" createdVersion="4" refreshedVersion="3" minRefreshableVersion="3" recordCount="13">
  <cacheSource type="worksheet">
    <worksheetSource ref="A1:DJ14" sheet="RawData"/>
  </cacheSource>
  <cacheFields count="114">
    <cacheField name="SurveyID" numFmtId="0">
      <sharedItems containsString="0" containsBlank="1" containsNumber="1" containsInteger="1" minValue="110" maxValue="121"/>
    </cacheField>
    <cacheField name="SurveyDate" numFmtId="14">
      <sharedItems containsNonDate="0" containsDate="1" containsString="0" containsBlank="1" minDate="2016-02-26T00:00:00" maxDate="2016-02-27T00:00:00"/>
    </cacheField>
    <cacheField name="WeekNo" numFmtId="1">
      <sharedItems containsString="0" containsBlank="1" containsNumber="1" containsInteger="1" minValue="8" maxValue="8"/>
    </cacheField>
    <cacheField name="SSID" numFmtId="0">
      <sharedItems containsBlank="1"/>
    </cacheField>
    <cacheField name="SiteName" numFmtId="0">
      <sharedItems containsBlank="1"/>
    </cacheField>
    <cacheField name="Lat" numFmtId="0">
      <sharedItems containsString="0" containsBlank="1" containsNumber="1" minValue="11.77871" maxValue="11.903309999999999"/>
    </cacheField>
    <cacheField name="Lon" numFmtId="0">
      <sharedItems containsString="0" containsBlank="1" containsNumber="1" minValue="13.07874" maxValue="13.224299999999999"/>
    </cacheField>
    <cacheField name="State" numFmtId="0">
      <sharedItems containsBlank="1"/>
    </cacheField>
    <cacheField name="LGA" numFmtId="0">
      <sharedItems containsBlank="1"/>
    </cacheField>
    <cacheField name="Ward" numFmtId="0">
      <sharedItems containsBlank="1"/>
    </cacheField>
    <cacheField name="hhs" numFmtId="0">
      <sharedItems containsString="0" containsBlank="1" containsNumber="1" containsInteger="1" minValue="185" maxValue="2452"/>
    </cacheField>
    <cacheField name="inds" numFmtId="0">
      <sharedItems containsString="0" containsBlank="1" containsNumber="1" containsInteger="1" minValue="1296" maxValue="18387"/>
    </cacheField>
    <cacheField name="m_lt1" numFmtId="0">
      <sharedItems containsString="0" containsBlank="1" containsNumber="1" containsInteger="1" minValue="19" maxValue="509"/>
    </cacheField>
    <cacheField name="f_lt1" numFmtId="0">
      <sharedItems containsString="0" containsBlank="1" containsNumber="1" containsInteger="1" minValue="23" maxValue="457"/>
    </cacheField>
    <cacheField name="m_1_5" numFmtId="0">
      <sharedItems containsString="0" containsBlank="1" containsNumber="1" containsInteger="1" minValue="21" maxValue="1055"/>
    </cacheField>
    <cacheField name="f_1_5" numFmtId="0">
      <sharedItems containsString="0" containsBlank="1" containsNumber="1" containsInteger="1" minValue="37" maxValue="1144"/>
    </cacheField>
    <cacheField name="m_6_12" numFmtId="0">
      <sharedItems containsString="0" containsBlank="1" containsNumber="1" containsInteger="1" minValue="56" maxValue="1225"/>
    </cacheField>
    <cacheField name="f_6_12" numFmtId="0">
      <sharedItems containsString="0" containsBlank="1" containsNumber="1" containsInteger="1" minValue="99" maxValue="2452"/>
    </cacheField>
    <cacheField name="m_13_17" numFmtId="0">
      <sharedItems containsString="0" containsBlank="1" containsNumber="1" containsInteger="1" minValue="13" maxValue="1531"/>
    </cacheField>
    <cacheField name="f_13_17" numFmtId="0">
      <sharedItems containsString="0" containsBlank="1" containsNumber="1" containsInteger="1" minValue="74" maxValue="3066"/>
    </cacheField>
    <cacheField name="m_18_59" numFmtId="0">
      <sharedItems containsString="0" containsBlank="1" containsNumber="1" containsInteger="1" minValue="0" maxValue="2574"/>
    </cacheField>
    <cacheField name="f_18_59" numFmtId="0">
      <sharedItems containsString="0" containsBlank="1" containsNumber="1" containsInteger="1" minValue="180" maxValue="5149"/>
    </cacheField>
    <cacheField name="m_60p" numFmtId="0">
      <sharedItems containsString="0" containsBlank="1" containsNumber="1" containsInteger="1" minValue="0" maxValue="486"/>
    </cacheField>
    <cacheField name="f_60p" numFmtId="0">
      <sharedItems containsString="0" containsBlank="1" containsNumber="1" containsInteger="1" minValue="15" maxValue="1076"/>
    </cacheField>
    <cacheField name="PopChg" numFmtId="0">
      <sharedItems containsBlank="1"/>
    </cacheField>
    <cacheField name="ReasonChg" numFmtId="0">
      <sharedItems containsBlank="1"/>
    </cacheField>
    <cacheField name="Arr_Gvt_trans" numFmtId="0">
      <sharedItems containsString="0" containsBlank="1" containsNumber="1" containsInteger="1" minValue="0" maxValue="1"/>
    </cacheField>
    <cacheField name="Arr_Mil_trans" numFmtId="0">
      <sharedItems containsString="0" containsBlank="1" containsNumber="1" containsInteger="1" minValue="0" maxValue="0"/>
    </cacheField>
    <cacheField name="Arr_Ind_arr_camp" numFmtId="0">
      <sharedItems containsString="0" containsBlank="1" containsNumber="1" containsInteger="1" minValue="0" maxValue="0"/>
    </cacheField>
    <cacheField name="Arr_Ind_arr_HC" numFmtId="0">
      <sharedItems containsString="0" containsBlank="1" containsNumber="1" containsInteger="1" minValue="0" maxValue="0"/>
    </cacheField>
    <cacheField name="Arr_Ind_arr_origin" numFmtId="0">
      <sharedItems containsString="0" containsBlank="1" containsNumber="1" containsInteger="1" minValue="0" maxValue="0"/>
    </cacheField>
    <cacheField name="Arr_oth" numFmtId="0">
      <sharedItems containsString="0" containsBlank="1" containsNumber="1" containsInteger="1" minValue="0" maxValue="0"/>
    </cacheField>
    <cacheField name="Dep_Gvt_trans" numFmtId="0">
      <sharedItems containsString="0" containsBlank="1" containsNumber="1" containsInteger="1" minValue="0" maxValue="1"/>
    </cacheField>
    <cacheField name="Dep_Mil_trans" numFmtId="0">
      <sharedItems containsString="0" containsBlank="1" containsNumber="1" containsInteger="1" minValue="0" maxValue="0"/>
    </cacheField>
    <cacheField name="Dep_Ind_ret_origin" numFmtId="0">
      <sharedItems containsString="0" containsBlank="1" containsNumber="1" containsInteger="1" minValue="0" maxValue="1"/>
    </cacheField>
    <cacheField name="Dep_Ind_move_oth_camp" numFmtId="0">
      <sharedItems containsString="0" containsBlank="1" containsNumber="1" containsInteger="1" minValue="0" maxValue="0"/>
    </cacheField>
    <cacheField name="Dep_Ind_move_HC" numFmtId="0">
      <sharedItems containsString="0" containsBlank="1" containsNumber="1" containsInteger="1" minValue="0" maxValue="1"/>
    </cacheField>
    <cacheField name="Dep_oth" numFmtId="0">
      <sharedItems containsString="0" containsBlank="1" containsNumber="1" containsInteger="1" minValue="0" maxValue="0"/>
    </cacheField>
    <cacheField name="shelter_kits_dist" numFmtId="0">
      <sharedItems containsString="0" containsBlank="1" containsNumber="1" containsInteger="1" minValue="0" maxValue="1"/>
    </cacheField>
    <cacheField name="tent_dist" numFmtId="0">
      <sharedItems containsString="0" containsBlank="1" containsNumber="1" containsInteger="1" minValue="0" maxValue="1"/>
    </cacheField>
    <cacheField name="nfi_dist" numFmtId="0">
      <sharedItems containsString="0" containsBlank="1" containsNumber="1" containsInteger="1" minValue="0" maxValue="1"/>
    </cacheField>
    <cacheField name="hyg_kits_dist" numFmtId="0">
      <sharedItems containsString="0" containsBlank="1" containsNumber="1" containsInteger="1" minValue="0" maxValue="0"/>
    </cacheField>
    <cacheField name="shelter_repairs" numFmtId="0">
      <sharedItems containsString="0" containsBlank="1" containsNumber="1" containsInteger="1" minValue="0" maxValue="0"/>
    </cacheField>
    <cacheField name="Other_activity_c" numFmtId="0">
      <sharedItems containsString="0" containsBlank="1" containsNumber="1" containsInteger="1" minValue="0" maxValue="1"/>
    </cacheField>
    <cacheField name="MostNeededNFI" numFmtId="0">
      <sharedItems containsBlank="1" count="7">
        <s v="Soap"/>
        <s v="Blankets/Mats"/>
        <s v="Plastic sheeting"/>
        <s v="Hygiene kits"/>
        <s v="Mosquito nets"/>
        <m/>
        <s v="Kitchen sets" u="1"/>
      </sharedItems>
    </cacheField>
    <cacheField name="2ndMostNeededNFI" numFmtId="0">
      <sharedItems containsBlank="1"/>
    </cacheField>
    <cacheField name="%_HHs_living_outside" numFmtId="0">
      <sharedItems containsBlank="1" count="5">
        <s v="&lt;25%"/>
        <s v="&lt;75%"/>
        <s v="None"/>
        <s v="&gt;75%"/>
        <m/>
      </sharedItems>
    </cacheField>
    <cacheField name="Water_dist" numFmtId="0">
      <sharedItems containsString="0" containsBlank="1" containsNumber="1" containsInteger="1" minValue="0" maxValue="1"/>
    </cacheField>
    <cacheField name="WaterStorage_fac_dist" numFmtId="0">
      <sharedItems containsString="0" containsBlank="1" containsNumber="1" containsInteger="1" minValue="0" maxValue="1"/>
    </cacheField>
    <cacheField name="Install_repair_lat" numFmtId="0">
      <sharedItems containsString="0" containsBlank="1" containsNumber="1" containsInteger="1" minValue="0" maxValue="0"/>
    </cacheField>
    <cacheField name="Install_repair_washing_fac" numFmtId="0">
      <sharedItems containsString="0" containsBlank="1" containsNumber="1" containsInteger="1" minValue="0" maxValue="0"/>
    </cacheField>
    <cacheField name="Install_repair_garbage_disp" numFmtId="0">
      <sharedItems containsString="0" containsBlank="1" containsNumber="1" containsInteger="1" minValue="0" maxValue="1"/>
    </cacheField>
    <cacheField name="Install_repair_drainage_syst" numFmtId="0">
      <sharedItems containsString="0" containsBlank="1" containsNumber="1" containsInteger="1" minValue="0" maxValue="0"/>
    </cacheField>
    <cacheField name="Hygiene_promo_campaign" numFmtId="0">
      <sharedItems containsString="0" containsBlank="1" containsNumber="1" containsInteger="1" minValue="0" maxValue="1"/>
    </cacheField>
    <cacheField name="Other_activity_d" numFmtId="0">
      <sharedItems containsString="0" containsBlank="1" containsNumber="1" containsInteger="1" minValue="0" maxValue="1"/>
    </cacheField>
    <cacheField name="EvacuationFreq" numFmtId="0">
      <sharedItems containsBlank="1" count="5">
        <s v="None"/>
        <m/>
        <s v="Weekly"/>
        <s v="Monthly"/>
        <s v="NULL" u="1"/>
      </sharedItems>
    </cacheField>
    <cacheField name="SolidWasteDisp" numFmtId="0">
      <sharedItems containsBlank="1" count="4">
        <m/>
        <s v="Burning pit"/>
        <s v="Other" u="1"/>
        <s v="NULL" u="1"/>
      </sharedItems>
    </cacheField>
    <cacheField name="DispMean" numFmtId="0">
      <sharedItems containsBlank="1" count="5">
        <s v="Burning"/>
        <m/>
        <s v="Other"/>
        <s v="Burying"/>
        <s v="NULL" u="1"/>
      </sharedItems>
    </cacheField>
    <cacheField name="ProtectionMonitoring" numFmtId="0">
      <sharedItems containsString="0" containsBlank="1" containsNumber="1" containsInteger="1" minValue="0" maxValue="1"/>
    </cacheField>
    <cacheField name="FocusGroup_discuss" numFmtId="0">
      <sharedItems containsString="0" containsBlank="1" containsNumber="1" containsInteger="1" minValue="0" maxValue="1"/>
    </cacheField>
    <cacheField name="RecreationalActivities_wm" numFmtId="0">
      <sharedItems containsString="0" containsBlank="1" containsNumber="1" containsInteger="1" minValue="0" maxValue="1"/>
    </cacheField>
    <cacheField name="RecreationalActivities_ch" numFmtId="0">
      <sharedItems containsString="0" containsBlank="1" containsNumber="1" containsInteger="1" minValue="0" maxValue="1"/>
    </cacheField>
    <cacheField name="Trainings_wm" numFmtId="0">
      <sharedItems containsString="0" containsBlank="1" containsNumber="1" containsInteger="1" minValue="0" maxValue="1"/>
    </cacheField>
    <cacheField name="Trainings_ch" numFmtId="0">
      <sharedItems containsString="0" containsBlank="1" containsNumber="1" containsInteger="1" minValue="0" maxValue="1"/>
    </cacheField>
    <cacheField name="Other_activity_e" numFmtId="0">
      <sharedItems containsString="0" containsBlank="1" containsNumber="1" containsInteger="1" minValue="0" maxValue="1"/>
    </cacheField>
    <cacheField name="SecurityOnSite" numFmtId="0">
      <sharedItems containsBlank="1" count="3">
        <s v="Yes"/>
        <s v="No"/>
        <m/>
      </sharedItems>
    </cacheField>
    <cacheField name="IdpRelToSec" numFmtId="0">
      <sharedItems containsBlank="1" count="5">
        <s v="Good"/>
        <s v="Very Good"/>
        <s v="Poor"/>
        <s v="NULL"/>
        <m/>
      </sharedItems>
    </cacheField>
    <cacheField name="SecurityInc" numFmtId="0">
      <sharedItems containsBlank="1" count="4">
        <s v="NULL"/>
        <s v="Yes"/>
        <m/>
        <s v="No" u="1"/>
      </sharedItems>
    </cacheField>
    <cacheField name="nb_childAbuse" numFmtId="0">
      <sharedItems containsBlank="1"/>
    </cacheField>
    <cacheField name="nb_childLabor" numFmtId="0">
      <sharedItems containsBlank="1"/>
    </cacheField>
    <cacheField name="nb_sexualExploitation" numFmtId="0">
      <sharedItems containsBlank="1"/>
    </cacheField>
    <cacheField name="nb_psychosocial" numFmtId="0">
      <sharedItems containsBlank="1" containsMixedTypes="1" containsNumber="1" containsInteger="1" minValue="5" maxValue="5"/>
    </cacheField>
    <cacheField name="nb_forcedLabor" numFmtId="0">
      <sharedItems containsBlank="1"/>
    </cacheField>
    <cacheField name="nb_GBV" numFmtId="0">
      <sharedItems containsBlank="1"/>
    </cacheField>
    <cacheField name="nb_generalViolence" numFmtId="0">
      <sharedItems containsBlank="1" containsMixedTypes="1" containsNumber="1" containsInteger="1" minValue="3" maxValue="6"/>
    </cacheField>
    <cacheField name="UAC_m" numFmtId="0">
      <sharedItems containsBlank="1" containsMixedTypes="1" containsNumber="1" containsInteger="1" minValue="0" maxValue="51"/>
    </cacheField>
    <cacheField name="UAC_f" numFmtId="0">
      <sharedItems containsBlank="1" containsMixedTypes="1" containsNumber="1" containsInteger="1" minValue="2" maxValue="40"/>
    </cacheField>
    <cacheField name="SP_ch_m" numFmtId="0">
      <sharedItems containsBlank="1" containsMixedTypes="1" containsNumber="1" containsInteger="1" minValue="9" maxValue="106"/>
    </cacheField>
    <cacheField name="SP_ch_f" numFmtId="0">
      <sharedItems containsBlank="1" containsMixedTypes="1" containsNumber="1" containsInteger="1" minValue="5" maxValue="80"/>
    </cacheField>
    <cacheField name="UAC_foster_m" numFmtId="0">
      <sharedItems containsBlank="1" containsMixedTypes="1" containsNumber="1" containsInteger="1" minValue="0" maxValue="38"/>
    </cacheField>
    <cacheField name="UAC_foster_f" numFmtId="0">
      <sharedItems containsBlank="1" containsMixedTypes="1" containsNumber="1" containsInteger="1" minValue="1" maxValue="34"/>
    </cacheField>
    <cacheField name="ChildAbuse" numFmtId="0">
      <sharedItems containsString="0" containsBlank="1" containsNumber="1" containsInteger="1" minValue="0" maxValue="0"/>
    </cacheField>
    <cacheField name="ChildLabor" numFmtId="0">
      <sharedItems containsString="0" containsBlank="1" containsNumber="1" containsInteger="1" minValue="0" maxValue="0"/>
    </cacheField>
    <cacheField name="SexualExploitation" numFmtId="0">
      <sharedItems containsString="0" containsBlank="1" containsNumber="1" containsInteger="1" minValue="0" maxValue="0"/>
    </cacheField>
    <cacheField name="Psychosocial" numFmtId="0">
      <sharedItems containsString="0" containsBlank="1" containsNumber="1" containsInteger="1" minValue="0" maxValue="1"/>
    </cacheField>
    <cacheField name="ForcedLabor" numFmtId="0">
      <sharedItems containsString="0" containsBlank="1" containsNumber="1" containsInteger="1" minValue="0" maxValue="0"/>
    </cacheField>
    <cacheField name="GBV" numFmtId="0">
      <sharedItems containsString="0" containsBlank="1" containsNumber="1" containsInteger="1" minValue="0" maxValue="0"/>
    </cacheField>
    <cacheField name="GeneralViolence" numFmtId="0">
      <sharedItems containsString="0" containsBlank="1" containsNumber="1" containsInteger="1" minValue="0" maxValue="1"/>
    </cacheField>
    <cacheField name="UAC" numFmtId="0">
      <sharedItems containsString="0" containsBlank="1" containsNumber="1" containsInteger="1" minValue="0" maxValue="1"/>
    </cacheField>
    <cacheField name="SP_ch" numFmtId="0">
      <sharedItems containsString="0" containsBlank="1" containsNumber="1" containsInteger="1" minValue="0" maxValue="1"/>
    </cacheField>
    <cacheField name="SexualAbusePrev" numFmtId="0">
      <sharedItems containsBlank="1"/>
    </cacheField>
    <cacheField name="AgeRange" numFmtId="0">
      <sharedItems containsBlank="1"/>
    </cacheField>
    <cacheField name="GBV_Cases" numFmtId="0">
      <sharedItems containsBlank="1"/>
    </cacheField>
    <cacheField name="SchoolEstablishment" numFmtId="0">
      <sharedItems containsString="0" containsBlank="1" containsNumber="1" containsInteger="1" minValue="0" maxValue="1"/>
    </cacheField>
    <cacheField name="MaterialDistribution" numFmtId="0">
      <sharedItems containsString="0" containsBlank="1" containsNumber="1" containsInteger="1" minValue="0" maxValue="0"/>
    </cacheField>
    <cacheField name="TrainingForTeachers" numFmtId="0">
      <sharedItems containsString="0" containsBlank="1" containsNumber="1" containsInteger="1" minValue="0" maxValue="0"/>
    </cacheField>
    <cacheField name="Other_activity_f" numFmtId="0">
      <sharedItems containsString="0" containsBlank="1" containsNumber="1" containsInteger="1" minValue="0" maxValue="1"/>
    </cacheField>
    <cacheField name="Perc_child_att_sch" numFmtId="0">
      <sharedItems containsBlank="1"/>
    </cacheField>
    <cacheField name="Perc_avail_instruct_mat" numFmtId="0">
      <sharedItems containsBlank="1"/>
    </cacheField>
    <cacheField name="Perc_child_access_edu_fac" numFmtId="0">
      <sharedItems containsBlank="1"/>
    </cacheField>
    <cacheField name="SupplementaryFeeding_ch" numFmtId="0">
      <sharedItems containsString="0" containsBlank="1" containsNumber="1" containsInteger="1" minValue="0" maxValue="1"/>
    </cacheField>
    <cacheField name="SupplementaryFeeding_mo" numFmtId="0">
      <sharedItems containsString="0" containsBlank="1" containsNumber="1" containsInteger="1" minValue="0" maxValue="1"/>
    </cacheField>
    <cacheField name="Vaccination" numFmtId="0">
      <sharedItems containsString="0" containsBlank="1" containsNumber="1" containsInteger="1" minValue="0" maxValue="0"/>
    </cacheField>
    <cacheField name="HealthStucture_Establishment" numFmtId="0">
      <sharedItems containsString="0" containsBlank="1" containsNumber="1" containsInteger="1" minValue="0" maxValue="1"/>
    </cacheField>
    <cacheField name="MedicalReferrals" numFmtId="0">
      <sharedItems containsString="0" containsBlank="1" containsNumber="1" containsInteger="1" minValue="0" maxValue="1"/>
    </cacheField>
    <cacheField name="FoodDistribution" numFmtId="0">
      <sharedItems containsString="0" containsBlank="1" containsNumber="1" containsInteger="1" minValue="0" maxValue="1"/>
    </cacheField>
    <cacheField name="Other_activity_g" numFmtId="0">
      <sharedItems containsString="0" containsBlank="1" containsNumber="1" containsInteger="1" minValue="0" maxValue="1"/>
    </cacheField>
    <cacheField name="HealthcareDelivery" numFmtId="0">
      <sharedItems containsBlank="1"/>
    </cacheField>
    <cacheField name="DiseaseOutbreak" numFmtId="0">
      <sharedItems containsBlank="1"/>
    </cacheField>
    <cacheField name="Disease" numFmtId="0">
      <sharedItems containsBlank="1"/>
    </cacheField>
    <cacheField name="HeathFacLoc" numFmtId="0">
      <sharedItems containsBlank="1"/>
    </cacheField>
    <cacheField name="FoodAccess" numFmtId="0">
      <sharedItems containsBlank="1"/>
    </cacheField>
    <cacheField name="MarketAccess" numFmtId="0">
      <sharedItems containsBlank="1"/>
    </cacheField>
    <cacheField name="MealsPerDa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DTM" refreshedDate="42445.421451967595" createdVersion="4" refreshedVersion="3" minRefreshableVersion="3" recordCount="13">
  <cacheSource type="worksheet">
    <worksheetSource ref="A1:DJ14" sheet="RawData"/>
  </cacheSource>
  <cacheFields count="114">
    <cacheField name="SurveyID" numFmtId="0">
      <sharedItems containsString="0" containsBlank="1" containsNumber="1" containsInteger="1" minValue="110" maxValue="121" count="13">
        <n v="110"/>
        <n v="111"/>
        <n v="112"/>
        <n v="113"/>
        <n v="114"/>
        <n v="115"/>
        <n v="116"/>
        <n v="117"/>
        <n v="118"/>
        <n v="119"/>
        <n v="120"/>
        <n v="121"/>
        <m/>
      </sharedItems>
    </cacheField>
    <cacheField name="SurveyDate" numFmtId="14">
      <sharedItems containsNonDate="0" containsDate="1" containsString="0" containsBlank="1" minDate="2016-02-26T00:00:00" maxDate="2016-02-27T00:00:00"/>
    </cacheField>
    <cacheField name="WeekNo" numFmtId="1">
      <sharedItems containsString="0" containsBlank="1" containsNumber="1" containsInteger="1" minValue="8" maxValue="8"/>
    </cacheField>
    <cacheField name="SSID" numFmtId="0">
      <sharedItems containsBlank="1"/>
    </cacheField>
    <cacheField name="SiteName" numFmtId="0">
      <sharedItems containsBlank="1"/>
    </cacheField>
    <cacheField name="Lat" numFmtId="0">
      <sharedItems containsString="0" containsBlank="1" containsNumber="1" minValue="11.77871" maxValue="11.903309999999999"/>
    </cacheField>
    <cacheField name="Lon" numFmtId="0">
      <sharedItems containsString="0" containsBlank="1" containsNumber="1" minValue="13.07874" maxValue="13.224299999999999"/>
    </cacheField>
    <cacheField name="State" numFmtId="0">
      <sharedItems containsBlank="1"/>
    </cacheField>
    <cacheField name="LGA" numFmtId="0">
      <sharedItems containsBlank="1"/>
    </cacheField>
    <cacheField name="Ward" numFmtId="0">
      <sharedItems containsBlank="1"/>
    </cacheField>
    <cacheField name="hhs" numFmtId="0">
      <sharedItems containsString="0" containsBlank="1" containsNumber="1" containsInteger="1" minValue="185" maxValue="2452"/>
    </cacheField>
    <cacheField name="inds" numFmtId="0">
      <sharedItems containsString="0" containsBlank="1" containsNumber="1" containsInteger="1" minValue="1296" maxValue="18387"/>
    </cacheField>
    <cacheField name="m_lt1" numFmtId="0">
      <sharedItems containsString="0" containsBlank="1" containsNumber="1" containsInteger="1" minValue="19" maxValue="509"/>
    </cacheField>
    <cacheField name="f_lt1" numFmtId="0">
      <sharedItems containsString="0" containsBlank="1" containsNumber="1" containsInteger="1" minValue="23" maxValue="457"/>
    </cacheField>
    <cacheField name="m_1_5" numFmtId="0">
      <sharedItems containsString="0" containsBlank="1" containsNumber="1" containsInteger="1" minValue="21" maxValue="1055"/>
    </cacheField>
    <cacheField name="f_1_5" numFmtId="0">
      <sharedItems containsString="0" containsBlank="1" containsNumber="1" containsInteger="1" minValue="37" maxValue="1144"/>
    </cacheField>
    <cacheField name="m_6_12" numFmtId="0">
      <sharedItems containsString="0" containsBlank="1" containsNumber="1" containsInteger="1" minValue="56" maxValue="1225"/>
    </cacheField>
    <cacheField name="f_6_12" numFmtId="0">
      <sharedItems containsString="0" containsBlank="1" containsNumber="1" containsInteger="1" minValue="99" maxValue="2452"/>
    </cacheField>
    <cacheField name="m_13_17" numFmtId="0">
      <sharedItems containsString="0" containsBlank="1" containsNumber="1" containsInteger="1" minValue="13" maxValue="1531"/>
    </cacheField>
    <cacheField name="f_13_17" numFmtId="0">
      <sharedItems containsString="0" containsBlank="1" containsNumber="1" containsInteger="1" minValue="74" maxValue="3066"/>
    </cacheField>
    <cacheField name="m_18_59" numFmtId="0">
      <sharedItems containsString="0" containsBlank="1" containsNumber="1" containsInteger="1" minValue="0" maxValue="2574"/>
    </cacheField>
    <cacheField name="f_18_59" numFmtId="0">
      <sharedItems containsString="0" containsBlank="1" containsNumber="1" containsInteger="1" minValue="180" maxValue="5149"/>
    </cacheField>
    <cacheField name="m_60p" numFmtId="0">
      <sharedItems containsString="0" containsBlank="1" containsNumber="1" containsInteger="1" minValue="0" maxValue="486"/>
    </cacheField>
    <cacheField name="f_60p" numFmtId="0">
      <sharedItems containsString="0" containsBlank="1" containsNumber="1" containsInteger="1" minValue="15" maxValue="1076"/>
    </cacheField>
    <cacheField name="PopChg" numFmtId="0">
      <sharedItems containsBlank="1"/>
    </cacheField>
    <cacheField name="ReasonChg" numFmtId="0">
      <sharedItems containsBlank="1"/>
    </cacheField>
    <cacheField name="Arr_Gvt_trans" numFmtId="0">
      <sharedItems containsString="0" containsBlank="1" containsNumber="1" containsInteger="1" minValue="0" maxValue="1"/>
    </cacheField>
    <cacheField name="Arr_Mil_trans" numFmtId="0">
      <sharedItems containsString="0" containsBlank="1" containsNumber="1" containsInteger="1" minValue="0" maxValue="0"/>
    </cacheField>
    <cacheField name="Arr_Ind_arr_camp" numFmtId="0">
      <sharedItems containsString="0" containsBlank="1" containsNumber="1" containsInteger="1" minValue="0" maxValue="0"/>
    </cacheField>
    <cacheField name="Arr_Ind_arr_HC" numFmtId="0">
      <sharedItems containsString="0" containsBlank="1" containsNumber="1" containsInteger="1" minValue="0" maxValue="0"/>
    </cacheField>
    <cacheField name="Arr_Ind_arr_origin" numFmtId="0">
      <sharedItems containsString="0" containsBlank="1" containsNumber="1" containsInteger="1" minValue="0" maxValue="0"/>
    </cacheField>
    <cacheField name="Arr_oth" numFmtId="0">
      <sharedItems containsString="0" containsBlank="1" containsNumber="1" containsInteger="1" minValue="0" maxValue="0"/>
    </cacheField>
    <cacheField name="Dep_Gvt_trans" numFmtId="0">
      <sharedItems containsString="0" containsBlank="1" containsNumber="1" containsInteger="1" minValue="0" maxValue="1"/>
    </cacheField>
    <cacheField name="Dep_Mil_trans" numFmtId="0">
      <sharedItems containsString="0" containsBlank="1" containsNumber="1" containsInteger="1" minValue="0" maxValue="0"/>
    </cacheField>
    <cacheField name="Dep_Ind_ret_origin" numFmtId="0">
      <sharedItems containsString="0" containsBlank="1" containsNumber="1" containsInteger="1" minValue="0" maxValue="1"/>
    </cacheField>
    <cacheField name="Dep_Ind_move_oth_camp" numFmtId="0">
      <sharedItems containsString="0" containsBlank="1" containsNumber="1" containsInteger="1" minValue="0" maxValue="0"/>
    </cacheField>
    <cacheField name="Dep_Ind_move_HC" numFmtId="0">
      <sharedItems containsString="0" containsBlank="1" containsNumber="1" containsInteger="1" minValue="0" maxValue="1"/>
    </cacheField>
    <cacheField name="Dep_oth" numFmtId="0">
      <sharedItems containsString="0" containsBlank="1" containsNumber="1" containsInteger="1" minValue="0" maxValue="0"/>
    </cacheField>
    <cacheField name="shelter_kits_dist" numFmtId="0">
      <sharedItems containsString="0" containsBlank="1" containsNumber="1" containsInteger="1" minValue="0" maxValue="1"/>
    </cacheField>
    <cacheField name="tent_dist" numFmtId="0">
      <sharedItems containsString="0" containsBlank="1" containsNumber="1" containsInteger="1" minValue="0" maxValue="1"/>
    </cacheField>
    <cacheField name="nfi_dist" numFmtId="0">
      <sharedItems containsString="0" containsBlank="1" containsNumber="1" containsInteger="1" minValue="0" maxValue="1"/>
    </cacheField>
    <cacheField name="hyg_kits_dist" numFmtId="0">
      <sharedItems containsString="0" containsBlank="1" containsNumber="1" containsInteger="1" minValue="0" maxValue="0"/>
    </cacheField>
    <cacheField name="shelter_repairs" numFmtId="0">
      <sharedItems containsString="0" containsBlank="1" containsNumber="1" containsInteger="1" minValue="0" maxValue="0"/>
    </cacheField>
    <cacheField name="Other_activity_c" numFmtId="0">
      <sharedItems containsString="0" containsBlank="1" containsNumber="1" containsInteger="1" minValue="0" maxValue="1"/>
    </cacheField>
    <cacheField name="MostNeededNFI" numFmtId="0">
      <sharedItems containsBlank="1"/>
    </cacheField>
    <cacheField name="2ndMostNeededNFI" numFmtId="0">
      <sharedItems containsBlank="1"/>
    </cacheField>
    <cacheField name="%_HHs_living_outside" numFmtId="0">
      <sharedItems containsBlank="1"/>
    </cacheField>
    <cacheField name="Water_dist" numFmtId="0">
      <sharedItems containsString="0" containsBlank="1" containsNumber="1" containsInteger="1" minValue="0" maxValue="1"/>
    </cacheField>
    <cacheField name="WaterStorage_fac_dist" numFmtId="0">
      <sharedItems containsString="0" containsBlank="1" containsNumber="1" containsInteger="1" minValue="0" maxValue="1"/>
    </cacheField>
    <cacheField name="Install_repair_lat" numFmtId="0">
      <sharedItems containsString="0" containsBlank="1" containsNumber="1" containsInteger="1" minValue="0" maxValue="0"/>
    </cacheField>
    <cacheField name="Install_repair_washing_fac" numFmtId="0">
      <sharedItems containsString="0" containsBlank="1" containsNumber="1" containsInteger="1" minValue="0" maxValue="0"/>
    </cacheField>
    <cacheField name="Install_repair_garbage_disp" numFmtId="0">
      <sharedItems containsString="0" containsBlank="1" containsNumber="1" containsInteger="1" minValue="0" maxValue="1"/>
    </cacheField>
    <cacheField name="Install_repair_drainage_syst" numFmtId="0">
      <sharedItems containsString="0" containsBlank="1" containsNumber="1" containsInteger="1" minValue="0" maxValue="0"/>
    </cacheField>
    <cacheField name="Hygiene_promo_campaign" numFmtId="0">
      <sharedItems containsString="0" containsBlank="1" containsNumber="1" containsInteger="1" minValue="0" maxValue="1"/>
    </cacheField>
    <cacheField name="Other_activity_d" numFmtId="0">
      <sharedItems containsString="0" containsBlank="1" containsNumber="1" containsInteger="1" minValue="0" maxValue="1"/>
    </cacheField>
    <cacheField name="EvacuationFreq" numFmtId="0">
      <sharedItems containsBlank="1"/>
    </cacheField>
    <cacheField name="SolidWasteDisp" numFmtId="0">
      <sharedItems containsBlank="1"/>
    </cacheField>
    <cacheField name="DispMean" numFmtId="0">
      <sharedItems containsBlank="1"/>
    </cacheField>
    <cacheField name="ProtectionMonitoring" numFmtId="0">
      <sharedItems containsString="0" containsBlank="1" containsNumber="1" containsInteger="1" minValue="0" maxValue="1"/>
    </cacheField>
    <cacheField name="FocusGroup_discuss" numFmtId="0">
      <sharedItems containsString="0" containsBlank="1" containsNumber="1" containsInteger="1" minValue="0" maxValue="1"/>
    </cacheField>
    <cacheField name="RecreationalActivities_wm" numFmtId="0">
      <sharedItems containsString="0" containsBlank="1" containsNumber="1" containsInteger="1" minValue="0" maxValue="1"/>
    </cacheField>
    <cacheField name="RecreationalActivities_ch" numFmtId="0">
      <sharedItems containsString="0" containsBlank="1" containsNumber="1" containsInteger="1" minValue="0" maxValue="1"/>
    </cacheField>
    <cacheField name="Trainings_wm" numFmtId="0">
      <sharedItems containsString="0" containsBlank="1" containsNumber="1" containsInteger="1" minValue="0" maxValue="1"/>
    </cacheField>
    <cacheField name="Trainings_ch" numFmtId="0">
      <sharedItems containsString="0" containsBlank="1" containsNumber="1" containsInteger="1" minValue="0" maxValue="1"/>
    </cacheField>
    <cacheField name="Other_activity_e" numFmtId="0">
      <sharedItems containsString="0" containsBlank="1" containsNumber="1" containsInteger="1" minValue="0" maxValue="1"/>
    </cacheField>
    <cacheField name="SecurityOnSite" numFmtId="0">
      <sharedItems containsBlank="1"/>
    </cacheField>
    <cacheField name="IdpRelToSec" numFmtId="0">
      <sharedItems containsBlank="1"/>
    </cacheField>
    <cacheField name="SecurityInc" numFmtId="0">
      <sharedItems containsBlank="1"/>
    </cacheField>
    <cacheField name="nb_childAbuse" numFmtId="0">
      <sharedItems containsBlank="1"/>
    </cacheField>
    <cacheField name="nb_childLabor" numFmtId="0">
      <sharedItems containsBlank="1"/>
    </cacheField>
    <cacheField name="nb_sexualExploitation" numFmtId="0">
      <sharedItems containsBlank="1"/>
    </cacheField>
    <cacheField name="nb_psychosocial" numFmtId="0">
      <sharedItems containsBlank="1" containsMixedTypes="1" containsNumber="1" containsInteger="1" minValue="5" maxValue="5"/>
    </cacheField>
    <cacheField name="nb_forcedLabor" numFmtId="0">
      <sharedItems containsBlank="1"/>
    </cacheField>
    <cacheField name="nb_GBV" numFmtId="0">
      <sharedItems containsBlank="1"/>
    </cacheField>
    <cacheField name="nb_generalViolence" numFmtId="0">
      <sharedItems containsBlank="1" containsMixedTypes="1" containsNumber="1" containsInteger="1" minValue="3" maxValue="6"/>
    </cacheField>
    <cacheField name="UAC_m" numFmtId="0">
      <sharedItems containsBlank="1" containsMixedTypes="1" containsNumber="1" containsInteger="1" minValue="0" maxValue="51"/>
    </cacheField>
    <cacheField name="UAC_f" numFmtId="0">
      <sharedItems containsBlank="1" containsMixedTypes="1" containsNumber="1" containsInteger="1" minValue="2" maxValue="40"/>
    </cacheField>
    <cacheField name="SP_ch_m" numFmtId="0">
      <sharedItems containsBlank="1" containsMixedTypes="1" containsNumber="1" containsInteger="1" minValue="9" maxValue="106"/>
    </cacheField>
    <cacheField name="SP_ch_f" numFmtId="0">
      <sharedItems containsBlank="1" containsMixedTypes="1" containsNumber="1" containsInteger="1" minValue="5" maxValue="80"/>
    </cacheField>
    <cacheField name="UAC_foster_m" numFmtId="0">
      <sharedItems containsBlank="1" containsMixedTypes="1" containsNumber="1" containsInteger="1" minValue="0" maxValue="38"/>
    </cacheField>
    <cacheField name="UAC_foster_f" numFmtId="0">
      <sharedItems containsBlank="1" containsMixedTypes="1" containsNumber="1" containsInteger="1" minValue="1" maxValue="34"/>
    </cacheField>
    <cacheField name="ChildAbuse" numFmtId="0">
      <sharedItems containsString="0" containsBlank="1" containsNumber="1" containsInteger="1" minValue="0" maxValue="0"/>
    </cacheField>
    <cacheField name="ChildLabor" numFmtId="0">
      <sharedItems containsString="0" containsBlank="1" containsNumber="1" containsInteger="1" minValue="0" maxValue="0"/>
    </cacheField>
    <cacheField name="SexualExploitation" numFmtId="0">
      <sharedItems containsString="0" containsBlank="1" containsNumber="1" containsInteger="1" minValue="0" maxValue="0"/>
    </cacheField>
    <cacheField name="Psychosocial" numFmtId="0">
      <sharedItems containsString="0" containsBlank="1" containsNumber="1" containsInteger="1" minValue="0" maxValue="1"/>
    </cacheField>
    <cacheField name="ForcedLabor" numFmtId="0">
      <sharedItems containsString="0" containsBlank="1" containsNumber="1" containsInteger="1" minValue="0" maxValue="0"/>
    </cacheField>
    <cacheField name="GBV" numFmtId="0">
      <sharedItems containsString="0" containsBlank="1" containsNumber="1" containsInteger="1" minValue="0" maxValue="0"/>
    </cacheField>
    <cacheField name="GeneralViolence" numFmtId="0">
      <sharedItems containsString="0" containsBlank="1" containsNumber="1" containsInteger="1" minValue="0" maxValue="1"/>
    </cacheField>
    <cacheField name="UAC" numFmtId="0">
      <sharedItems containsString="0" containsBlank="1" containsNumber="1" containsInteger="1" minValue="0" maxValue="1"/>
    </cacheField>
    <cacheField name="SP_ch" numFmtId="0">
      <sharedItems containsString="0" containsBlank="1" containsNumber="1" containsInteger="1" minValue="0" maxValue="1"/>
    </cacheField>
    <cacheField name="SexualAbusePrev" numFmtId="0">
      <sharedItems containsBlank="1"/>
    </cacheField>
    <cacheField name="AgeRange" numFmtId="0">
      <sharedItems containsBlank="1"/>
    </cacheField>
    <cacheField name="GBV_Cases" numFmtId="0">
      <sharedItems containsBlank="1"/>
    </cacheField>
    <cacheField name="SchoolEstablishment" numFmtId="0">
      <sharedItems containsString="0" containsBlank="1" containsNumber="1" containsInteger="1" minValue="0" maxValue="1"/>
    </cacheField>
    <cacheField name="MaterialDistribution" numFmtId="0">
      <sharedItems containsString="0" containsBlank="1" containsNumber="1" containsInteger="1" minValue="0" maxValue="0"/>
    </cacheField>
    <cacheField name="TrainingForTeachers" numFmtId="0">
      <sharedItems containsString="0" containsBlank="1" containsNumber="1" containsInteger="1" minValue="0" maxValue="0"/>
    </cacheField>
    <cacheField name="Other_activity_f" numFmtId="0">
      <sharedItems containsString="0" containsBlank="1" containsNumber="1" containsInteger="1" minValue="0" maxValue="1"/>
    </cacheField>
    <cacheField name="Perc_child_att_sch" numFmtId="0">
      <sharedItems containsBlank="1" count="6">
        <s v="&lt;75%"/>
        <s v="&lt;50%"/>
        <s v="&gt;75%"/>
        <s v="None"/>
        <m/>
        <s v="Perc_child_att_sch" u="1"/>
      </sharedItems>
    </cacheField>
    <cacheField name="Perc_avail_instruct_mat" numFmtId="0">
      <sharedItems containsBlank="1" count="5">
        <s v="&lt;50%"/>
        <s v="&lt;25%"/>
        <s v="&lt;75%"/>
        <m/>
        <s v="Perc_avail_instruct_mat" u="1"/>
      </sharedItems>
    </cacheField>
    <cacheField name="Perc_child_access_edu_fac" numFmtId="0">
      <sharedItems containsBlank="1" count="6">
        <s v="&lt;25%"/>
        <s v="&lt;50%"/>
        <s v="&gt;75%"/>
        <s v="&lt;75%"/>
        <m/>
        <s v="Perc_child_access_edu_fac" u="1"/>
      </sharedItems>
    </cacheField>
    <cacheField name="SupplementaryFeeding_ch" numFmtId="0">
      <sharedItems containsString="0" containsBlank="1" containsNumber="1" containsInteger="1" minValue="0" maxValue="1"/>
    </cacheField>
    <cacheField name="SupplementaryFeeding_mo" numFmtId="0">
      <sharedItems containsString="0" containsBlank="1" containsNumber="1" containsInteger="1" minValue="0" maxValue="1"/>
    </cacheField>
    <cacheField name="Vaccination" numFmtId="0">
      <sharedItems containsString="0" containsBlank="1" containsNumber="1" containsInteger="1" minValue="0" maxValue="0"/>
    </cacheField>
    <cacheField name="HealthStucture_Establishment" numFmtId="0">
      <sharedItems containsString="0" containsBlank="1" containsNumber="1" containsInteger="1" minValue="0" maxValue="1"/>
    </cacheField>
    <cacheField name="MedicalReferrals" numFmtId="0">
      <sharedItems containsString="0" containsBlank="1" containsNumber="1" containsInteger="1" minValue="0" maxValue="1"/>
    </cacheField>
    <cacheField name="FoodDistribution" numFmtId="0">
      <sharedItems containsString="0" containsBlank="1" containsNumber="1" containsInteger="1" minValue="0" maxValue="1"/>
    </cacheField>
    <cacheField name="Other_activity_g" numFmtId="0">
      <sharedItems containsString="0" containsBlank="1" containsNumber="1" containsInteger="1" minValue="0" maxValue="1"/>
    </cacheField>
    <cacheField name="HealthcareDelivery" numFmtId="0">
      <sharedItems containsBlank="1" count="5">
        <s v="Good"/>
        <s v="Very Good"/>
        <s v="NULL"/>
        <m/>
        <s v="HealthcareDelivery" u="1"/>
      </sharedItems>
    </cacheField>
    <cacheField name="DiseaseOutbreak" numFmtId="0">
      <sharedItems containsBlank="1" count="5">
        <s v="No"/>
        <s v="Yes"/>
        <s v="NULL"/>
        <m/>
        <s v="DiseaseOutbreak" u="1"/>
      </sharedItems>
    </cacheField>
    <cacheField name="Disease" numFmtId="0">
      <sharedItems containsBlank="1"/>
    </cacheField>
    <cacheField name="HeathFacLoc" numFmtId="0">
      <sharedItems containsBlank="1"/>
    </cacheField>
    <cacheField name="FoodAccess" numFmtId="0">
      <sharedItems containsBlank="1"/>
    </cacheField>
    <cacheField name="MarketAccess" numFmtId="0">
      <sharedItems containsBlank="1"/>
    </cacheField>
    <cacheField name="MealsPerDay" numFmtId="0">
      <sharedItems containsBlank="1" count="5">
        <s v="Thrice a day"/>
        <s v="Every 2 days"/>
        <s v="Twice a day"/>
        <m/>
        <s v="MealsPerDay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DTM" refreshedDate="42445.421452430557" createdVersion="4" refreshedVersion="3" minRefreshableVersion="3" recordCount="23">
  <cacheSource type="worksheet">
    <worksheetSource ref="A1:L24" sheet="WASH gaps"/>
  </cacheSource>
  <cacheFields count="12">
    <cacheField name="SurveyID" numFmtId="0">
      <sharedItems containsNonDate="0" containsString="0" containsBlank="1"/>
    </cacheField>
    <cacheField name="SurveyDate" numFmtId="14">
      <sharedItems containsNonDate="0" containsString="0" containsBlank="1"/>
    </cacheField>
    <cacheField name="WeekNo" numFmtId="0">
      <sharedItems containsNonDate="0" containsString="0" containsBlank="1"/>
    </cacheField>
    <cacheField name="SSID" numFmtId="0">
      <sharedItems containsNonDate="0" containsString="0" containsBlank="1"/>
    </cacheField>
    <cacheField name="SiteName" numFmtId="0">
      <sharedItems containsNonDate="0" containsString="0" containsBlank="1"/>
    </cacheField>
    <cacheField name="Provider" numFmtId="0">
      <sharedItems containsNonDate="0" containsBlank="1" count="10">
        <m/>
        <s v="BOSEPA" u="1"/>
        <s v="UNICEF" u="1"/>
        <s v="ACF" u="1"/>
        <s v="IRC" u="1"/>
        <s v="ICRC" u="1"/>
        <s v="Save the Children" u="1"/>
        <s v="MSF" u="1"/>
        <s v="SEMA" u="1"/>
        <s v="OXFAM" u="1"/>
      </sharedItems>
    </cacheField>
    <cacheField name="# func. latrines" numFmtId="0">
      <sharedItems containsNonDate="0" containsString="0" containsBlank="1"/>
    </cacheField>
    <cacheField name="# non-func. latrines" numFmtId="0">
      <sharedItems containsNonDate="0" containsString="0" containsBlank="1"/>
    </cacheField>
    <cacheField name="# func. bathrooms" numFmtId="0">
      <sharedItems containsNonDate="0" containsString="0" containsBlank="1"/>
    </cacheField>
    <cacheField name="# non-func. bathrooms" numFmtId="0">
      <sharedItems containsNonDate="0" containsString="0" containsBlank="1"/>
    </cacheField>
    <cacheField name="# func. water points" numFmtId="0">
      <sharedItems containsNonDate="0" containsString="0" containsBlank="1"/>
    </cacheField>
    <cacheField name="# non-func. water points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">
  <r>
    <n v="110"/>
    <d v="2016-02-26T00:00:00"/>
    <n v="8"/>
    <s v="BO_S005"/>
    <s v="ARABIC TEACHERS COLLEGE"/>
    <n v="11.82648"/>
    <n v="13.124169999999999"/>
    <s v="BORNO"/>
    <s v="MAIDUGURI M. C."/>
    <s v="MAISANDARI"/>
    <n v="1158"/>
    <n v="7532"/>
    <n v="108"/>
    <n v="128"/>
    <n v="505"/>
    <n v="400"/>
    <n v="809"/>
    <n v="701"/>
    <n v="1011"/>
    <n v="871"/>
    <n v="1239"/>
    <n v="1019"/>
    <n v="307"/>
    <n v="434"/>
    <s v="Decrease"/>
    <s v="Departures"/>
    <n v="0"/>
    <n v="0"/>
    <n v="0"/>
    <n v="0"/>
    <n v="0"/>
    <n v="0"/>
    <n v="0"/>
    <n v="0"/>
    <n v="1"/>
    <n v="0"/>
    <n v="0"/>
    <n v="0"/>
    <n v="0"/>
    <n v="0"/>
    <n v="0"/>
    <n v="0"/>
    <n v="0"/>
    <n v="1"/>
    <x v="0"/>
    <s v="Kitchen sets"/>
    <x v="0"/>
    <n v="0"/>
    <n v="0"/>
    <n v="0"/>
    <n v="0"/>
    <n v="0"/>
    <n v="0"/>
    <n v="0"/>
    <n v="1"/>
    <x v="0"/>
    <x v="0"/>
    <x v="0"/>
    <n v="0"/>
    <n v="0"/>
    <n v="0"/>
    <n v="1"/>
    <n v="0"/>
    <n v="0"/>
    <n v="0"/>
    <x v="0"/>
    <x v="0"/>
    <x v="0"/>
    <s v="NULL"/>
    <s v="NULL"/>
    <s v="NULL"/>
    <s v="NULL"/>
    <s v="NULL"/>
    <s v="NULL"/>
    <s v="NULL"/>
    <n v="1"/>
    <n v="3"/>
    <n v="12"/>
    <n v="8"/>
    <n v="1"/>
    <n v="3"/>
    <n v="0"/>
    <n v="0"/>
    <n v="0"/>
    <n v="0"/>
    <n v="0"/>
    <n v="0"/>
    <n v="0"/>
    <n v="0"/>
    <n v="0"/>
    <s v="NULL"/>
    <s v="NULL"/>
    <s v="NULL"/>
    <n v="0"/>
    <n v="0"/>
    <n v="0"/>
    <n v="1"/>
    <s v="&lt;75%"/>
    <s v="&lt;50%"/>
    <s v="&lt;25%"/>
    <n v="0"/>
    <n v="0"/>
    <n v="0"/>
    <n v="0"/>
    <n v="1"/>
    <n v="0"/>
    <n v="0"/>
    <s v="Good"/>
    <s v="No"/>
    <s v="NULL"/>
    <s v="Onsite (&lt;1km)"/>
    <s v="Yes, onsite"/>
    <s v="No"/>
    <s v="Thrice a day"/>
  </r>
  <r>
    <n v="111"/>
    <d v="2016-02-26T00:00:00"/>
    <n v="8"/>
    <s v="BO_S009"/>
    <s v="NYSC CAMP BORNO"/>
    <n v="11.825699999999999"/>
    <n v="13.11942"/>
    <s v="BORNO"/>
    <s v="MAIDUGURI M. C."/>
    <s v="MAISANDARI"/>
    <n v="731"/>
    <n v="5771"/>
    <n v="99"/>
    <n v="198"/>
    <n v="206"/>
    <n v="499"/>
    <n v="302"/>
    <n v="708"/>
    <n v="302"/>
    <n v="310"/>
    <n v="954"/>
    <n v="1921"/>
    <n v="90"/>
    <n v="182"/>
    <s v="Increase"/>
    <s v="Birth"/>
    <n v="0"/>
    <n v="0"/>
    <n v="0"/>
    <n v="0"/>
    <n v="0"/>
    <n v="0"/>
    <n v="0"/>
    <n v="0"/>
    <n v="0"/>
    <n v="0"/>
    <n v="0"/>
    <n v="0"/>
    <n v="0"/>
    <n v="0"/>
    <n v="0"/>
    <n v="0"/>
    <n v="0"/>
    <n v="1"/>
    <x v="1"/>
    <s v="Hygiene kits"/>
    <x v="0"/>
    <n v="0"/>
    <n v="0"/>
    <n v="0"/>
    <n v="0"/>
    <n v="0"/>
    <n v="0"/>
    <n v="0"/>
    <n v="1"/>
    <x v="1"/>
    <x v="0"/>
    <x v="0"/>
    <n v="0"/>
    <n v="0"/>
    <n v="0"/>
    <n v="0"/>
    <n v="0"/>
    <n v="0"/>
    <n v="1"/>
    <x v="0"/>
    <x v="0"/>
    <x v="0"/>
    <s v="NULL"/>
    <s v="NULL"/>
    <s v="NULL"/>
    <s v="NULL"/>
    <s v="NULL"/>
    <s v="NULL"/>
    <n v="3"/>
    <n v="22"/>
    <n v="40"/>
    <n v="16"/>
    <n v="39"/>
    <s v="NULL"/>
    <s v="NULL"/>
    <n v="0"/>
    <n v="0"/>
    <n v="0"/>
    <n v="0"/>
    <n v="0"/>
    <n v="0"/>
    <n v="0"/>
    <n v="0"/>
    <n v="0"/>
    <s v="None"/>
    <s v="NULL"/>
    <s v="Infrequent"/>
    <n v="0"/>
    <n v="0"/>
    <n v="0"/>
    <n v="1"/>
    <s v="&lt;75%"/>
    <s v="&lt;50%"/>
    <s v="&lt;50%"/>
    <n v="0"/>
    <n v="0"/>
    <n v="0"/>
    <n v="0"/>
    <n v="1"/>
    <n v="0"/>
    <n v="0"/>
    <s v="Good"/>
    <s v="Yes"/>
    <s v="Other"/>
    <s v="Onsite (&lt;1km)"/>
    <s v="Yes, onsite"/>
    <s v="Yes"/>
    <s v="Thrice a day"/>
  </r>
  <r>
    <n v="112"/>
    <d v="2016-02-26T00:00:00"/>
    <n v="8"/>
    <s v="BO_S018"/>
    <s v="FARM CENTER"/>
    <n v="11.86314"/>
    <n v="13.215350000000001"/>
    <s v="BORNO"/>
    <s v="JERE"/>
    <s v="DUSUMAN"/>
    <n v="1356"/>
    <n v="9066"/>
    <n v="340"/>
    <n v="353"/>
    <n v="899"/>
    <n v="887"/>
    <n v="882"/>
    <n v="945"/>
    <n v="867"/>
    <n v="959"/>
    <n v="1030"/>
    <n v="1096"/>
    <n v="386"/>
    <n v="422"/>
    <s v="Increase"/>
    <s v="Arrivals"/>
    <n v="1"/>
    <n v="0"/>
    <n v="0"/>
    <n v="0"/>
    <n v="0"/>
    <n v="0"/>
    <n v="0"/>
    <n v="0"/>
    <n v="0"/>
    <n v="0"/>
    <n v="0"/>
    <n v="0"/>
    <n v="0"/>
    <n v="0"/>
    <n v="0"/>
    <n v="0"/>
    <n v="0"/>
    <n v="1"/>
    <x v="2"/>
    <s v="Kitchen sets"/>
    <x v="1"/>
    <n v="1"/>
    <n v="0"/>
    <n v="0"/>
    <n v="0"/>
    <n v="0"/>
    <n v="0"/>
    <n v="0"/>
    <n v="0"/>
    <x v="0"/>
    <x v="0"/>
    <x v="0"/>
    <n v="0"/>
    <n v="1"/>
    <n v="0"/>
    <n v="0"/>
    <n v="0"/>
    <n v="0"/>
    <n v="0"/>
    <x v="0"/>
    <x v="1"/>
    <x v="1"/>
    <s v="NULL"/>
    <s v="NULL"/>
    <s v="NULL"/>
    <s v="NULL"/>
    <s v="NULL"/>
    <s v="NULL"/>
    <n v="3"/>
    <s v="NULL"/>
    <s v="NULL"/>
    <n v="49"/>
    <n v="80"/>
    <n v="38"/>
    <n v="34"/>
    <n v="0"/>
    <n v="0"/>
    <n v="0"/>
    <n v="0"/>
    <n v="0"/>
    <n v="0"/>
    <n v="1"/>
    <n v="0"/>
    <n v="0"/>
    <s v="Fairly prevalent"/>
    <s v="NULL"/>
    <s v="Infrequent"/>
    <n v="0"/>
    <n v="0"/>
    <n v="0"/>
    <n v="1"/>
    <s v="&lt;75%"/>
    <s v="&lt;25%"/>
    <s v="&lt;25%"/>
    <n v="0"/>
    <n v="0"/>
    <n v="0"/>
    <n v="0"/>
    <n v="0"/>
    <n v="0"/>
    <n v="1"/>
    <s v="Good"/>
    <s v="Yes"/>
    <s v="Fever"/>
    <s v="Onsite (&lt;1km)"/>
    <s v="Yes, onsite"/>
    <s v="Yes"/>
    <s v="Every 2 days"/>
  </r>
  <r>
    <n v="113"/>
    <d v="2016-02-26T00:00:00"/>
    <n v="8"/>
    <s v="BO_S007"/>
    <s v="GOVT GIRLS COLLEGE MAIDUGURI"/>
    <n v="11.8337"/>
    <n v="13.14242"/>
    <s v="BORNO"/>
    <s v="MAIDUGURI M. C."/>
    <s v="MAISANDARI"/>
    <n v="580"/>
    <n v="2882"/>
    <n v="99"/>
    <n v="193"/>
    <n v="164"/>
    <n v="268"/>
    <n v="191"/>
    <n v="243"/>
    <n v="91"/>
    <n v="479"/>
    <n v="0"/>
    <n v="1051"/>
    <n v="0"/>
    <n v="103"/>
    <s v="Decrease"/>
    <s v="Departures"/>
    <n v="0"/>
    <n v="0"/>
    <n v="0"/>
    <n v="0"/>
    <n v="0"/>
    <n v="0"/>
    <n v="0"/>
    <n v="0"/>
    <n v="0"/>
    <n v="0"/>
    <n v="1"/>
    <n v="0"/>
    <n v="0"/>
    <n v="0"/>
    <n v="1"/>
    <n v="0"/>
    <n v="0"/>
    <n v="0"/>
    <x v="0"/>
    <s v="Bucket/Jerry Can"/>
    <x v="2"/>
    <n v="0"/>
    <n v="0"/>
    <n v="0"/>
    <n v="0"/>
    <n v="0"/>
    <n v="0"/>
    <n v="0"/>
    <n v="1"/>
    <x v="0"/>
    <x v="1"/>
    <x v="0"/>
    <n v="1"/>
    <n v="0"/>
    <n v="0"/>
    <n v="0"/>
    <n v="0"/>
    <n v="0"/>
    <n v="0"/>
    <x v="0"/>
    <x v="0"/>
    <x v="0"/>
    <s v="NULL"/>
    <s v="NULL"/>
    <s v="NULL"/>
    <s v="NULL"/>
    <s v="NULL"/>
    <s v="NULL"/>
    <s v="NULL"/>
    <n v="0"/>
    <n v="2"/>
    <n v="19"/>
    <n v="51"/>
    <n v="0"/>
    <n v="2"/>
    <n v="0"/>
    <n v="0"/>
    <n v="0"/>
    <n v="0"/>
    <n v="0"/>
    <n v="0"/>
    <n v="1"/>
    <n v="0"/>
    <n v="0"/>
    <s v="None"/>
    <s v="16 - 18"/>
    <s v="Infrequent"/>
    <n v="1"/>
    <n v="0"/>
    <n v="0"/>
    <n v="0"/>
    <s v="&lt;50%"/>
    <s v="&lt;75%"/>
    <s v="&lt;50%"/>
    <n v="0"/>
    <n v="0"/>
    <n v="0"/>
    <n v="1"/>
    <n v="0"/>
    <n v="0"/>
    <n v="0"/>
    <s v="Very Good"/>
    <s v="No"/>
    <s v="NULL"/>
    <s v="Onsite (&lt;1km)"/>
    <s v="Yes, onsite"/>
    <s v="Yes"/>
    <s v="Thrice a day"/>
  </r>
  <r>
    <n v="114"/>
    <d v="2016-02-26T00:00:00"/>
    <n v="8"/>
    <s v="BO_S002"/>
    <s v="SHEHU SANDA KYARIMI PRIMARY SCHOOL"/>
    <n v="11.850630000000001"/>
    <n v="13.182550000000001"/>
    <s v="BORNO"/>
    <s v="JERE"/>
    <s v="MASHAMARI"/>
    <n v="271"/>
    <n v="2025"/>
    <n v="196"/>
    <n v="134"/>
    <n v="184"/>
    <n v="149"/>
    <n v="228"/>
    <n v="137"/>
    <n v="130"/>
    <n v="74"/>
    <n v="304"/>
    <n v="395"/>
    <n v="66"/>
    <n v="28"/>
    <s v="No change"/>
    <s v="Birth"/>
    <n v="0"/>
    <n v="0"/>
    <n v="0"/>
    <n v="0"/>
    <n v="0"/>
    <n v="0"/>
    <n v="0"/>
    <n v="0"/>
    <n v="0"/>
    <n v="0"/>
    <n v="0"/>
    <n v="0"/>
    <n v="0"/>
    <n v="0"/>
    <n v="0"/>
    <n v="0"/>
    <n v="0"/>
    <n v="1"/>
    <x v="1"/>
    <s v="Mosquito nets"/>
    <x v="2"/>
    <n v="0"/>
    <n v="0"/>
    <n v="0"/>
    <n v="0"/>
    <n v="0"/>
    <n v="0"/>
    <n v="0"/>
    <n v="1"/>
    <x v="0"/>
    <x v="1"/>
    <x v="0"/>
    <n v="0"/>
    <n v="0"/>
    <n v="0"/>
    <n v="0"/>
    <n v="0"/>
    <n v="0"/>
    <n v="1"/>
    <x v="0"/>
    <x v="1"/>
    <x v="0"/>
    <s v="NULL"/>
    <s v="NULL"/>
    <s v="NULL"/>
    <n v="5"/>
    <s v="NULL"/>
    <s v="NULL"/>
    <s v="NULL"/>
    <n v="9"/>
    <n v="13"/>
    <n v="12"/>
    <n v="17"/>
    <n v="2"/>
    <n v="1"/>
    <n v="0"/>
    <n v="0"/>
    <n v="0"/>
    <n v="0"/>
    <n v="0"/>
    <n v="0"/>
    <n v="0"/>
    <n v="1"/>
    <n v="1"/>
    <s v="NULL"/>
    <s v="NULL"/>
    <s v="NULL"/>
    <n v="0"/>
    <n v="0"/>
    <n v="0"/>
    <n v="1"/>
    <s v="&lt;75%"/>
    <s v="&lt;25%"/>
    <s v="&gt;75%"/>
    <n v="0"/>
    <n v="0"/>
    <n v="0"/>
    <n v="0"/>
    <n v="0"/>
    <n v="0"/>
    <n v="1"/>
    <s v="Very Good"/>
    <s v="No"/>
    <s v="NULL"/>
    <s v="Onsite (&lt;1km)"/>
    <s v="Yes, onsite"/>
    <s v="Yes"/>
    <s v="Twice a day"/>
  </r>
  <r>
    <n v="115"/>
    <d v="2016-02-26T00:00:00"/>
    <n v="8"/>
    <s v="BO_S014"/>
    <s v="TEACHERS VILLAGE "/>
    <n v="11.834479999999999"/>
    <n v="13.118767"/>
    <s v="BORNO"/>
    <s v="MAIDUGURI M. C."/>
    <s v="BOLORI  I"/>
    <n v="1341"/>
    <n v="8718"/>
    <n v="164"/>
    <n v="115"/>
    <n v="628"/>
    <n v="416"/>
    <n v="914"/>
    <n v="826"/>
    <n v="1150"/>
    <n v="1025"/>
    <n v="1546"/>
    <n v="1064"/>
    <n v="486"/>
    <n v="384"/>
    <s v="No change"/>
    <s v="NULL"/>
    <n v="0"/>
    <n v="0"/>
    <n v="0"/>
    <n v="0"/>
    <n v="0"/>
    <n v="0"/>
    <n v="0"/>
    <n v="0"/>
    <n v="0"/>
    <n v="0"/>
    <n v="0"/>
    <n v="0"/>
    <n v="0"/>
    <n v="0"/>
    <n v="1"/>
    <n v="0"/>
    <n v="0"/>
    <n v="0"/>
    <x v="3"/>
    <s v="Soap"/>
    <x v="0"/>
    <n v="0"/>
    <n v="0"/>
    <n v="0"/>
    <n v="0"/>
    <n v="0"/>
    <n v="0"/>
    <n v="1"/>
    <n v="0"/>
    <x v="1"/>
    <x v="1"/>
    <x v="0"/>
    <n v="1"/>
    <n v="0"/>
    <n v="0"/>
    <n v="0"/>
    <n v="0"/>
    <n v="0"/>
    <n v="0"/>
    <x v="0"/>
    <x v="1"/>
    <x v="0"/>
    <s v="NULL"/>
    <s v="NULL"/>
    <s v="NULL"/>
    <s v="NULL"/>
    <s v="NULL"/>
    <s v="NULL"/>
    <s v="NULL"/>
    <n v="13"/>
    <n v="4"/>
    <n v="9"/>
    <n v="7"/>
    <n v="13"/>
    <n v="4"/>
    <n v="0"/>
    <n v="0"/>
    <n v="0"/>
    <n v="0"/>
    <n v="0"/>
    <n v="0"/>
    <n v="0"/>
    <n v="0"/>
    <n v="0"/>
    <s v="NULL"/>
    <s v="NULL"/>
    <s v="NULL"/>
    <n v="1"/>
    <n v="0"/>
    <n v="0"/>
    <n v="0"/>
    <s v="&lt;75%"/>
    <s v="&lt;50%"/>
    <s v="&lt;50%"/>
    <n v="0"/>
    <n v="0"/>
    <n v="0"/>
    <n v="1"/>
    <n v="0"/>
    <n v="0"/>
    <n v="0"/>
    <s v="Good"/>
    <s v="No"/>
    <s v="NULL"/>
    <s v="Onsite (&lt;1km)"/>
    <s v="Yes, onsite"/>
    <s v="No"/>
    <s v="Twice a day"/>
  </r>
  <r>
    <n v="116"/>
    <d v="2016-02-26T00:00:00"/>
    <n v="8"/>
    <s v="BO_S017"/>
    <s v="400 HOUSING ESTATE GUBIO"/>
    <n v="11.903309999999999"/>
    <n v="13.07874"/>
    <s v="BORNO"/>
    <s v="MAIDUGURI M. C."/>
    <s v="BOLORI  I"/>
    <n v="2072"/>
    <n v="13470"/>
    <n v="509"/>
    <n v="457"/>
    <n v="1055"/>
    <n v="1144"/>
    <n v="1091"/>
    <n v="1145"/>
    <n v="1239"/>
    <n v="1377"/>
    <n v="1479"/>
    <n v="2657"/>
    <n v="241"/>
    <n v="1076"/>
    <s v="Increase"/>
    <s v="Birth"/>
    <n v="0"/>
    <n v="0"/>
    <n v="0"/>
    <n v="0"/>
    <n v="0"/>
    <n v="0"/>
    <n v="0"/>
    <n v="0"/>
    <n v="0"/>
    <n v="0"/>
    <n v="0"/>
    <n v="0"/>
    <n v="0"/>
    <n v="1"/>
    <n v="0"/>
    <n v="0"/>
    <n v="0"/>
    <n v="0"/>
    <x v="0"/>
    <s v="Hygiene kits"/>
    <x v="3"/>
    <n v="0"/>
    <n v="0"/>
    <n v="0"/>
    <n v="0"/>
    <n v="0"/>
    <n v="0"/>
    <n v="0"/>
    <n v="1"/>
    <x v="2"/>
    <x v="0"/>
    <x v="0"/>
    <n v="0"/>
    <n v="1"/>
    <n v="1"/>
    <n v="0"/>
    <n v="1"/>
    <n v="0"/>
    <n v="0"/>
    <x v="0"/>
    <x v="0"/>
    <x v="0"/>
    <s v="NULL"/>
    <s v="NULL"/>
    <s v="NULL"/>
    <s v="NULL"/>
    <s v="NULL"/>
    <s v="NULL"/>
    <s v="NULL"/>
    <n v="51"/>
    <n v="6"/>
    <n v="106"/>
    <n v="50"/>
    <s v="NULL"/>
    <n v="6"/>
    <n v="0"/>
    <n v="0"/>
    <n v="0"/>
    <n v="0"/>
    <n v="0"/>
    <n v="0"/>
    <n v="1"/>
    <n v="0"/>
    <n v="0"/>
    <s v="None"/>
    <s v="NULL"/>
    <s v="Infrequent"/>
    <n v="0"/>
    <n v="0"/>
    <n v="0"/>
    <n v="1"/>
    <s v="&gt;75%"/>
    <s v="&lt;25%"/>
    <s v="&gt;75%"/>
    <n v="0"/>
    <n v="0"/>
    <n v="0"/>
    <n v="0"/>
    <n v="0"/>
    <n v="0"/>
    <n v="1"/>
    <s v="Good"/>
    <s v="No"/>
    <s v="NULL"/>
    <s v="Onsite (&lt;1km)"/>
    <s v="NULL"/>
    <s v="NULL"/>
    <s v="Twice a day"/>
  </r>
  <r>
    <n v="117"/>
    <d v="2016-02-26T00:00:00"/>
    <n v="8"/>
    <s v="BO_S006"/>
    <s v="WTC CAMP"/>
    <n v="11.833550000000001"/>
    <n v="13.137867"/>
    <s v="BORNO"/>
    <s v="MAIDUGURI M. C."/>
    <s v="MAISANDARI"/>
    <n v="185"/>
    <n v="1296"/>
    <n v="19"/>
    <n v="23"/>
    <n v="21"/>
    <n v="37"/>
    <n v="56"/>
    <n v="99"/>
    <n v="13"/>
    <n v="480"/>
    <n v="0"/>
    <n v="509"/>
    <n v="0"/>
    <n v="39"/>
    <s v="Decrease"/>
    <s v="Departures"/>
    <n v="0"/>
    <n v="0"/>
    <n v="0"/>
    <n v="0"/>
    <n v="0"/>
    <n v="0"/>
    <n v="1"/>
    <n v="0"/>
    <n v="0"/>
    <n v="0"/>
    <n v="0"/>
    <n v="0"/>
    <n v="0"/>
    <n v="0"/>
    <n v="1"/>
    <n v="0"/>
    <n v="0"/>
    <n v="0"/>
    <x v="0"/>
    <s v="Bucket/Jerry Can"/>
    <x v="2"/>
    <n v="0"/>
    <n v="0"/>
    <n v="0"/>
    <n v="0"/>
    <n v="0"/>
    <n v="0"/>
    <n v="1"/>
    <n v="0"/>
    <x v="1"/>
    <x v="0"/>
    <x v="1"/>
    <n v="0"/>
    <n v="0"/>
    <n v="0"/>
    <n v="1"/>
    <n v="0"/>
    <n v="0"/>
    <n v="0"/>
    <x v="0"/>
    <x v="1"/>
    <x v="0"/>
    <s v="NULL"/>
    <s v="NULL"/>
    <s v="NULL"/>
    <s v="NULL"/>
    <s v="NULL"/>
    <s v="NULL"/>
    <s v="NULL"/>
    <n v="4"/>
    <n v="6"/>
    <n v="15"/>
    <n v="23"/>
    <n v="4"/>
    <n v="6"/>
    <n v="0"/>
    <n v="0"/>
    <n v="0"/>
    <n v="0"/>
    <n v="0"/>
    <n v="0"/>
    <n v="1"/>
    <n v="0"/>
    <n v="0"/>
    <s v="None"/>
    <s v="NULL"/>
    <s v="NULL"/>
    <n v="1"/>
    <n v="0"/>
    <n v="0"/>
    <n v="0"/>
    <s v="None"/>
    <s v="&lt;50%"/>
    <s v="&lt;75%"/>
    <n v="0"/>
    <n v="0"/>
    <n v="0"/>
    <n v="0"/>
    <n v="0"/>
    <n v="1"/>
    <n v="0"/>
    <s v="Good"/>
    <s v="Yes"/>
    <s v="Cough"/>
    <s v="Onsite (&lt;1km)"/>
    <s v="Yes, onsite"/>
    <s v="NULL"/>
    <s v="Thrice a day"/>
  </r>
  <r>
    <n v="118"/>
    <d v="2016-02-26T00:00:00"/>
    <n v="8"/>
    <s v="BO_S016"/>
    <s v="FEDERAL TRAINING CENTRE CAMP"/>
    <n v="11.77871"/>
    <n v="13.224299999999999"/>
    <s v="BORNO"/>
    <s v="KONDUGA"/>
    <s v="AUNO / CHABBOL"/>
    <n v="2452"/>
    <n v="18387"/>
    <n v="182"/>
    <n v="370"/>
    <n v="304"/>
    <n v="615"/>
    <n v="1225"/>
    <n v="2452"/>
    <n v="1531"/>
    <n v="3066"/>
    <n v="2574"/>
    <n v="5149"/>
    <n v="298"/>
    <n v="621"/>
    <s v="Increase"/>
    <s v="Arrivals"/>
    <n v="1"/>
    <n v="0"/>
    <n v="0"/>
    <n v="0"/>
    <n v="0"/>
    <n v="0"/>
    <n v="0"/>
    <n v="0"/>
    <n v="0"/>
    <n v="0"/>
    <n v="0"/>
    <n v="0"/>
    <n v="1"/>
    <n v="1"/>
    <n v="1"/>
    <n v="0"/>
    <n v="0"/>
    <n v="0"/>
    <x v="0"/>
    <s v="Bucket/Jerry Can"/>
    <x v="0"/>
    <n v="1"/>
    <n v="1"/>
    <n v="0"/>
    <n v="0"/>
    <n v="1"/>
    <n v="0"/>
    <n v="0"/>
    <n v="0"/>
    <x v="2"/>
    <x v="0"/>
    <x v="2"/>
    <n v="1"/>
    <n v="1"/>
    <n v="1"/>
    <n v="1"/>
    <n v="1"/>
    <n v="1"/>
    <n v="0"/>
    <x v="1"/>
    <x v="2"/>
    <x v="0"/>
    <s v="NULL"/>
    <s v="NULL"/>
    <s v="NULL"/>
    <s v="NULL"/>
    <s v="NULL"/>
    <s v="NULL"/>
    <s v="NULL"/>
    <n v="9"/>
    <n v="13"/>
    <n v="29"/>
    <n v="5"/>
    <n v="5"/>
    <n v="5"/>
    <n v="0"/>
    <n v="0"/>
    <n v="0"/>
    <n v="1"/>
    <n v="0"/>
    <n v="0"/>
    <n v="0"/>
    <n v="0"/>
    <n v="0"/>
    <s v="None"/>
    <s v="NULL"/>
    <s v="Infrequent"/>
    <n v="0"/>
    <n v="0"/>
    <n v="0"/>
    <n v="1"/>
    <s v="&lt;50%"/>
    <s v="&lt;25%"/>
    <s v="&lt;25%"/>
    <n v="1"/>
    <n v="0"/>
    <n v="0"/>
    <n v="0"/>
    <n v="1"/>
    <n v="0"/>
    <n v="0"/>
    <s v="Good"/>
    <s v="No"/>
    <s v="NULL"/>
    <s v="Onsite (&lt;1km)"/>
    <s v="Yes, onsite"/>
    <s v="Yes"/>
    <s v="Twice a day"/>
  </r>
  <r>
    <n v="119"/>
    <d v="2016-02-26T00:00:00"/>
    <n v="8"/>
    <s v="BO_S010"/>
    <s v="BAKASI CAMP"/>
    <n v="11.790480000000001"/>
    <n v="13.120850000000001"/>
    <s v="BORNO"/>
    <s v="MAIDUGURI M. C."/>
    <s v="MAISANDARI"/>
    <n v="1264"/>
    <n v="8478"/>
    <n v="86"/>
    <n v="102"/>
    <n v="689"/>
    <n v="997"/>
    <n v="385"/>
    <n v="401"/>
    <n v="601"/>
    <n v="800"/>
    <n v="1478"/>
    <n v="2904"/>
    <n v="20"/>
    <n v="15"/>
    <s v="Increase"/>
    <s v="Birth"/>
    <n v="0"/>
    <n v="0"/>
    <n v="0"/>
    <n v="0"/>
    <n v="0"/>
    <n v="0"/>
    <n v="0"/>
    <n v="0"/>
    <n v="0"/>
    <n v="0"/>
    <n v="0"/>
    <n v="0"/>
    <n v="0"/>
    <n v="0"/>
    <n v="0"/>
    <n v="0"/>
    <n v="0"/>
    <n v="1"/>
    <x v="1"/>
    <s v="Soap"/>
    <x v="2"/>
    <n v="0"/>
    <n v="0"/>
    <n v="0"/>
    <n v="0"/>
    <n v="0"/>
    <n v="0"/>
    <n v="0"/>
    <n v="1"/>
    <x v="0"/>
    <x v="0"/>
    <x v="0"/>
    <n v="0"/>
    <n v="0"/>
    <n v="0"/>
    <n v="0"/>
    <n v="0"/>
    <n v="0"/>
    <n v="1"/>
    <x v="0"/>
    <x v="0"/>
    <x v="0"/>
    <s v="NULL"/>
    <s v="NULL"/>
    <s v="NULL"/>
    <s v="NULL"/>
    <s v="NULL"/>
    <s v="NULL"/>
    <n v="3"/>
    <s v="NULL"/>
    <s v="NULL"/>
    <s v="NULL"/>
    <s v="NULL"/>
    <s v="NULL"/>
    <s v="NULL"/>
    <n v="0"/>
    <n v="0"/>
    <n v="0"/>
    <n v="0"/>
    <n v="0"/>
    <n v="0"/>
    <n v="0"/>
    <n v="0"/>
    <n v="0"/>
    <s v="NULL"/>
    <s v="NULL"/>
    <s v="Fairly Regular"/>
    <n v="0"/>
    <n v="0"/>
    <n v="0"/>
    <n v="1"/>
    <s v="&lt;75%"/>
    <s v="&lt;50%"/>
    <s v="&lt;50%"/>
    <n v="0"/>
    <n v="0"/>
    <n v="0"/>
    <n v="0"/>
    <n v="0"/>
    <n v="0"/>
    <n v="1"/>
    <s v="Very Good"/>
    <s v="No"/>
    <s v="NULL"/>
    <s v="NULL"/>
    <s v="Yes, onsite"/>
    <s v="Yes"/>
    <s v="Thrice a day"/>
  </r>
  <r>
    <n v="120"/>
    <d v="2016-02-26T00:00:00"/>
    <n v="8"/>
    <s v="BO_S013"/>
    <s v="MOGCOLIS CAMP"/>
    <n v="11.84545"/>
    <n v="13.148720000000001"/>
    <s v="BORNO"/>
    <s v="MAIDUGURI M. C."/>
    <s v="MAFONI"/>
    <n v="323"/>
    <n v="2330"/>
    <n v="172"/>
    <n v="210"/>
    <n v="146"/>
    <n v="223"/>
    <n v="314"/>
    <n v="234"/>
    <n v="304"/>
    <n v="329"/>
    <n v="178"/>
    <n v="180"/>
    <n v="19"/>
    <n v="21"/>
    <s v="No change"/>
    <s v="Departures"/>
    <n v="0"/>
    <n v="0"/>
    <n v="0"/>
    <n v="0"/>
    <n v="0"/>
    <n v="0"/>
    <n v="0"/>
    <n v="0"/>
    <n v="1"/>
    <n v="0"/>
    <n v="0"/>
    <n v="0"/>
    <n v="0"/>
    <n v="0"/>
    <n v="1"/>
    <n v="0"/>
    <n v="0"/>
    <n v="0"/>
    <x v="4"/>
    <s v="Hygiene kits"/>
    <x v="2"/>
    <n v="0"/>
    <n v="0"/>
    <n v="0"/>
    <n v="0"/>
    <n v="0"/>
    <n v="0"/>
    <n v="1"/>
    <n v="0"/>
    <x v="2"/>
    <x v="0"/>
    <x v="3"/>
    <n v="0"/>
    <n v="1"/>
    <n v="0"/>
    <n v="0"/>
    <n v="0"/>
    <n v="0"/>
    <n v="0"/>
    <x v="0"/>
    <x v="3"/>
    <x v="0"/>
    <s v="NULL"/>
    <s v="NULL"/>
    <s v="NULL"/>
    <s v="NULL"/>
    <s v="NULL"/>
    <s v="NULL"/>
    <s v="NULL"/>
    <n v="7"/>
    <n v="8"/>
    <n v="16"/>
    <n v="11"/>
    <n v="3"/>
    <n v="4"/>
    <n v="0"/>
    <n v="0"/>
    <n v="0"/>
    <n v="1"/>
    <n v="0"/>
    <n v="0"/>
    <n v="0"/>
    <n v="1"/>
    <n v="0"/>
    <s v="None"/>
    <s v="NULL"/>
    <s v="NULL"/>
    <n v="1"/>
    <n v="0"/>
    <n v="0"/>
    <n v="0"/>
    <s v="&lt;75%"/>
    <s v="&lt;25%"/>
    <s v="&gt;75%"/>
    <n v="0"/>
    <n v="1"/>
    <n v="0"/>
    <n v="0"/>
    <n v="0"/>
    <n v="0"/>
    <n v="0"/>
    <s v="NULL"/>
    <s v="NULL"/>
    <s v="Malaria"/>
    <s v="Onsite (&lt;1km)"/>
    <s v="Yes, onsite"/>
    <s v="Yes"/>
    <s v="Thrice a day"/>
  </r>
  <r>
    <n v="121"/>
    <d v="2016-02-26T00:00:00"/>
    <n v="8"/>
    <s v="BO_S020"/>
    <s v="GONI KACHALLARI PW"/>
    <n v="11.857939999999999"/>
    <n v="13.2094"/>
    <s v="BORNO"/>
    <s v="JERE"/>
    <s v="MASHAMARI"/>
    <n v="487"/>
    <n v="2400"/>
    <n v="60"/>
    <n v="73"/>
    <n v="241"/>
    <n v="250"/>
    <n v="244"/>
    <n v="258"/>
    <n v="235"/>
    <n v="248"/>
    <n v="242"/>
    <n v="332"/>
    <n v="106"/>
    <n v="111"/>
    <s v="Increase"/>
    <s v="Arrivals"/>
    <n v="1"/>
    <n v="0"/>
    <n v="0"/>
    <n v="0"/>
    <n v="0"/>
    <n v="0"/>
    <n v="0"/>
    <n v="0"/>
    <n v="0"/>
    <n v="0"/>
    <n v="0"/>
    <n v="0"/>
    <n v="0"/>
    <n v="0"/>
    <n v="0"/>
    <n v="0"/>
    <n v="0"/>
    <n v="1"/>
    <x v="1"/>
    <s v="Soap"/>
    <x v="0"/>
    <n v="0"/>
    <n v="0"/>
    <n v="0"/>
    <n v="0"/>
    <n v="0"/>
    <n v="0"/>
    <n v="1"/>
    <n v="0"/>
    <x v="3"/>
    <x v="0"/>
    <x v="0"/>
    <n v="0"/>
    <n v="1"/>
    <n v="0"/>
    <n v="0"/>
    <n v="0"/>
    <n v="0"/>
    <n v="0"/>
    <x v="0"/>
    <x v="1"/>
    <x v="1"/>
    <s v="NULL"/>
    <s v="NULL"/>
    <s v="NULL"/>
    <s v="NULL"/>
    <s v="NULL"/>
    <s v="NULL"/>
    <n v="6"/>
    <s v="NULL"/>
    <s v="NULL"/>
    <n v="37"/>
    <n v="33"/>
    <n v="30"/>
    <n v="25"/>
    <n v="0"/>
    <n v="0"/>
    <n v="0"/>
    <n v="0"/>
    <n v="0"/>
    <n v="0"/>
    <n v="1"/>
    <n v="0"/>
    <n v="0"/>
    <s v="Fairly prevalent"/>
    <s v="NULL"/>
    <s v="Infrequent"/>
    <n v="0"/>
    <n v="0"/>
    <n v="0"/>
    <n v="1"/>
    <s v="&lt;75%"/>
    <s v="&lt;25%"/>
    <s v="&lt;25%"/>
    <n v="0"/>
    <n v="0"/>
    <n v="0"/>
    <n v="0"/>
    <n v="0"/>
    <n v="0"/>
    <n v="1"/>
    <s v="Good"/>
    <s v="Yes"/>
    <s v="Fever"/>
    <s v="Onsite (&lt;1km)"/>
    <s v="Yes, onsite"/>
    <s v="Yes"/>
    <s v="Every 2 days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5"/>
    <m/>
    <x v="4"/>
    <m/>
    <m/>
    <m/>
    <m/>
    <m/>
    <m/>
    <m/>
    <m/>
    <x v="1"/>
    <x v="0"/>
    <x v="1"/>
    <m/>
    <m/>
    <m/>
    <m/>
    <m/>
    <m/>
    <m/>
    <x v="2"/>
    <x v="4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3">
  <r>
    <x v="0"/>
    <d v="2016-02-26T00:00:00"/>
    <n v="8"/>
    <s v="BO_S005"/>
    <s v="ARABIC TEACHERS COLLEGE"/>
    <n v="11.82648"/>
    <n v="13.124169999999999"/>
    <s v="BORNO"/>
    <s v="MAIDUGURI M. C."/>
    <s v="MAISANDARI"/>
    <n v="1158"/>
    <n v="7532"/>
    <n v="108"/>
    <n v="128"/>
    <n v="505"/>
    <n v="400"/>
    <n v="809"/>
    <n v="701"/>
    <n v="1011"/>
    <n v="871"/>
    <n v="1239"/>
    <n v="1019"/>
    <n v="307"/>
    <n v="434"/>
    <s v="Decrease"/>
    <s v="Departures"/>
    <n v="0"/>
    <n v="0"/>
    <n v="0"/>
    <n v="0"/>
    <n v="0"/>
    <n v="0"/>
    <n v="0"/>
    <n v="0"/>
    <n v="1"/>
    <n v="0"/>
    <n v="0"/>
    <n v="0"/>
    <n v="0"/>
    <n v="0"/>
    <n v="0"/>
    <n v="0"/>
    <n v="0"/>
    <n v="1"/>
    <s v="Soap"/>
    <s v="Kitchen sets"/>
    <s v="&lt;25%"/>
    <n v="0"/>
    <n v="0"/>
    <n v="0"/>
    <n v="0"/>
    <n v="0"/>
    <n v="0"/>
    <n v="0"/>
    <n v="1"/>
    <s v="None"/>
    <m/>
    <s v="Burning"/>
    <n v="0"/>
    <n v="0"/>
    <n v="0"/>
    <n v="1"/>
    <n v="0"/>
    <n v="0"/>
    <n v="0"/>
    <s v="Yes"/>
    <s v="Good"/>
    <s v="NULL"/>
    <s v="NULL"/>
    <s v="NULL"/>
    <s v="NULL"/>
    <s v="NULL"/>
    <s v="NULL"/>
    <s v="NULL"/>
    <s v="NULL"/>
    <n v="1"/>
    <n v="3"/>
    <n v="12"/>
    <n v="8"/>
    <n v="1"/>
    <n v="3"/>
    <n v="0"/>
    <n v="0"/>
    <n v="0"/>
    <n v="0"/>
    <n v="0"/>
    <n v="0"/>
    <n v="0"/>
    <n v="0"/>
    <n v="0"/>
    <s v="NULL"/>
    <s v="NULL"/>
    <s v="NULL"/>
    <n v="0"/>
    <n v="0"/>
    <n v="0"/>
    <n v="1"/>
    <x v="0"/>
    <x v="0"/>
    <x v="0"/>
    <n v="0"/>
    <n v="0"/>
    <n v="0"/>
    <n v="0"/>
    <n v="1"/>
    <n v="0"/>
    <n v="0"/>
    <x v="0"/>
    <x v="0"/>
    <s v="NULL"/>
    <s v="Onsite (&lt;1km)"/>
    <s v="Yes, onsite"/>
    <s v="No"/>
    <x v="0"/>
  </r>
  <r>
    <x v="1"/>
    <d v="2016-02-26T00:00:00"/>
    <n v="8"/>
    <s v="BO_S009"/>
    <s v="NYSC CAMP BORNO"/>
    <n v="11.825699999999999"/>
    <n v="13.11942"/>
    <s v="BORNO"/>
    <s v="MAIDUGURI M. C."/>
    <s v="MAISANDARI"/>
    <n v="731"/>
    <n v="5771"/>
    <n v="99"/>
    <n v="198"/>
    <n v="206"/>
    <n v="499"/>
    <n v="302"/>
    <n v="708"/>
    <n v="302"/>
    <n v="310"/>
    <n v="954"/>
    <n v="1921"/>
    <n v="90"/>
    <n v="182"/>
    <s v="Increase"/>
    <s v="Birth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Blankets/Mats"/>
    <s v="Hygiene kits"/>
    <s v="&lt;25%"/>
    <n v="0"/>
    <n v="0"/>
    <n v="0"/>
    <n v="0"/>
    <n v="0"/>
    <n v="0"/>
    <n v="0"/>
    <n v="1"/>
    <m/>
    <m/>
    <s v="Burning"/>
    <n v="0"/>
    <n v="0"/>
    <n v="0"/>
    <n v="0"/>
    <n v="0"/>
    <n v="0"/>
    <n v="1"/>
    <s v="Yes"/>
    <s v="Good"/>
    <s v="NULL"/>
    <s v="NULL"/>
    <s v="NULL"/>
    <s v="NULL"/>
    <s v="NULL"/>
    <s v="NULL"/>
    <s v="NULL"/>
    <n v="3"/>
    <n v="22"/>
    <n v="40"/>
    <n v="16"/>
    <n v="39"/>
    <s v="NULL"/>
    <s v="NULL"/>
    <n v="0"/>
    <n v="0"/>
    <n v="0"/>
    <n v="0"/>
    <n v="0"/>
    <n v="0"/>
    <n v="0"/>
    <n v="0"/>
    <n v="0"/>
    <s v="None"/>
    <s v="NULL"/>
    <s v="Infrequent"/>
    <n v="0"/>
    <n v="0"/>
    <n v="0"/>
    <n v="1"/>
    <x v="0"/>
    <x v="0"/>
    <x v="1"/>
    <n v="0"/>
    <n v="0"/>
    <n v="0"/>
    <n v="0"/>
    <n v="1"/>
    <n v="0"/>
    <n v="0"/>
    <x v="0"/>
    <x v="1"/>
    <s v="Other"/>
    <s v="Onsite (&lt;1km)"/>
    <s v="Yes, onsite"/>
    <s v="Yes"/>
    <x v="0"/>
  </r>
  <r>
    <x v="2"/>
    <d v="2016-02-26T00:00:00"/>
    <n v="8"/>
    <s v="BO_S018"/>
    <s v="FARM CENTER"/>
    <n v="11.86314"/>
    <n v="13.215350000000001"/>
    <s v="BORNO"/>
    <s v="JERE"/>
    <s v="DUSUMAN"/>
    <n v="1356"/>
    <n v="9066"/>
    <n v="340"/>
    <n v="353"/>
    <n v="899"/>
    <n v="887"/>
    <n v="882"/>
    <n v="945"/>
    <n v="867"/>
    <n v="959"/>
    <n v="1030"/>
    <n v="1096"/>
    <n v="386"/>
    <n v="422"/>
    <s v="Increase"/>
    <s v="Arrivals"/>
    <n v="1"/>
    <n v="0"/>
    <n v="0"/>
    <n v="0"/>
    <n v="0"/>
    <n v="0"/>
    <n v="0"/>
    <n v="0"/>
    <n v="0"/>
    <n v="0"/>
    <n v="0"/>
    <n v="0"/>
    <n v="0"/>
    <n v="0"/>
    <n v="0"/>
    <n v="0"/>
    <n v="0"/>
    <n v="1"/>
    <s v="Plastic sheeting"/>
    <s v="Kitchen sets"/>
    <s v="&lt;75%"/>
    <n v="1"/>
    <n v="0"/>
    <n v="0"/>
    <n v="0"/>
    <n v="0"/>
    <n v="0"/>
    <n v="0"/>
    <n v="0"/>
    <s v="None"/>
    <m/>
    <s v="Burning"/>
    <n v="0"/>
    <n v="1"/>
    <n v="0"/>
    <n v="0"/>
    <n v="0"/>
    <n v="0"/>
    <n v="0"/>
    <s v="Yes"/>
    <s v="Very Good"/>
    <s v="Yes"/>
    <s v="NULL"/>
    <s v="NULL"/>
    <s v="NULL"/>
    <s v="NULL"/>
    <s v="NULL"/>
    <s v="NULL"/>
    <n v="3"/>
    <s v="NULL"/>
    <s v="NULL"/>
    <n v="49"/>
    <n v="80"/>
    <n v="38"/>
    <n v="34"/>
    <n v="0"/>
    <n v="0"/>
    <n v="0"/>
    <n v="0"/>
    <n v="0"/>
    <n v="0"/>
    <n v="1"/>
    <n v="0"/>
    <n v="0"/>
    <s v="Fairly prevalent"/>
    <s v="NULL"/>
    <s v="Infrequent"/>
    <n v="0"/>
    <n v="0"/>
    <n v="0"/>
    <n v="1"/>
    <x v="0"/>
    <x v="1"/>
    <x v="0"/>
    <n v="0"/>
    <n v="0"/>
    <n v="0"/>
    <n v="0"/>
    <n v="0"/>
    <n v="0"/>
    <n v="1"/>
    <x v="0"/>
    <x v="1"/>
    <s v="Fever"/>
    <s v="Onsite (&lt;1km)"/>
    <s v="Yes, onsite"/>
    <s v="Yes"/>
    <x v="1"/>
  </r>
  <r>
    <x v="3"/>
    <d v="2016-02-26T00:00:00"/>
    <n v="8"/>
    <s v="BO_S007"/>
    <s v="GOVT GIRLS COLLEGE MAIDUGURI"/>
    <n v="11.8337"/>
    <n v="13.14242"/>
    <s v="BORNO"/>
    <s v="MAIDUGURI M. C."/>
    <s v="MAISANDARI"/>
    <n v="580"/>
    <n v="2882"/>
    <n v="99"/>
    <n v="193"/>
    <n v="164"/>
    <n v="268"/>
    <n v="191"/>
    <n v="243"/>
    <n v="91"/>
    <n v="479"/>
    <n v="0"/>
    <n v="1051"/>
    <n v="0"/>
    <n v="103"/>
    <s v="Decrease"/>
    <s v="Departures"/>
    <n v="0"/>
    <n v="0"/>
    <n v="0"/>
    <n v="0"/>
    <n v="0"/>
    <n v="0"/>
    <n v="0"/>
    <n v="0"/>
    <n v="0"/>
    <n v="0"/>
    <n v="1"/>
    <n v="0"/>
    <n v="0"/>
    <n v="0"/>
    <n v="1"/>
    <n v="0"/>
    <n v="0"/>
    <n v="0"/>
    <s v="Soap"/>
    <s v="Bucket/Jerry Can"/>
    <s v="None"/>
    <n v="0"/>
    <n v="0"/>
    <n v="0"/>
    <n v="0"/>
    <n v="0"/>
    <n v="0"/>
    <n v="0"/>
    <n v="1"/>
    <s v="None"/>
    <s v="Burning pit"/>
    <s v="Burning"/>
    <n v="1"/>
    <n v="0"/>
    <n v="0"/>
    <n v="0"/>
    <n v="0"/>
    <n v="0"/>
    <n v="0"/>
    <s v="Yes"/>
    <s v="Good"/>
    <s v="NULL"/>
    <s v="NULL"/>
    <s v="NULL"/>
    <s v="NULL"/>
    <s v="NULL"/>
    <s v="NULL"/>
    <s v="NULL"/>
    <s v="NULL"/>
    <n v="0"/>
    <n v="2"/>
    <n v="19"/>
    <n v="51"/>
    <n v="0"/>
    <n v="2"/>
    <n v="0"/>
    <n v="0"/>
    <n v="0"/>
    <n v="0"/>
    <n v="0"/>
    <n v="0"/>
    <n v="1"/>
    <n v="0"/>
    <n v="0"/>
    <s v="None"/>
    <s v="16 - 18"/>
    <s v="Infrequent"/>
    <n v="1"/>
    <n v="0"/>
    <n v="0"/>
    <n v="0"/>
    <x v="1"/>
    <x v="2"/>
    <x v="1"/>
    <n v="0"/>
    <n v="0"/>
    <n v="0"/>
    <n v="1"/>
    <n v="0"/>
    <n v="0"/>
    <n v="0"/>
    <x v="1"/>
    <x v="0"/>
    <s v="NULL"/>
    <s v="Onsite (&lt;1km)"/>
    <s v="Yes, onsite"/>
    <s v="Yes"/>
    <x v="0"/>
  </r>
  <r>
    <x v="4"/>
    <d v="2016-02-26T00:00:00"/>
    <n v="8"/>
    <s v="BO_S002"/>
    <s v="SHEHU SANDA KYARIMI PRIMARY SCHOOL"/>
    <n v="11.850630000000001"/>
    <n v="13.182550000000001"/>
    <s v="BORNO"/>
    <s v="JERE"/>
    <s v="MASHAMARI"/>
    <n v="271"/>
    <n v="2025"/>
    <n v="196"/>
    <n v="134"/>
    <n v="184"/>
    <n v="149"/>
    <n v="228"/>
    <n v="137"/>
    <n v="130"/>
    <n v="74"/>
    <n v="304"/>
    <n v="395"/>
    <n v="66"/>
    <n v="28"/>
    <s v="No change"/>
    <s v="Birth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Blankets/Mats"/>
    <s v="Mosquito nets"/>
    <s v="None"/>
    <n v="0"/>
    <n v="0"/>
    <n v="0"/>
    <n v="0"/>
    <n v="0"/>
    <n v="0"/>
    <n v="0"/>
    <n v="1"/>
    <s v="None"/>
    <s v="Burning pit"/>
    <s v="Burning"/>
    <n v="0"/>
    <n v="0"/>
    <n v="0"/>
    <n v="0"/>
    <n v="0"/>
    <n v="0"/>
    <n v="1"/>
    <s v="Yes"/>
    <s v="Very Good"/>
    <s v="NULL"/>
    <s v="NULL"/>
    <s v="NULL"/>
    <s v="NULL"/>
    <n v="5"/>
    <s v="NULL"/>
    <s v="NULL"/>
    <s v="NULL"/>
    <n v="9"/>
    <n v="13"/>
    <n v="12"/>
    <n v="17"/>
    <n v="2"/>
    <n v="1"/>
    <n v="0"/>
    <n v="0"/>
    <n v="0"/>
    <n v="0"/>
    <n v="0"/>
    <n v="0"/>
    <n v="0"/>
    <n v="1"/>
    <n v="1"/>
    <s v="NULL"/>
    <s v="NULL"/>
    <s v="NULL"/>
    <n v="0"/>
    <n v="0"/>
    <n v="0"/>
    <n v="1"/>
    <x v="0"/>
    <x v="1"/>
    <x v="2"/>
    <n v="0"/>
    <n v="0"/>
    <n v="0"/>
    <n v="0"/>
    <n v="0"/>
    <n v="0"/>
    <n v="1"/>
    <x v="1"/>
    <x v="0"/>
    <s v="NULL"/>
    <s v="Onsite (&lt;1km)"/>
    <s v="Yes, onsite"/>
    <s v="Yes"/>
    <x v="2"/>
  </r>
  <r>
    <x v="5"/>
    <d v="2016-02-26T00:00:00"/>
    <n v="8"/>
    <s v="BO_S014"/>
    <s v="TEACHERS VILLAGE "/>
    <n v="11.834479999999999"/>
    <n v="13.118767"/>
    <s v="BORNO"/>
    <s v="MAIDUGURI M. C."/>
    <s v="BOLORI  I"/>
    <n v="1341"/>
    <n v="8718"/>
    <n v="164"/>
    <n v="115"/>
    <n v="628"/>
    <n v="416"/>
    <n v="914"/>
    <n v="826"/>
    <n v="1150"/>
    <n v="1025"/>
    <n v="1546"/>
    <n v="1064"/>
    <n v="486"/>
    <n v="384"/>
    <s v="No change"/>
    <s v="NULL"/>
    <n v="0"/>
    <n v="0"/>
    <n v="0"/>
    <n v="0"/>
    <n v="0"/>
    <n v="0"/>
    <n v="0"/>
    <n v="0"/>
    <n v="0"/>
    <n v="0"/>
    <n v="0"/>
    <n v="0"/>
    <n v="0"/>
    <n v="0"/>
    <n v="1"/>
    <n v="0"/>
    <n v="0"/>
    <n v="0"/>
    <s v="Hygiene kits"/>
    <s v="Soap"/>
    <s v="&lt;25%"/>
    <n v="0"/>
    <n v="0"/>
    <n v="0"/>
    <n v="0"/>
    <n v="0"/>
    <n v="0"/>
    <n v="1"/>
    <n v="0"/>
    <m/>
    <s v="Burning pit"/>
    <s v="Burning"/>
    <n v="1"/>
    <n v="0"/>
    <n v="0"/>
    <n v="0"/>
    <n v="0"/>
    <n v="0"/>
    <n v="0"/>
    <s v="Yes"/>
    <s v="Very Good"/>
    <s v="NULL"/>
    <s v="NULL"/>
    <s v="NULL"/>
    <s v="NULL"/>
    <s v="NULL"/>
    <s v="NULL"/>
    <s v="NULL"/>
    <s v="NULL"/>
    <n v="13"/>
    <n v="4"/>
    <n v="9"/>
    <n v="7"/>
    <n v="13"/>
    <n v="4"/>
    <n v="0"/>
    <n v="0"/>
    <n v="0"/>
    <n v="0"/>
    <n v="0"/>
    <n v="0"/>
    <n v="0"/>
    <n v="0"/>
    <n v="0"/>
    <s v="NULL"/>
    <s v="NULL"/>
    <s v="NULL"/>
    <n v="1"/>
    <n v="0"/>
    <n v="0"/>
    <n v="0"/>
    <x v="0"/>
    <x v="0"/>
    <x v="1"/>
    <n v="0"/>
    <n v="0"/>
    <n v="0"/>
    <n v="1"/>
    <n v="0"/>
    <n v="0"/>
    <n v="0"/>
    <x v="0"/>
    <x v="0"/>
    <s v="NULL"/>
    <s v="Onsite (&lt;1km)"/>
    <s v="Yes, onsite"/>
    <s v="No"/>
    <x v="2"/>
  </r>
  <r>
    <x v="6"/>
    <d v="2016-02-26T00:00:00"/>
    <n v="8"/>
    <s v="BO_S017"/>
    <s v="400 HOUSING ESTATE GUBIO"/>
    <n v="11.903309999999999"/>
    <n v="13.07874"/>
    <s v="BORNO"/>
    <s v="MAIDUGURI M. C."/>
    <s v="BOLORI  I"/>
    <n v="2072"/>
    <n v="13470"/>
    <n v="509"/>
    <n v="457"/>
    <n v="1055"/>
    <n v="1144"/>
    <n v="1091"/>
    <n v="1145"/>
    <n v="1239"/>
    <n v="1377"/>
    <n v="1479"/>
    <n v="2657"/>
    <n v="241"/>
    <n v="1076"/>
    <s v="Increase"/>
    <s v="Birth"/>
    <n v="0"/>
    <n v="0"/>
    <n v="0"/>
    <n v="0"/>
    <n v="0"/>
    <n v="0"/>
    <n v="0"/>
    <n v="0"/>
    <n v="0"/>
    <n v="0"/>
    <n v="0"/>
    <n v="0"/>
    <n v="0"/>
    <n v="1"/>
    <n v="0"/>
    <n v="0"/>
    <n v="0"/>
    <n v="0"/>
    <s v="Soap"/>
    <s v="Hygiene kits"/>
    <s v="&gt;75%"/>
    <n v="0"/>
    <n v="0"/>
    <n v="0"/>
    <n v="0"/>
    <n v="0"/>
    <n v="0"/>
    <n v="0"/>
    <n v="1"/>
    <s v="Weekly"/>
    <m/>
    <s v="Burning"/>
    <n v="0"/>
    <n v="1"/>
    <n v="1"/>
    <n v="0"/>
    <n v="1"/>
    <n v="0"/>
    <n v="0"/>
    <s v="Yes"/>
    <s v="Good"/>
    <s v="NULL"/>
    <s v="NULL"/>
    <s v="NULL"/>
    <s v="NULL"/>
    <s v="NULL"/>
    <s v="NULL"/>
    <s v="NULL"/>
    <s v="NULL"/>
    <n v="51"/>
    <n v="6"/>
    <n v="106"/>
    <n v="50"/>
    <s v="NULL"/>
    <n v="6"/>
    <n v="0"/>
    <n v="0"/>
    <n v="0"/>
    <n v="0"/>
    <n v="0"/>
    <n v="0"/>
    <n v="1"/>
    <n v="0"/>
    <n v="0"/>
    <s v="None"/>
    <s v="NULL"/>
    <s v="Infrequent"/>
    <n v="0"/>
    <n v="0"/>
    <n v="0"/>
    <n v="1"/>
    <x v="2"/>
    <x v="1"/>
    <x v="2"/>
    <n v="0"/>
    <n v="0"/>
    <n v="0"/>
    <n v="0"/>
    <n v="0"/>
    <n v="0"/>
    <n v="1"/>
    <x v="0"/>
    <x v="0"/>
    <s v="NULL"/>
    <s v="Onsite (&lt;1km)"/>
    <s v="NULL"/>
    <s v="NULL"/>
    <x v="2"/>
  </r>
  <r>
    <x v="7"/>
    <d v="2016-02-26T00:00:00"/>
    <n v="8"/>
    <s v="BO_S006"/>
    <s v="WTC CAMP"/>
    <n v="11.833550000000001"/>
    <n v="13.137867"/>
    <s v="BORNO"/>
    <s v="MAIDUGURI M. C."/>
    <s v="MAISANDARI"/>
    <n v="185"/>
    <n v="1296"/>
    <n v="19"/>
    <n v="23"/>
    <n v="21"/>
    <n v="37"/>
    <n v="56"/>
    <n v="99"/>
    <n v="13"/>
    <n v="480"/>
    <n v="0"/>
    <n v="509"/>
    <n v="0"/>
    <n v="39"/>
    <s v="Decrease"/>
    <s v="Departures"/>
    <n v="0"/>
    <n v="0"/>
    <n v="0"/>
    <n v="0"/>
    <n v="0"/>
    <n v="0"/>
    <n v="1"/>
    <n v="0"/>
    <n v="0"/>
    <n v="0"/>
    <n v="0"/>
    <n v="0"/>
    <n v="0"/>
    <n v="0"/>
    <n v="1"/>
    <n v="0"/>
    <n v="0"/>
    <n v="0"/>
    <s v="Soap"/>
    <s v="Bucket/Jerry Can"/>
    <s v="None"/>
    <n v="0"/>
    <n v="0"/>
    <n v="0"/>
    <n v="0"/>
    <n v="0"/>
    <n v="0"/>
    <n v="1"/>
    <n v="0"/>
    <m/>
    <m/>
    <m/>
    <n v="0"/>
    <n v="0"/>
    <n v="0"/>
    <n v="1"/>
    <n v="0"/>
    <n v="0"/>
    <n v="0"/>
    <s v="Yes"/>
    <s v="Very Good"/>
    <s v="NULL"/>
    <s v="NULL"/>
    <s v="NULL"/>
    <s v="NULL"/>
    <s v="NULL"/>
    <s v="NULL"/>
    <s v="NULL"/>
    <s v="NULL"/>
    <n v="4"/>
    <n v="6"/>
    <n v="15"/>
    <n v="23"/>
    <n v="4"/>
    <n v="6"/>
    <n v="0"/>
    <n v="0"/>
    <n v="0"/>
    <n v="0"/>
    <n v="0"/>
    <n v="0"/>
    <n v="1"/>
    <n v="0"/>
    <n v="0"/>
    <s v="None"/>
    <s v="NULL"/>
    <s v="NULL"/>
    <n v="1"/>
    <n v="0"/>
    <n v="0"/>
    <n v="0"/>
    <x v="3"/>
    <x v="0"/>
    <x v="3"/>
    <n v="0"/>
    <n v="0"/>
    <n v="0"/>
    <n v="0"/>
    <n v="0"/>
    <n v="1"/>
    <n v="0"/>
    <x v="0"/>
    <x v="1"/>
    <s v="Cough"/>
    <s v="Onsite (&lt;1km)"/>
    <s v="Yes, onsite"/>
    <s v="NULL"/>
    <x v="0"/>
  </r>
  <r>
    <x v="8"/>
    <d v="2016-02-26T00:00:00"/>
    <n v="8"/>
    <s v="BO_S016"/>
    <s v="FEDERAL TRAINING CENTRE CAMP"/>
    <n v="11.77871"/>
    <n v="13.224299999999999"/>
    <s v="BORNO"/>
    <s v="KONDUGA"/>
    <s v="AUNO / CHABBOL"/>
    <n v="2452"/>
    <n v="18387"/>
    <n v="182"/>
    <n v="370"/>
    <n v="304"/>
    <n v="615"/>
    <n v="1225"/>
    <n v="2452"/>
    <n v="1531"/>
    <n v="3066"/>
    <n v="2574"/>
    <n v="5149"/>
    <n v="298"/>
    <n v="621"/>
    <s v="Increase"/>
    <s v="Arrivals"/>
    <n v="1"/>
    <n v="0"/>
    <n v="0"/>
    <n v="0"/>
    <n v="0"/>
    <n v="0"/>
    <n v="0"/>
    <n v="0"/>
    <n v="0"/>
    <n v="0"/>
    <n v="0"/>
    <n v="0"/>
    <n v="1"/>
    <n v="1"/>
    <n v="1"/>
    <n v="0"/>
    <n v="0"/>
    <n v="0"/>
    <s v="Soap"/>
    <s v="Bucket/Jerry Can"/>
    <s v="&lt;25%"/>
    <n v="1"/>
    <n v="1"/>
    <n v="0"/>
    <n v="0"/>
    <n v="1"/>
    <n v="0"/>
    <n v="0"/>
    <n v="0"/>
    <s v="Weekly"/>
    <m/>
    <s v="Other"/>
    <n v="1"/>
    <n v="1"/>
    <n v="1"/>
    <n v="1"/>
    <n v="1"/>
    <n v="1"/>
    <n v="0"/>
    <s v="No"/>
    <s v="Poor"/>
    <s v="NULL"/>
    <s v="NULL"/>
    <s v="NULL"/>
    <s v="NULL"/>
    <s v="NULL"/>
    <s v="NULL"/>
    <s v="NULL"/>
    <s v="NULL"/>
    <n v="9"/>
    <n v="13"/>
    <n v="29"/>
    <n v="5"/>
    <n v="5"/>
    <n v="5"/>
    <n v="0"/>
    <n v="0"/>
    <n v="0"/>
    <n v="1"/>
    <n v="0"/>
    <n v="0"/>
    <n v="0"/>
    <n v="0"/>
    <n v="0"/>
    <s v="None"/>
    <s v="NULL"/>
    <s v="Infrequent"/>
    <n v="0"/>
    <n v="0"/>
    <n v="0"/>
    <n v="1"/>
    <x v="1"/>
    <x v="1"/>
    <x v="0"/>
    <n v="1"/>
    <n v="0"/>
    <n v="0"/>
    <n v="0"/>
    <n v="1"/>
    <n v="0"/>
    <n v="0"/>
    <x v="0"/>
    <x v="0"/>
    <s v="NULL"/>
    <s v="Onsite (&lt;1km)"/>
    <s v="Yes, onsite"/>
    <s v="Yes"/>
    <x v="2"/>
  </r>
  <r>
    <x v="9"/>
    <d v="2016-02-26T00:00:00"/>
    <n v="8"/>
    <s v="BO_S010"/>
    <s v="BAKASI CAMP"/>
    <n v="11.790480000000001"/>
    <n v="13.120850000000001"/>
    <s v="BORNO"/>
    <s v="MAIDUGURI M. C."/>
    <s v="MAISANDARI"/>
    <n v="1264"/>
    <n v="8478"/>
    <n v="86"/>
    <n v="102"/>
    <n v="689"/>
    <n v="997"/>
    <n v="385"/>
    <n v="401"/>
    <n v="601"/>
    <n v="800"/>
    <n v="1478"/>
    <n v="2904"/>
    <n v="20"/>
    <n v="15"/>
    <s v="Increase"/>
    <s v="Birth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Blankets/Mats"/>
    <s v="Soap"/>
    <s v="None"/>
    <n v="0"/>
    <n v="0"/>
    <n v="0"/>
    <n v="0"/>
    <n v="0"/>
    <n v="0"/>
    <n v="0"/>
    <n v="1"/>
    <s v="None"/>
    <m/>
    <s v="Burning"/>
    <n v="0"/>
    <n v="0"/>
    <n v="0"/>
    <n v="0"/>
    <n v="0"/>
    <n v="0"/>
    <n v="1"/>
    <s v="Yes"/>
    <s v="Good"/>
    <s v="NULL"/>
    <s v="NULL"/>
    <s v="NULL"/>
    <s v="NULL"/>
    <s v="NULL"/>
    <s v="NULL"/>
    <s v="NULL"/>
    <n v="3"/>
    <s v="NULL"/>
    <s v="NULL"/>
    <s v="NULL"/>
    <s v="NULL"/>
    <s v="NULL"/>
    <s v="NULL"/>
    <n v="0"/>
    <n v="0"/>
    <n v="0"/>
    <n v="0"/>
    <n v="0"/>
    <n v="0"/>
    <n v="0"/>
    <n v="0"/>
    <n v="0"/>
    <s v="NULL"/>
    <s v="NULL"/>
    <s v="Fairly Regular"/>
    <n v="0"/>
    <n v="0"/>
    <n v="0"/>
    <n v="1"/>
    <x v="0"/>
    <x v="0"/>
    <x v="1"/>
    <n v="0"/>
    <n v="0"/>
    <n v="0"/>
    <n v="0"/>
    <n v="0"/>
    <n v="0"/>
    <n v="1"/>
    <x v="1"/>
    <x v="0"/>
    <s v="NULL"/>
    <s v="NULL"/>
    <s v="Yes, onsite"/>
    <s v="Yes"/>
    <x v="0"/>
  </r>
  <r>
    <x v="10"/>
    <d v="2016-02-26T00:00:00"/>
    <n v="8"/>
    <s v="BO_S013"/>
    <s v="MOGCOLIS CAMP"/>
    <n v="11.84545"/>
    <n v="13.148720000000001"/>
    <s v="BORNO"/>
    <s v="MAIDUGURI M. C."/>
    <s v="MAFONI"/>
    <n v="323"/>
    <n v="2330"/>
    <n v="172"/>
    <n v="210"/>
    <n v="146"/>
    <n v="223"/>
    <n v="314"/>
    <n v="234"/>
    <n v="304"/>
    <n v="329"/>
    <n v="178"/>
    <n v="180"/>
    <n v="19"/>
    <n v="21"/>
    <s v="No change"/>
    <s v="Departures"/>
    <n v="0"/>
    <n v="0"/>
    <n v="0"/>
    <n v="0"/>
    <n v="0"/>
    <n v="0"/>
    <n v="0"/>
    <n v="0"/>
    <n v="1"/>
    <n v="0"/>
    <n v="0"/>
    <n v="0"/>
    <n v="0"/>
    <n v="0"/>
    <n v="1"/>
    <n v="0"/>
    <n v="0"/>
    <n v="0"/>
    <s v="Mosquito nets"/>
    <s v="Hygiene kits"/>
    <s v="None"/>
    <n v="0"/>
    <n v="0"/>
    <n v="0"/>
    <n v="0"/>
    <n v="0"/>
    <n v="0"/>
    <n v="1"/>
    <n v="0"/>
    <s v="Weekly"/>
    <m/>
    <s v="Burying"/>
    <n v="0"/>
    <n v="1"/>
    <n v="0"/>
    <n v="0"/>
    <n v="0"/>
    <n v="0"/>
    <n v="0"/>
    <s v="Yes"/>
    <s v="NULL"/>
    <s v="NULL"/>
    <s v="NULL"/>
    <s v="NULL"/>
    <s v="NULL"/>
    <s v="NULL"/>
    <s v="NULL"/>
    <s v="NULL"/>
    <s v="NULL"/>
    <n v="7"/>
    <n v="8"/>
    <n v="16"/>
    <n v="11"/>
    <n v="3"/>
    <n v="4"/>
    <n v="0"/>
    <n v="0"/>
    <n v="0"/>
    <n v="1"/>
    <n v="0"/>
    <n v="0"/>
    <n v="0"/>
    <n v="1"/>
    <n v="0"/>
    <s v="None"/>
    <s v="NULL"/>
    <s v="NULL"/>
    <n v="1"/>
    <n v="0"/>
    <n v="0"/>
    <n v="0"/>
    <x v="0"/>
    <x v="1"/>
    <x v="2"/>
    <n v="0"/>
    <n v="1"/>
    <n v="0"/>
    <n v="0"/>
    <n v="0"/>
    <n v="0"/>
    <n v="0"/>
    <x v="2"/>
    <x v="2"/>
    <s v="Malaria"/>
    <s v="Onsite (&lt;1km)"/>
    <s v="Yes, onsite"/>
    <s v="Yes"/>
    <x v="0"/>
  </r>
  <r>
    <x v="11"/>
    <d v="2016-02-26T00:00:00"/>
    <n v="8"/>
    <s v="BO_S020"/>
    <s v="GONI KACHALLARI PW"/>
    <n v="11.857939999999999"/>
    <n v="13.2094"/>
    <s v="BORNO"/>
    <s v="JERE"/>
    <s v="MASHAMARI"/>
    <n v="487"/>
    <n v="2400"/>
    <n v="60"/>
    <n v="73"/>
    <n v="241"/>
    <n v="250"/>
    <n v="244"/>
    <n v="258"/>
    <n v="235"/>
    <n v="248"/>
    <n v="242"/>
    <n v="332"/>
    <n v="106"/>
    <n v="111"/>
    <s v="Increase"/>
    <s v="Arrivals"/>
    <n v="1"/>
    <n v="0"/>
    <n v="0"/>
    <n v="0"/>
    <n v="0"/>
    <n v="0"/>
    <n v="0"/>
    <n v="0"/>
    <n v="0"/>
    <n v="0"/>
    <n v="0"/>
    <n v="0"/>
    <n v="0"/>
    <n v="0"/>
    <n v="0"/>
    <n v="0"/>
    <n v="0"/>
    <n v="1"/>
    <s v="Blankets/Mats"/>
    <s v="Soap"/>
    <s v="&lt;25%"/>
    <n v="0"/>
    <n v="0"/>
    <n v="0"/>
    <n v="0"/>
    <n v="0"/>
    <n v="0"/>
    <n v="1"/>
    <n v="0"/>
    <s v="Monthly"/>
    <m/>
    <s v="Burning"/>
    <n v="0"/>
    <n v="1"/>
    <n v="0"/>
    <n v="0"/>
    <n v="0"/>
    <n v="0"/>
    <n v="0"/>
    <s v="Yes"/>
    <s v="Very Good"/>
    <s v="Yes"/>
    <s v="NULL"/>
    <s v="NULL"/>
    <s v="NULL"/>
    <s v="NULL"/>
    <s v="NULL"/>
    <s v="NULL"/>
    <n v="6"/>
    <s v="NULL"/>
    <s v="NULL"/>
    <n v="37"/>
    <n v="33"/>
    <n v="30"/>
    <n v="25"/>
    <n v="0"/>
    <n v="0"/>
    <n v="0"/>
    <n v="0"/>
    <n v="0"/>
    <n v="0"/>
    <n v="1"/>
    <n v="0"/>
    <n v="0"/>
    <s v="Fairly prevalent"/>
    <s v="NULL"/>
    <s v="Infrequent"/>
    <n v="0"/>
    <n v="0"/>
    <n v="0"/>
    <n v="1"/>
    <x v="0"/>
    <x v="1"/>
    <x v="0"/>
    <n v="0"/>
    <n v="0"/>
    <n v="0"/>
    <n v="0"/>
    <n v="0"/>
    <n v="0"/>
    <n v="1"/>
    <x v="0"/>
    <x v="1"/>
    <s v="Fever"/>
    <s v="Onsite (&lt;1km)"/>
    <s v="Yes, onsite"/>
    <s v="Yes"/>
    <x v="1"/>
  </r>
  <r>
    <x v="1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x v="3"/>
    <x v="4"/>
    <m/>
    <m/>
    <m/>
    <m/>
    <m/>
    <m/>
    <m/>
    <x v="3"/>
    <x v="3"/>
    <m/>
    <m/>
    <m/>
    <m/>
    <x v="3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23">
  <r>
    <m/>
    <m/>
    <m/>
    <m/>
    <m/>
    <x v="0"/>
    <m/>
    <m/>
    <m/>
    <m/>
    <m/>
    <m/>
  </r>
  <r>
    <m/>
    <m/>
    <m/>
    <m/>
    <m/>
    <x v="0"/>
    <m/>
    <m/>
    <m/>
    <m/>
    <m/>
    <m/>
  </r>
  <r>
    <m/>
    <m/>
    <m/>
    <m/>
    <m/>
    <x v="0"/>
    <m/>
    <m/>
    <m/>
    <m/>
    <m/>
    <m/>
  </r>
  <r>
    <m/>
    <m/>
    <m/>
    <m/>
    <m/>
    <x v="0"/>
    <m/>
    <m/>
    <m/>
    <m/>
    <m/>
    <m/>
  </r>
  <r>
    <m/>
    <m/>
    <m/>
    <m/>
    <m/>
    <x v="0"/>
    <m/>
    <m/>
    <m/>
    <m/>
    <m/>
    <m/>
  </r>
  <r>
    <m/>
    <m/>
    <m/>
    <m/>
    <m/>
    <x v="0"/>
    <m/>
    <m/>
    <m/>
    <m/>
    <m/>
    <m/>
  </r>
  <r>
    <m/>
    <m/>
    <m/>
    <m/>
    <m/>
    <x v="0"/>
    <m/>
    <m/>
    <m/>
    <m/>
    <m/>
    <m/>
  </r>
  <r>
    <m/>
    <m/>
    <m/>
    <m/>
    <m/>
    <x v="0"/>
    <m/>
    <m/>
    <m/>
    <m/>
    <m/>
    <m/>
  </r>
  <r>
    <m/>
    <m/>
    <m/>
    <m/>
    <m/>
    <x v="0"/>
    <m/>
    <m/>
    <m/>
    <m/>
    <m/>
    <m/>
  </r>
  <r>
    <m/>
    <m/>
    <m/>
    <m/>
    <m/>
    <x v="0"/>
    <m/>
    <m/>
    <m/>
    <m/>
    <m/>
    <m/>
  </r>
  <r>
    <m/>
    <m/>
    <m/>
    <m/>
    <m/>
    <x v="0"/>
    <m/>
    <m/>
    <m/>
    <m/>
    <m/>
    <m/>
  </r>
  <r>
    <m/>
    <m/>
    <m/>
    <m/>
    <m/>
    <x v="0"/>
    <m/>
    <m/>
    <m/>
    <m/>
    <m/>
    <m/>
  </r>
  <r>
    <m/>
    <m/>
    <m/>
    <m/>
    <m/>
    <x v="0"/>
    <m/>
    <m/>
    <m/>
    <m/>
    <m/>
    <m/>
  </r>
  <r>
    <m/>
    <m/>
    <m/>
    <m/>
    <m/>
    <x v="0"/>
    <m/>
    <m/>
    <m/>
    <m/>
    <m/>
    <m/>
  </r>
  <r>
    <m/>
    <m/>
    <m/>
    <m/>
    <m/>
    <x v="0"/>
    <m/>
    <m/>
    <m/>
    <m/>
    <m/>
    <m/>
  </r>
  <r>
    <m/>
    <m/>
    <m/>
    <m/>
    <m/>
    <x v="0"/>
    <m/>
    <m/>
    <m/>
    <m/>
    <m/>
    <m/>
  </r>
  <r>
    <m/>
    <m/>
    <m/>
    <m/>
    <m/>
    <x v="0"/>
    <m/>
    <m/>
    <m/>
    <m/>
    <m/>
    <m/>
  </r>
  <r>
    <m/>
    <m/>
    <m/>
    <m/>
    <m/>
    <x v="0"/>
    <m/>
    <m/>
    <m/>
    <m/>
    <m/>
    <m/>
  </r>
  <r>
    <m/>
    <m/>
    <m/>
    <m/>
    <m/>
    <x v="0"/>
    <m/>
    <m/>
    <m/>
    <m/>
    <m/>
    <m/>
  </r>
  <r>
    <m/>
    <m/>
    <m/>
    <m/>
    <m/>
    <x v="0"/>
    <m/>
    <m/>
    <m/>
    <m/>
    <m/>
    <m/>
  </r>
  <r>
    <m/>
    <m/>
    <m/>
    <m/>
    <m/>
    <x v="0"/>
    <m/>
    <m/>
    <m/>
    <m/>
    <m/>
    <m/>
  </r>
  <r>
    <m/>
    <m/>
    <m/>
    <m/>
    <m/>
    <x v="0"/>
    <m/>
    <m/>
    <m/>
    <m/>
    <m/>
    <m/>
  </r>
  <r>
    <m/>
    <m/>
    <m/>
    <m/>
    <m/>
    <x v="0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eau croisé dynamique7" cacheId="106" applyNumberFormats="0" applyBorderFormats="0" applyFontFormats="0" applyPatternFormats="0" applyAlignmentFormats="0" applyWidthHeightFormats="1" dataCaption="Valeurs" updatedVersion="3" minRefreshableVersion="3" useAutoFormatting="1" itemPrintTitles="1" createdVersion="4" indent="0" outline="1" outlineData="1" multipleFieldFilters="0" chartFormat="7">
  <location ref="A2:B7" firstHeaderRow="1" firstDataRow="1" firstDataCol="1"/>
  <pivotFields count="114">
    <pivotField showAll="0"/>
    <pivotField numFmtId="14" showAll="0"/>
    <pivotField numFmtI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includeNewItemsInFilter="1">
      <items count="6">
        <item x="0"/>
        <item x="1"/>
        <item x="3"/>
        <item x="2"/>
        <item h="1"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6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Nombre de SSID" fld="3" subtotal="count" baseField="46" baseItem="0"/>
  </dataFields>
  <chartFormats count="1">
    <chartFormat chart="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0.xml><?xml version="1.0" encoding="utf-8"?>
<pivotTableDefinition xmlns="http://schemas.openxmlformats.org/spreadsheetml/2006/main" name="Tableau croisé dynamique15" cacheId="110" applyNumberFormats="0" applyBorderFormats="0" applyFontFormats="0" applyPatternFormats="0" applyAlignmentFormats="0" applyWidthHeightFormats="1" dataCaption="Valeurs" updatedVersion="3" minRefreshableVersion="3" useAutoFormatting="1" itemPrintTitles="1" createdVersion="4" indent="0" outline="1" outlineData="1" multipleFieldFilters="0" chartFormat="3">
  <location ref="E49:F54" firstHeaderRow="1" firstDataRow="1" firstDataCol="1"/>
  <pivotFields count="114"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includeNewItemsInFilter="1">
      <items count="7">
        <item x="0"/>
        <item x="1"/>
        <item x="3"/>
        <item x="2"/>
        <item h="1" x="4"/>
        <item m="1"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99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Nombre de SSID" fld="3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1.xml><?xml version="1.0" encoding="utf-8"?>
<pivotTableDefinition xmlns="http://schemas.openxmlformats.org/spreadsheetml/2006/main" name="Tableau croisé dynamique14" cacheId="110" applyNumberFormats="0" applyBorderFormats="0" applyFontFormats="0" applyPatternFormats="0" applyAlignmentFormats="0" applyWidthHeightFormats="1" dataCaption="Valeurs" updatedVersion="3" minRefreshableVersion="3" useAutoFormatting="1" itemPrintTitles="1" createdVersion="4" indent="0" outline="1" outlineData="1" multipleFieldFilters="0" chartFormat="3">
  <location ref="E26:F30" firstHeaderRow="1" firstDataRow="1" firstDataCol="1"/>
  <pivotFields count="114"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includeNewItemsInFilter="1">
      <items count="6">
        <item x="1"/>
        <item x="0"/>
        <item x="2"/>
        <item h="1" x="3"/>
        <item m="1"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98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Nombre de SSID" fld="3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2.xml><?xml version="1.0" encoding="utf-8"?>
<pivotTableDefinition xmlns="http://schemas.openxmlformats.org/spreadsheetml/2006/main" name="Tableau croisé dynamique13" cacheId="110" applyNumberFormats="0" applyBorderFormats="0" applyFontFormats="0" applyPatternFormats="0" applyAlignmentFormats="0" applyWidthHeightFormats="1" dataCaption="Valeurs" updatedVersion="3" minRefreshableVersion="3" useAutoFormatting="1" itemPrintTitles="1" createdVersion="4" indent="0" outline="1" outlineData="1" multipleFieldFilters="0" chartFormat="3">
  <location ref="B2:C7" firstHeaderRow="1" firstDataRow="1" firstDataCol="1"/>
  <pivotFields count="114"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includeNewItemsInFilter="1">
      <items count="7">
        <item x="1"/>
        <item x="0"/>
        <item x="2"/>
        <item x="3"/>
        <item h="1" x="4"/>
        <item m="1"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97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Nombre de SSID" fld="3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3.xml><?xml version="1.0" encoding="utf-8"?>
<pivotTableDefinition xmlns="http://schemas.openxmlformats.org/spreadsheetml/2006/main" name="Tableau croisé dynamique18" cacheId="110" applyNumberFormats="0" applyBorderFormats="0" applyFontFormats="0" applyPatternFormats="0" applyAlignmentFormats="0" applyWidthHeightFormats="1" dataCaption="Valeurs" updatedVersion="3" minRefreshableVersion="3" useAutoFormatting="1" itemPrintTitles="1" createdVersion="4" indent="0" outline="1" outlineData="1" multipleFieldFilters="0" chartFormat="3">
  <location ref="B40:C44" firstHeaderRow="1" firstDataRow="1" firstDataCol="1"/>
  <pivotFields count="114"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includeNewItemsInFilter="1">
      <items count="6">
        <item x="1"/>
        <item x="0"/>
        <item x="2"/>
        <item h="1" x="3"/>
        <item m="1" x="4"/>
        <item t="default"/>
      </items>
    </pivotField>
  </pivotFields>
  <rowFields count="1">
    <field x="113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Nombre de SSID" fld="3" subtotal="count" showDataAs="percentOfTotal" baseField="113" baseItem="0" numFmtId="167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4.xml><?xml version="1.0" encoding="utf-8"?>
<pivotTableDefinition xmlns="http://schemas.openxmlformats.org/spreadsheetml/2006/main" name="Tableau croisé dynamique17" cacheId="110" applyNumberFormats="0" applyBorderFormats="0" applyFontFormats="0" applyPatternFormats="0" applyAlignmentFormats="0" applyWidthHeightFormats="1" dataCaption="Valeurs" updatedVersion="3" minRefreshableVersion="3" useAutoFormatting="1" itemPrintTitles="1" createdVersion="4" indent="0" outline="1" outlineData="1" multipleFieldFilters="0" chartFormat="3">
  <location ref="B25:C29" firstHeaderRow="1" firstDataRow="1" firstDataCol="1"/>
  <pivotFields count="114"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includeNewItemsInFilter="1">
      <items count="6">
        <item x="0"/>
        <item x="1"/>
        <item h="1" x="3"/>
        <item m="1" x="4"/>
        <item x="2"/>
        <item t="default"/>
      </items>
    </pivotField>
    <pivotField showAll="0"/>
    <pivotField showAll="0"/>
    <pivotField showAll="0"/>
    <pivotField showAll="0"/>
    <pivotField showAll="0"/>
  </pivotFields>
  <rowFields count="1">
    <field x="108"/>
  </rowFields>
  <rowItems count="4">
    <i>
      <x/>
    </i>
    <i>
      <x v="1"/>
    </i>
    <i>
      <x v="4"/>
    </i>
    <i t="grand">
      <x/>
    </i>
  </rowItems>
  <colItems count="1">
    <i/>
  </colItems>
  <dataFields count="1">
    <dataField name="Nombre de SSID" fld="3" subtotal="count" showDataAs="percentOfTotal" baseField="108" baseItem="0" numFmtId="167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108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5.xml><?xml version="1.0" encoding="utf-8"?>
<pivotTableDefinition xmlns="http://schemas.openxmlformats.org/spreadsheetml/2006/main" name="Tableau croisé dynamique16" cacheId="110" applyNumberFormats="0" applyBorderFormats="0" applyFontFormats="0" applyPatternFormats="0" applyAlignmentFormats="0" applyWidthHeightFormats="1" dataCaption="Valeurs" updatedVersion="3" minRefreshableVersion="3" useAutoFormatting="1" itemPrintTitles="1" createdVersion="4" indent="0" outline="1" outlineData="1" multipleFieldFilters="0" chartFormat="3">
  <location ref="B2:C6" firstHeaderRow="1" firstDataRow="1" firstDataCol="1"/>
  <pivotFields count="114"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includeNewItemsInFilter="1">
      <items count="6">
        <item x="0"/>
        <item x="1"/>
        <item h="1" x="3"/>
        <item m="1" x="4"/>
        <item x="2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107"/>
  </rowFields>
  <rowItems count="4">
    <i>
      <x/>
    </i>
    <i>
      <x v="1"/>
    </i>
    <i>
      <x v="4"/>
    </i>
    <i t="grand">
      <x/>
    </i>
  </rowItems>
  <colItems count="1">
    <i/>
  </colItems>
  <dataFields count="1">
    <dataField name="Nombre de SSID" fld="3" subtotal="count" showDataAs="percentOfTotal" baseField="0" baseItem="0" numFmtId="167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eau croisé dynamique3" cacheId="106" applyNumberFormats="0" applyBorderFormats="0" applyFontFormats="0" applyPatternFormats="0" applyAlignmentFormats="0" applyWidthHeightFormats="1" dataCaption="Valeurs" updatedVersion="3" minRefreshableVersion="3" useAutoFormatting="1" itemPrintTitles="1" createdVersion="4" indent="0" outline="1" outlineData="1" multipleFieldFilters="0" chartFormat="8">
  <location ref="A11:B17" firstHeaderRow="1" firstDataRow="1" firstDataCol="1"/>
  <pivotFields count="114">
    <pivotField showAll="0"/>
    <pivotField numFmtId="14" showAll="0"/>
    <pivotField numFmtI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ame="Most needed NFIs" axis="axisRow" showAll="0" includeNewItemsInFilter="1" sortType="ascending">
      <items count="8">
        <item h="1" x="5"/>
        <item x="0"/>
        <item x="2"/>
        <item x="4"/>
        <item m="1" x="6"/>
        <item x="3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4"/>
  </rowFields>
  <rowItems count="6">
    <i>
      <x v="3"/>
    </i>
    <i>
      <x v="2"/>
    </i>
    <i>
      <x v="5"/>
    </i>
    <i>
      <x v="6"/>
    </i>
    <i>
      <x v="1"/>
    </i>
    <i t="grand">
      <x/>
    </i>
  </rowItems>
  <colItems count="1">
    <i/>
  </colItems>
  <dataFields count="1">
    <dataField name="Nombre de SSID" fld="3" subtotal="count" showDataAs="percentOfTotal" baseField="44" baseItem="0" numFmtId="167"/>
  </dataFields>
  <chartFormats count="1">
    <chartFormat chart="7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eau croisé dynamique6" cacheId="106" applyNumberFormats="0" applyBorderFormats="0" applyFontFormats="0" applyPatternFormats="0" applyAlignmentFormats="0" applyWidthHeightFormats="1" dataCaption="Valeurs" updatedVersion="3" minRefreshableVersion="3" useAutoFormatting="1" itemPrintTitles="1" createdVersion="4" indent="0" outline="1" outlineData="1" multipleFieldFilters="0">
  <location ref="F15:G16" firstHeaderRow="1" firstDataRow="1" firstDataCol="1"/>
  <pivotFields count="114">
    <pivotField showAll="0"/>
    <pivotField numFmtId="14" showAll="0"/>
    <pivotField numFmtI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m="1" x="2"/>
        <item h="1" x="0"/>
        <item h="1" m="1" x="3"/>
        <item h="1" x="1"/>
        <item t="default"/>
      </items>
    </pivotField>
    <pivotField showAll="0" includeNewItemsInFilter="1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56"/>
  </rowFields>
  <rowItems count="1">
    <i t="grand">
      <x/>
    </i>
  </rowItems>
  <colItems count="1">
    <i/>
  </colItems>
  <dataFields count="1">
    <dataField name="Nombre de SSID" fld="3" subtotal="count" showDataAs="percentOfTotal" baseField="57" baseItem="1" numFmtId="167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leau croisé dynamique4" cacheId="106" applyNumberFormats="0" applyBorderFormats="0" applyFontFormats="0" applyPatternFormats="0" applyAlignmentFormats="0" applyWidthHeightFormats="1" dataCaption="Valeurs" updatedVersion="3" minRefreshableVersion="3" useAutoFormatting="1" itemPrintTitles="1" createdVersion="4" indent="0" outline="1" outlineData="1" multipleFieldFilters="0">
  <location ref="F8:G12" firstHeaderRow="1" firstDataRow="1" firstDataCol="1"/>
  <pivotFields count="114">
    <pivotField showAll="0"/>
    <pivotField numFmtId="14" showAll="0"/>
    <pivotField numFmtI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includeNewItemsInFilter="1">
      <items count="6">
        <item x="0"/>
        <item x="3"/>
        <item x="2"/>
        <item h="1" x="1"/>
        <item m="1"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57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Nombre de SSID" fld="3" subtotal="count" showDataAs="percentOfTotal" baseField="57" baseItem="1" numFmtId="167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ableau croisé dynamique3" cacheId="106" applyNumberFormats="0" applyBorderFormats="0" applyFontFormats="0" applyPatternFormats="0" applyAlignmentFormats="0" applyWidthHeightFormats="1" dataCaption="Valeurs" updatedVersion="3" minRefreshableVersion="3" useAutoFormatting="1" itemPrintTitles="1" createdVersion="4" indent="0" outline="1" outlineData="1" multipleFieldFilters="0" chartFormat="3">
  <location ref="B11:C15" firstHeaderRow="1" firstDataRow="1" firstDataCol="1"/>
  <pivotFields count="114">
    <pivotField showAll="0"/>
    <pivotField numFmtId="14" showAll="0"/>
    <pivotField numFmtI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includeNewItemsInFilter="1">
      <items count="6">
        <item x="3"/>
        <item x="0"/>
        <item m="1" x="4"/>
        <item x="2"/>
        <item h="1"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55"/>
  </rowFields>
  <rowItems count="4">
    <i>
      <x/>
    </i>
    <i>
      <x v="1"/>
    </i>
    <i>
      <x v="3"/>
    </i>
    <i t="grand">
      <x/>
    </i>
  </rowItems>
  <colItems count="1">
    <i/>
  </colItems>
  <dataFields count="1">
    <dataField name="Nombre de SSID" fld="3" subtotal="count" showDataAs="percentOfTotal" baseField="55" baseItem="4" numFmtId="167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Tableau croisé dynamique7" cacheId="102" applyNumberFormats="0" applyBorderFormats="0" applyFontFormats="0" applyPatternFormats="0" applyAlignmentFormats="0" applyWidthHeightFormats="1" dataCaption="Valeurs" updatedVersion="3" minRefreshableVersion="3" useAutoFormatting="1" itemPrintTitles="1" createdVersion="4" indent="0" outline="1" outlineData="1" multipleFieldFilters="0">
  <location ref="A26:B28" firstHeaderRow="1" firstDataRow="1" firstDataCol="1"/>
  <pivotFields count="12">
    <pivotField showAll="0"/>
    <pivotField showAll="0"/>
    <pivotField showAll="0"/>
    <pivotField dataField="1" showAll="0"/>
    <pivotField showAll="0"/>
    <pivotField axis="axisRow" showAll="0" sortType="descending">
      <items count="11">
        <item m="1" x="3"/>
        <item m="1" x="1"/>
        <item m="1" x="5"/>
        <item m="1" x="4"/>
        <item m="1" x="7"/>
        <item m="1" x="9"/>
        <item m="1" x="6"/>
        <item m="1" x="8"/>
        <item m="1" x="2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1">
    <field x="5"/>
  </rowFields>
  <rowItems count="2">
    <i>
      <x v="9"/>
    </i>
    <i t="grand">
      <x/>
    </i>
  </rowItems>
  <colItems count="1">
    <i/>
  </colItems>
  <dataFields count="1">
    <dataField name="Nombre de SSID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Tableau croisé dynamique10" cacheId="106" applyNumberFormats="0" applyBorderFormats="0" applyFontFormats="0" applyPatternFormats="0" applyAlignmentFormats="0" applyWidthHeightFormats="1" dataCaption="Valeurs" updatedVersion="3" minRefreshableVersion="3" useAutoFormatting="1" itemPrintTitles="1" createdVersion="4" indent="0" outline="1" outlineData="1" multipleFieldFilters="0" chartFormat="3">
  <location ref="F20:G25" firstHeaderRow="1" firstDataRow="1" firstDataCol="1"/>
  <pivotFields count="114">
    <pivotField showAll="0"/>
    <pivotField numFmtId="14" showAll="0"/>
    <pivotField numFmtI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6">
        <item x="0"/>
        <item x="3"/>
        <item x="2"/>
        <item x="1"/>
        <item h="1" x="4"/>
        <item t="default"/>
      </items>
    </pivotField>
    <pivotField showAll="0" includeNewItemsInFilter="1">
      <items count="5">
        <item m="1" x="3"/>
        <item h="1" x="2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66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Nombre de SSID" fld="3" subtotal="count" showDataAs="percentOfTotal" baseField="67" baseItem="0" numFmtId="167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Tableau croisé dynamique9" cacheId="106" applyNumberFormats="0" applyBorderFormats="0" applyFontFormats="0" applyPatternFormats="0" applyAlignmentFormats="0" applyWidthHeightFormats="1" dataCaption="Valeurs" updatedVersion="3" minRefreshableVersion="3" useAutoFormatting="1" itemPrintTitles="1" createdVersion="4" indent="0" outline="1" outlineData="1" multipleFieldFilters="0" chartFormat="3">
  <location ref="F2:G5" firstHeaderRow="1" firstDataRow="1" firstDataCol="1"/>
  <pivotFields count="114">
    <pivotField showAll="0"/>
    <pivotField numFmtId="14" showAll="0"/>
    <pivotField numFmtI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includeNewItemsInFilter="1">
      <items count="4">
        <item x="1"/>
        <item x="0"/>
        <item h="1"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65"/>
  </rowFields>
  <rowItems count="3">
    <i>
      <x/>
    </i>
    <i>
      <x v="1"/>
    </i>
    <i t="grand">
      <x/>
    </i>
  </rowItems>
  <colItems count="1">
    <i/>
  </colItems>
  <dataFields count="1">
    <dataField name="Nombre de SSID" fld="3" subtotal="count" showDataAs="percentOfTotal" baseField="0" baseItem="7991176" numFmtId="1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Tableau croisé dynamique8" cacheId="106" applyNumberFormats="0" applyBorderFormats="0" applyFontFormats="0" applyPatternFormats="0" applyAlignmentFormats="0" applyWidthHeightFormats="1" dataCaption="Valeurs" updatedVersion="3" minRefreshableVersion="3" useAutoFormatting="1" itemPrintTitles="1" createdVersion="4" indent="0" outline="1" outlineData="1" multipleFieldFilters="0">
  <location ref="B2:C5" firstHeaderRow="1" firstDataRow="1" firstDataCol="1"/>
  <pivotFields count="114">
    <pivotField showAll="0"/>
    <pivotField numFmtId="14" showAll="0"/>
    <pivotField numFmtI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1"/>
        <item x="0"/>
        <item h="1"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65"/>
  </rowFields>
  <rowItems count="3">
    <i>
      <x/>
    </i>
    <i>
      <x v="1"/>
    </i>
    <i t="grand">
      <x/>
    </i>
  </rowItems>
  <colItems count="1">
    <i/>
  </colItems>
  <dataFields count="1">
    <dataField name="Nombre de SSID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5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Relationship Id="rId5" Type="http://schemas.openxmlformats.org/officeDocument/2006/relationships/drawing" Target="../drawings/drawing3.xml"/><Relationship Id="rId4" Type="http://schemas.openxmlformats.org/officeDocument/2006/relationships/pivotTable" Target="../pivotTables/pivotTable6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9.xml"/><Relationship Id="rId2" Type="http://schemas.openxmlformats.org/officeDocument/2006/relationships/pivotTable" Target="../pivotTables/pivotTable8.xml"/><Relationship Id="rId1" Type="http://schemas.openxmlformats.org/officeDocument/2006/relationships/pivotTable" Target="../pivotTables/pivotTable7.xml"/><Relationship Id="rId4" Type="http://schemas.openxmlformats.org/officeDocument/2006/relationships/drawing" Target="../drawings/drawing4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2.xml"/><Relationship Id="rId2" Type="http://schemas.openxmlformats.org/officeDocument/2006/relationships/pivotTable" Target="../pivotTables/pivotTable11.xml"/><Relationship Id="rId1" Type="http://schemas.openxmlformats.org/officeDocument/2006/relationships/pivotTable" Target="../pivotTables/pivotTable10.xml"/><Relationship Id="rId4" Type="http://schemas.openxmlformats.org/officeDocument/2006/relationships/drawing" Target="../drawings/drawing5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5.xml"/><Relationship Id="rId2" Type="http://schemas.openxmlformats.org/officeDocument/2006/relationships/pivotTable" Target="../pivotTables/pivotTable14.xml"/><Relationship Id="rId1" Type="http://schemas.openxmlformats.org/officeDocument/2006/relationships/pivotTable" Target="../pivotTables/pivotTable13.xml"/><Relationship Id="rId4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9" tint="-0.249977111117893"/>
  </sheetPr>
  <dimension ref="A1:M204"/>
  <sheetViews>
    <sheetView tabSelected="1" view="pageBreakPreview" zoomScaleSheetLayoutView="100" workbookViewId="0">
      <selection activeCell="A8" sqref="A8"/>
    </sheetView>
  </sheetViews>
  <sheetFormatPr defaultColWidth="9.140625" defaultRowHeight="12.75"/>
  <cols>
    <col min="1" max="1" width="9.140625" style="5" customWidth="1"/>
    <col min="2" max="2" width="6.42578125" style="5" customWidth="1"/>
    <col min="3" max="3" width="5.85546875" style="5" customWidth="1"/>
    <col min="4" max="4" width="9" style="5" bestFit="1" customWidth="1"/>
    <col min="5" max="5" width="11.42578125" style="5" bestFit="1" customWidth="1"/>
    <col min="6" max="6" width="10.140625" style="5" bestFit="1" customWidth="1"/>
    <col min="7" max="9" width="9.140625" style="5"/>
    <col min="10" max="10" width="9.5703125" style="5" customWidth="1"/>
    <col min="11" max="11" width="12.28515625" style="5" customWidth="1"/>
    <col min="12" max="16384" width="9.140625" style="5"/>
  </cols>
  <sheetData>
    <row r="1" spans="1:12" ht="10.5" customHeight="1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</row>
    <row r="2" spans="1:12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</row>
    <row r="3" spans="1:12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</row>
    <row r="4" spans="1:12">
      <c r="A4" s="10"/>
      <c r="B4" s="10"/>
      <c r="C4" s="10"/>
      <c r="D4" s="10"/>
      <c r="E4" s="10"/>
      <c r="F4" s="10"/>
      <c r="G4" s="10"/>
      <c r="H4" s="10"/>
      <c r="I4" s="10"/>
      <c r="J4" s="10"/>
      <c r="K4" s="92" t="s">
        <v>4</v>
      </c>
      <c r="L4" s="92"/>
    </row>
    <row r="5" spans="1:12" ht="15" customHeight="1">
      <c r="A5" s="10"/>
      <c r="B5" s="10"/>
      <c r="C5" s="10"/>
      <c r="D5" s="10"/>
      <c r="E5" s="96" t="s">
        <v>197</v>
      </c>
      <c r="F5" s="96"/>
      <c r="G5" s="96"/>
      <c r="H5" s="96"/>
      <c r="I5" s="96"/>
      <c r="J5" s="10"/>
      <c r="K5" s="95" t="str">
        <f ca="1">TEXT(TODAY(),"dd-MMM-yyyy")</f>
        <v>16-Mar-2016</v>
      </c>
      <c r="L5" s="95"/>
    </row>
    <row r="6" spans="1:12" ht="12.75" customHeight="1">
      <c r="A6" s="10"/>
      <c r="B6" s="10"/>
      <c r="C6" s="10"/>
      <c r="D6" s="10"/>
      <c r="E6" s="96"/>
      <c r="F6" s="96"/>
      <c r="G6" s="96"/>
      <c r="H6" s="96"/>
      <c r="I6" s="96"/>
      <c r="J6" s="10"/>
      <c r="K6" s="10"/>
      <c r="L6" s="10"/>
    </row>
    <row r="7" spans="1:12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</row>
    <row r="8" spans="1:12">
      <c r="A8" s="11"/>
      <c r="B8" s="11"/>
      <c r="C8" s="11"/>
      <c r="D8" s="11"/>
      <c r="E8" s="11"/>
      <c r="F8" s="14"/>
      <c r="G8" s="11"/>
      <c r="H8" s="11"/>
      <c r="I8" s="11"/>
      <c r="J8" s="11"/>
      <c r="K8" s="11"/>
      <c r="L8" s="11"/>
    </row>
    <row r="9" spans="1:12">
      <c r="A9" s="11"/>
      <c r="B9" s="11"/>
      <c r="C9" s="11"/>
      <c r="D9" s="11"/>
      <c r="E9" s="11"/>
      <c r="F9" s="14"/>
      <c r="G9" s="11"/>
      <c r="H9" s="11"/>
      <c r="I9" s="11"/>
      <c r="J9" s="12"/>
      <c r="K9" s="13"/>
      <c r="L9" s="13"/>
    </row>
    <row r="10" spans="1:12">
      <c r="A10" s="11"/>
      <c r="B10" s="11"/>
      <c r="C10" s="11"/>
      <c r="D10" s="11"/>
      <c r="E10" s="11"/>
      <c r="F10" s="14"/>
      <c r="G10" s="11"/>
      <c r="H10" s="11"/>
      <c r="I10" s="11"/>
      <c r="J10" s="11"/>
      <c r="K10" s="11"/>
      <c r="L10" s="11"/>
    </row>
    <row r="11" spans="1:12">
      <c r="A11" s="11"/>
      <c r="B11" s="11"/>
      <c r="C11" s="11"/>
      <c r="F11" s="14"/>
      <c r="I11" s="11"/>
      <c r="J11" s="11"/>
      <c r="K11" s="11"/>
      <c r="L11" s="11"/>
    </row>
    <row r="12" spans="1:12">
      <c r="A12" s="11"/>
      <c r="B12" s="11"/>
      <c r="C12" s="11"/>
      <c r="D12" s="99" t="s">
        <v>166</v>
      </c>
      <c r="E12" s="99"/>
      <c r="F12" s="99"/>
      <c r="G12" s="99"/>
      <c r="H12" s="99"/>
      <c r="I12" s="99"/>
      <c r="J12" s="11"/>
      <c r="K12" s="11"/>
      <c r="L12" s="11"/>
    </row>
    <row r="13" spans="1:12" ht="13.5" customHeight="1">
      <c r="A13" s="11"/>
      <c r="B13" s="11"/>
      <c r="C13" s="11"/>
      <c r="D13" s="11"/>
      <c r="E13" s="11"/>
      <c r="F13" s="14"/>
      <c r="G13" s="11"/>
      <c r="H13" s="11"/>
      <c r="I13" s="11"/>
      <c r="J13" s="11"/>
      <c r="K13" s="11"/>
      <c r="L13" s="11"/>
    </row>
    <row r="14" spans="1:12" ht="16.5" customHeight="1">
      <c r="A14" s="11"/>
      <c r="B14" s="11"/>
      <c r="C14" s="11"/>
      <c r="D14" s="11"/>
      <c r="E14" s="11"/>
      <c r="F14" s="14"/>
      <c r="G14" s="11"/>
      <c r="H14" s="11"/>
      <c r="I14" s="11"/>
      <c r="J14" s="11"/>
      <c r="K14" s="11"/>
      <c r="L14" s="11"/>
    </row>
    <row r="15" spans="1:12">
      <c r="F15" s="14"/>
    </row>
    <row r="16" spans="1:12">
      <c r="F16" s="14"/>
    </row>
    <row r="20" spans="8:11">
      <c r="H20" s="94"/>
      <c r="I20" s="94"/>
    </row>
    <row r="21" spans="8:11">
      <c r="H21" s="94"/>
      <c r="I21" s="94"/>
    </row>
    <row r="22" spans="8:11">
      <c r="H22" s="94"/>
      <c r="I22" s="94"/>
    </row>
    <row r="23" spans="8:11" ht="23.25">
      <c r="H23" s="7"/>
      <c r="I23" s="7"/>
    </row>
    <row r="24" spans="8:11">
      <c r="H24" s="98"/>
      <c r="I24" s="98"/>
    </row>
    <row r="25" spans="8:11">
      <c r="H25" s="98"/>
      <c r="I25" s="98"/>
    </row>
    <row r="26" spans="8:11">
      <c r="H26" s="98"/>
      <c r="I26" s="98"/>
    </row>
    <row r="28" spans="8:11" ht="12.75" customHeight="1"/>
    <row r="30" spans="8:11" ht="12.75" customHeight="1">
      <c r="H30" s="94">
        <f>b_demo!B2</f>
        <v>0</v>
      </c>
      <c r="I30" s="94"/>
      <c r="J30"/>
      <c r="K30"/>
    </row>
    <row r="31" spans="8:11" ht="12.75" customHeight="1">
      <c r="H31" s="94"/>
      <c r="I31" s="94"/>
      <c r="J31"/>
      <c r="K31"/>
    </row>
    <row r="32" spans="8:11" ht="15" customHeight="1">
      <c r="H32" s="94"/>
      <c r="I32" s="94"/>
      <c r="J32"/>
      <c r="K32"/>
    </row>
    <row r="33" spans="2:12" ht="23.25">
      <c r="H33" s="31"/>
      <c r="J33"/>
      <c r="K33"/>
    </row>
    <row r="34" spans="2:12" ht="15" customHeight="1">
      <c r="I34" s="64" t="e">
        <f>F116</f>
        <v>#DIV/0!</v>
      </c>
      <c r="J34"/>
      <c r="K34"/>
    </row>
    <row r="35" spans="2:12" ht="15" customHeight="1">
      <c r="H35" s="44"/>
      <c r="I35" s="64" t="e">
        <f>F120</f>
        <v>#DIV/0!</v>
      </c>
      <c r="J35"/>
      <c r="K35"/>
    </row>
    <row r="36" spans="2:12" ht="15" customHeight="1">
      <c r="H36" s="44"/>
      <c r="I36" s="64" t="e">
        <f>F124</f>
        <v>#DIV/0!</v>
      </c>
      <c r="J36"/>
      <c r="K36"/>
    </row>
    <row r="37" spans="2:12" ht="15">
      <c r="H37" s="32"/>
      <c r="I37" s="32"/>
      <c r="J37"/>
      <c r="K37"/>
    </row>
    <row r="38" spans="2:12" ht="21" customHeight="1">
      <c r="H38" s="112">
        <f>GETPIVOTDATA("SSID",health_nut!$B$25,"DiseaseOutbreak","Yes")</f>
        <v>0.33333333333333331</v>
      </c>
      <c r="I38" s="112"/>
      <c r="J38" s="33"/>
      <c r="K38" s="33"/>
    </row>
    <row r="39" spans="2:12" ht="21" customHeight="1">
      <c r="H39" s="112"/>
      <c r="I39" s="112"/>
      <c r="J39" s="33"/>
      <c r="K39" s="33"/>
    </row>
    <row r="40" spans="2:12" ht="21" customHeight="1">
      <c r="H40" s="112"/>
      <c r="I40" s="112"/>
      <c r="J40" s="33"/>
      <c r="K40" s="33"/>
    </row>
    <row r="42" spans="2:12">
      <c r="E42" s="113" t="s">
        <v>213</v>
      </c>
      <c r="F42" s="113"/>
      <c r="G42" s="113"/>
      <c r="H42" s="113"/>
      <c r="I42" s="113"/>
    </row>
    <row r="43" spans="2:12">
      <c r="E43" s="114"/>
      <c r="F43" s="114"/>
      <c r="G43" s="114"/>
      <c r="H43" s="114"/>
      <c r="I43" s="114"/>
    </row>
    <row r="44" spans="2:12" ht="13.5" customHeight="1">
      <c r="B44" s="103" t="s">
        <v>156</v>
      </c>
      <c r="C44" s="104"/>
      <c r="D44" s="104"/>
      <c r="E44" s="104"/>
      <c r="F44" s="104"/>
      <c r="G44" s="104"/>
      <c r="H44" s="104"/>
      <c r="I44" s="104"/>
      <c r="J44" s="104"/>
      <c r="K44" s="105"/>
      <c r="L44" s="20"/>
    </row>
    <row r="45" spans="2:12" ht="15" customHeight="1">
      <c r="B45" s="106" t="s">
        <v>214</v>
      </c>
      <c r="C45" s="106"/>
      <c r="D45" s="26" t="s">
        <v>155</v>
      </c>
      <c r="E45" s="26" t="s">
        <v>150</v>
      </c>
      <c r="F45" s="27" t="s">
        <v>140</v>
      </c>
      <c r="G45" s="27" t="s">
        <v>142</v>
      </c>
      <c r="H45" s="27" t="s">
        <v>148</v>
      </c>
      <c r="I45" s="27" t="s">
        <v>152</v>
      </c>
      <c r="J45" s="27" t="s">
        <v>154</v>
      </c>
      <c r="K45" s="106" t="s">
        <v>215</v>
      </c>
    </row>
    <row r="46" spans="2:12" ht="17.25" customHeight="1">
      <c r="B46" s="106"/>
      <c r="C46" s="106"/>
      <c r="D46" s="26" t="s">
        <v>167</v>
      </c>
      <c r="E46" s="26" t="s">
        <v>149</v>
      </c>
      <c r="F46" s="27" t="s">
        <v>141</v>
      </c>
      <c r="G46" s="27" t="s">
        <v>143</v>
      </c>
      <c r="H46" s="27" t="s">
        <v>147</v>
      </c>
      <c r="I46" s="27" t="s">
        <v>151</v>
      </c>
      <c r="J46" s="27" t="s">
        <v>153</v>
      </c>
      <c r="K46" s="106"/>
    </row>
    <row r="47" spans="2:12" ht="12.75" customHeight="1">
      <c r="B47" s="107">
        <f>b_demo!A2</f>
        <v>0</v>
      </c>
      <c r="C47" s="107"/>
      <c r="D47" s="28" t="s">
        <v>145</v>
      </c>
      <c r="E47" s="29">
        <f>b_demo!C5</f>
        <v>0</v>
      </c>
      <c r="F47" s="29">
        <f>b_demo!C6</f>
        <v>0</v>
      </c>
      <c r="G47" s="29">
        <f>b_demo!C7</f>
        <v>0</v>
      </c>
      <c r="H47" s="29">
        <f>b_demo!C8</f>
        <v>0</v>
      </c>
      <c r="I47" s="29">
        <f>b_demo!C9</f>
        <v>0</v>
      </c>
      <c r="J47" s="29">
        <f>b_demo!C10</f>
        <v>0</v>
      </c>
      <c r="K47" s="107">
        <f>b_demo!B2</f>
        <v>0</v>
      </c>
    </row>
    <row r="48" spans="2:12" ht="12.75" customHeight="1">
      <c r="B48" s="107"/>
      <c r="C48" s="107"/>
      <c r="D48" s="28" t="s">
        <v>146</v>
      </c>
      <c r="E48" s="29">
        <f>b_demo!B5</f>
        <v>0</v>
      </c>
      <c r="F48" s="29">
        <f>b_demo!B6</f>
        <v>0</v>
      </c>
      <c r="G48" s="29">
        <f>b_demo!B7</f>
        <v>0</v>
      </c>
      <c r="H48" s="29">
        <f>b_demo!B8</f>
        <v>0</v>
      </c>
      <c r="I48" s="29">
        <f>b_demo!B9</f>
        <v>0</v>
      </c>
      <c r="J48" s="29">
        <f>b_demo!B10</f>
        <v>0</v>
      </c>
      <c r="K48" s="107"/>
    </row>
    <row r="49" spans="1:12" ht="12.75" customHeight="1">
      <c r="B49" s="107"/>
      <c r="C49" s="107"/>
      <c r="D49" s="28" t="s">
        <v>144</v>
      </c>
      <c r="E49" s="29">
        <f t="shared" ref="E49:J49" si="0">SUM(E47:E48)</f>
        <v>0</v>
      </c>
      <c r="F49" s="29">
        <f>SUM(F47:F48)</f>
        <v>0</v>
      </c>
      <c r="G49" s="29">
        <f t="shared" si="0"/>
        <v>0</v>
      </c>
      <c r="H49" s="29">
        <f t="shared" si="0"/>
        <v>0</v>
      </c>
      <c r="I49" s="29">
        <f t="shared" si="0"/>
        <v>0</v>
      </c>
      <c r="J49" s="29">
        <f t="shared" si="0"/>
        <v>0</v>
      </c>
      <c r="K49" s="107"/>
    </row>
    <row r="62" spans="1:12">
      <c r="A62" s="21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</row>
    <row r="63" spans="1:12">
      <c r="A63" s="21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</row>
    <row r="65" spans="1:12">
      <c r="A65" s="101" t="s">
        <v>2</v>
      </c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</row>
    <row r="66" spans="1:12">
      <c r="A66" s="102"/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</row>
    <row r="68" spans="1:12" ht="12.75" customHeight="1">
      <c r="A68" s="100" t="s">
        <v>168</v>
      </c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</row>
    <row r="69" spans="1:12" ht="12.75" customHeight="1">
      <c r="A69" s="100"/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</row>
    <row r="70" spans="1:12" ht="12.75" customHeight="1">
      <c r="A70" s="8"/>
      <c r="L70" s="8"/>
    </row>
    <row r="71" spans="1:12" ht="12.75" customHeight="1">
      <c r="A71" s="8"/>
      <c r="L71" s="8"/>
    </row>
    <row r="76" spans="1:12" ht="12.75" customHeight="1"/>
    <row r="77" spans="1:12" ht="12.75" customHeight="1"/>
    <row r="78" spans="1:12" ht="12.75" customHeight="1"/>
    <row r="79" spans="1:12" ht="12.75" customHeight="1"/>
    <row r="80" spans="1:12" ht="12.75" customHeight="1"/>
    <row r="81" spans="7:12" ht="12.75" customHeight="1"/>
    <row r="82" spans="7:12" ht="12.75" customHeight="1"/>
    <row r="83" spans="7:12" ht="12.75" customHeight="1">
      <c r="G83" s="50"/>
      <c r="H83" s="50"/>
      <c r="I83" s="50"/>
      <c r="J83" s="50"/>
      <c r="K83" s="50"/>
      <c r="L83" s="53"/>
    </row>
    <row r="84" spans="7:12" ht="12.75" customHeight="1">
      <c r="G84" s="48"/>
      <c r="H84" s="48"/>
      <c r="I84" s="48"/>
      <c r="J84" s="48"/>
      <c r="K84" s="48"/>
      <c r="L84" s="54"/>
    </row>
    <row r="85" spans="7:12" ht="12.75" customHeight="1">
      <c r="G85" s="51"/>
      <c r="H85" s="48"/>
      <c r="I85" s="48"/>
      <c r="J85" s="48"/>
      <c r="K85" s="48"/>
      <c r="L85" s="52"/>
    </row>
    <row r="86" spans="7:12" ht="12.75" customHeight="1">
      <c r="G86" s="35"/>
      <c r="H86" s="36"/>
      <c r="I86" s="36"/>
      <c r="J86" s="36"/>
      <c r="K86" s="36"/>
      <c r="L86" s="37"/>
    </row>
    <row r="87" spans="7:12" ht="12.75" customHeight="1"/>
    <row r="99" spans="9:9">
      <c r="I99" s="65"/>
    </row>
    <row r="114" spans="1:13">
      <c r="A114" s="93" t="s">
        <v>183</v>
      </c>
      <c r="B114" s="93"/>
      <c r="C114" s="93"/>
      <c r="D114" s="93"/>
      <c r="E114" s="93"/>
      <c r="F114" s="93"/>
      <c r="H114" s="93" t="s">
        <v>184</v>
      </c>
      <c r="I114" s="93"/>
      <c r="J114" s="93"/>
      <c r="K114" s="93"/>
      <c r="L114" s="93"/>
      <c r="M114" s="45"/>
    </row>
    <row r="115" spans="1:13" ht="15">
      <c r="A115" s="40" t="s">
        <v>177</v>
      </c>
      <c r="B115" s="41"/>
      <c r="C115" s="41"/>
      <c r="D115" s="41"/>
      <c r="E115" s="34">
        <f>wash!A2</f>
        <v>0</v>
      </c>
      <c r="F115" s="116" t="e">
        <f>E115/E$117</f>
        <v>#DIV/0!</v>
      </c>
    </row>
    <row r="116" spans="1:13" ht="15">
      <c r="A116" s="40" t="s">
        <v>178</v>
      </c>
      <c r="B116" s="41"/>
      <c r="C116" s="41"/>
      <c r="D116" s="41"/>
      <c r="E116" s="38">
        <f>wash!B2</f>
        <v>0</v>
      </c>
      <c r="F116" s="117" t="e">
        <f>E116/E$117</f>
        <v>#DIV/0!</v>
      </c>
    </row>
    <row r="117" spans="1:13" ht="15">
      <c r="A117" s="42" t="s">
        <v>144</v>
      </c>
      <c r="B117" s="43"/>
      <c r="C117" s="43"/>
      <c r="D117" s="43"/>
      <c r="E117" s="39">
        <f>SUM(E115:E116)</f>
        <v>0</v>
      </c>
      <c r="F117" s="118" t="e">
        <f>E117/E$117</f>
        <v>#DIV/0!</v>
      </c>
    </row>
    <row r="118" spans="1:13">
      <c r="F118" s="119"/>
    </row>
    <row r="119" spans="1:13" ht="15">
      <c r="A119" s="40" t="s">
        <v>179</v>
      </c>
      <c r="B119" s="41"/>
      <c r="C119" s="41"/>
      <c r="D119" s="41"/>
      <c r="E119" s="34">
        <f>wash!C2</f>
        <v>0</v>
      </c>
      <c r="F119" s="116" t="e">
        <f>E119/E$121</f>
        <v>#DIV/0!</v>
      </c>
    </row>
    <row r="120" spans="1:13" ht="15">
      <c r="A120" s="40" t="s">
        <v>180</v>
      </c>
      <c r="B120" s="41"/>
      <c r="C120" s="41"/>
      <c r="D120" s="41"/>
      <c r="E120" s="38">
        <f>wash!D2</f>
        <v>0</v>
      </c>
      <c r="F120" s="117" t="e">
        <f>E120/E$121</f>
        <v>#DIV/0!</v>
      </c>
    </row>
    <row r="121" spans="1:13" ht="15">
      <c r="A121" s="42" t="s">
        <v>144</v>
      </c>
      <c r="B121" s="43"/>
      <c r="C121" s="43"/>
      <c r="D121" s="43"/>
      <c r="E121" s="39">
        <f>SUM(E119:E120)</f>
        <v>0</v>
      </c>
      <c r="F121" s="118" t="e">
        <f>E121/E$121</f>
        <v>#DIV/0!</v>
      </c>
    </row>
    <row r="122" spans="1:13">
      <c r="F122" s="119"/>
    </row>
    <row r="123" spans="1:13" ht="15">
      <c r="A123" s="40" t="s">
        <v>181</v>
      </c>
      <c r="B123" s="41"/>
      <c r="C123" s="41"/>
      <c r="D123" s="41"/>
      <c r="E123" s="34">
        <f>wash!E2</f>
        <v>0</v>
      </c>
      <c r="F123" s="116" t="e">
        <f>E123/E$125</f>
        <v>#DIV/0!</v>
      </c>
    </row>
    <row r="124" spans="1:13" ht="15">
      <c r="A124" s="40" t="s">
        <v>182</v>
      </c>
      <c r="B124" s="41"/>
      <c r="C124" s="41"/>
      <c r="D124" s="41"/>
      <c r="E124" s="38">
        <f>wash!F2</f>
        <v>0</v>
      </c>
      <c r="F124" s="117" t="e">
        <f>E124/E$125</f>
        <v>#DIV/0!</v>
      </c>
    </row>
    <row r="125" spans="1:13" ht="15">
      <c r="A125" s="42" t="s">
        <v>144</v>
      </c>
      <c r="B125" s="43"/>
      <c r="C125" s="43"/>
      <c r="D125" s="43"/>
      <c r="E125" s="39">
        <f>SUM(E123:E124)</f>
        <v>0</v>
      </c>
      <c r="F125" s="118" t="e">
        <f>E125/E$125</f>
        <v>#DIV/0!</v>
      </c>
    </row>
    <row r="127" spans="1:13" ht="12.75" customHeight="1">
      <c r="A127" s="108" t="s">
        <v>187</v>
      </c>
      <c r="B127" s="109"/>
      <c r="C127" s="109"/>
      <c r="D127" s="110"/>
      <c r="E127" s="46" t="s">
        <v>186</v>
      </c>
      <c r="G127" s="111"/>
      <c r="H127" s="111"/>
      <c r="I127" s="111"/>
      <c r="J127" s="111"/>
      <c r="K127" s="49"/>
      <c r="L127" s="11"/>
    </row>
    <row r="128" spans="1:13" ht="12.75" customHeight="1">
      <c r="A128" s="40" t="s">
        <v>121</v>
      </c>
      <c r="B128" s="41"/>
      <c r="C128" s="41"/>
      <c r="D128" s="41"/>
      <c r="E128" s="115">
        <f>GETPIVOTDATA("SSID",wash!$F$8,"DispMean","Burning")</f>
        <v>0.81818181818181823</v>
      </c>
      <c r="G128" s="50"/>
      <c r="H128" s="50"/>
      <c r="I128" s="50"/>
      <c r="J128" s="50"/>
      <c r="K128" s="47"/>
      <c r="L128" s="11"/>
    </row>
    <row r="129" spans="1:12" ht="12.75" customHeight="1">
      <c r="A129" s="40" t="s">
        <v>185</v>
      </c>
      <c r="B129" s="41"/>
      <c r="C129" s="41"/>
      <c r="D129" s="41"/>
      <c r="E129" s="115">
        <f>1-(E128+E130+E131)</f>
        <v>0</v>
      </c>
      <c r="G129" s="50"/>
      <c r="H129" s="50"/>
      <c r="I129" s="50"/>
      <c r="J129" s="50"/>
      <c r="K129" s="47"/>
      <c r="L129" s="11"/>
    </row>
    <row r="130" spans="1:12" ht="12.75" customHeight="1">
      <c r="A130" s="42" t="s">
        <v>139</v>
      </c>
      <c r="B130" s="43"/>
      <c r="C130" s="43"/>
      <c r="D130" s="43"/>
      <c r="E130" s="115">
        <f>GETPIVOTDATA("SSID",wash!$F$8,"DispMean","Burying")</f>
        <v>9.0909090909090912E-2</v>
      </c>
      <c r="G130" s="48"/>
      <c r="H130" s="48"/>
      <c r="I130" s="48"/>
      <c r="J130" s="48"/>
      <c r="K130" s="47"/>
      <c r="L130" s="11"/>
    </row>
    <row r="131" spans="1:12" ht="12.75" customHeight="1">
      <c r="A131" s="40" t="s">
        <v>120</v>
      </c>
      <c r="B131" s="41"/>
      <c r="C131" s="41"/>
      <c r="D131" s="41"/>
      <c r="E131" s="115">
        <f>GETPIVOTDATA("SSID",wash!$F$8,"DispMean","Other")</f>
        <v>9.0909090909090912E-2</v>
      </c>
      <c r="G131" s="50"/>
      <c r="H131" s="50"/>
      <c r="I131" s="50"/>
      <c r="J131" s="50"/>
      <c r="K131" s="47"/>
      <c r="L131" s="11"/>
    </row>
    <row r="132" spans="1:12">
      <c r="G132" s="50"/>
      <c r="H132" s="50"/>
      <c r="I132" s="50"/>
      <c r="J132" s="50"/>
      <c r="K132" s="47"/>
    </row>
    <row r="133" spans="1:12">
      <c r="A133" s="101" t="s">
        <v>3</v>
      </c>
      <c r="B133" s="102"/>
      <c r="C133" s="102"/>
      <c r="D133" s="102"/>
      <c r="E133" s="102"/>
      <c r="F133" s="102"/>
      <c r="G133" s="102"/>
      <c r="H133" s="102"/>
      <c r="I133" s="102"/>
      <c r="J133" s="102"/>
      <c r="K133" s="102"/>
      <c r="L133" s="102"/>
    </row>
    <row r="134" spans="1:12">
      <c r="A134" s="102"/>
      <c r="B134" s="102"/>
      <c r="C134" s="102"/>
      <c r="D134" s="102"/>
      <c r="E134" s="102"/>
      <c r="F134" s="102"/>
      <c r="G134" s="102"/>
      <c r="H134" s="102"/>
      <c r="I134" s="102"/>
      <c r="J134" s="102"/>
      <c r="K134" s="102"/>
      <c r="L134" s="102"/>
    </row>
    <row r="135" spans="1:12" ht="7.5" customHeight="1"/>
    <row r="136" spans="1:12">
      <c r="A136" s="100" t="s">
        <v>168</v>
      </c>
      <c r="B136" s="100"/>
      <c r="C136" s="100"/>
      <c r="D136" s="100"/>
      <c r="E136" s="100"/>
      <c r="F136" s="100"/>
      <c r="G136" s="100"/>
      <c r="H136" s="100"/>
      <c r="I136" s="100"/>
      <c r="J136" s="100"/>
      <c r="K136" s="100"/>
      <c r="L136" s="100"/>
    </row>
    <row r="137" spans="1:12">
      <c r="A137" s="100"/>
      <c r="B137" s="100"/>
      <c r="C137" s="100"/>
      <c r="D137" s="100"/>
      <c r="E137" s="100"/>
      <c r="F137" s="100"/>
      <c r="G137" s="100"/>
      <c r="H137" s="100"/>
      <c r="I137" s="100"/>
      <c r="J137" s="100"/>
      <c r="K137" s="100"/>
      <c r="L137" s="100"/>
    </row>
    <row r="138" spans="1:12" ht="8.25" customHeight="1">
      <c r="A138" s="8"/>
      <c r="L138" s="8"/>
    </row>
    <row r="139" spans="1:12" ht="18.75">
      <c r="A139" s="8"/>
      <c r="L139" s="8"/>
    </row>
    <row r="160" spans="11:11">
      <c r="K160" s="65"/>
    </row>
    <row r="161" spans="1:11" ht="12.75" customHeight="1">
      <c r="C161" s="91" t="s">
        <v>191</v>
      </c>
      <c r="D161" s="91"/>
      <c r="E161" s="91"/>
      <c r="F161" s="91"/>
      <c r="G161" s="91"/>
      <c r="H161" s="91"/>
      <c r="I161" s="91"/>
      <c r="J161" s="91"/>
    </row>
    <row r="162" spans="1:11" ht="30" customHeight="1">
      <c r="C162" s="90" t="s">
        <v>144</v>
      </c>
      <c r="D162" s="90"/>
      <c r="E162" s="88" t="s">
        <v>188</v>
      </c>
      <c r="F162" s="89"/>
      <c r="G162" s="88" t="s">
        <v>189</v>
      </c>
      <c r="H162" s="89"/>
      <c r="I162" s="88" t="s">
        <v>190</v>
      </c>
      <c r="J162" s="89"/>
    </row>
    <row r="163" spans="1:11">
      <c r="C163" s="90"/>
      <c r="D163" s="90"/>
      <c r="E163" s="55" t="s">
        <v>145</v>
      </c>
      <c r="F163" s="55" t="s">
        <v>146</v>
      </c>
      <c r="G163" s="55" t="s">
        <v>145</v>
      </c>
      <c r="H163" s="55" t="s">
        <v>146</v>
      </c>
      <c r="I163" s="55" t="s">
        <v>145</v>
      </c>
      <c r="J163" s="55" t="s">
        <v>146</v>
      </c>
    </row>
    <row r="164" spans="1:11">
      <c r="C164" s="87" t="s">
        <v>218</v>
      </c>
      <c r="D164" s="59">
        <f>SUM(E164:J164)</f>
        <v>0</v>
      </c>
      <c r="E164" s="57">
        <f>pro!A36</f>
        <v>0</v>
      </c>
      <c r="F164" s="57">
        <f>pro!B36</f>
        <v>0</v>
      </c>
      <c r="G164" s="57">
        <f>pro!C36</f>
        <v>0</v>
      </c>
      <c r="H164" s="57">
        <f>pro!D36</f>
        <v>0</v>
      </c>
      <c r="I164" s="57">
        <f>pro!E36</f>
        <v>0</v>
      </c>
      <c r="J164" s="57">
        <f>pro!F36</f>
        <v>0</v>
      </c>
    </row>
    <row r="165" spans="1:11">
      <c r="C165" s="56" t="s">
        <v>186</v>
      </c>
      <c r="D165" s="60" t="e">
        <f t="shared" ref="D165:J165" si="1">D164/$D$164</f>
        <v>#DIV/0!</v>
      </c>
      <c r="E165" s="58" t="e">
        <f t="shared" si="1"/>
        <v>#DIV/0!</v>
      </c>
      <c r="F165" s="58" t="e">
        <f t="shared" si="1"/>
        <v>#DIV/0!</v>
      </c>
      <c r="G165" s="58" t="e">
        <f t="shared" si="1"/>
        <v>#DIV/0!</v>
      </c>
      <c r="H165" s="58" t="e">
        <f t="shared" si="1"/>
        <v>#DIV/0!</v>
      </c>
      <c r="I165" s="58" t="e">
        <f t="shared" si="1"/>
        <v>#DIV/0!</v>
      </c>
      <c r="J165" s="58" t="e">
        <f t="shared" si="1"/>
        <v>#DIV/0!</v>
      </c>
    </row>
    <row r="166" spans="1:11" ht="6.75" customHeight="1"/>
    <row r="174" spans="1:11">
      <c r="A174" s="63"/>
      <c r="B174" s="63"/>
      <c r="C174" s="63"/>
      <c r="D174" s="63"/>
      <c r="E174" s="63"/>
      <c r="F174" s="63"/>
      <c r="G174" s="63"/>
      <c r="H174" s="63"/>
      <c r="I174" s="63"/>
      <c r="J174" s="63"/>
    </row>
    <row r="175" spans="1:11">
      <c r="A175" s="63"/>
      <c r="B175" s="63"/>
      <c r="C175" s="63"/>
      <c r="D175" s="63"/>
      <c r="E175" s="63"/>
      <c r="F175" s="63"/>
      <c r="G175" s="63"/>
      <c r="H175" s="63"/>
      <c r="I175" s="63"/>
      <c r="J175" s="63"/>
      <c r="K175" s="61"/>
    </row>
    <row r="176" spans="1:11">
      <c r="A176" s="63"/>
      <c r="B176" s="63"/>
      <c r="C176" s="63"/>
      <c r="D176" s="63"/>
      <c r="E176" s="63"/>
      <c r="F176" s="63"/>
      <c r="G176" s="63"/>
      <c r="H176" s="63"/>
      <c r="I176" s="63"/>
      <c r="J176" s="63"/>
      <c r="K176" s="62"/>
    </row>
    <row r="177" spans="1:10">
      <c r="A177" s="63"/>
      <c r="B177" s="63"/>
      <c r="C177" s="63"/>
      <c r="D177" s="63"/>
      <c r="E177" s="63"/>
      <c r="F177" s="63"/>
      <c r="G177" s="63"/>
      <c r="H177" s="63"/>
      <c r="I177" s="63"/>
      <c r="J177" s="63"/>
    </row>
    <row r="178" spans="1:10">
      <c r="A178" s="63"/>
      <c r="B178" s="63"/>
      <c r="C178" s="63"/>
      <c r="D178" s="63"/>
      <c r="E178" s="63"/>
      <c r="F178" s="63"/>
      <c r="G178" s="63"/>
      <c r="H178" s="63"/>
      <c r="I178" s="63"/>
      <c r="J178" s="63"/>
    </row>
    <row r="182" spans="1:10" ht="15">
      <c r="B182"/>
      <c r="C182"/>
    </row>
    <row r="183" spans="1:10" ht="15">
      <c r="B183" s="3"/>
      <c r="C183" s="4"/>
    </row>
    <row r="184" spans="1:10" ht="15">
      <c r="B184" s="3"/>
      <c r="C184" s="4"/>
    </row>
    <row r="185" spans="1:10" ht="15">
      <c r="B185" s="3"/>
      <c r="C185" s="4"/>
    </row>
    <row r="186" spans="1:10" ht="15">
      <c r="B186" s="3"/>
      <c r="C186" s="4"/>
    </row>
    <row r="187" spans="1:10" ht="15">
      <c r="B187" s="3"/>
      <c r="C187" s="4"/>
    </row>
    <row r="188" spans="1:10" ht="15">
      <c r="B188" s="3"/>
      <c r="C188" s="4"/>
    </row>
    <row r="189" spans="1:10" ht="15">
      <c r="B189" s="3"/>
      <c r="C189" s="4"/>
    </row>
    <row r="199" spans="1:12">
      <c r="A199" s="97" t="s">
        <v>176</v>
      </c>
      <c r="B199" s="97"/>
      <c r="C199" s="97"/>
      <c r="D199" s="97"/>
      <c r="E199" s="97"/>
      <c r="F199" s="97"/>
      <c r="G199" s="97"/>
      <c r="H199" s="97"/>
      <c r="I199" s="97"/>
      <c r="J199" s="97"/>
      <c r="K199" s="97"/>
      <c r="L199" s="97"/>
    </row>
    <row r="200" spans="1:12">
      <c r="A200" s="97"/>
      <c r="B200" s="97"/>
      <c r="C200" s="97"/>
      <c r="D200" s="97"/>
      <c r="E200" s="97"/>
      <c r="F200" s="97"/>
      <c r="G200" s="97"/>
      <c r="H200" s="97"/>
      <c r="I200" s="97"/>
      <c r="J200" s="97"/>
      <c r="K200" s="97"/>
      <c r="L200" s="97"/>
    </row>
    <row r="201" spans="1:12">
      <c r="A201" s="97"/>
      <c r="B201" s="97"/>
      <c r="C201" s="97"/>
      <c r="D201" s="97"/>
      <c r="E201" s="97"/>
      <c r="F201" s="97"/>
      <c r="G201" s="97"/>
      <c r="H201" s="97"/>
      <c r="I201" s="97"/>
      <c r="J201" s="97"/>
      <c r="K201" s="97"/>
      <c r="L201" s="97"/>
    </row>
    <row r="202" spans="1:12">
      <c r="A202" s="97"/>
      <c r="B202" s="97"/>
      <c r="C202" s="97"/>
      <c r="D202" s="97"/>
      <c r="E202" s="97"/>
      <c r="F202" s="97"/>
      <c r="G202" s="97"/>
      <c r="H202" s="97"/>
      <c r="I202" s="97"/>
      <c r="J202" s="97"/>
      <c r="K202" s="97"/>
      <c r="L202" s="97"/>
    </row>
    <row r="203" spans="1:12">
      <c r="A203" s="97"/>
      <c r="B203" s="97"/>
      <c r="C203" s="97"/>
      <c r="D203" s="97"/>
      <c r="E203" s="97"/>
      <c r="F203" s="97"/>
      <c r="G203" s="97"/>
      <c r="H203" s="97"/>
      <c r="I203" s="97"/>
      <c r="J203" s="97"/>
      <c r="K203" s="97"/>
      <c r="L203" s="97"/>
    </row>
    <row r="204" spans="1:12">
      <c r="A204" s="97"/>
      <c r="B204" s="97"/>
      <c r="C204" s="97"/>
      <c r="D204" s="97"/>
      <c r="E204" s="97"/>
      <c r="F204" s="97"/>
      <c r="G204" s="97"/>
      <c r="H204" s="97"/>
      <c r="I204" s="97"/>
      <c r="J204" s="97"/>
      <c r="K204" s="97"/>
      <c r="L204" s="97"/>
    </row>
  </sheetData>
  <mergeCells count="28">
    <mergeCell ref="A199:L204"/>
    <mergeCell ref="H20:I22"/>
    <mergeCell ref="H24:I26"/>
    <mergeCell ref="D12:I12"/>
    <mergeCell ref="A136:L137"/>
    <mergeCell ref="A68:L69"/>
    <mergeCell ref="A133:L134"/>
    <mergeCell ref="B44:K44"/>
    <mergeCell ref="B45:C46"/>
    <mergeCell ref="B47:C49"/>
    <mergeCell ref="K45:K46"/>
    <mergeCell ref="K47:K49"/>
    <mergeCell ref="A127:D127"/>
    <mergeCell ref="G127:J127"/>
    <mergeCell ref="H38:I40"/>
    <mergeCell ref="A65:L66"/>
    <mergeCell ref="K4:L4"/>
    <mergeCell ref="A114:F114"/>
    <mergeCell ref="H30:I32"/>
    <mergeCell ref="H114:L114"/>
    <mergeCell ref="K5:L5"/>
    <mergeCell ref="E5:I6"/>
    <mergeCell ref="E42:I43"/>
    <mergeCell ref="I162:J162"/>
    <mergeCell ref="G162:H162"/>
    <mergeCell ref="E162:F162"/>
    <mergeCell ref="C162:D163"/>
    <mergeCell ref="C161:J161"/>
  </mergeCells>
  <pageMargins left="0.11811023622047245" right="0.11811023622047245" top="0.11811023622047245" bottom="0.11811023622047245" header="0.19685039370078741" footer="0.19685039370078741"/>
  <pageSetup paperSize="9" scale="91" orientation="portrait" horizontalDpi="4294967295" verticalDpi="4294967295" r:id="rId1"/>
  <rowBreaks count="1" manualBreakCount="1">
    <brk id="134" max="10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1:I11"/>
  <sheetViews>
    <sheetView workbookViewId="0"/>
  </sheetViews>
  <sheetFormatPr defaultColWidth="11.42578125" defaultRowHeight="15"/>
  <cols>
    <col min="1" max="1" width="12" bestFit="1" customWidth="1"/>
    <col min="2" max="2" width="9.42578125" customWidth="1"/>
    <col min="3" max="3" width="10.7109375" bestFit="1" customWidth="1"/>
    <col min="4" max="4" width="9.7109375" bestFit="1" customWidth="1"/>
    <col min="6" max="6" width="12" bestFit="1" customWidth="1"/>
    <col min="7" max="7" width="12.42578125" bestFit="1" customWidth="1"/>
    <col min="9" max="9" width="13.42578125" bestFit="1" customWidth="1"/>
    <col min="10" max="10" width="12.42578125" bestFit="1" customWidth="1"/>
    <col min="11" max="11" width="13.42578125" bestFit="1" customWidth="1"/>
    <col min="12" max="12" width="12.42578125" bestFit="1" customWidth="1"/>
    <col min="13" max="13" width="11.5703125" bestFit="1" customWidth="1"/>
    <col min="14" max="14" width="10.5703125" bestFit="1" customWidth="1"/>
    <col min="15" max="15" width="14.85546875" bestFit="1" customWidth="1"/>
    <col min="16" max="16" width="16.7109375" bestFit="1" customWidth="1"/>
    <col min="17" max="17" width="15.5703125" bestFit="1" customWidth="1"/>
    <col min="18" max="18" width="17.7109375" bestFit="1" customWidth="1"/>
    <col min="19" max="19" width="16.7109375" bestFit="1" customWidth="1"/>
    <col min="20" max="20" width="18.7109375" bestFit="1" customWidth="1"/>
    <col min="21" max="21" width="17.7109375" bestFit="1" customWidth="1"/>
    <col min="22" max="22" width="18.7109375" bestFit="1" customWidth="1"/>
    <col min="23" max="23" width="17.7109375" bestFit="1" customWidth="1"/>
    <col min="24" max="24" width="16.85546875" bestFit="1" customWidth="1"/>
    <col min="25" max="25" width="15.7109375" bestFit="1" customWidth="1"/>
  </cols>
  <sheetData>
    <row r="1" spans="1:9">
      <c r="A1" t="s">
        <v>192</v>
      </c>
      <c r="B1" t="s">
        <v>193</v>
      </c>
    </row>
    <row r="2" spans="1:9">
      <c r="A2">
        <f>SUMIF(RawData!K:K,"&gt;0")</f>
        <v>0</v>
      </c>
      <c r="B2">
        <f>SUMIF(RawData!L:L,"&gt;0")</f>
        <v>0</v>
      </c>
    </row>
    <row r="4" spans="1:9">
      <c r="A4" s="23" t="s">
        <v>157</v>
      </c>
      <c r="B4" s="16" t="s">
        <v>158</v>
      </c>
      <c r="C4" s="16" t="s">
        <v>159</v>
      </c>
      <c r="D4" s="23" t="s">
        <v>144</v>
      </c>
      <c r="F4" s="23" t="s">
        <v>157</v>
      </c>
      <c r="G4" s="16" t="s">
        <v>158</v>
      </c>
      <c r="H4" s="16" t="s">
        <v>159</v>
      </c>
      <c r="I4" s="23" t="s">
        <v>144</v>
      </c>
    </row>
    <row r="5" spans="1:9">
      <c r="A5" t="s">
        <v>160</v>
      </c>
      <c r="B5" s="9">
        <f>SUMIF(RawData!N:N,"&gt;0")</f>
        <v>0</v>
      </c>
      <c r="C5" s="9">
        <f>SUMIF(RawData!M:M,"&gt;0")</f>
        <v>0</v>
      </c>
      <c r="D5">
        <f t="shared" ref="D5:D10" si="0">C5+B5</f>
        <v>0</v>
      </c>
      <c r="F5" t="s">
        <v>160</v>
      </c>
      <c r="G5" s="24" t="e">
        <f>B5/$D$11</f>
        <v>#DIV/0!</v>
      </c>
      <c r="H5" s="24" t="e">
        <f t="shared" ref="G5:I9" si="1">C5/$D$11</f>
        <v>#DIV/0!</v>
      </c>
      <c r="I5" s="24" t="e">
        <f t="shared" si="1"/>
        <v>#DIV/0!</v>
      </c>
    </row>
    <row r="6" spans="1:9">
      <c r="A6" t="s">
        <v>161</v>
      </c>
      <c r="B6" s="9">
        <f>SUMIF(RawData!P:P,"&gt;0")</f>
        <v>0</v>
      </c>
      <c r="C6" s="9">
        <f>SUMIF(RawData!O:O,"&gt;0")</f>
        <v>0</v>
      </c>
      <c r="D6">
        <f t="shared" si="0"/>
        <v>0</v>
      </c>
      <c r="F6" t="s">
        <v>161</v>
      </c>
      <c r="G6" s="24" t="e">
        <f t="shared" si="1"/>
        <v>#DIV/0!</v>
      </c>
      <c r="H6" s="24" t="e">
        <f t="shared" si="1"/>
        <v>#DIV/0!</v>
      </c>
      <c r="I6" s="24" t="e">
        <f t="shared" si="1"/>
        <v>#DIV/0!</v>
      </c>
    </row>
    <row r="7" spans="1:9">
      <c r="A7" t="s">
        <v>164</v>
      </c>
      <c r="B7" s="9">
        <f>SUMIF(RawData!R:R,"&gt;0")</f>
        <v>0</v>
      </c>
      <c r="C7" s="9">
        <f>SUMIF(RawData!Q:Q,"&gt;0")</f>
        <v>0</v>
      </c>
      <c r="D7">
        <f t="shared" si="0"/>
        <v>0</v>
      </c>
      <c r="F7" t="s">
        <v>164</v>
      </c>
      <c r="G7" s="24" t="e">
        <f t="shared" si="1"/>
        <v>#DIV/0!</v>
      </c>
      <c r="H7" s="24" t="e">
        <f t="shared" si="1"/>
        <v>#DIV/0!</v>
      </c>
      <c r="I7" s="24" t="e">
        <f t="shared" si="1"/>
        <v>#DIV/0!</v>
      </c>
    </row>
    <row r="8" spans="1:9">
      <c r="A8" t="s">
        <v>165</v>
      </c>
      <c r="B8" s="9">
        <f>SUMIF(RawData!T:T,"&gt;0")</f>
        <v>0</v>
      </c>
      <c r="C8" s="9">
        <f>SUMIF(RawData!S:S,"&gt;0")</f>
        <v>0</v>
      </c>
      <c r="D8">
        <f t="shared" si="0"/>
        <v>0</v>
      </c>
      <c r="F8" t="s">
        <v>165</v>
      </c>
      <c r="G8" s="24" t="e">
        <f t="shared" si="1"/>
        <v>#DIV/0!</v>
      </c>
      <c r="H8" s="24" t="e">
        <f t="shared" si="1"/>
        <v>#DIV/0!</v>
      </c>
      <c r="I8" s="24" t="e">
        <f t="shared" si="1"/>
        <v>#DIV/0!</v>
      </c>
    </row>
    <row r="9" spans="1:9">
      <c r="A9" t="s">
        <v>162</v>
      </c>
      <c r="B9" s="9">
        <f>SUMIF(RawData!V:V,"&gt;0")</f>
        <v>0</v>
      </c>
      <c r="C9" s="9">
        <f>SUMIF(RawData!U:U,"&gt;0")</f>
        <v>0</v>
      </c>
      <c r="D9">
        <f t="shared" si="0"/>
        <v>0</v>
      </c>
      <c r="F9" t="s">
        <v>162</v>
      </c>
      <c r="G9" s="24" t="e">
        <f t="shared" si="1"/>
        <v>#DIV/0!</v>
      </c>
      <c r="H9" s="24" t="e">
        <f t="shared" si="1"/>
        <v>#DIV/0!</v>
      </c>
      <c r="I9" s="24" t="e">
        <f t="shared" si="1"/>
        <v>#DIV/0!</v>
      </c>
    </row>
    <row r="10" spans="1:9">
      <c r="A10" t="s">
        <v>163</v>
      </c>
      <c r="B10" s="9">
        <f>SUMIF(RawData!X:X,"&gt;0")</f>
        <v>0</v>
      </c>
      <c r="C10" s="9">
        <f>SUMIF(RawData!W:W,"&gt;0")</f>
        <v>0</v>
      </c>
      <c r="D10">
        <f t="shared" si="0"/>
        <v>0</v>
      </c>
      <c r="F10" t="s">
        <v>163</v>
      </c>
      <c r="G10" s="24" t="e">
        <f>B10/$D$11</f>
        <v>#DIV/0!</v>
      </c>
      <c r="H10" s="24" t="e">
        <f>C10/$D$11</f>
        <v>#DIV/0!</v>
      </c>
      <c r="I10" s="24" t="e">
        <f t="shared" ref="I10" si="2">D10/$D$11</f>
        <v>#DIV/0!</v>
      </c>
    </row>
    <row r="11" spans="1:9">
      <c r="A11" s="1" t="s">
        <v>144</v>
      </c>
      <c r="B11" s="1">
        <f>SUM(B5:B10)</f>
        <v>0</v>
      </c>
      <c r="C11" s="1">
        <f>SUM(C5:C10)</f>
        <v>0</v>
      </c>
      <c r="D11" s="1">
        <f>SUM(D5:D10)</f>
        <v>0</v>
      </c>
      <c r="E11" s="1"/>
      <c r="F11" s="1" t="s">
        <v>144</v>
      </c>
      <c r="G11" s="25" t="e">
        <f>B11/$D$11</f>
        <v>#DIV/0!</v>
      </c>
      <c r="H11" s="25" t="e">
        <f>C11/$D$11</f>
        <v>#DIV/0!</v>
      </c>
      <c r="I11" s="25" t="e">
        <f>D11/$D$11</f>
        <v>#DIV/0!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2:B17"/>
  <sheetViews>
    <sheetView workbookViewId="0">
      <selection activeCell="B12" sqref="B12"/>
    </sheetView>
  </sheetViews>
  <sheetFormatPr defaultColWidth="11.42578125" defaultRowHeight="15"/>
  <cols>
    <col min="1" max="1" width="15" customWidth="1"/>
    <col min="2" max="2" width="15.42578125" customWidth="1"/>
    <col min="7" max="7" width="6.85546875" customWidth="1"/>
    <col min="8" max="8" width="12.5703125" bestFit="1" customWidth="1"/>
  </cols>
  <sheetData>
    <row r="2" spans="1:2">
      <c r="A2" s="2" t="s">
        <v>194</v>
      </c>
      <c r="B2" t="s">
        <v>1</v>
      </c>
    </row>
    <row r="3" spans="1:2">
      <c r="A3" s="3" t="s">
        <v>125</v>
      </c>
      <c r="B3" s="4">
        <v>5</v>
      </c>
    </row>
    <row r="4" spans="1:2">
      <c r="A4" s="3" t="s">
        <v>119</v>
      </c>
      <c r="B4" s="4">
        <v>1</v>
      </c>
    </row>
    <row r="5" spans="1:2">
      <c r="A5" s="3" t="s">
        <v>136</v>
      </c>
      <c r="B5" s="4">
        <v>1</v>
      </c>
    </row>
    <row r="6" spans="1:2">
      <c r="A6" s="3" t="s">
        <v>129</v>
      </c>
      <c r="B6" s="4">
        <v>5</v>
      </c>
    </row>
    <row r="7" spans="1:2">
      <c r="A7" s="3" t="s">
        <v>195</v>
      </c>
      <c r="B7" s="4">
        <v>12</v>
      </c>
    </row>
    <row r="11" spans="1:2">
      <c r="A11" s="2" t="s">
        <v>194</v>
      </c>
      <c r="B11" t="s">
        <v>1</v>
      </c>
    </row>
    <row r="12" spans="1:2">
      <c r="A12" s="3" t="s">
        <v>138</v>
      </c>
      <c r="B12" s="30">
        <v>8.3333333333333329E-2</v>
      </c>
    </row>
    <row r="13" spans="1:2">
      <c r="A13" s="3" t="s">
        <v>118</v>
      </c>
      <c r="B13" s="30">
        <v>8.3333333333333329E-2</v>
      </c>
    </row>
    <row r="14" spans="1:2">
      <c r="A14" s="3" t="s">
        <v>134</v>
      </c>
      <c r="B14" s="30">
        <v>8.3333333333333329E-2</v>
      </c>
    </row>
    <row r="15" spans="1:2">
      <c r="A15" s="3" t="s">
        <v>132</v>
      </c>
      <c r="B15" s="30">
        <v>0.33333333333333331</v>
      </c>
    </row>
    <row r="16" spans="1:2">
      <c r="A16" s="3" t="s">
        <v>128</v>
      </c>
      <c r="B16" s="30">
        <v>0.41666666666666669</v>
      </c>
    </row>
    <row r="17" spans="1:2">
      <c r="A17" s="3" t="s">
        <v>195</v>
      </c>
      <c r="B17" s="30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G28"/>
  <sheetViews>
    <sheetView workbookViewId="0">
      <selection activeCell="A3" sqref="A3"/>
    </sheetView>
  </sheetViews>
  <sheetFormatPr defaultColWidth="11.42578125" defaultRowHeight="15"/>
  <cols>
    <col min="1" max="1" width="13.140625" customWidth="1"/>
    <col min="2" max="3" width="15.42578125" customWidth="1"/>
    <col min="4" max="4" width="23.42578125" bestFit="1" customWidth="1"/>
    <col min="5" max="5" width="21" customWidth="1"/>
    <col min="6" max="6" width="13.140625" customWidth="1"/>
    <col min="7" max="7" width="15.42578125" bestFit="1" customWidth="1"/>
  </cols>
  <sheetData>
    <row r="1" spans="1:7">
      <c r="A1" s="1" t="s">
        <v>170</v>
      </c>
      <c r="B1" s="1" t="s">
        <v>171</v>
      </c>
      <c r="C1" s="1" t="s">
        <v>172</v>
      </c>
      <c r="D1" s="1" t="s">
        <v>173</v>
      </c>
      <c r="E1" s="1" t="s">
        <v>174</v>
      </c>
      <c r="F1" s="1" t="s">
        <v>175</v>
      </c>
    </row>
    <row r="2" spans="1:7">
      <c r="A2">
        <f>SUMIF('WASH gaps'!G:G,"&gt;0")</f>
        <v>0</v>
      </c>
      <c r="B2">
        <f>SUMIF('WASH gaps'!H:H,"&gt;0")</f>
        <v>0</v>
      </c>
      <c r="C2">
        <f>SUMIF('WASH gaps'!I:I,"&gt;0")</f>
        <v>0</v>
      </c>
      <c r="D2">
        <f>SUMIF('WASH gaps'!J:J,"&gt;0")</f>
        <v>0</v>
      </c>
      <c r="E2">
        <f>SUMIF('WASH gaps'!K:K,"&gt;0")</f>
        <v>0</v>
      </c>
      <c r="F2">
        <f>SUMIF('WASH gaps'!L:L,"&gt;0")</f>
        <v>0</v>
      </c>
    </row>
    <row r="8" spans="1:7">
      <c r="F8" s="2" t="s">
        <v>194</v>
      </c>
      <c r="G8" t="s">
        <v>1</v>
      </c>
    </row>
    <row r="9" spans="1:7">
      <c r="F9" s="3" t="s">
        <v>121</v>
      </c>
      <c r="G9" s="30">
        <v>0.81818181818181823</v>
      </c>
    </row>
    <row r="10" spans="1:7">
      <c r="F10" s="3" t="s">
        <v>139</v>
      </c>
      <c r="G10" s="30">
        <v>9.0909090909090912E-2</v>
      </c>
    </row>
    <row r="11" spans="1:7">
      <c r="A11" s="3"/>
      <c r="B11" s="2" t="s">
        <v>194</v>
      </c>
      <c r="C11" t="s">
        <v>1</v>
      </c>
      <c r="F11" s="3" t="s">
        <v>120</v>
      </c>
      <c r="G11" s="30">
        <v>9.0909090909090912E-2</v>
      </c>
    </row>
    <row r="12" spans="1:7">
      <c r="A12" s="3"/>
      <c r="B12" s="3" t="s">
        <v>133</v>
      </c>
      <c r="C12" s="30">
        <v>0.1111111111111111</v>
      </c>
      <c r="F12" s="3" t="s">
        <v>195</v>
      </c>
      <c r="G12" s="30">
        <v>1</v>
      </c>
    </row>
    <row r="13" spans="1:7">
      <c r="A13" s="3"/>
      <c r="B13" s="3" t="s">
        <v>129</v>
      </c>
      <c r="C13" s="30">
        <v>0.55555555555555558</v>
      </c>
    </row>
    <row r="14" spans="1:7">
      <c r="A14" s="3"/>
      <c r="B14" s="3" t="s">
        <v>137</v>
      </c>
      <c r="C14" s="30">
        <v>0.33333333333333331</v>
      </c>
    </row>
    <row r="15" spans="1:7">
      <c r="B15" s="3" t="s">
        <v>195</v>
      </c>
      <c r="C15" s="30">
        <v>1</v>
      </c>
      <c r="F15" s="2" t="s">
        <v>194</v>
      </c>
      <c r="G15" t="s">
        <v>1</v>
      </c>
    </row>
    <row r="16" spans="1:7">
      <c r="F16" s="3" t="s">
        <v>195</v>
      </c>
      <c r="G16" s="30" t="e">
        <v>#DIV/0!</v>
      </c>
    </row>
    <row r="26" spans="1:2">
      <c r="A26" s="2" t="s">
        <v>194</v>
      </c>
      <c r="B26" t="s">
        <v>1</v>
      </c>
    </row>
    <row r="27" spans="1:2">
      <c r="A27" s="3" t="s">
        <v>196</v>
      </c>
      <c r="B27" s="4"/>
    </row>
    <row r="28" spans="1:2">
      <c r="A28" s="3" t="s">
        <v>195</v>
      </c>
      <c r="B28" s="4"/>
    </row>
  </sheetData>
  <pageMargins left="0.7" right="0.7" top="0.75" bottom="0.75" header="0.3" footer="0.3"/>
  <drawing r:id="rId5"/>
</worksheet>
</file>

<file path=xl/worksheets/sheet13.xml><?xml version="1.0" encoding="utf-8"?>
<worksheet xmlns="http://schemas.openxmlformats.org/spreadsheetml/2006/main" xmlns:r="http://schemas.openxmlformats.org/officeDocument/2006/relationships">
  <dimension ref="A2:G36"/>
  <sheetViews>
    <sheetView workbookViewId="0">
      <selection activeCell="C17" sqref="C17"/>
    </sheetView>
  </sheetViews>
  <sheetFormatPr defaultColWidth="11.42578125" defaultRowHeight="15"/>
  <cols>
    <col min="2" max="2" width="13.140625" customWidth="1"/>
    <col min="3" max="3" width="15.42578125" bestFit="1" customWidth="1"/>
    <col min="6" max="6" width="13.140625" customWidth="1"/>
    <col min="7" max="7" width="15.42578125" bestFit="1" customWidth="1"/>
  </cols>
  <sheetData>
    <row r="2" spans="2:7">
      <c r="B2" s="2" t="s">
        <v>194</v>
      </c>
      <c r="C2" t="s">
        <v>1</v>
      </c>
      <c r="F2" s="2" t="s">
        <v>194</v>
      </c>
      <c r="G2" t="s">
        <v>1</v>
      </c>
    </row>
    <row r="3" spans="2:7">
      <c r="B3" s="3" t="s">
        <v>124</v>
      </c>
      <c r="C3" s="4">
        <v>1</v>
      </c>
      <c r="F3" s="3" t="s">
        <v>124</v>
      </c>
      <c r="G3" s="19">
        <v>8.3333333333333329E-2</v>
      </c>
    </row>
    <row r="4" spans="2:7">
      <c r="B4" s="3" t="s">
        <v>122</v>
      </c>
      <c r="C4" s="4">
        <v>11</v>
      </c>
      <c r="F4" s="3" t="s">
        <v>122</v>
      </c>
      <c r="G4" s="19">
        <v>0.91666666666666663</v>
      </c>
    </row>
    <row r="5" spans="2:7">
      <c r="B5" s="3" t="s">
        <v>195</v>
      </c>
      <c r="C5" s="4">
        <v>12</v>
      </c>
      <c r="F5" s="3" t="s">
        <v>195</v>
      </c>
      <c r="G5" s="19">
        <v>1</v>
      </c>
    </row>
    <row r="20" spans="6:7">
      <c r="F20" s="2" t="s">
        <v>194</v>
      </c>
      <c r="G20" t="s">
        <v>1</v>
      </c>
    </row>
    <row r="21" spans="6:7">
      <c r="F21" s="3" t="s">
        <v>126</v>
      </c>
      <c r="G21" s="30">
        <v>0.41666666666666669</v>
      </c>
    </row>
    <row r="22" spans="6:7">
      <c r="F22" s="3" t="s">
        <v>216</v>
      </c>
      <c r="G22" s="30">
        <v>8.3333333333333329E-2</v>
      </c>
    </row>
    <row r="23" spans="6:7">
      <c r="F23" s="3" t="s">
        <v>217</v>
      </c>
      <c r="G23" s="30">
        <v>8.3333333333333329E-2</v>
      </c>
    </row>
    <row r="24" spans="6:7">
      <c r="F24" s="3" t="s">
        <v>123</v>
      </c>
      <c r="G24" s="30">
        <v>0.41666666666666669</v>
      </c>
    </row>
    <row r="25" spans="6:7">
      <c r="F25" s="3" t="s">
        <v>195</v>
      </c>
      <c r="G25" s="30">
        <v>1</v>
      </c>
    </row>
    <row r="35" spans="1:6">
      <c r="A35" s="17" t="s">
        <v>79</v>
      </c>
      <c r="B35" s="17" t="s">
        <v>80</v>
      </c>
      <c r="C35" s="17" t="s">
        <v>81</v>
      </c>
      <c r="D35" s="17" t="s">
        <v>82</v>
      </c>
      <c r="E35" s="17" t="s">
        <v>83</v>
      </c>
      <c r="F35" s="17" t="s">
        <v>84</v>
      </c>
    </row>
    <row r="36" spans="1:6">
      <c r="A36" s="9">
        <f>SUMIF(RawData!BX:BX,"&gt;0")</f>
        <v>0</v>
      </c>
      <c r="B36" s="9">
        <f>SUMIF(RawData!BY:BY,"&gt;0")</f>
        <v>0</v>
      </c>
      <c r="C36" s="9">
        <f>SUMIF(RawData!BZ:BZ,"&gt;0")</f>
        <v>0</v>
      </c>
      <c r="D36" s="9">
        <f>SUMIF(RawData!CA:CA,"&gt;0")</f>
        <v>0</v>
      </c>
      <c r="E36" s="9">
        <f>SUMIF(RawData!CB:CB,"&gt;0")</f>
        <v>0</v>
      </c>
      <c r="F36" s="9">
        <f>SUMIF(RawData!CC:CC,"&gt;0")</f>
        <v>0</v>
      </c>
    </row>
  </sheetData>
  <pageMargins left="0.7" right="0.7" top="0.75" bottom="0.75" header="0.3" footer="0.3"/>
  <drawing r:id="rId4"/>
</worksheet>
</file>

<file path=xl/worksheets/sheet14.xml><?xml version="1.0" encoding="utf-8"?>
<worksheet xmlns="http://schemas.openxmlformats.org/spreadsheetml/2006/main" xmlns:r="http://schemas.openxmlformats.org/officeDocument/2006/relationships">
  <dimension ref="B2:F54"/>
  <sheetViews>
    <sheetView workbookViewId="0">
      <selection activeCell="C4" sqref="C4"/>
    </sheetView>
  </sheetViews>
  <sheetFormatPr defaultColWidth="11.42578125" defaultRowHeight="15"/>
  <cols>
    <col min="2" max="2" width="13.140625" customWidth="1"/>
    <col min="3" max="3" width="15.42578125" bestFit="1" customWidth="1"/>
    <col min="5" max="5" width="13.140625" customWidth="1"/>
    <col min="6" max="6" width="15.42578125" bestFit="1" customWidth="1"/>
  </cols>
  <sheetData>
    <row r="2" spans="2:3">
      <c r="B2" s="2" t="s">
        <v>194</v>
      </c>
      <c r="C2" t="s">
        <v>1</v>
      </c>
    </row>
    <row r="3" spans="2:3">
      <c r="B3" s="3" t="s">
        <v>130</v>
      </c>
      <c r="C3" s="4">
        <v>2</v>
      </c>
    </row>
    <row r="4" spans="2:3">
      <c r="B4" s="3" t="s">
        <v>119</v>
      </c>
      <c r="C4" s="4">
        <v>8</v>
      </c>
    </row>
    <row r="5" spans="2:3">
      <c r="B5" s="3" t="s">
        <v>136</v>
      </c>
      <c r="C5" s="4">
        <v>1</v>
      </c>
    </row>
    <row r="6" spans="2:3">
      <c r="B6" s="3" t="s">
        <v>129</v>
      </c>
      <c r="C6" s="4">
        <v>1</v>
      </c>
    </row>
    <row r="7" spans="2:3">
      <c r="B7" s="3" t="s">
        <v>195</v>
      </c>
      <c r="C7" s="4">
        <v>12</v>
      </c>
    </row>
    <row r="26" spans="5:6">
      <c r="E26" s="2" t="s">
        <v>194</v>
      </c>
      <c r="F26" t="s">
        <v>1</v>
      </c>
    </row>
    <row r="27" spans="5:6">
      <c r="E27" s="3" t="s">
        <v>125</v>
      </c>
      <c r="F27" s="4">
        <v>6</v>
      </c>
    </row>
    <row r="28" spans="5:6">
      <c r="E28" s="3" t="s">
        <v>130</v>
      </c>
      <c r="F28" s="4">
        <v>5</v>
      </c>
    </row>
    <row r="29" spans="5:6">
      <c r="E29" s="3" t="s">
        <v>119</v>
      </c>
      <c r="F29" s="4">
        <v>1</v>
      </c>
    </row>
    <row r="30" spans="5:6">
      <c r="E30" s="3" t="s">
        <v>195</v>
      </c>
      <c r="F30" s="4">
        <v>12</v>
      </c>
    </row>
    <row r="49" spans="5:6">
      <c r="E49" s="2" t="s">
        <v>194</v>
      </c>
      <c r="F49" t="s">
        <v>1</v>
      </c>
    </row>
    <row r="50" spans="5:6">
      <c r="E50" s="3" t="s">
        <v>125</v>
      </c>
      <c r="F50" s="4">
        <v>4</v>
      </c>
    </row>
    <row r="51" spans="5:6">
      <c r="E51" s="3" t="s">
        <v>130</v>
      </c>
      <c r="F51" s="4">
        <v>4</v>
      </c>
    </row>
    <row r="52" spans="5:6">
      <c r="E52" s="3" t="s">
        <v>119</v>
      </c>
      <c r="F52" s="4">
        <v>1</v>
      </c>
    </row>
    <row r="53" spans="5:6">
      <c r="E53" s="3" t="s">
        <v>136</v>
      </c>
      <c r="F53" s="4">
        <v>3</v>
      </c>
    </row>
    <row r="54" spans="5:6">
      <c r="E54" s="3" t="s">
        <v>195</v>
      </c>
      <c r="F54" s="4">
        <v>12</v>
      </c>
    </row>
  </sheetData>
  <pageMargins left="0.7" right="0.7" top="0.75" bottom="0.75" header="0.3" footer="0.3"/>
  <drawing r:id="rId4"/>
</worksheet>
</file>

<file path=xl/worksheets/sheet15.xml><?xml version="1.0" encoding="utf-8"?>
<worksheet xmlns="http://schemas.openxmlformats.org/spreadsheetml/2006/main" xmlns:r="http://schemas.openxmlformats.org/officeDocument/2006/relationships">
  <dimension ref="B2:C44"/>
  <sheetViews>
    <sheetView workbookViewId="0">
      <selection activeCell="D8" sqref="D8"/>
    </sheetView>
  </sheetViews>
  <sheetFormatPr defaultColWidth="11.42578125" defaultRowHeight="15"/>
  <cols>
    <col min="2" max="2" width="13.140625" customWidth="1"/>
    <col min="3" max="3" width="15.42578125" bestFit="1" customWidth="1"/>
  </cols>
  <sheetData>
    <row r="2" spans="2:3">
      <c r="B2" s="2" t="s">
        <v>194</v>
      </c>
      <c r="C2" t="s">
        <v>1</v>
      </c>
    </row>
    <row r="3" spans="2:3">
      <c r="B3" s="3" t="s">
        <v>126</v>
      </c>
      <c r="C3" s="30">
        <v>0.66666666666666663</v>
      </c>
    </row>
    <row r="4" spans="2:3">
      <c r="B4" s="3" t="s">
        <v>123</v>
      </c>
      <c r="C4" s="30">
        <v>0.25</v>
      </c>
    </row>
    <row r="5" spans="2:3">
      <c r="B5" s="3" t="s">
        <v>216</v>
      </c>
      <c r="C5" s="30">
        <v>8.3333333333333329E-2</v>
      </c>
    </row>
    <row r="6" spans="2:3">
      <c r="B6" s="3" t="s">
        <v>195</v>
      </c>
      <c r="C6" s="30">
        <v>1</v>
      </c>
    </row>
    <row r="25" spans="2:3">
      <c r="B25" s="2" t="s">
        <v>194</v>
      </c>
      <c r="C25" t="s">
        <v>1</v>
      </c>
    </row>
    <row r="26" spans="2:3">
      <c r="B26" s="3" t="s">
        <v>124</v>
      </c>
      <c r="C26" s="30">
        <v>0.58333333333333337</v>
      </c>
    </row>
    <row r="27" spans="2:3">
      <c r="B27" s="3" t="s">
        <v>122</v>
      </c>
      <c r="C27" s="30">
        <v>0.33333333333333331</v>
      </c>
    </row>
    <row r="28" spans="2:3">
      <c r="B28" s="3" t="s">
        <v>216</v>
      </c>
      <c r="C28" s="30">
        <v>8.3333333333333329E-2</v>
      </c>
    </row>
    <row r="29" spans="2:3">
      <c r="B29" s="3" t="s">
        <v>195</v>
      </c>
      <c r="C29" s="30">
        <v>1</v>
      </c>
    </row>
    <row r="40" spans="2:3">
      <c r="B40" s="2" t="s">
        <v>194</v>
      </c>
      <c r="C40" t="s">
        <v>1</v>
      </c>
    </row>
    <row r="41" spans="2:3">
      <c r="B41" s="3" t="s">
        <v>127</v>
      </c>
      <c r="C41" s="30">
        <v>0.16666666666666666</v>
      </c>
    </row>
    <row r="42" spans="2:3">
      <c r="B42" s="3" t="s">
        <v>131</v>
      </c>
      <c r="C42" s="30">
        <v>0.5</v>
      </c>
    </row>
    <row r="43" spans="2:3">
      <c r="B43" s="3" t="s">
        <v>135</v>
      </c>
      <c r="C43" s="30">
        <v>0.33333333333333331</v>
      </c>
    </row>
    <row r="44" spans="2:3">
      <c r="B44" s="3" t="s">
        <v>195</v>
      </c>
      <c r="C44" s="30">
        <v>1</v>
      </c>
    </row>
  </sheetData>
  <pageMargins left="0.7" right="0.7" top="0.75" bottom="0.75" header="0.3" footer="0.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8" tint="-0.249977111117893"/>
  </sheetPr>
  <dimension ref="A1:DJ14"/>
  <sheetViews>
    <sheetView workbookViewId="0">
      <pane xSplit="8" ySplit="1" topLeftCell="I2" activePane="bottomRight" state="frozen"/>
      <selection pane="topRight" activeCell="I1" sqref="I1"/>
      <selection pane="bottomLeft" activeCell="A2" sqref="A2"/>
      <selection pane="bottomRight" activeCell="A2" sqref="A2"/>
    </sheetView>
  </sheetViews>
  <sheetFormatPr defaultColWidth="32.7109375" defaultRowHeight="15"/>
  <cols>
    <col min="1" max="1" width="8.85546875" style="70" bestFit="1" customWidth="1"/>
    <col min="2" max="2" width="13.42578125" style="9" bestFit="1" customWidth="1"/>
    <col min="3" max="3" width="8.85546875" style="72" bestFit="1" customWidth="1"/>
    <col min="4" max="4" width="8.5703125" style="9" bestFit="1" customWidth="1"/>
    <col min="5" max="5" width="34" style="9" customWidth="1"/>
    <col min="6" max="6" width="9" style="9" bestFit="1" customWidth="1"/>
    <col min="7" max="7" width="10" style="9" bestFit="1" customWidth="1"/>
    <col min="8" max="8" width="7.85546875" style="9" bestFit="1" customWidth="1"/>
    <col min="9" max="9" width="16.42578125" style="9" bestFit="1" customWidth="1"/>
    <col min="10" max="10" width="16.5703125" style="9" bestFit="1" customWidth="1"/>
    <col min="11" max="11" width="6.42578125" style="9" bestFit="1" customWidth="1"/>
    <col min="12" max="12" width="7" style="9" bestFit="1" customWidth="1"/>
    <col min="13" max="13" width="8.28515625" style="9" bestFit="1" customWidth="1"/>
    <col min="14" max="14" width="7.28515625" style="9" bestFit="1" customWidth="1"/>
    <col min="15" max="15" width="9" style="9" bestFit="1" customWidth="1"/>
    <col min="16" max="16" width="8" style="9" bestFit="1" customWidth="1"/>
    <col min="17" max="17" width="10" style="9" bestFit="1" customWidth="1"/>
    <col min="18" max="18" width="9" style="9" bestFit="1" customWidth="1"/>
    <col min="19" max="19" width="11" style="9" bestFit="1" customWidth="1"/>
    <col min="20" max="20" width="10" style="9" bestFit="1" customWidth="1"/>
    <col min="21" max="21" width="11" style="9" bestFit="1" customWidth="1"/>
    <col min="22" max="22" width="10" style="9" bestFit="1" customWidth="1"/>
    <col min="23" max="23" width="9.140625" style="9" bestFit="1" customWidth="1"/>
    <col min="24" max="24" width="8.140625" style="9" bestFit="1" customWidth="1"/>
    <col min="25" max="25" width="10.28515625" style="9" bestFit="1" customWidth="1"/>
    <col min="26" max="26" width="13" style="9" bestFit="1" customWidth="1"/>
    <col min="27" max="27" width="15.5703125" style="9" bestFit="1" customWidth="1"/>
    <col min="28" max="28" width="15.42578125" style="9" bestFit="1" customWidth="1"/>
    <col min="29" max="29" width="16.85546875" style="9" bestFit="1" customWidth="1"/>
    <col min="30" max="30" width="14.42578125" style="9" bestFit="1" customWidth="1"/>
    <col min="31" max="31" width="17.28515625" style="9" bestFit="1" customWidth="1"/>
    <col min="32" max="32" width="7.7109375" style="9" bestFit="1" customWidth="1"/>
    <col min="33" max="33" width="14.140625" style="9" bestFit="1" customWidth="1"/>
    <col min="34" max="34" width="14" style="9" bestFit="1" customWidth="1"/>
    <col min="35" max="35" width="18.28515625" style="9" bestFit="1" customWidth="1"/>
    <col min="36" max="36" width="24.42578125" style="9" bestFit="1" customWidth="1"/>
    <col min="37" max="37" width="18" style="9" bestFit="1" customWidth="1"/>
    <col min="38" max="38" width="8.5703125" style="9" bestFit="1" customWidth="1"/>
    <col min="39" max="39" width="15.7109375" style="9" bestFit="1" customWidth="1"/>
    <col min="40" max="40" width="9" style="9" bestFit="1" customWidth="1"/>
    <col min="41" max="41" width="7.7109375" style="9" bestFit="1" customWidth="1"/>
    <col min="42" max="42" width="12.5703125" style="9" bestFit="1" customWidth="1"/>
    <col min="43" max="43" width="14.42578125" style="9" bestFit="1" customWidth="1"/>
    <col min="44" max="44" width="15.42578125" style="9" bestFit="1" customWidth="1"/>
    <col min="45" max="45" width="15.7109375" style="9" bestFit="1" customWidth="1"/>
    <col min="46" max="46" width="19.140625" style="9" bestFit="1" customWidth="1"/>
    <col min="47" max="47" width="20.7109375" style="9" bestFit="1" customWidth="1"/>
    <col min="48" max="48" width="10.85546875" style="9" bestFit="1" customWidth="1"/>
    <col min="49" max="49" width="21.42578125" style="9" bestFit="1" customWidth="1"/>
    <col min="50" max="50" width="16.140625" style="9" bestFit="1" customWidth="1"/>
    <col min="51" max="51" width="24.85546875" style="9" bestFit="1" customWidth="1"/>
    <col min="52" max="52" width="25.7109375" style="9" bestFit="1" customWidth="1"/>
    <col min="53" max="53" width="26.140625" style="9" bestFit="1" customWidth="1"/>
    <col min="54" max="54" width="24.85546875" style="9" bestFit="1" customWidth="1"/>
    <col min="55" max="55" width="15.7109375" style="9" bestFit="1" customWidth="1"/>
    <col min="56" max="56" width="14.5703125" style="9" bestFit="1" customWidth="1"/>
    <col min="57" max="57" width="15" style="9" bestFit="1" customWidth="1"/>
    <col min="58" max="58" width="10" style="9" bestFit="1" customWidth="1"/>
    <col min="59" max="59" width="20.42578125" style="9" bestFit="1" customWidth="1"/>
    <col min="60" max="60" width="19" style="9" bestFit="1" customWidth="1"/>
    <col min="61" max="61" width="25" style="9" bestFit="1" customWidth="1"/>
    <col min="62" max="62" width="23.7109375" style="9" bestFit="1" customWidth="1"/>
    <col min="63" max="63" width="13.28515625" style="9" bestFit="1" customWidth="1"/>
    <col min="64" max="64" width="12" style="9" bestFit="1" customWidth="1"/>
    <col min="65" max="65" width="15.7109375" style="9" bestFit="1" customWidth="1"/>
    <col min="66" max="66" width="14.140625" style="9" bestFit="1" customWidth="1"/>
    <col min="67" max="67" width="11.85546875" style="9" bestFit="1" customWidth="1"/>
    <col min="68" max="68" width="10.7109375" style="9" bestFit="1" customWidth="1"/>
    <col min="69" max="69" width="14.140625" style="9" bestFit="1" customWidth="1"/>
    <col min="70" max="70" width="13.42578125" style="9" bestFit="1" customWidth="1"/>
    <col min="71" max="71" width="20.85546875" style="9" bestFit="1" customWidth="1"/>
    <col min="72" max="72" width="15.42578125" style="9" bestFit="1" customWidth="1"/>
    <col min="73" max="73" width="14.85546875" style="9" bestFit="1" customWidth="1"/>
    <col min="74" max="74" width="8.140625" style="9" bestFit="1" customWidth="1"/>
    <col min="75" max="75" width="19" style="9" bestFit="1" customWidth="1"/>
    <col min="76" max="76" width="7.5703125" style="9" bestFit="1" customWidth="1"/>
    <col min="77" max="77" width="6.5703125" style="9" bestFit="1" customWidth="1"/>
    <col min="78" max="78" width="8.85546875" style="9" bestFit="1" customWidth="1"/>
    <col min="79" max="79" width="7.85546875" style="9" bestFit="1" customWidth="1"/>
    <col min="80" max="80" width="13.85546875" style="9" bestFit="1" customWidth="1"/>
    <col min="81" max="81" width="12.85546875" style="9" bestFit="1" customWidth="1"/>
    <col min="82" max="82" width="11.140625" style="9" bestFit="1" customWidth="1"/>
    <col min="83" max="83" width="10.42578125" style="9" bestFit="1" customWidth="1"/>
    <col min="84" max="84" width="17.7109375" style="9" bestFit="1" customWidth="1"/>
    <col min="85" max="85" width="12.140625" style="9" bestFit="1" customWidth="1"/>
    <col min="86" max="86" width="11.85546875" style="9" bestFit="1" customWidth="1"/>
    <col min="87" max="87" width="4.85546875" style="9" bestFit="1" customWidth="1"/>
    <col min="88" max="88" width="16.140625" style="9" bestFit="1" customWidth="1"/>
    <col min="89" max="89" width="4.85546875" style="9" bestFit="1" customWidth="1"/>
    <col min="90" max="90" width="6.140625" style="9" bestFit="1" customWidth="1"/>
    <col min="91" max="91" width="16.5703125" style="9" bestFit="1" customWidth="1"/>
    <col min="92" max="92" width="9.85546875" style="9" bestFit="1" customWidth="1"/>
    <col min="93" max="93" width="10.85546875" style="9" bestFit="1" customWidth="1"/>
    <col min="94" max="94" width="19.5703125" style="9" bestFit="1" customWidth="1"/>
    <col min="95" max="95" width="19.28515625" style="9" bestFit="1" customWidth="1"/>
    <col min="96" max="96" width="19" style="9" bestFit="1" customWidth="1"/>
    <col min="97" max="97" width="15.28515625" style="9" bestFit="1" customWidth="1"/>
    <col min="98" max="98" width="17.5703125" style="9" bestFit="1" customWidth="1"/>
    <col min="99" max="99" width="22.42578125" style="9" bestFit="1" customWidth="1"/>
    <col min="100" max="101" width="25" style="9" bestFit="1" customWidth="1"/>
    <col min="102" max="102" width="25.85546875" style="9" bestFit="1" customWidth="1"/>
    <col min="103" max="103" width="11.28515625" style="9" bestFit="1" customWidth="1"/>
    <col min="104" max="104" width="28.28515625" style="9" bestFit="1" customWidth="1"/>
    <col min="105" max="105" width="16.28515625" style="9" bestFit="1" customWidth="1"/>
    <col min="106" max="106" width="16.140625" style="9" bestFit="1" customWidth="1"/>
    <col min="107" max="107" width="15.5703125" style="9" bestFit="1" customWidth="1"/>
    <col min="108" max="108" width="18.140625" style="9" bestFit="1" customWidth="1"/>
    <col min="109" max="109" width="16.28515625" style="9" bestFit="1" customWidth="1"/>
    <col min="110" max="110" width="12.140625" style="9" bestFit="1" customWidth="1"/>
    <col min="111" max="111" width="13.42578125" style="9" bestFit="1" customWidth="1"/>
    <col min="112" max="112" width="11.28515625" style="9" bestFit="1" customWidth="1"/>
    <col min="113" max="113" width="13.28515625" style="9" bestFit="1" customWidth="1"/>
    <col min="114" max="114" width="12.7109375" style="9" bestFit="1" customWidth="1"/>
    <col min="115" max="16384" width="32.7109375" style="9"/>
  </cols>
  <sheetData>
    <row r="1" spans="1:114" s="16" customFormat="1">
      <c r="A1" s="69" t="s">
        <v>5</v>
      </c>
      <c r="B1" s="16" t="s">
        <v>6</v>
      </c>
      <c r="C1" s="77" t="s">
        <v>7</v>
      </c>
      <c r="D1" s="16" t="s">
        <v>0</v>
      </c>
      <c r="E1" s="16" t="s">
        <v>8</v>
      </c>
      <c r="F1" s="16" t="s">
        <v>9</v>
      </c>
      <c r="G1" s="16" t="s">
        <v>10</v>
      </c>
      <c r="H1" s="16" t="s">
        <v>11</v>
      </c>
      <c r="I1" s="16" t="s">
        <v>12</v>
      </c>
      <c r="J1" s="16" t="s">
        <v>13</v>
      </c>
      <c r="K1" s="16" t="s">
        <v>14</v>
      </c>
      <c r="L1" s="16" t="s">
        <v>15</v>
      </c>
      <c r="M1" s="16" t="s">
        <v>16</v>
      </c>
      <c r="N1" s="16" t="s">
        <v>17</v>
      </c>
      <c r="O1" s="16" t="s">
        <v>18</v>
      </c>
      <c r="P1" s="16" t="s">
        <v>19</v>
      </c>
      <c r="Q1" s="16" t="s">
        <v>20</v>
      </c>
      <c r="R1" s="16" t="s">
        <v>21</v>
      </c>
      <c r="S1" s="16" t="s">
        <v>22</v>
      </c>
      <c r="T1" s="16" t="s">
        <v>23</v>
      </c>
      <c r="U1" s="16" t="s">
        <v>24</v>
      </c>
      <c r="V1" s="16" t="s">
        <v>25</v>
      </c>
      <c r="W1" s="16" t="s">
        <v>26</v>
      </c>
      <c r="X1" s="16" t="s">
        <v>27</v>
      </c>
      <c r="Y1" s="16" t="s">
        <v>28</v>
      </c>
      <c r="Z1" s="16" t="s">
        <v>29</v>
      </c>
      <c r="AA1" s="16" t="s">
        <v>30</v>
      </c>
      <c r="AB1" s="16" t="s">
        <v>31</v>
      </c>
      <c r="AC1" s="16" t="s">
        <v>32</v>
      </c>
      <c r="AD1" s="16" t="s">
        <v>33</v>
      </c>
      <c r="AE1" s="16" t="s">
        <v>34</v>
      </c>
      <c r="AF1" s="16" t="s">
        <v>35</v>
      </c>
      <c r="AG1" s="16" t="s">
        <v>36</v>
      </c>
      <c r="AH1" s="16" t="s">
        <v>37</v>
      </c>
      <c r="AI1" s="16" t="s">
        <v>38</v>
      </c>
      <c r="AJ1" s="16" t="s">
        <v>39</v>
      </c>
      <c r="AK1" s="16" t="s">
        <v>40</v>
      </c>
      <c r="AL1" s="16" t="s">
        <v>41</v>
      </c>
      <c r="AM1" s="16" t="s">
        <v>42</v>
      </c>
      <c r="AN1" s="16" t="s">
        <v>43</v>
      </c>
      <c r="AO1" s="16" t="s">
        <v>44</v>
      </c>
      <c r="AP1" s="16" t="s">
        <v>45</v>
      </c>
      <c r="AQ1" s="16" t="s">
        <v>46</v>
      </c>
      <c r="AR1" s="16" t="s">
        <v>47</v>
      </c>
      <c r="AS1" s="16" t="s">
        <v>48</v>
      </c>
      <c r="AT1" s="16" t="s">
        <v>49</v>
      </c>
      <c r="AU1" s="16" t="s">
        <v>50</v>
      </c>
      <c r="AV1" s="16" t="s">
        <v>51</v>
      </c>
      <c r="AW1" s="16" t="s">
        <v>52</v>
      </c>
      <c r="AX1" s="16" t="s">
        <v>53</v>
      </c>
      <c r="AY1" s="16" t="s">
        <v>54</v>
      </c>
      <c r="AZ1" s="16" t="s">
        <v>55</v>
      </c>
      <c r="BA1" s="16" t="s">
        <v>56</v>
      </c>
      <c r="BB1" s="16" t="s">
        <v>57</v>
      </c>
      <c r="BC1" s="16" t="s">
        <v>58</v>
      </c>
      <c r="BD1" s="16" t="s">
        <v>59</v>
      </c>
      <c r="BE1" s="16" t="s">
        <v>60</v>
      </c>
      <c r="BF1" s="16" t="s">
        <v>61</v>
      </c>
      <c r="BG1" s="16" t="s">
        <v>62</v>
      </c>
      <c r="BH1" s="16" t="s">
        <v>63</v>
      </c>
      <c r="BI1" s="16" t="s">
        <v>64</v>
      </c>
      <c r="BJ1" s="16" t="s">
        <v>65</v>
      </c>
      <c r="BK1" s="16" t="s">
        <v>66</v>
      </c>
      <c r="BL1" s="16" t="s">
        <v>67</v>
      </c>
      <c r="BM1" s="16" t="s">
        <v>68</v>
      </c>
      <c r="BN1" s="16" t="s">
        <v>69</v>
      </c>
      <c r="BO1" s="16" t="s">
        <v>70</v>
      </c>
      <c r="BP1" s="16" t="s">
        <v>71</v>
      </c>
      <c r="BQ1" s="16" t="s">
        <v>72</v>
      </c>
      <c r="BR1" s="16" t="s">
        <v>73</v>
      </c>
      <c r="BS1" s="16" t="s">
        <v>74</v>
      </c>
      <c r="BT1" s="16" t="s">
        <v>75</v>
      </c>
      <c r="BU1" s="16" t="s">
        <v>76</v>
      </c>
      <c r="BV1" s="16" t="s">
        <v>77</v>
      </c>
      <c r="BW1" s="16" t="s">
        <v>78</v>
      </c>
      <c r="BX1" s="16" t="s">
        <v>79</v>
      </c>
      <c r="BY1" s="16" t="s">
        <v>80</v>
      </c>
      <c r="BZ1" s="16" t="s">
        <v>81</v>
      </c>
      <c r="CA1" s="16" t="s">
        <v>82</v>
      </c>
      <c r="CB1" s="16" t="s">
        <v>83</v>
      </c>
      <c r="CC1" s="16" t="s">
        <v>84</v>
      </c>
      <c r="CD1" s="16" t="s">
        <v>85</v>
      </c>
      <c r="CE1" s="16" t="s">
        <v>86</v>
      </c>
      <c r="CF1" s="16" t="s">
        <v>87</v>
      </c>
      <c r="CG1" s="16" t="s">
        <v>88</v>
      </c>
      <c r="CH1" s="16" t="s">
        <v>89</v>
      </c>
      <c r="CI1" s="16" t="s">
        <v>90</v>
      </c>
      <c r="CJ1" s="16" t="s">
        <v>91</v>
      </c>
      <c r="CK1" s="16" t="s">
        <v>92</v>
      </c>
      <c r="CL1" s="16" t="s">
        <v>93</v>
      </c>
      <c r="CM1" s="16" t="s">
        <v>94</v>
      </c>
      <c r="CN1" s="16" t="s">
        <v>95</v>
      </c>
      <c r="CO1" s="16" t="s">
        <v>96</v>
      </c>
      <c r="CP1" s="16" t="s">
        <v>97</v>
      </c>
      <c r="CQ1" s="16" t="s">
        <v>98</v>
      </c>
      <c r="CR1" s="16" t="s">
        <v>99</v>
      </c>
      <c r="CS1" s="16" t="s">
        <v>100</v>
      </c>
      <c r="CT1" s="16" t="s">
        <v>101</v>
      </c>
      <c r="CU1" s="16" t="s">
        <v>102</v>
      </c>
      <c r="CV1" s="16" t="s">
        <v>103</v>
      </c>
      <c r="CW1" s="16" t="s">
        <v>104</v>
      </c>
      <c r="CX1" s="16" t="s">
        <v>105</v>
      </c>
      <c r="CY1" s="16" t="s">
        <v>106</v>
      </c>
      <c r="CZ1" s="16" t="s">
        <v>107</v>
      </c>
      <c r="DA1" s="16" t="s">
        <v>108</v>
      </c>
      <c r="DB1" s="16" t="s">
        <v>109</v>
      </c>
      <c r="DC1" s="16" t="s">
        <v>110</v>
      </c>
      <c r="DD1" s="16" t="s">
        <v>111</v>
      </c>
      <c r="DE1" s="16" t="s">
        <v>112</v>
      </c>
      <c r="DF1" s="16" t="s">
        <v>113</v>
      </c>
      <c r="DG1" s="16" t="s">
        <v>114</v>
      </c>
      <c r="DH1" s="16" t="s">
        <v>115</v>
      </c>
      <c r="DI1" s="16" t="s">
        <v>116</v>
      </c>
      <c r="DJ1" s="16" t="s">
        <v>117</v>
      </c>
    </row>
    <row r="2" spans="1:114">
      <c r="B2" s="18"/>
    </row>
    <row r="3" spans="1:114">
      <c r="B3" s="18"/>
    </row>
    <row r="4" spans="1:114">
      <c r="B4" s="18"/>
    </row>
    <row r="5" spans="1:114">
      <c r="B5" s="18"/>
    </row>
    <row r="6" spans="1:114">
      <c r="B6" s="18"/>
    </row>
    <row r="7" spans="1:114">
      <c r="B7" s="18"/>
    </row>
    <row r="8" spans="1:114">
      <c r="B8" s="18"/>
    </row>
    <row r="9" spans="1:114">
      <c r="B9" s="18"/>
    </row>
    <row r="10" spans="1:114">
      <c r="B10" s="18"/>
    </row>
    <row r="11" spans="1:114">
      <c r="B11" s="18"/>
    </row>
    <row r="12" spans="1:114">
      <c r="B12" s="18"/>
    </row>
    <row r="13" spans="1:114">
      <c r="B13" s="18"/>
    </row>
    <row r="14" spans="1:114">
      <c r="B14" s="18"/>
    </row>
  </sheetData>
  <dataValidations count="13">
    <dataValidation type="list" allowBlank="1" showInputMessage="1" showErrorMessage="1" sqref="K19 K2:K14">
      <formula1>Type_abri</formula1>
    </dataValidation>
    <dataValidation type="list" allowBlank="1" showInputMessage="1" showErrorMessage="1" sqref="I2:I14">
      <formula1>Class_site</formula1>
    </dataValidation>
    <dataValidation type="list" allowBlank="1" showInputMessage="1" showErrorMessage="1" sqref="J2:J14">
      <formula1>Type_site</formula1>
    </dataValidation>
    <dataValidation type="list" allowBlank="1" showInputMessage="1" showErrorMessage="1" sqref="N2:N14">
      <formula1>Probleme_rentrer</formula1>
    </dataValidation>
    <dataValidation type="list" allowBlank="1" showInputMessage="1" showErrorMessage="1" sqref="O2:O14">
      <formula1>NFI_necessaire</formula1>
    </dataValidation>
    <dataValidation type="list" allowBlank="1" showInputMessage="1" showErrorMessage="1" sqref="Q2:Q14">
      <formula1>Source_eau</formula1>
    </dataValidation>
    <dataValidation type="list" allowBlank="1" showInputMessage="1" showErrorMessage="1" sqref="R2:R14">
      <formula1>Probleme_eau</formula1>
    </dataValidation>
    <dataValidation type="list" allowBlank="1" showInputMessage="1" showErrorMessage="1" sqref="S2:S14">
      <formula1>Acces_nourriture</formula1>
    </dataValidation>
    <dataValidation type="list" allowBlank="1" showInputMessage="1" showErrorMessage="1" sqref="T2:T14">
      <formula1>Probleme_sante</formula1>
    </dataValidation>
    <dataValidation type="list" allowBlank="1" showInputMessage="1" showErrorMessage="1" sqref="U2:U14">
      <formula1>Acces_education</formula1>
    </dataValidation>
    <dataValidation type="list" allowBlank="1" showInputMessage="1" showErrorMessage="1" sqref="V2:V14">
      <formula1>Moyen_subsistance</formula1>
    </dataValidation>
    <dataValidation type="list" allowBlank="1" showInputMessage="1" showErrorMessage="1" sqref="X2:X14">
      <formula1>Type_incident</formula1>
    </dataValidation>
    <dataValidation type="list" allowBlank="1" showInputMessage="1" showErrorMessage="1" sqref="Z2:AB14">
      <formula1>Source_info</formula1>
    </dataValidation>
  </dataValidations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theme="5" tint="-0.249977111117893"/>
  </sheetPr>
  <dimension ref="A1:L2"/>
  <sheetViews>
    <sheetView workbookViewId="0">
      <pane ySplit="1" topLeftCell="A2" activePane="bottomLeft" state="frozen"/>
      <selection pane="bottomLeft" activeCell="A2" sqref="A2"/>
    </sheetView>
  </sheetViews>
  <sheetFormatPr defaultColWidth="28" defaultRowHeight="15"/>
  <cols>
    <col min="1" max="1" width="8.85546875" style="67" bestFit="1" customWidth="1"/>
    <col min="2" max="2" width="11.140625" bestFit="1" customWidth="1"/>
    <col min="3" max="3" width="8.7109375" style="67" bestFit="1" customWidth="1"/>
    <col min="4" max="4" width="8.5703125" bestFit="1" customWidth="1"/>
    <col min="5" max="5" width="26.140625" bestFit="1" customWidth="1"/>
    <col min="6" max="6" width="27.85546875" customWidth="1"/>
    <col min="7" max="7" width="30.5703125" customWidth="1"/>
    <col min="8" max="8" width="10.28515625" style="76" customWidth="1"/>
    <col min="9" max="10" width="12.7109375" customWidth="1"/>
    <col min="11" max="11" width="13.28515625" customWidth="1"/>
    <col min="12" max="12" width="30" customWidth="1"/>
  </cols>
  <sheetData>
    <row r="1" spans="1:12">
      <c r="A1" s="71" t="s">
        <v>5</v>
      </c>
      <c r="B1" s="66" t="s">
        <v>6</v>
      </c>
      <c r="C1" s="77" t="s">
        <v>7</v>
      </c>
      <c r="D1" s="66" t="s">
        <v>0</v>
      </c>
      <c r="E1" s="66" t="s">
        <v>8</v>
      </c>
      <c r="F1" s="66" t="s">
        <v>201</v>
      </c>
      <c r="G1" s="66" t="s">
        <v>198</v>
      </c>
      <c r="H1" s="74" t="s">
        <v>199</v>
      </c>
      <c r="I1" s="66" t="s">
        <v>9</v>
      </c>
      <c r="J1" s="66" t="s">
        <v>10</v>
      </c>
      <c r="K1" s="66" t="s">
        <v>169</v>
      </c>
      <c r="L1" s="66" t="s">
        <v>200</v>
      </c>
    </row>
    <row r="2" spans="1:12">
      <c r="B2" s="15"/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theme="6" tint="-0.249977111117893"/>
  </sheetPr>
  <dimension ref="A1:L24"/>
  <sheetViews>
    <sheetView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A2" sqref="A2"/>
    </sheetView>
  </sheetViews>
  <sheetFormatPr defaultColWidth="11.42578125" defaultRowHeight="15"/>
  <cols>
    <col min="1" max="1" width="8.85546875" style="67" bestFit="1" customWidth="1"/>
    <col min="2" max="2" width="11.140625" bestFit="1" customWidth="1"/>
    <col min="3" max="3" width="8.7109375" style="67" bestFit="1" customWidth="1"/>
    <col min="4" max="4" width="8.5703125" bestFit="1" customWidth="1"/>
    <col min="5" max="5" width="36.42578125" customWidth="1"/>
    <col min="6" max="6" width="21.85546875" customWidth="1"/>
    <col min="7" max="7" width="14.140625" style="67" bestFit="1" customWidth="1"/>
    <col min="8" max="8" width="18.42578125" style="68" bestFit="1" customWidth="1"/>
    <col min="9" max="9" width="17" style="67" bestFit="1" customWidth="1"/>
    <col min="10" max="10" width="21.42578125" style="68" bestFit="1" customWidth="1"/>
    <col min="11" max="11" width="18.7109375" style="67" bestFit="1" customWidth="1"/>
    <col min="12" max="12" width="23" style="68" bestFit="1" customWidth="1"/>
  </cols>
  <sheetData>
    <row r="1" spans="1:12" s="1" customFormat="1">
      <c r="A1" s="71" t="s">
        <v>5</v>
      </c>
      <c r="B1" s="66" t="s">
        <v>6</v>
      </c>
      <c r="C1" s="77" t="s">
        <v>7</v>
      </c>
      <c r="D1" s="66" t="s">
        <v>0</v>
      </c>
      <c r="E1" s="66" t="s">
        <v>8</v>
      </c>
      <c r="F1" s="66" t="s">
        <v>169</v>
      </c>
      <c r="G1" s="71" t="s">
        <v>202</v>
      </c>
      <c r="H1" s="74" t="s">
        <v>203</v>
      </c>
      <c r="I1" s="71" t="s">
        <v>204</v>
      </c>
      <c r="J1" s="74" t="s">
        <v>205</v>
      </c>
      <c r="K1" s="71" t="s">
        <v>206</v>
      </c>
      <c r="L1" s="74" t="s">
        <v>207</v>
      </c>
    </row>
    <row r="2" spans="1:12">
      <c r="B2" s="15"/>
    </row>
    <row r="3" spans="1:12">
      <c r="B3" s="15"/>
    </row>
    <row r="4" spans="1:12">
      <c r="B4" s="15"/>
    </row>
    <row r="5" spans="1:12">
      <c r="B5" s="15"/>
    </row>
    <row r="6" spans="1:12">
      <c r="B6" s="15"/>
    </row>
    <row r="7" spans="1:12">
      <c r="B7" s="15"/>
    </row>
    <row r="8" spans="1:12">
      <c r="B8" s="15"/>
    </row>
    <row r="9" spans="1:12">
      <c r="B9" s="15"/>
    </row>
    <row r="10" spans="1:12">
      <c r="B10" s="15"/>
    </row>
    <row r="11" spans="1:12">
      <c r="B11" s="15"/>
    </row>
    <row r="12" spans="1:12">
      <c r="B12" s="15"/>
    </row>
    <row r="13" spans="1:12">
      <c r="B13" s="15"/>
    </row>
    <row r="14" spans="1:12">
      <c r="B14" s="15"/>
    </row>
    <row r="15" spans="1:12">
      <c r="B15" s="15"/>
    </row>
    <row r="16" spans="1:12">
      <c r="B16" s="15"/>
    </row>
    <row r="17" spans="2:2">
      <c r="B17" s="15"/>
    </row>
    <row r="18" spans="2:2">
      <c r="B18" s="15"/>
    </row>
    <row r="19" spans="2:2">
      <c r="B19" s="15"/>
    </row>
    <row r="20" spans="2:2">
      <c r="B20" s="15"/>
    </row>
    <row r="21" spans="2:2">
      <c r="B21" s="15"/>
    </row>
    <row r="22" spans="2:2">
      <c r="B22" s="15"/>
    </row>
    <row r="23" spans="2:2">
      <c r="B23" s="15"/>
    </row>
    <row r="24" spans="2:2">
      <c r="B24" s="1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theme="2" tint="-0.89999084444715716"/>
  </sheetPr>
  <dimension ref="A1:K2"/>
  <sheetViews>
    <sheetView workbookViewId="0">
      <pane ySplit="1" topLeftCell="A2" activePane="bottomLeft" state="frozen"/>
      <selection pane="bottomLeft" activeCell="A2" sqref="A2"/>
    </sheetView>
  </sheetViews>
  <sheetFormatPr defaultColWidth="28.7109375" defaultRowHeight="15"/>
  <cols>
    <col min="1" max="1" width="8.85546875" style="67" bestFit="1" customWidth="1"/>
    <col min="2" max="2" width="11.140625" bestFit="1" customWidth="1"/>
    <col min="3" max="3" width="8.7109375" style="67" bestFit="1" customWidth="1"/>
    <col min="4" max="4" width="8.5703125" bestFit="1" customWidth="1"/>
    <col min="5" max="5" width="31" customWidth="1"/>
    <col min="6" max="6" width="30.28515625" customWidth="1"/>
    <col min="7" max="7" width="7.42578125" style="76" customWidth="1"/>
    <col min="8" max="8" width="13.85546875" customWidth="1"/>
    <col min="9" max="9" width="12.42578125" customWidth="1"/>
    <col min="10" max="10" width="16.28515625" customWidth="1"/>
    <col min="11" max="11" width="26.5703125" customWidth="1"/>
  </cols>
  <sheetData>
    <row r="1" spans="1:11">
      <c r="A1" s="71" t="s">
        <v>5</v>
      </c>
      <c r="B1" s="66" t="s">
        <v>6</v>
      </c>
      <c r="C1" s="77" t="s">
        <v>7</v>
      </c>
      <c r="D1" s="66" t="s">
        <v>0</v>
      </c>
      <c r="E1" s="66" t="s">
        <v>8</v>
      </c>
      <c r="F1" s="66" t="s">
        <v>198</v>
      </c>
      <c r="G1" s="74" t="s">
        <v>199</v>
      </c>
      <c r="H1" s="66" t="s">
        <v>9</v>
      </c>
      <c r="I1" s="66" t="s">
        <v>10</v>
      </c>
      <c r="J1" s="66" t="s">
        <v>169</v>
      </c>
      <c r="K1" s="66" t="s">
        <v>200</v>
      </c>
    </row>
    <row r="2" spans="1:11">
      <c r="B2" s="1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theme="9" tint="-0.499984740745262"/>
  </sheetPr>
  <dimension ref="A1:L2"/>
  <sheetViews>
    <sheetView workbookViewId="0">
      <pane ySplit="1" topLeftCell="A2" activePane="bottomLeft" state="frozen"/>
      <selection pane="bottomLeft" activeCell="A2" sqref="A2"/>
    </sheetView>
  </sheetViews>
  <sheetFormatPr defaultColWidth="25.140625" defaultRowHeight="15"/>
  <cols>
    <col min="1" max="1" width="8.85546875" style="67" bestFit="1" customWidth="1"/>
    <col min="2" max="2" width="11.140625" bestFit="1" customWidth="1"/>
    <col min="3" max="3" width="8.7109375" style="67" bestFit="1" customWidth="1"/>
    <col min="4" max="4" width="8.5703125" bestFit="1" customWidth="1"/>
    <col min="5" max="5" width="31.28515625" bestFit="1" customWidth="1"/>
    <col min="6" max="6" width="29.5703125" customWidth="1"/>
    <col min="7" max="7" width="30" customWidth="1"/>
    <col min="8" max="8" width="8.5703125" style="75" customWidth="1"/>
    <col min="9" max="9" width="11.7109375" customWidth="1"/>
    <col min="10" max="10" width="11.85546875" customWidth="1"/>
    <col min="11" max="11" width="16.28515625" customWidth="1"/>
    <col min="12" max="12" width="18.42578125" customWidth="1"/>
  </cols>
  <sheetData>
    <row r="1" spans="1:12" s="73" customFormat="1">
      <c r="A1" s="71" t="s">
        <v>5</v>
      </c>
      <c r="B1" s="66" t="s">
        <v>6</v>
      </c>
      <c r="C1" s="77" t="s">
        <v>7</v>
      </c>
      <c r="D1" s="66" t="s">
        <v>0</v>
      </c>
      <c r="E1" s="66" t="s">
        <v>8</v>
      </c>
      <c r="F1" s="66" t="s">
        <v>201</v>
      </c>
      <c r="G1" s="66" t="s">
        <v>198</v>
      </c>
      <c r="H1" s="74" t="s">
        <v>199</v>
      </c>
      <c r="I1" s="66" t="s">
        <v>9</v>
      </c>
      <c r="J1" s="66" t="s">
        <v>10</v>
      </c>
      <c r="K1" s="66" t="s">
        <v>169</v>
      </c>
      <c r="L1" s="66" t="s">
        <v>200</v>
      </c>
    </row>
    <row r="2" spans="1:12">
      <c r="B2" s="1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7030A0"/>
  </sheetPr>
  <dimension ref="A1:K2"/>
  <sheetViews>
    <sheetView workbookViewId="0">
      <pane ySplit="1" topLeftCell="A2" activePane="bottomLeft" state="frozen"/>
      <selection pane="bottomLeft" activeCell="A2" sqref="A2"/>
    </sheetView>
  </sheetViews>
  <sheetFormatPr defaultColWidth="25" defaultRowHeight="15"/>
  <cols>
    <col min="1" max="1" width="8.85546875" style="67" bestFit="1" customWidth="1"/>
    <col min="2" max="2" width="11.140625" bestFit="1" customWidth="1"/>
    <col min="3" max="3" width="8.7109375" style="67" bestFit="1" customWidth="1"/>
    <col min="4" max="4" width="8.5703125" bestFit="1" customWidth="1"/>
    <col min="5" max="5" width="28" customWidth="1"/>
    <col min="6" max="6" width="32.28515625" customWidth="1"/>
    <col min="7" max="7" width="8.85546875" style="75" customWidth="1"/>
    <col min="8" max="8" width="13.28515625" customWidth="1"/>
    <col min="9" max="9" width="13.7109375" customWidth="1"/>
    <col min="10" max="10" width="17.140625" customWidth="1"/>
    <col min="11" max="11" width="29.28515625" customWidth="1"/>
  </cols>
  <sheetData>
    <row r="1" spans="1:11">
      <c r="A1" s="71" t="s">
        <v>5</v>
      </c>
      <c r="B1" s="66" t="s">
        <v>6</v>
      </c>
      <c r="C1" s="77" t="s">
        <v>7</v>
      </c>
      <c r="D1" s="66" t="s">
        <v>0</v>
      </c>
      <c r="E1" s="66" t="s">
        <v>8</v>
      </c>
      <c r="F1" s="66" t="s">
        <v>201</v>
      </c>
      <c r="G1" s="74" t="s">
        <v>199</v>
      </c>
      <c r="H1" s="66" t="s">
        <v>9</v>
      </c>
      <c r="I1" s="66" t="s">
        <v>10</v>
      </c>
      <c r="J1" s="66" t="s">
        <v>169</v>
      </c>
      <c r="K1" s="66" t="s">
        <v>200</v>
      </c>
    </row>
    <row r="2" spans="1:11">
      <c r="B2" s="1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theme="2" tint="-0.499984740745262"/>
  </sheetPr>
  <dimension ref="A1:L2"/>
  <sheetViews>
    <sheetView workbookViewId="0">
      <pane ySplit="1" topLeftCell="A2" activePane="bottomLeft" state="frozen"/>
      <selection pane="bottomLeft" activeCell="A2" sqref="A2"/>
    </sheetView>
  </sheetViews>
  <sheetFormatPr defaultColWidth="20.7109375" defaultRowHeight="15"/>
  <cols>
    <col min="1" max="1" width="8.85546875" style="67" bestFit="1" customWidth="1"/>
    <col min="2" max="2" width="11.140625" bestFit="1" customWidth="1"/>
    <col min="3" max="3" width="8.7109375" style="67" bestFit="1" customWidth="1"/>
    <col min="4" max="4" width="8.5703125" bestFit="1" customWidth="1"/>
    <col min="5" max="5" width="28.140625" customWidth="1"/>
    <col min="6" max="6" width="26.5703125" customWidth="1"/>
    <col min="7" max="7" width="34.85546875" customWidth="1"/>
    <col min="8" max="8" width="8.140625" style="75" customWidth="1"/>
    <col min="9" max="9" width="11.42578125" customWidth="1"/>
    <col min="10" max="10" width="11.28515625" customWidth="1"/>
    <col min="11" max="11" width="13.42578125" customWidth="1"/>
    <col min="12" max="12" width="30.5703125" customWidth="1"/>
  </cols>
  <sheetData>
    <row r="1" spans="1:12">
      <c r="A1" s="71" t="s">
        <v>5</v>
      </c>
      <c r="B1" s="66" t="s">
        <v>6</v>
      </c>
      <c r="C1" s="77" t="s">
        <v>7</v>
      </c>
      <c r="D1" s="66" t="s">
        <v>0</v>
      </c>
      <c r="E1" s="66" t="s">
        <v>8</v>
      </c>
      <c r="F1" s="66" t="s">
        <v>201</v>
      </c>
      <c r="G1" s="66" t="s">
        <v>198</v>
      </c>
      <c r="H1" s="74" t="s">
        <v>199</v>
      </c>
      <c r="I1" s="66" t="s">
        <v>9</v>
      </c>
      <c r="J1" s="66" t="s">
        <v>10</v>
      </c>
      <c r="K1" s="66" t="s">
        <v>169</v>
      </c>
      <c r="L1" s="66" t="s">
        <v>200</v>
      </c>
    </row>
    <row r="2" spans="1:12">
      <c r="B2" s="15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FFFF00"/>
  </sheetPr>
  <dimension ref="A1:J100"/>
  <sheetViews>
    <sheetView workbookViewId="0">
      <pane ySplit="1" topLeftCell="A2" activePane="bottomLeft" state="frozen"/>
      <selection pane="bottomLeft" activeCell="A2" sqref="A2"/>
    </sheetView>
  </sheetViews>
  <sheetFormatPr defaultColWidth="30.42578125" defaultRowHeight="15"/>
  <cols>
    <col min="1" max="1" width="8.85546875" bestFit="1" customWidth="1"/>
    <col min="2" max="2" width="11.140625" bestFit="1" customWidth="1"/>
    <col min="3" max="3" width="8.85546875" bestFit="1" customWidth="1"/>
    <col min="4" max="4" width="9" customWidth="1"/>
    <col min="5" max="5" width="28.140625" style="86" customWidth="1"/>
    <col min="6" max="6" width="31.5703125" bestFit="1" customWidth="1"/>
    <col min="7" max="7" width="26.7109375" bestFit="1" customWidth="1"/>
    <col min="8" max="8" width="30" bestFit="1" customWidth="1"/>
    <col min="9" max="9" width="30.5703125" bestFit="1" customWidth="1"/>
    <col min="10" max="10" width="37.140625" bestFit="1" customWidth="1"/>
  </cols>
  <sheetData>
    <row r="1" spans="1:10" s="81" customFormat="1" ht="16.5" customHeight="1">
      <c r="A1" s="78" t="s">
        <v>5</v>
      </c>
      <c r="B1" s="79" t="s">
        <v>6</v>
      </c>
      <c r="C1" s="80" t="s">
        <v>7</v>
      </c>
      <c r="D1" s="79" t="s">
        <v>0</v>
      </c>
      <c r="E1" s="85" t="s">
        <v>8</v>
      </c>
      <c r="F1" s="82" t="s">
        <v>212</v>
      </c>
      <c r="G1" s="82" t="s">
        <v>208</v>
      </c>
      <c r="H1" s="82" t="s">
        <v>209</v>
      </c>
      <c r="I1" s="82" t="s">
        <v>210</v>
      </c>
      <c r="J1" s="82" t="s">
        <v>211</v>
      </c>
    </row>
    <row r="2" spans="1:10">
      <c r="A2" s="67"/>
      <c r="B2" s="15"/>
      <c r="C2" s="67"/>
      <c r="E2" s="84"/>
      <c r="F2" s="83"/>
      <c r="G2" s="83"/>
      <c r="H2" s="83"/>
      <c r="I2" s="83"/>
      <c r="J2" s="83"/>
    </row>
    <row r="3" spans="1:10">
      <c r="A3" s="67"/>
      <c r="C3" s="67"/>
      <c r="E3" s="84"/>
      <c r="F3" s="83"/>
      <c r="G3" s="83"/>
      <c r="H3" s="83"/>
      <c r="I3" s="83"/>
      <c r="J3" s="83"/>
    </row>
    <row r="4" spans="1:10">
      <c r="A4" s="67"/>
      <c r="C4" s="67"/>
      <c r="E4" s="84"/>
      <c r="F4" s="83"/>
      <c r="G4" s="83"/>
      <c r="H4" s="83"/>
      <c r="I4" s="83"/>
      <c r="J4" s="83"/>
    </row>
    <row r="5" spans="1:10">
      <c r="A5" s="67"/>
      <c r="C5" s="67"/>
      <c r="E5" s="84"/>
      <c r="F5" s="83"/>
      <c r="G5" s="83"/>
      <c r="H5" s="83"/>
      <c r="I5" s="83"/>
      <c r="J5" s="83"/>
    </row>
    <row r="6" spans="1:10">
      <c r="A6" s="67"/>
      <c r="C6" s="67"/>
      <c r="E6" s="84"/>
      <c r="F6" s="83"/>
      <c r="G6" s="83"/>
      <c r="H6" s="83"/>
      <c r="I6" s="83"/>
      <c r="J6" s="83"/>
    </row>
    <row r="7" spans="1:10">
      <c r="A7" s="67"/>
      <c r="C7" s="67"/>
      <c r="E7" s="84"/>
      <c r="F7" s="83"/>
      <c r="G7" s="83"/>
      <c r="H7" s="83"/>
      <c r="I7" s="83"/>
      <c r="J7" s="83"/>
    </row>
    <row r="8" spans="1:10">
      <c r="A8" s="67"/>
      <c r="C8" s="67"/>
      <c r="E8" s="84"/>
      <c r="F8" s="83"/>
      <c r="G8" s="83"/>
      <c r="H8" s="83"/>
      <c r="I8" s="83"/>
      <c r="J8" s="83"/>
    </row>
    <row r="9" spans="1:10">
      <c r="A9" s="67"/>
      <c r="C9" s="67"/>
      <c r="E9" s="84"/>
      <c r="F9" s="83"/>
      <c r="G9" s="83"/>
      <c r="H9" s="83"/>
      <c r="I9" s="83"/>
      <c r="J9" s="83"/>
    </row>
    <row r="10" spans="1:10">
      <c r="A10" s="67"/>
      <c r="C10" s="67"/>
      <c r="E10" s="84"/>
      <c r="F10" s="83"/>
      <c r="G10" s="83"/>
      <c r="H10" s="83"/>
      <c r="I10" s="83"/>
      <c r="J10" s="83"/>
    </row>
    <row r="11" spans="1:10">
      <c r="A11" s="67"/>
      <c r="C11" s="67"/>
      <c r="E11" s="84"/>
      <c r="F11" s="83"/>
      <c r="G11" s="83"/>
      <c r="H11" s="83"/>
      <c r="I11" s="83"/>
      <c r="J11" s="83"/>
    </row>
    <row r="12" spans="1:10">
      <c r="A12" s="67"/>
      <c r="C12" s="67"/>
      <c r="E12" s="84"/>
      <c r="F12" s="83"/>
      <c r="G12" s="83"/>
      <c r="H12" s="83"/>
      <c r="I12" s="83"/>
      <c r="J12" s="83"/>
    </row>
    <row r="13" spans="1:10">
      <c r="A13" s="67"/>
      <c r="C13" s="67"/>
      <c r="E13" s="84"/>
      <c r="F13" s="83"/>
      <c r="G13" s="83"/>
      <c r="H13" s="83"/>
      <c r="I13" s="83"/>
      <c r="J13" s="83"/>
    </row>
    <row r="14" spans="1:10">
      <c r="A14" s="67"/>
      <c r="C14" s="67"/>
      <c r="E14" s="84"/>
      <c r="F14" s="83"/>
      <c r="G14" s="83"/>
      <c r="H14" s="83"/>
      <c r="I14" s="83"/>
      <c r="J14" s="83"/>
    </row>
    <row r="15" spans="1:10">
      <c r="A15" s="67"/>
      <c r="C15" s="67"/>
      <c r="E15" s="84"/>
      <c r="F15" s="83"/>
      <c r="G15" s="83"/>
      <c r="H15" s="83"/>
      <c r="I15" s="83"/>
      <c r="J15" s="83"/>
    </row>
    <row r="16" spans="1:10">
      <c r="A16" s="67"/>
      <c r="C16" s="67"/>
      <c r="E16" s="84"/>
      <c r="F16" s="83"/>
      <c r="G16" s="83"/>
      <c r="H16" s="83"/>
      <c r="I16" s="83"/>
      <c r="J16" s="83"/>
    </row>
    <row r="17" spans="1:10">
      <c r="A17" s="67"/>
      <c r="C17" s="67"/>
      <c r="E17" s="84"/>
      <c r="F17" s="83"/>
      <c r="G17" s="83"/>
      <c r="H17" s="83"/>
      <c r="I17" s="83"/>
      <c r="J17" s="83"/>
    </row>
    <row r="18" spans="1:10">
      <c r="A18" s="67"/>
      <c r="C18" s="67"/>
      <c r="E18" s="84"/>
      <c r="F18" s="83"/>
      <c r="G18" s="83"/>
      <c r="H18" s="83"/>
      <c r="I18" s="83"/>
      <c r="J18" s="83"/>
    </row>
    <row r="19" spans="1:10">
      <c r="A19" s="67"/>
      <c r="C19" s="67"/>
      <c r="E19" s="84"/>
      <c r="F19" s="83"/>
      <c r="G19" s="83"/>
      <c r="H19" s="83"/>
      <c r="I19" s="83"/>
      <c r="J19" s="83"/>
    </row>
    <row r="20" spans="1:10">
      <c r="A20" s="67"/>
      <c r="C20" s="67"/>
      <c r="E20" s="84"/>
      <c r="F20" s="83"/>
      <c r="G20" s="83"/>
      <c r="H20" s="83"/>
      <c r="I20" s="83"/>
      <c r="J20" s="83"/>
    </row>
    <row r="21" spans="1:10">
      <c r="A21" s="67"/>
      <c r="C21" s="67"/>
      <c r="E21" s="84"/>
      <c r="F21" s="83"/>
      <c r="G21" s="83"/>
      <c r="H21" s="83"/>
      <c r="I21" s="83"/>
      <c r="J21" s="83"/>
    </row>
    <row r="22" spans="1:10">
      <c r="A22" s="67"/>
      <c r="C22" s="67"/>
      <c r="E22" s="84"/>
      <c r="F22" s="83"/>
      <c r="G22" s="83"/>
      <c r="H22" s="83"/>
      <c r="I22" s="83"/>
      <c r="J22" s="83"/>
    </row>
    <row r="23" spans="1:10">
      <c r="A23" s="67"/>
      <c r="C23" s="67"/>
      <c r="E23" s="84"/>
      <c r="F23" s="83"/>
      <c r="G23" s="83"/>
      <c r="H23" s="83"/>
      <c r="I23" s="83"/>
      <c r="J23" s="83"/>
    </row>
    <row r="24" spans="1:10">
      <c r="A24" s="67"/>
      <c r="C24" s="67"/>
      <c r="E24" s="84"/>
      <c r="F24" s="83"/>
      <c r="G24" s="83"/>
      <c r="H24" s="83"/>
      <c r="I24" s="83"/>
      <c r="J24" s="83"/>
    </row>
    <row r="25" spans="1:10">
      <c r="A25" s="67"/>
      <c r="C25" s="67"/>
      <c r="E25" s="84"/>
      <c r="F25" s="83"/>
      <c r="G25" s="83"/>
      <c r="H25" s="83"/>
      <c r="I25" s="83"/>
      <c r="J25" s="83"/>
    </row>
    <row r="26" spans="1:10">
      <c r="A26" s="67"/>
      <c r="C26" s="67"/>
      <c r="E26" s="84"/>
      <c r="F26" s="83"/>
      <c r="G26" s="83"/>
      <c r="H26" s="83"/>
      <c r="I26" s="83"/>
      <c r="J26" s="83"/>
    </row>
    <row r="27" spans="1:10">
      <c r="A27" s="67"/>
      <c r="C27" s="67"/>
      <c r="E27" s="84"/>
      <c r="F27" s="83"/>
      <c r="G27" s="83"/>
      <c r="H27" s="83"/>
      <c r="I27" s="83"/>
      <c r="J27" s="83"/>
    </row>
    <row r="28" spans="1:10">
      <c r="A28" s="67"/>
      <c r="C28" s="67"/>
      <c r="E28" s="84"/>
      <c r="F28" s="83"/>
      <c r="G28" s="83"/>
      <c r="H28" s="83"/>
      <c r="I28" s="83"/>
      <c r="J28" s="83"/>
    </row>
    <row r="29" spans="1:10">
      <c r="A29" s="67"/>
      <c r="C29" s="67"/>
      <c r="E29" s="84"/>
      <c r="F29" s="83"/>
      <c r="G29" s="83"/>
      <c r="H29" s="83"/>
      <c r="I29" s="83"/>
      <c r="J29" s="83"/>
    </row>
    <row r="30" spans="1:10">
      <c r="A30" s="67"/>
      <c r="C30" s="67"/>
      <c r="E30" s="84"/>
      <c r="F30" s="83"/>
      <c r="G30" s="83"/>
      <c r="H30" s="83"/>
      <c r="I30" s="83"/>
      <c r="J30" s="83"/>
    </row>
    <row r="31" spans="1:10">
      <c r="A31" s="67"/>
      <c r="C31" s="67"/>
      <c r="E31" s="84"/>
      <c r="F31" s="83"/>
      <c r="G31" s="83"/>
      <c r="H31" s="83"/>
      <c r="I31" s="83"/>
      <c r="J31" s="83"/>
    </row>
    <row r="32" spans="1:10">
      <c r="A32" s="67"/>
      <c r="C32" s="67"/>
      <c r="E32" s="84"/>
      <c r="F32" s="83"/>
      <c r="G32" s="83"/>
      <c r="H32" s="83"/>
      <c r="I32" s="83"/>
      <c r="J32" s="83"/>
    </row>
    <row r="33" spans="1:10">
      <c r="A33" s="67"/>
      <c r="C33" s="67"/>
      <c r="E33" s="84"/>
      <c r="F33" s="83"/>
      <c r="G33" s="83"/>
      <c r="H33" s="83"/>
      <c r="I33" s="83"/>
      <c r="J33" s="83"/>
    </row>
    <row r="34" spans="1:10">
      <c r="A34" s="67"/>
      <c r="C34" s="67"/>
      <c r="E34" s="84"/>
      <c r="F34" s="83"/>
      <c r="G34" s="83"/>
      <c r="H34" s="83"/>
      <c r="I34" s="83"/>
      <c r="J34" s="83"/>
    </row>
    <row r="35" spans="1:10">
      <c r="A35" s="67"/>
      <c r="C35" s="67"/>
      <c r="E35" s="84"/>
      <c r="F35" s="83"/>
      <c r="G35" s="83"/>
      <c r="H35" s="83"/>
      <c r="I35" s="83"/>
      <c r="J35" s="83"/>
    </row>
    <row r="36" spans="1:10">
      <c r="A36" s="67"/>
      <c r="C36" s="67"/>
      <c r="E36" s="84"/>
      <c r="F36" s="83"/>
      <c r="G36" s="83"/>
      <c r="H36" s="83"/>
      <c r="I36" s="83"/>
      <c r="J36" s="83"/>
    </row>
    <row r="37" spans="1:10">
      <c r="A37" s="67"/>
      <c r="C37" s="67"/>
      <c r="E37" s="84"/>
      <c r="F37" s="83"/>
      <c r="G37" s="83"/>
      <c r="H37" s="83"/>
      <c r="I37" s="83"/>
      <c r="J37" s="83"/>
    </row>
    <row r="38" spans="1:10">
      <c r="A38" s="67"/>
      <c r="C38" s="67"/>
      <c r="E38" s="84"/>
      <c r="F38" s="83"/>
      <c r="G38" s="83"/>
      <c r="H38" s="83"/>
      <c r="I38" s="83"/>
      <c r="J38" s="83"/>
    </row>
    <row r="39" spans="1:10">
      <c r="A39" s="67"/>
      <c r="C39" s="67"/>
      <c r="E39" s="84"/>
      <c r="F39" s="83"/>
      <c r="G39" s="83"/>
      <c r="H39" s="83"/>
      <c r="I39" s="83"/>
      <c r="J39" s="83"/>
    </row>
    <row r="40" spans="1:10">
      <c r="A40" s="67"/>
      <c r="C40" s="67"/>
      <c r="E40" s="84"/>
      <c r="F40" s="83"/>
      <c r="G40" s="83"/>
      <c r="H40" s="83"/>
      <c r="I40" s="83"/>
      <c r="J40" s="83"/>
    </row>
    <row r="41" spans="1:10">
      <c r="A41" s="67"/>
      <c r="C41" s="67"/>
      <c r="E41" s="84"/>
      <c r="F41" s="83"/>
      <c r="G41" s="83"/>
      <c r="H41" s="83"/>
      <c r="I41" s="83"/>
      <c r="J41" s="83"/>
    </row>
    <row r="42" spans="1:10">
      <c r="A42" s="67"/>
      <c r="C42" s="67"/>
      <c r="E42" s="84"/>
      <c r="F42" s="83"/>
      <c r="G42" s="83"/>
      <c r="H42" s="83"/>
      <c r="I42" s="83"/>
      <c r="J42" s="83"/>
    </row>
    <row r="43" spans="1:10">
      <c r="A43" s="67"/>
      <c r="C43" s="67"/>
      <c r="E43" s="84"/>
      <c r="F43" s="83"/>
      <c r="G43" s="83"/>
      <c r="H43" s="83"/>
      <c r="I43" s="83"/>
      <c r="J43" s="83"/>
    </row>
    <row r="44" spans="1:10">
      <c r="A44" s="67"/>
      <c r="C44" s="67"/>
      <c r="E44" s="84"/>
      <c r="F44" s="83"/>
      <c r="G44" s="83"/>
      <c r="H44" s="83"/>
      <c r="I44" s="83"/>
      <c r="J44" s="83"/>
    </row>
    <row r="45" spans="1:10">
      <c r="A45" s="67"/>
      <c r="C45" s="67"/>
      <c r="E45" s="84"/>
      <c r="F45" s="83"/>
      <c r="G45" s="83"/>
      <c r="H45" s="83"/>
      <c r="I45" s="83"/>
      <c r="J45" s="83"/>
    </row>
    <row r="46" spans="1:10">
      <c r="A46" s="67"/>
      <c r="C46" s="67"/>
      <c r="E46" s="84"/>
      <c r="F46" s="83"/>
      <c r="G46" s="83"/>
      <c r="H46" s="83"/>
      <c r="I46" s="83"/>
      <c r="J46" s="83"/>
    </row>
    <row r="47" spans="1:10">
      <c r="A47" s="67"/>
      <c r="C47" s="67"/>
      <c r="E47" s="84"/>
      <c r="F47" s="83"/>
      <c r="G47" s="83"/>
      <c r="H47" s="83"/>
      <c r="I47" s="83"/>
      <c r="J47" s="83"/>
    </row>
    <row r="48" spans="1:10">
      <c r="A48" s="67"/>
      <c r="C48" s="67"/>
      <c r="E48" s="84"/>
      <c r="F48" s="83"/>
      <c r="G48" s="83"/>
      <c r="H48" s="83"/>
      <c r="I48" s="83"/>
      <c r="J48" s="83"/>
    </row>
    <row r="49" spans="1:10">
      <c r="A49" s="67"/>
      <c r="C49" s="67"/>
      <c r="E49" s="84"/>
      <c r="F49" s="83"/>
      <c r="G49" s="83"/>
      <c r="H49" s="83"/>
      <c r="I49" s="83"/>
      <c r="J49" s="83"/>
    </row>
    <row r="50" spans="1:10">
      <c r="A50" s="67"/>
      <c r="C50" s="67"/>
      <c r="E50" s="84"/>
      <c r="F50" s="83"/>
      <c r="G50" s="83"/>
      <c r="H50" s="83"/>
      <c r="I50" s="83"/>
      <c r="J50" s="83"/>
    </row>
    <row r="51" spans="1:10">
      <c r="A51" s="67"/>
      <c r="C51" s="67"/>
      <c r="E51" s="84"/>
      <c r="F51" s="83"/>
      <c r="G51" s="83"/>
      <c r="H51" s="83"/>
      <c r="I51" s="83"/>
      <c r="J51" s="83"/>
    </row>
    <row r="52" spans="1:10">
      <c r="A52" s="67"/>
      <c r="C52" s="67"/>
      <c r="E52" s="84"/>
      <c r="F52" s="83"/>
      <c r="G52" s="83"/>
      <c r="H52" s="83"/>
      <c r="I52" s="83"/>
      <c r="J52" s="83"/>
    </row>
    <row r="53" spans="1:10">
      <c r="A53" s="67"/>
      <c r="C53" s="67"/>
      <c r="E53" s="84"/>
      <c r="F53" s="83"/>
      <c r="G53" s="83"/>
      <c r="H53" s="83"/>
      <c r="I53" s="83"/>
      <c r="J53" s="83"/>
    </row>
    <row r="54" spans="1:10">
      <c r="A54" s="67"/>
      <c r="C54" s="67"/>
      <c r="E54" s="84"/>
      <c r="F54" s="83"/>
      <c r="G54" s="83"/>
      <c r="H54" s="83"/>
      <c r="I54" s="83"/>
      <c r="J54" s="83"/>
    </row>
    <row r="55" spans="1:10">
      <c r="A55" s="67"/>
      <c r="C55" s="67"/>
      <c r="E55" s="84"/>
      <c r="F55" s="83"/>
      <c r="G55" s="83"/>
      <c r="H55" s="83"/>
      <c r="I55" s="83"/>
      <c r="J55" s="83"/>
    </row>
    <row r="56" spans="1:10">
      <c r="A56" s="67"/>
      <c r="C56" s="67"/>
      <c r="E56" s="84"/>
      <c r="F56" s="83"/>
      <c r="G56" s="83"/>
      <c r="H56" s="83"/>
      <c r="I56" s="83"/>
      <c r="J56" s="83"/>
    </row>
    <row r="57" spans="1:10">
      <c r="A57" s="67"/>
      <c r="C57" s="67"/>
      <c r="E57" s="84"/>
      <c r="F57" s="83"/>
      <c r="G57" s="83"/>
      <c r="H57" s="83"/>
      <c r="I57" s="83"/>
      <c r="J57" s="83"/>
    </row>
    <row r="58" spans="1:10">
      <c r="A58" s="67"/>
      <c r="C58" s="67"/>
      <c r="E58" s="84"/>
      <c r="F58" s="83"/>
      <c r="G58" s="83"/>
      <c r="H58" s="83"/>
      <c r="I58" s="83"/>
      <c r="J58" s="83"/>
    </row>
    <row r="59" spans="1:10">
      <c r="A59" s="67"/>
      <c r="C59" s="67"/>
      <c r="E59" s="84"/>
      <c r="F59" s="83"/>
      <c r="G59" s="83"/>
      <c r="H59" s="83"/>
      <c r="I59" s="83"/>
      <c r="J59" s="83"/>
    </row>
    <row r="60" spans="1:10">
      <c r="A60" s="67"/>
      <c r="C60" s="67"/>
      <c r="E60" s="84"/>
      <c r="F60" s="83"/>
      <c r="G60" s="83"/>
      <c r="H60" s="83"/>
      <c r="I60" s="83"/>
      <c r="J60" s="83"/>
    </row>
    <row r="61" spans="1:10">
      <c r="A61" s="67"/>
      <c r="C61" s="67"/>
      <c r="E61" s="84"/>
      <c r="F61" s="83"/>
      <c r="G61" s="83"/>
      <c r="H61" s="83"/>
      <c r="I61" s="83"/>
      <c r="J61" s="83"/>
    </row>
    <row r="62" spans="1:10">
      <c r="A62" s="67"/>
      <c r="C62" s="67"/>
      <c r="E62" s="84"/>
      <c r="F62" s="83"/>
      <c r="G62" s="83"/>
      <c r="H62" s="83"/>
      <c r="I62" s="83"/>
      <c r="J62" s="83"/>
    </row>
    <row r="63" spans="1:10">
      <c r="A63" s="67"/>
      <c r="C63" s="67"/>
      <c r="E63" s="84"/>
      <c r="F63" s="83"/>
      <c r="G63" s="83"/>
      <c r="H63" s="83"/>
      <c r="I63" s="83"/>
      <c r="J63" s="83"/>
    </row>
    <row r="64" spans="1:10">
      <c r="A64" s="67"/>
      <c r="C64" s="67"/>
      <c r="E64" s="84"/>
      <c r="F64" s="83"/>
      <c r="G64" s="83"/>
      <c r="H64" s="83"/>
      <c r="I64" s="83"/>
      <c r="J64" s="83"/>
    </row>
    <row r="65" spans="1:10">
      <c r="A65" s="67"/>
      <c r="C65" s="67"/>
      <c r="E65" s="84"/>
      <c r="F65" s="83"/>
      <c r="G65" s="83"/>
      <c r="H65" s="83"/>
      <c r="I65" s="83"/>
      <c r="J65" s="83"/>
    </row>
    <row r="66" spans="1:10">
      <c r="A66" s="67"/>
      <c r="C66" s="67"/>
      <c r="E66" s="84"/>
      <c r="F66" s="83"/>
      <c r="G66" s="83"/>
      <c r="H66" s="83"/>
      <c r="I66" s="83"/>
      <c r="J66" s="83"/>
    </row>
    <row r="67" spans="1:10">
      <c r="A67" s="67"/>
      <c r="C67" s="67"/>
      <c r="E67" s="84"/>
      <c r="F67" s="83"/>
      <c r="G67" s="83"/>
      <c r="H67" s="83"/>
      <c r="I67" s="83"/>
      <c r="J67" s="83"/>
    </row>
    <row r="68" spans="1:10">
      <c r="A68" s="67"/>
      <c r="C68" s="67"/>
      <c r="E68" s="84"/>
      <c r="F68" s="83"/>
      <c r="G68" s="83"/>
      <c r="H68" s="83"/>
      <c r="I68" s="83"/>
      <c r="J68" s="83"/>
    </row>
    <row r="69" spans="1:10">
      <c r="A69" s="67"/>
      <c r="C69" s="67"/>
      <c r="E69" s="84"/>
      <c r="F69" s="83"/>
      <c r="G69" s="83"/>
      <c r="H69" s="83"/>
      <c r="I69" s="83"/>
      <c r="J69" s="83"/>
    </row>
    <row r="70" spans="1:10">
      <c r="A70" s="67"/>
      <c r="C70" s="67"/>
      <c r="E70" s="84"/>
      <c r="F70" s="83"/>
      <c r="G70" s="83"/>
      <c r="H70" s="83"/>
      <c r="I70" s="83"/>
      <c r="J70" s="83"/>
    </row>
    <row r="71" spans="1:10">
      <c r="A71" s="67"/>
      <c r="C71" s="67"/>
      <c r="E71" s="84"/>
      <c r="F71" s="83"/>
      <c r="G71" s="83"/>
      <c r="H71" s="83"/>
      <c r="I71" s="83"/>
      <c r="J71" s="83"/>
    </row>
    <row r="72" spans="1:10">
      <c r="A72" s="67"/>
      <c r="C72" s="67"/>
      <c r="E72" s="84"/>
      <c r="F72" s="83"/>
      <c r="G72" s="83"/>
      <c r="H72" s="83"/>
      <c r="I72" s="83"/>
      <c r="J72" s="83"/>
    </row>
    <row r="73" spans="1:10">
      <c r="A73" s="67"/>
      <c r="C73" s="67"/>
      <c r="E73" s="84"/>
      <c r="F73" s="83"/>
      <c r="G73" s="83"/>
      <c r="H73" s="83"/>
      <c r="I73" s="83"/>
      <c r="J73" s="83"/>
    </row>
    <row r="74" spans="1:10">
      <c r="A74" s="67"/>
      <c r="C74" s="67"/>
      <c r="E74" s="84"/>
      <c r="F74" s="83"/>
      <c r="G74" s="83"/>
      <c r="H74" s="83"/>
      <c r="I74" s="83"/>
      <c r="J74" s="83"/>
    </row>
    <row r="75" spans="1:10">
      <c r="A75" s="67"/>
      <c r="C75" s="67"/>
      <c r="E75" s="84"/>
      <c r="F75" s="83"/>
      <c r="G75" s="83"/>
      <c r="H75" s="83"/>
      <c r="I75" s="83"/>
      <c r="J75" s="83"/>
    </row>
    <row r="76" spans="1:10">
      <c r="A76" s="67"/>
      <c r="C76" s="67"/>
      <c r="E76" s="84"/>
      <c r="F76" s="83"/>
      <c r="G76" s="83"/>
      <c r="H76" s="83"/>
      <c r="I76" s="83"/>
      <c r="J76" s="83"/>
    </row>
    <row r="77" spans="1:10">
      <c r="A77" s="67"/>
      <c r="C77" s="67"/>
      <c r="E77" s="84"/>
      <c r="F77" s="83"/>
      <c r="G77" s="83"/>
      <c r="H77" s="83"/>
      <c r="I77" s="83"/>
      <c r="J77" s="83"/>
    </row>
    <row r="78" spans="1:10">
      <c r="A78" s="67"/>
      <c r="C78" s="67"/>
      <c r="E78" s="84"/>
      <c r="F78" s="83"/>
      <c r="G78" s="83"/>
      <c r="H78" s="83"/>
      <c r="I78" s="83"/>
      <c r="J78" s="83"/>
    </row>
    <row r="79" spans="1:10">
      <c r="A79" s="67"/>
      <c r="C79" s="67"/>
      <c r="E79" s="84"/>
      <c r="F79" s="83"/>
      <c r="G79" s="83"/>
      <c r="H79" s="83"/>
      <c r="I79" s="83"/>
      <c r="J79" s="83"/>
    </row>
    <row r="80" spans="1:10">
      <c r="A80" s="67"/>
      <c r="C80" s="67"/>
      <c r="E80" s="84"/>
      <c r="F80" s="83"/>
      <c r="G80" s="83"/>
      <c r="H80" s="83"/>
      <c r="I80" s="83"/>
      <c r="J80" s="83"/>
    </row>
    <row r="81" spans="1:10">
      <c r="A81" s="67"/>
      <c r="C81" s="67"/>
      <c r="E81" s="84"/>
      <c r="F81" s="83"/>
      <c r="G81" s="83"/>
      <c r="H81" s="83"/>
      <c r="I81" s="83"/>
      <c r="J81" s="83"/>
    </row>
    <row r="82" spans="1:10">
      <c r="A82" s="67"/>
      <c r="C82" s="67"/>
      <c r="E82" s="84"/>
      <c r="F82" s="83"/>
      <c r="G82" s="83"/>
      <c r="H82" s="83"/>
      <c r="I82" s="83"/>
      <c r="J82" s="83"/>
    </row>
    <row r="83" spans="1:10">
      <c r="A83" s="67"/>
      <c r="C83" s="67"/>
      <c r="E83" s="84"/>
      <c r="F83" s="83"/>
      <c r="G83" s="83"/>
      <c r="H83" s="83"/>
      <c r="I83" s="83"/>
      <c r="J83" s="83"/>
    </row>
    <row r="84" spans="1:10">
      <c r="A84" s="67"/>
      <c r="C84" s="67"/>
      <c r="E84" s="84"/>
      <c r="F84" s="83"/>
      <c r="G84" s="83"/>
      <c r="H84" s="83"/>
      <c r="I84" s="83"/>
      <c r="J84" s="83"/>
    </row>
    <row r="85" spans="1:10">
      <c r="A85" s="67"/>
      <c r="C85" s="67"/>
      <c r="E85" s="84"/>
      <c r="F85" s="83"/>
      <c r="G85" s="83"/>
      <c r="H85" s="83"/>
      <c r="I85" s="83"/>
      <c r="J85" s="83"/>
    </row>
    <row r="86" spans="1:10">
      <c r="A86" s="67"/>
      <c r="C86" s="67"/>
      <c r="E86" s="84"/>
      <c r="F86" s="83"/>
      <c r="G86" s="83"/>
      <c r="H86" s="83"/>
      <c r="I86" s="83"/>
      <c r="J86" s="83"/>
    </row>
    <row r="87" spans="1:10">
      <c r="A87" s="67"/>
      <c r="C87" s="67"/>
      <c r="E87" s="84"/>
      <c r="F87" s="83"/>
      <c r="G87" s="83"/>
      <c r="H87" s="83"/>
      <c r="I87" s="83"/>
      <c r="J87" s="83"/>
    </row>
    <row r="88" spans="1:10">
      <c r="A88" s="67"/>
      <c r="C88" s="67"/>
      <c r="E88" s="84"/>
      <c r="F88" s="83"/>
      <c r="G88" s="83"/>
      <c r="H88" s="83"/>
      <c r="I88" s="83"/>
      <c r="J88" s="83"/>
    </row>
    <row r="89" spans="1:10">
      <c r="A89" s="67"/>
      <c r="C89" s="67"/>
      <c r="E89" s="84"/>
      <c r="F89" s="83"/>
      <c r="G89" s="83"/>
      <c r="H89" s="83"/>
      <c r="I89" s="83"/>
      <c r="J89" s="83"/>
    </row>
    <row r="90" spans="1:10">
      <c r="A90" s="67"/>
      <c r="C90" s="67"/>
      <c r="E90" s="84"/>
      <c r="F90" s="83"/>
      <c r="G90" s="83"/>
      <c r="H90" s="83"/>
      <c r="I90" s="83"/>
      <c r="J90" s="83"/>
    </row>
    <row r="91" spans="1:10">
      <c r="A91" s="67"/>
      <c r="C91" s="67"/>
      <c r="E91" s="84"/>
      <c r="F91" s="83"/>
      <c r="G91" s="83"/>
      <c r="H91" s="83"/>
      <c r="I91" s="83"/>
      <c r="J91" s="83"/>
    </row>
    <row r="92" spans="1:10">
      <c r="A92" s="67"/>
      <c r="C92" s="67"/>
      <c r="E92" s="84"/>
      <c r="F92" s="83"/>
      <c r="G92" s="83"/>
      <c r="H92" s="83"/>
      <c r="I92" s="83"/>
      <c r="J92" s="83"/>
    </row>
    <row r="93" spans="1:10">
      <c r="A93" s="67"/>
      <c r="C93" s="67"/>
      <c r="E93" s="84"/>
      <c r="F93" s="83"/>
      <c r="G93" s="83"/>
      <c r="H93" s="83"/>
      <c r="I93" s="83"/>
      <c r="J93" s="83"/>
    </row>
    <row r="94" spans="1:10">
      <c r="A94" s="67"/>
      <c r="C94" s="67"/>
      <c r="E94" s="84"/>
      <c r="F94" s="83"/>
      <c r="G94" s="83"/>
      <c r="H94" s="83"/>
      <c r="I94" s="83"/>
      <c r="J94" s="83"/>
    </row>
    <row r="95" spans="1:10">
      <c r="A95" s="67"/>
      <c r="C95" s="67"/>
      <c r="E95" s="84"/>
      <c r="F95" s="83"/>
      <c r="G95" s="83"/>
      <c r="H95" s="83"/>
      <c r="I95" s="83"/>
      <c r="J95" s="83"/>
    </row>
    <row r="96" spans="1:10">
      <c r="A96" s="67"/>
      <c r="C96" s="67"/>
      <c r="E96" s="84"/>
      <c r="F96" s="83"/>
      <c r="G96" s="83"/>
      <c r="H96" s="83"/>
      <c r="I96" s="83"/>
      <c r="J96" s="83"/>
    </row>
    <row r="97" spans="1:10">
      <c r="A97" s="67"/>
      <c r="C97" s="67"/>
      <c r="E97" s="84"/>
      <c r="F97" s="83"/>
      <c r="G97" s="83"/>
      <c r="H97" s="83"/>
      <c r="I97" s="83"/>
      <c r="J97" s="83"/>
    </row>
    <row r="98" spans="1:10">
      <c r="A98" s="67"/>
      <c r="C98" s="67"/>
      <c r="E98" s="84"/>
      <c r="F98" s="83"/>
      <c r="G98" s="83"/>
      <c r="H98" s="83"/>
      <c r="I98" s="83"/>
      <c r="J98" s="83"/>
    </row>
    <row r="99" spans="1:10">
      <c r="A99" s="67"/>
      <c r="C99" s="67"/>
      <c r="E99" s="84"/>
      <c r="F99" s="83"/>
      <c r="G99" s="83"/>
      <c r="H99" s="83"/>
      <c r="I99" s="83"/>
      <c r="J99" s="83"/>
    </row>
    <row r="100" spans="1:10">
      <c r="A100" s="67"/>
      <c r="C100" s="67"/>
      <c r="E100" s="84"/>
      <c r="F100" s="83"/>
      <c r="G100" s="83"/>
      <c r="H100" s="83"/>
      <c r="I100" s="83"/>
      <c r="J100" s="83"/>
    </row>
  </sheetData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1</vt:i4>
      </vt:variant>
    </vt:vector>
  </HeadingPairs>
  <TitlesOfParts>
    <vt:vector size="16" baseType="lpstr">
      <vt:lpstr>SitRep</vt:lpstr>
      <vt:lpstr>RawData</vt:lpstr>
      <vt:lpstr>ES &amp; NFI services </vt:lpstr>
      <vt:lpstr>WASH gaps</vt:lpstr>
      <vt:lpstr>Education services</vt:lpstr>
      <vt:lpstr>WASH services</vt:lpstr>
      <vt:lpstr>Protection services</vt:lpstr>
      <vt:lpstr>Health &amp; nutrition services</vt:lpstr>
      <vt:lpstr>Remarks</vt:lpstr>
      <vt:lpstr>b_demo</vt:lpstr>
      <vt:lpstr>c_cccm_esnfi</vt:lpstr>
      <vt:lpstr>wash</vt:lpstr>
      <vt:lpstr>pro</vt:lpstr>
      <vt:lpstr>edu</vt:lpstr>
      <vt:lpstr>health_nut</vt:lpstr>
      <vt:lpstr>SitRep!Print_Area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Dominique</dc:creator>
  <cp:lastModifiedBy>DTM</cp:lastModifiedBy>
  <cp:lastPrinted>2016-03-16T08:26:44Z</cp:lastPrinted>
  <dcterms:created xsi:type="dcterms:W3CDTF">2015-06-18T08:51:35Z</dcterms:created>
  <dcterms:modified xsi:type="dcterms:W3CDTF">2016-03-16T09:57:22Z</dcterms:modified>
</cp:coreProperties>
</file>