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bdul\Desktop\Data Science - ML Journey\BI Projects\"/>
    </mc:Choice>
  </mc:AlternateContent>
  <bookViews>
    <workbookView xWindow="-108" yWindow="-108" windowWidth="23256" windowHeight="12456" activeTab="3"/>
  </bookViews>
  <sheets>
    <sheet name="Input Data" sheetId="2" r:id="rId1"/>
    <sheet name="Master Data" sheetId="1" r:id="rId2"/>
    <sheet name="Sheet1" sheetId="4" r:id="rId3"/>
    <sheet name="Analysis" sheetId="3" r:id="rId4"/>
  </sheets>
  <definedNames>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4" i="3" l="1"/>
  <c r="R4" i="3"/>
  <c r="S4" i="3" s="1"/>
  <c r="R5" i="3"/>
  <c r="S5" i="3" s="1"/>
  <c r="R6" i="3"/>
  <c r="S6" i="3" s="1"/>
  <c r="R7" i="3"/>
  <c r="S7" i="3" s="1"/>
  <c r="R8" i="3"/>
  <c r="S8" i="3" s="1"/>
  <c r="R9" i="3"/>
  <c r="S9" i="3" s="1"/>
  <c r="R10" i="3"/>
  <c r="S10" i="3" s="1"/>
  <c r="R11" i="3"/>
  <c r="S11" i="3" s="1"/>
  <c r="R12" i="3"/>
  <c r="S12" i="3" s="1"/>
  <c r="R13" i="3"/>
  <c r="S13" i="3" s="1"/>
  <c r="R14" i="3"/>
  <c r="R3" i="3"/>
  <c r="S3" i="3" s="1"/>
  <c r="Q4" i="3"/>
  <c r="Q5" i="3"/>
  <c r="Q6" i="3"/>
  <c r="Q7" i="3"/>
  <c r="Q8" i="3"/>
  <c r="Q9" i="3"/>
  <c r="Q10" i="3"/>
  <c r="Q11" i="3"/>
  <c r="Q12" i="3"/>
  <c r="Q13" i="3"/>
  <c r="Q14" i="3"/>
  <c r="Q3" i="3"/>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6" i="3"/>
  <c r="E5" i="3"/>
  <c r="E4" i="3"/>
</calcChain>
</file>

<file path=xl/sharedStrings.xml><?xml version="1.0" encoding="utf-8"?>
<sst xmlns="http://schemas.openxmlformats.org/spreadsheetml/2006/main" count="2499" uniqueCount="150">
  <si>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</si>
  <si>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</si>
  <si>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</si>
  <si>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</si>
  <si>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</si>
  <si>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</si>
  <si>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</si>
  <si>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</si>
  <si>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</si>
  <si>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</si>
  <si>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</si>
  <si>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</si>
  <si>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</si>
  <si>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</si>
  <si>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</si>
  <si>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</si>
  <si>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</si>
  <si>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</si>
  <si>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</si>
  <si>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</si>
  <si>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</si>
  <si>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</si>
  <si>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</si>
  <si>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</si>
  <si>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</si>
  <si>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</si>
  <si>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</si>
  <si>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</si>
  <si>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</si>
  <si>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</si>
  <si>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</si>
  <si>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</si>
  <si>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</si>
  <si>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</si>
  <si>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</si>
  <si>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</si>
  <si>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</si>
  <si>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</si>
  <si>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</si>
  <si>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</si>
  <si>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</si>
  <si>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</si>
  <si>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</si>
  <si>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</si>
  <si>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</si>
  <si>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</si>
  <si>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</si>
  <si>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</si>
  <si>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</si>
  <si>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</si>
  <si>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</si>
  <si>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</si>
  <si>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</si>
  <si>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</si>
  <si>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</si>
  <si>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</si>
  <si>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</si>
  <si>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</si>
  <si>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</si>
  <si>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</si>
  <si>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</si>
  <si>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</si>
  <si>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</si>
  <si>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</si>
  <si>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</si>
  <si>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</si>
  <si>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</si>
  <si>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</si>
  <si>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</si>
  <si>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</si>
  <si>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</si>
  <si>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</si>
  <si>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</si>
  <si>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</si>
  <si>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</si>
  <si>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</si>
  <si>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</si>
  <si>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</si>
  <si>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</si>
  <si>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</si>
  <si>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</si>
  <si>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</si>
  <si>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</si>
  <si>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</si>
  <si>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</si>
  <si>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</si>
  <si>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</si>
  <si>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</si>
  <si>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</si>
  <si>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</si>
  <si>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</si>
  <si>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</si>
  <si>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</si>
  <si>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</si>
  <si>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</si>
  <si>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</si>
  <si>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</si>
  <si>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</si>
  <si>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</si>
  <si>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</si>
  <si>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</si>
  <si>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</si>
  <si>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</si>
  <si>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</si>
  <si>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</si>
  <si>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</si>
  <si>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</si>
  <si>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</si>
  <si>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</si>
  <si>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</si>
  <si>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</si>
  <si>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</si>
  <si>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</si>
  <si>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</si>
  <si>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</si>
  <si>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</si>
  <si>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</si>
  <si>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</si>
  <si>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</si>
  <si>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(blank)</t>
  </si>
  <si>
    <t>Grand Total</t>
  </si>
  <si>
    <t>Sum of TOTAL SELLING VALUE</t>
  </si>
  <si>
    <t>Sum of TOTAL BUYING VALUE</t>
  </si>
  <si>
    <t>Jan</t>
  </si>
  <si>
    <t>Feb</t>
  </si>
  <si>
    <t>Mar</t>
  </si>
  <si>
    <t>Apr</t>
  </si>
  <si>
    <t>May</t>
  </si>
  <si>
    <t>Jun</t>
  </si>
  <si>
    <t>Jul</t>
  </si>
  <si>
    <t>Aug</t>
  </si>
  <si>
    <t>Sep</t>
  </si>
  <si>
    <t>Oct</t>
  </si>
  <si>
    <t>Nov</t>
  </si>
  <si>
    <t>Dec</t>
  </si>
  <si>
    <t>Sum of QUANTITY</t>
  </si>
  <si>
    <t>Category</t>
  </si>
  <si>
    <t>Sales Type</t>
  </si>
  <si>
    <t>Payment Mode</t>
  </si>
  <si>
    <t>Day</t>
  </si>
  <si>
    <t>Product/UOM</t>
  </si>
  <si>
    <t>Month</t>
  </si>
  <si>
    <t xml:space="preserve">Sales </t>
  </si>
  <si>
    <t>Profit</t>
  </si>
  <si>
    <t>Profit%</t>
  </si>
  <si>
    <t>Total Sales</t>
  </si>
  <si>
    <t>Total Profit</t>
  </si>
  <si>
    <t>Profit %</t>
  </si>
  <si>
    <t xml:space="preserve">Month </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</si>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</sst>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yyyy"/>
    <numFmt numFmtId="166" formatCode="&quot;$&quot;#,##0.00"/>
    <numFmt numFmtId="169" formatCode="[$$-409]#,##0.00"/>
  </numFmts>
  <fonts count="5" x14ac:knownFonts="1">
    <font>
      <sz val="11"/>
      <color theme="1"/>
      <name val="Calibri"/>
      <family val="2"/>
      <scheme val="minor"/>
    </font>
    <font>
      <b/>
      <sz val="11"/>
      <color rgb="FF7030A0"/>
      <name val="Calibri"/>
      <family val="2"/>
      <scheme val="minor"/>
    </font>
    <font>
      <b/>
      <sz val="11"/>
      <color rgb="FF7030A0"/>
      <name val="Calibri"/>
      <scheme val="minor"/>
    </font>
    <font>
      <sz val="11"/>
      <color theme="1"/>
      <name val="Calibri"/>
      <family val="2"/>
      <scheme val="minor"/>
    </font>
    <font>
      <sz val="8"/>
      <name val="Segoe UI"/>
      <family val="2"/>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2">
    <xf numFmtId="0" fontId="0" fillId="0" borderId="0"/>
    <xf numFmtId="9" fontId="3" fillId="0" borderId="0" applyFont="0" applyFill="0" applyBorder="0" applyAlignment="0" applyProtection="0"/>
  </cellStyleXfs>
  <cellXfs count="22">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2" fillId="4" borderId="1" xfId="0" applyFont="1" applyFill="1" applyBorder="1" applyAlignment="1">
      <alignment horizontal="center" vertical="center"/>
    </xf>
    <xf numFmtId="0" fontId="0" fillId="0" borderId="0" xfId="0" applyNumberFormat="1"/>
    <xf numFmtId="166" fontId="2" fillId="4" borderId="1" xfId="0" applyNumberFormat="1" applyFont="1" applyFill="1" applyBorder="1" applyAlignment="1">
      <alignment horizontal="center" vertical="center"/>
    </xf>
    <xf numFmtId="166" fontId="0" fillId="0" borderId="0" xfId="0" applyNumberFormat="1"/>
    <xf numFmtId="165" fontId="0" fillId="3" borderId="0" xfId="0" applyNumberFormat="1" applyFill="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xf numFmtId="169" fontId="0" fillId="0" borderId="0" xfId="0" applyNumberFormat="1"/>
    <xf numFmtId="9" fontId="0" fillId="0" borderId="0" xfId="1" applyFont="1"/>
  </cellXfs>
  <cellStyles count="2">
    <cellStyle name="Normal" xfId="0" builtinId="0"/>
    <cellStyle name="Percent" xfId="1" builtinId="5"/>
  </cellStyles>
  <dxfs count="31">
    <dxf>
      <numFmt numFmtId="169" formatCode="[$$-409]#,##0.00"/>
    </dxf>
    <dxf>
      <numFmt numFmtId="19" formatCode="m/d/yyyy"/>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6" formatCode="&quot;$&quot;#,##0.00"/>
    </dxf>
    <dxf>
      <numFmt numFmtId="166" formatCode="&quot;$&quot;#,##0.00"/>
    </dxf>
    <dxf>
      <numFmt numFmtId="166" formatCode="&quot;$&quot;#,##0.00"/>
    </dxf>
    <dxf>
      <numFmt numFmtId="166" formatCode="&quot;$&quot;#,##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5"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30"/>
      <tableStyleElement type="headerRow" dxfId="2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[Sales-Dashboard.xlsx]Analysis!Daily</c:name>
    <c:fmtId val="0"/>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9.8587919228543028E-2"/>
          <c:y val="7.608178792201617E-2"/>
          <c:w val="0.78359725665359792"/>
          <c:h val="0.83738341551813866"/>
        </c:manualLayout>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Analysis!$B$2:$B$33</c:f>
              <c:numCache>
                <c:formatCode>[$$-409]#,##0.00</c:formatCode>
                <c:ptCount val="31"/>
                <c:pt idx="0">
                  <c:v>4254.88</c:v>
                </c:pt>
                <c:pt idx="1">
                  <c:v>10105.900000000001</c:v>
                </c:pt>
                <c:pt idx="2">
                  <c:v>11310.15</c:v>
                </c:pt>
                <c:pt idx="3">
                  <c:v>8714.9700000000012</c:v>
                </c:pt>
                <c:pt idx="4">
                  <c:v>7385.63</c:v>
                </c:pt>
                <c:pt idx="5">
                  <c:v>10625.18</c:v>
                </c:pt>
                <c:pt idx="6">
                  <c:v>5515.19</c:v>
                </c:pt>
                <c:pt idx="7">
                  <c:v>6635.26</c:v>
                </c:pt>
                <c:pt idx="8">
                  <c:v>7212.1</c:v>
                </c:pt>
                <c:pt idx="9">
                  <c:v>6447.0900000000011</c:v>
                </c:pt>
                <c:pt idx="10">
                  <c:v>4762.75</c:v>
                </c:pt>
                <c:pt idx="11">
                  <c:v>7033.3000000000011</c:v>
                </c:pt>
                <c:pt idx="12">
                  <c:v>3459.9999999999995</c:v>
                </c:pt>
                <c:pt idx="13">
                  <c:v>7949.3600000000006</c:v>
                </c:pt>
                <c:pt idx="14">
                  <c:v>7042.3200000000006</c:v>
                </c:pt>
                <c:pt idx="15">
                  <c:v>4660.2199999999993</c:v>
                </c:pt>
                <c:pt idx="16">
                  <c:v>1807.4</c:v>
                </c:pt>
                <c:pt idx="17">
                  <c:v>8691.07</c:v>
                </c:pt>
                <c:pt idx="18">
                  <c:v>5097.68</c:v>
                </c:pt>
                <c:pt idx="19">
                  <c:v>11539.26</c:v>
                </c:pt>
                <c:pt idx="20">
                  <c:v>6894.8</c:v>
                </c:pt>
                <c:pt idx="21">
                  <c:v>1871.8199999999997</c:v>
                </c:pt>
                <c:pt idx="22">
                  <c:v>9724.69</c:v>
                </c:pt>
                <c:pt idx="23">
                  <c:v>5766.48</c:v>
                </c:pt>
                <c:pt idx="24">
                  <c:v>10322.5</c:v>
                </c:pt>
                <c:pt idx="25">
                  <c:v>4498.9399999999996</c:v>
                </c:pt>
                <c:pt idx="26">
                  <c:v>8109.15</c:v>
                </c:pt>
                <c:pt idx="27">
                  <c:v>6386.95</c:v>
                </c:pt>
                <c:pt idx="28">
                  <c:v>4173.04</c:v>
                </c:pt>
                <c:pt idx="29">
                  <c:v>6965.97</c:v>
                </c:pt>
                <c:pt idx="30">
                  <c:v>3176.1000000000004</c:v>
                </c:pt>
              </c:numCache>
            </c:numRef>
          </c:val>
          <c:extLst>
            <c:ext xmlns:c16="http://schemas.microsoft.com/office/drawing/2014/chart" uri="{C3380CC4-5D6E-409C-BE32-E72D297353CC}">
              <c16:uniqueId val="{00000000-9654-46A6-8917-E56400EFEDC8}"/>
            </c:ext>
          </c:extLst>
        </c:ser>
        <c:dLbls>
          <c:showLegendKey val="0"/>
          <c:showVal val="0"/>
          <c:showCatName val="0"/>
          <c:showSerName val="0"/>
          <c:showPercent val="0"/>
          <c:showBubbleSize val="0"/>
        </c:dLbls>
        <c:axId val="1068187568"/>
        <c:axId val="1068193808"/>
      </c:areaChart>
      <c:catAx>
        <c:axId val="1068187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193808"/>
        <c:crosses val="autoZero"/>
        <c:auto val="1"/>
        <c:lblAlgn val="ctr"/>
        <c:lblOffset val="100"/>
        <c:noMultiLvlLbl val="0"/>
      </c:catAx>
      <c:valAx>
        <c:axId val="1068193808"/>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18756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Analysis!$Q$2</c:f>
              <c:strCache>
                <c:ptCount val="1"/>
                <c:pt idx="0">
                  <c:v>Sales</c:v>
                </c:pt>
              </c:strCache>
            </c:strRef>
          </c:tx>
          <c:spPr>
            <a:solidFill>
              <a:schemeClr val="accent1"/>
            </a:solidFill>
            <a:ln>
              <a:noFill/>
            </a:ln>
            <a:effectLst/>
          </c:spPr>
          <c:invertIfNegative val="0"/>
          <c:dLbls>
            <c:dLbl>
              <c:idx val="0"/>
              <c:layout/>
              <c:tx>
                <c:rich>
                  <a:bodyPr/>
                  <a:lstStyle/>
                  <a:p>
                    <a:fld id="{FF3B1FF6-B55C-444F-8C60-850C26DD7FB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AAED-4351-A058-282162309C39}"/>
                </c:ext>
              </c:extLst>
            </c:dLbl>
            <c:dLbl>
              <c:idx val="1"/>
              <c:layout/>
              <c:tx>
                <c:rich>
                  <a:bodyPr/>
                  <a:lstStyle/>
                  <a:p>
                    <a:fld id="{775E26F5-4233-4B1F-96FB-955AC7F02FB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AAED-4351-A058-282162309C39}"/>
                </c:ext>
              </c:extLst>
            </c:dLbl>
            <c:dLbl>
              <c:idx val="2"/>
              <c:layout/>
              <c:tx>
                <c:rich>
                  <a:bodyPr/>
                  <a:lstStyle/>
                  <a:p>
                    <a:fld id="{4E058E0A-4D4B-4BF0-AB38-A79094D1F00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AAED-4351-A058-282162309C39}"/>
                </c:ext>
              </c:extLst>
            </c:dLbl>
            <c:dLbl>
              <c:idx val="3"/>
              <c:layout/>
              <c:tx>
                <c:rich>
                  <a:bodyPr/>
                  <a:lstStyle/>
                  <a:p>
                    <a:fld id="{8E63978A-E49D-43AD-9B24-02417BC3DBC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AAED-4351-A058-282162309C39}"/>
                </c:ext>
              </c:extLst>
            </c:dLbl>
            <c:dLbl>
              <c:idx val="4"/>
              <c:layout/>
              <c:tx>
                <c:rich>
                  <a:bodyPr/>
                  <a:lstStyle/>
                  <a:p>
                    <a:fld id="{5D319778-1537-4E2A-A6C4-D716E059B4A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AAED-4351-A058-282162309C39}"/>
                </c:ext>
              </c:extLst>
            </c:dLbl>
            <c:dLbl>
              <c:idx val="5"/>
              <c:layout/>
              <c:tx>
                <c:rich>
                  <a:bodyPr/>
                  <a:lstStyle/>
                  <a:p>
                    <a:fld id="{3729BAD8-6C9F-45BB-AAED-2AAEF644B1D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AAED-4351-A058-282162309C39}"/>
                </c:ext>
              </c:extLst>
            </c:dLbl>
            <c:dLbl>
              <c:idx val="6"/>
              <c:layout/>
              <c:tx>
                <c:rich>
                  <a:bodyPr/>
                  <a:lstStyle/>
                  <a:p>
                    <a:fld id="{CF7BF6B1-E66C-4842-9DEE-314DDC31C1D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AAED-4351-A058-282162309C39}"/>
                </c:ext>
              </c:extLst>
            </c:dLbl>
            <c:dLbl>
              <c:idx val="7"/>
              <c:layout/>
              <c:tx>
                <c:rich>
                  <a:bodyPr/>
                  <a:lstStyle/>
                  <a:p>
                    <a:fld id="{CB211AC7-AC79-45DE-BC55-3CC67C4500F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AAED-4351-A058-282162309C39}"/>
                </c:ext>
              </c:extLst>
            </c:dLbl>
            <c:dLbl>
              <c:idx val="8"/>
              <c:layout/>
              <c:tx>
                <c:rich>
                  <a:bodyPr/>
                  <a:lstStyle/>
                  <a:p>
                    <a:fld id="{B61F72D4-20F4-49E3-9D0E-D7B89480A4F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AAED-4351-A058-282162309C39}"/>
                </c:ext>
              </c:extLst>
            </c:dLbl>
            <c:dLbl>
              <c:idx val="9"/>
              <c:layout/>
              <c:tx>
                <c:rich>
                  <a:bodyPr/>
                  <a:lstStyle/>
                  <a:p>
                    <a:fld id="{AD9B63E4-B343-4C87-8447-63595D9A580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AAED-4351-A058-282162309C39}"/>
                </c:ext>
              </c:extLst>
            </c:dLbl>
            <c:dLbl>
              <c:idx val="10"/>
              <c:layout/>
              <c:tx>
                <c:rich>
                  <a:bodyPr/>
                  <a:lstStyle/>
                  <a:p>
                    <a:fld id="{0FE8D558-FC41-4F2E-855B-A4944E13CA5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AAED-4351-A058-282162309C39}"/>
                </c:ext>
              </c:extLst>
            </c:dLbl>
            <c:dLbl>
              <c:idx val="11"/>
              <c:layout/>
              <c:tx>
                <c:rich>
                  <a:bodyPr/>
                  <a:lstStyle/>
                  <a:p>
                    <a:fld id="{9D429E39-BE24-42A8-842A-A67D31412DB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AAED-4351-A058-282162309C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Analysis!$P$3:$P$14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Analysis!$Q$3:$Q$14</c:f>
              <c:numCache>
                <c:formatCode>[$$-409]#,##0.00</c:formatCode>
                <c:ptCount val="12"/>
                <c:pt idx="0">
                  <c:v>20046.739999999998</c:v>
                </c:pt>
                <c:pt idx="1">
                  <c:v>15174.68</c:v>
                </c:pt>
                <c:pt idx="2">
                  <c:v>12763.120000000003</c:v>
                </c:pt>
                <c:pt idx="3">
                  <c:v>18273.84</c:v>
                </c:pt>
                <c:pt idx="4">
                  <c:v>11806.480000000001</c:v>
                </c:pt>
                <c:pt idx="5">
                  <c:v>15922.429999999998</c:v>
                </c:pt>
                <c:pt idx="6">
                  <c:v>19768.479999999996</c:v>
                </c:pt>
                <c:pt idx="7">
                  <c:v>21937.88</c:v>
                </c:pt>
                <c:pt idx="8">
                  <c:v>22261.86</c:v>
                </c:pt>
                <c:pt idx="9">
                  <c:v>12339.99</c:v>
                </c:pt>
                <c:pt idx="10">
                  <c:v>19647.870000000003</c:v>
                </c:pt>
                <c:pt idx="11">
                  <c:v>18196.780000000002</c:v>
                </c:pt>
              </c:numCache>
            </c:numRef>
          </c:val>
          <c:extLst>
            <c:ext xmlns:c15="http://schemas.microsoft.com/office/drawing/2012/chart" uri="{02D57815-91ED-43cb-92C2-25804820EDAC}">
              <c15:datalabelsRange>
                <c15:f>Analysis!$S$3:$S$14</c15:f>
                <c15:dlblRangeCache>
                  <c:ptCount val="12"/>
                  <c:pt idx="0">
                    <c:v>20%</c:v>
                  </c:pt>
                  <c:pt idx="1">
                    <c:v>20%</c:v>
                  </c:pt>
                  <c:pt idx="2">
                    <c:v>25%</c:v>
                  </c:pt>
                  <c:pt idx="3">
                    <c:v>28%</c:v>
                  </c:pt>
                  <c:pt idx="4">
                    <c:v>18%</c:v>
                  </c:pt>
                  <c:pt idx="5">
                    <c:v>21%</c:v>
                  </c:pt>
                  <c:pt idx="6">
                    <c:v>19%</c:v>
                  </c:pt>
                  <c:pt idx="7">
                    <c:v>19%</c:v>
                  </c:pt>
                  <c:pt idx="8">
                    <c:v>23%</c:v>
                  </c:pt>
                  <c:pt idx="9">
                    <c:v>23%</c:v>
                  </c:pt>
                  <c:pt idx="10">
                    <c:v>24%</c:v>
                  </c:pt>
                  <c:pt idx="11">
                    <c:v>15%</c:v>
                  </c:pt>
                </c15:dlblRangeCache>
              </c15:datalabelsRange>
            </c:ext>
            <c:ext xmlns:c16="http://schemas.microsoft.com/office/drawing/2014/chart" uri="{C3380CC4-5D6E-409C-BE32-E72D297353CC}">
              <c16:uniqueId val="{00000000-AAED-4351-A058-282162309C39}"/>
            </c:ext>
          </c:extLst>
        </c:ser>
        <c:ser>
          <c:idx val="1"/>
          <c:order val="1"/>
          <c:tx>
            <c:strRef>
              <c:f>Analysis!$R$2</c:f>
              <c:strCache>
                <c:ptCount val="1"/>
                <c:pt idx="0">
                  <c:v>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Analysis!$R$3:$R$14</c:f>
              <c:numCache>
                <c:formatCode>[$$-409]#,##0.00</c:formatCode>
                <c:ptCount val="12"/>
                <c:pt idx="0">
                  <c:v>3319.739999999998</c:v>
                </c:pt>
                <c:pt idx="1">
                  <c:v>2489.6800000000003</c:v>
                </c:pt>
                <c:pt idx="2">
                  <c:v>2531.1200000000026</c:v>
                </c:pt>
                <c:pt idx="3">
                  <c:v>3947.84</c:v>
                </c:pt>
                <c:pt idx="4">
                  <c:v>1788.4800000000014</c:v>
                </c:pt>
                <c:pt idx="5">
                  <c:v>2791.4299999999985</c:v>
                </c:pt>
                <c:pt idx="6">
                  <c:v>3165.4799999999959</c:v>
                </c:pt>
                <c:pt idx="7">
                  <c:v>3453.880000000001</c:v>
                </c:pt>
                <c:pt idx="8">
                  <c:v>4209.8600000000006</c:v>
                </c:pt>
                <c:pt idx="9">
                  <c:v>2329.9899999999998</c:v>
                </c:pt>
                <c:pt idx="10">
                  <c:v>3817.8700000000026</c:v>
                </c:pt>
                <c:pt idx="11">
                  <c:v>2384.7800000000025</c:v>
                </c:pt>
              </c:numCache>
            </c:numRef>
          </c:val>
          <c:extLst>
            <c:ext xmlns:c16="http://schemas.microsoft.com/office/drawing/2014/chart" uri="{C3380CC4-5D6E-409C-BE32-E72D297353CC}">
              <c16:uniqueId val="{00000001-AAED-4351-A058-282162309C39}"/>
            </c:ext>
          </c:extLst>
        </c:ser>
        <c:dLbls>
          <c:dLblPos val="outEnd"/>
          <c:showLegendKey val="0"/>
          <c:showVal val="1"/>
          <c:showCatName val="0"/>
          <c:showSerName val="0"/>
          <c:showPercent val="0"/>
          <c:showBubbleSize val="0"/>
        </c:dLbls>
        <c:gapWidth val="50"/>
        <c:overlap val="100"/>
        <c:axId val="2104490383"/>
        <c:axId val="2104492879"/>
      </c:barChart>
      <c:catAx>
        <c:axId val="210449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492879"/>
        <c:crosses val="autoZero"/>
        <c:auto val="1"/>
        <c:lblAlgn val="ctr"/>
        <c:lblOffset val="100"/>
        <c:noMultiLvlLbl val="0"/>
      </c:catAx>
      <c:valAx>
        <c:axId val="210449287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490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Q$1" lockText="1" noThreeD="1"/>
</file>

<file path=xl/ctrlProps/ctrlProp2.xml><?xml version="1.0" encoding="utf-8"?>
<formControlPr xmlns="http://schemas.microsoft.com/office/spreadsheetml/2009/9/main" objectType="CheckBox" checked="Checked" fmlaLink="Analysis!$R$1" lockText="1" noThreeD="1"/>
</file>

<file path=xl/ctrlProps/ctrlProp3.xml><?xml version="1.0" encoding="utf-8"?>
<formControlPr xmlns="http://schemas.microsoft.com/office/spreadsheetml/2009/9/main" objectType="CheckBox" checked="Checked" fmlaLink="Analysis!$S$1"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579120</xdr:colOff>
      <xdr:row>10</xdr:row>
      <xdr:rowOff>121921</xdr:rowOff>
    </xdr:from>
    <xdr:to>
      <xdr:col>4</xdr:col>
      <xdr:colOff>152400</xdr:colOff>
      <xdr:row>18</xdr:row>
      <xdr:rowOff>114301</xdr:rowOff>
    </xdr:to>
    <mc:AlternateContent xmlns:mc="http://schemas.openxmlformats.org/markup-compatibility/2006" xmlns:a14="http://schemas.microsoft.com/office/drawing/2010/main">
      <mc:Choice Requires="a14">
        <xdr:graphicFrame macro="">
          <xdr:nvGraphicFramePr>
            <xdr:cNvPr id="2"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3764280" y="1950721"/>
              <a:ext cx="1386840" cy="1455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243840</xdr:colOff>
      <xdr:row>10</xdr:row>
      <xdr:rowOff>106681</xdr:rowOff>
    </xdr:from>
    <xdr:to>
      <xdr:col>5</xdr:col>
      <xdr:colOff>182880</xdr:colOff>
      <xdr:row>18</xdr:row>
      <xdr:rowOff>129541</xdr:rowOff>
    </xdr:to>
    <mc:AlternateContent xmlns:mc="http://schemas.openxmlformats.org/markup-compatibility/2006" xmlns:a14="http://schemas.microsoft.com/office/drawing/2010/main">
      <mc:Choice Requires="a14">
        <xdr:graphicFrame macro="">
          <xdr:nvGraphicFramePr>
            <xdr:cNvPr id="3"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5242560" y="1935481"/>
              <a:ext cx="177546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243840</xdr:colOff>
      <xdr:row>10</xdr:row>
      <xdr:rowOff>76200</xdr:rowOff>
    </xdr:from>
    <xdr:to>
      <xdr:col>5</xdr:col>
      <xdr:colOff>1158240</xdr:colOff>
      <xdr:row>28</xdr:row>
      <xdr:rowOff>91439</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078980" y="1905000"/>
              <a:ext cx="914400" cy="3307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723900</xdr:colOff>
      <xdr:row>19</xdr:row>
      <xdr:rowOff>15241</xdr:rowOff>
    </xdr:from>
    <xdr:to>
      <xdr:col>5</xdr:col>
      <xdr:colOff>190500</xdr:colOff>
      <xdr:row>26</xdr:row>
      <xdr:rowOff>68581</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722620" y="3489961"/>
              <a:ext cx="130302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49530</xdr:rowOff>
    </xdr:from>
    <xdr:to>
      <xdr:col>4</xdr:col>
      <xdr:colOff>495300</xdr:colOff>
      <xdr:row>31</xdr:row>
      <xdr:rowOff>160020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640080</xdr:colOff>
      <xdr:row>17</xdr:row>
      <xdr:rowOff>99060</xdr:rowOff>
    </xdr:from>
    <xdr:to>
      <xdr:col>16</xdr:col>
      <xdr:colOff>449580</xdr:colOff>
      <xdr:row>30</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14</xdr:col>
          <xdr:colOff>350520</xdr:colOff>
          <xdr:row>14</xdr:row>
          <xdr:rowOff>15240</xdr:rowOff>
        </xdr:from>
        <xdr:to>
          <xdr:col>14</xdr:col>
          <xdr:colOff>632460</xdr:colOff>
          <xdr:row>15</xdr:row>
          <xdr:rowOff>106680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868680</xdr:colOff>
          <xdr:row>14</xdr:row>
          <xdr:rowOff>22860</xdr:rowOff>
        </xdr:from>
        <xdr:to>
          <xdr:col>14</xdr:col>
          <xdr:colOff>1150620</xdr:colOff>
          <xdr:row>15</xdr:row>
          <xdr:rowOff>114300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1257300</xdr:colOff>
          <xdr:row>14</xdr:row>
          <xdr:rowOff>22860</xdr:rowOff>
        </xdr:from>
        <xdr:to>
          <xdr:col>14</xdr:col>
          <xdr:colOff>1539240</xdr:colOff>
          <xdr:row>15</xdr:row>
          <xdr:rowOff>114300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duljalil Abdul" refreshedDate="44763.405972222223" createdVersion="6" refreshedVersion="6" minRefreshableVersion="3" recordCount="528">
  <cacheSource type="worksheet">
    <worksheetSource name="InputData"/>
  </cacheSource>
  <cacheFields count="16">
    <cacheField name="DATE" numFmtId="0">
      <sharedItems containsNonDate="0" containsDate="1" containsString="0" containsBlank="1" minDate="2021-01-01T00:00:00" maxDate="2023-01-01T00:00:00"/>
    </cacheField>
    <cacheField name="PRODUCT ID" numFmtId="0">
      <sharedItems containsBlank="1"/>
    </cacheField>
    <cacheField name="QUANTITY" numFmtId="0">
      <sharedItems containsString="0" containsBlank="1" containsNumber="1" containsInteger="1" minValue="1" maxValue="15"/>
    </cacheField>
    <cacheField name="SALE TYPE" numFmtId="0">
      <sharedItems containsBlank="1" count="4">
        <s v="Wholesaler"/>
        <s v="Online"/>
        <s v="Direct Sales"/>
        <m/>
      </sharedItems>
    </cacheField>
    <cacheField name="PAYMENT MODE" numFmtId="0">
      <sharedItems containsBlank="1" count="3">
        <s v="Online"/>
        <s v="Cash"/>
        <m/>
      </sharedItems>
    </cacheField>
    <cacheField name="DISCOUNT %" numFmtId="164">
      <sharedItems containsString="0" containsBlank="1" containsNumber="1" containsInteger="1" minValue="0" maxValue="0"/>
    </cacheField>
    <cacheField name="PRODUCT" numFmtId="0">
      <sharedItems containsBlank="1" count="45">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m/>
      </sharedItems>
    </cacheField>
    <cacheField name="CATEGORY" numFmtId="0">
      <sharedItems containsBlank="1" count="6">
        <s v="Category03"/>
        <s v="Category05"/>
        <s v="Category02"/>
        <s v="Category01"/>
        <s v="Category04"/>
        <m/>
      </sharedItems>
    </cacheField>
    <cacheField name="UOM" numFmtId="0">
      <sharedItems containsBlank="1" count="5">
        <s v="Ft"/>
        <s v="Kg"/>
        <s v="Lt"/>
        <s v="No."/>
        <m/>
      </sharedItems>
    </cacheField>
    <cacheField name="BUYING PRIZE" numFmtId="166">
      <sharedItems containsString="0" containsBlank="1" containsNumber="1" containsInteger="1" minValue="5" maxValue="150"/>
    </cacheField>
    <cacheField name="SELLING PRICE" numFmtId="166">
      <sharedItems containsString="0" containsBlank="1" containsNumber="1" minValue="6.7" maxValue="210"/>
    </cacheField>
    <cacheField name="TOTAL BUYING VALUE" numFmtId="166">
      <sharedItems containsString="0" containsBlank="1" containsNumber="1" containsInteger="1" minValue="5" maxValue="2250"/>
    </cacheField>
    <cacheField name="TOTAL SELLING VALUE" numFmtId="166">
      <sharedItems containsString="0" containsBlank="1" containsNumber="1" minValue="6.7" maxValue="3150"/>
    </cacheField>
    <cacheField name="DAY" numFmtId="0">
      <sharedItems containsString="0" containsBlank="1" containsNumber="1" containsInteger="1" minValue="1" maxValue="31" count="32">
        <n v="1"/>
        <n v="2"/>
        <n v="3"/>
        <n v="4"/>
        <n v="9"/>
        <n v="11"/>
        <n v="12"/>
        <n v="18"/>
        <n v="19"/>
        <n v="20"/>
        <n v="21"/>
        <n v="25"/>
        <n v="26"/>
        <n v="27"/>
        <n v="28"/>
        <n v="5"/>
        <n v="6"/>
        <n v="15"/>
        <n v="22"/>
        <n v="23"/>
        <n v="7"/>
        <n v="8"/>
        <n v="13"/>
        <n v="16"/>
        <n v="30"/>
        <n v="31"/>
        <n v="10"/>
        <n v="24"/>
        <n v="29"/>
        <n v="14"/>
        <n v="17"/>
        <m/>
      </sharedItems>
    </cacheField>
    <cacheField name="MONTH" numFmtId="0">
      <sharedItems containsBlank="1" count="13">
        <s v="Jan"/>
        <s v="Feb"/>
        <s v="Mar"/>
        <s v="Apr"/>
        <s v="May"/>
        <s v="Jun"/>
        <s v="Jul"/>
        <s v="Aug"/>
        <s v="Sep"/>
        <s v="Oct"/>
        <s v="Nov"/>
        <s v="Dec"/>
        <m/>
      </sharedItems>
    </cacheField>
    <cacheField name="YEAR" numFmtId="0">
      <sharedItems containsString="0" containsBlank="1" containsNumber="1" containsInteger="1" minValue="2021" maxValue="2022" count="3">
        <n v="2021"/>
        <n v="2022"/>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8">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r>
    <m/>
    <m/>
    <m/>
    <x v="3"/>
    <x v="2"/>
    <m/>
    <x v="44"/>
    <x v="5"/>
    <x v="4"/>
    <m/>
    <m/>
    <m/>
    <m/>
    <x v="31"/>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aymentMod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ayment Mode">
  <location ref="AE1:AF3" firstHeaderRow="1" firstDataRow="1" firstDataCol="1"/>
  <pivotFields count="16">
    <pivotField showAll="0"/>
    <pivotField showAll="0"/>
    <pivotField showAll="0"/>
    <pivotField showAll="0">
      <items count="5">
        <item x="2"/>
        <item h="1" x="1"/>
        <item h="1" x="0"/>
        <item h="1" x="3"/>
        <item t="default"/>
      </items>
    </pivotField>
    <pivotField axis="axisRow" showAll="0">
      <items count="4">
        <item x="1"/>
        <item x="0"/>
        <item x="2"/>
        <item t="default"/>
      </items>
    </pivotField>
    <pivotField showAll="0"/>
    <pivotField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x="44"/>
        <item t="default"/>
      </items>
    </pivotField>
    <pivotField showAll="0">
      <items count="7">
        <item x="3"/>
        <item x="2"/>
        <item x="0"/>
        <item x="4"/>
        <item x="1"/>
        <item x="5"/>
        <item t="default"/>
      </items>
    </pivotField>
    <pivotField showAll="0">
      <items count="6">
        <item x="0"/>
        <item x="1"/>
        <item x="2"/>
        <item x="3"/>
        <item x="4"/>
        <item t="default"/>
      </items>
    </pivotField>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4"/>
  </rowFields>
  <rowItems count="2">
    <i>
      <x/>
    </i>
    <i>
      <x v="1"/>
    </i>
  </rowItems>
  <colItems count="1">
    <i/>
  </colItems>
  <dataFields count="1">
    <dataField name="Sum of TOTAL SELLING VALUE" fld="12"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Typ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Sales Type">
  <location ref="AB1:AC5" firstHeaderRow="1" firstDataRow="1" firstDataCol="1"/>
  <pivotFields count="16">
    <pivotField showAll="0"/>
    <pivotField showAll="0"/>
    <pivotField showAll="0"/>
    <pivotField axis="axisRow" showAll="0">
      <items count="5">
        <item x="2"/>
        <item x="1"/>
        <item x="0"/>
        <item x="3"/>
        <item t="default"/>
      </items>
    </pivotField>
    <pivotField showAll="0"/>
    <pivotField showAll="0"/>
    <pivotField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x="44"/>
        <item t="default"/>
      </items>
    </pivotField>
    <pivotField showAll="0">
      <items count="7">
        <item x="3"/>
        <item x="2"/>
        <item x="0"/>
        <item x="4"/>
        <item x="1"/>
        <item x="5"/>
        <item t="default"/>
      </items>
    </pivotField>
    <pivotField showAll="0">
      <items count="6">
        <item x="0"/>
        <item x="1"/>
        <item x="2"/>
        <item x="3"/>
        <item x="4"/>
        <item t="default"/>
      </items>
    </pivotField>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3"/>
  </rowFields>
  <rowItems count="4">
    <i>
      <x/>
    </i>
    <i>
      <x v="1"/>
    </i>
    <i>
      <x v="2"/>
    </i>
    <i>
      <x v="3"/>
    </i>
  </rowItems>
  <colItems count="1">
    <i/>
  </colItems>
  <dataFields count="1">
    <dataField name="Sum of TOTAL SELLING VALUE" fld="12"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2" firstHeaderRow="0" firstDataRow="1" firstDataCol="0"/>
  <pivotFields count="16">
    <pivotField showAll="0"/>
    <pivotField showAll="0"/>
    <pivotField showAll="0"/>
    <pivotField showAll="0">
      <items count="5">
        <item x="2"/>
        <item h="1" x="1"/>
        <item h="1" x="0"/>
        <item h="1" x="3"/>
        <item t="default"/>
      </items>
    </pivotField>
    <pivotField showAll="0">
      <items count="4">
        <item x="1"/>
        <item x="0"/>
        <item x="2"/>
        <item t="default"/>
      </items>
    </pivotField>
    <pivotField showAll="0"/>
    <pivotField showAll="0"/>
    <pivotField showAll="0"/>
    <pivotField showAll="0"/>
    <pivotField showAll="0"/>
    <pivotField showAll="0"/>
    <pivotField dataField="1"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Items count="1">
    <i/>
  </rowItems>
  <colFields count="1">
    <field x="-2"/>
  </colFields>
  <colItems count="2">
    <i>
      <x/>
    </i>
    <i i="1">
      <x v="1"/>
    </i>
  </colItems>
  <dataFields count="2">
    <dataField name="Sum of TOTAL BUYING VALUE" fld="11" baseField="13" baseItem="0"/>
    <dataField name="Sum of TOTAL SELLING VALUE" fld="12"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roduct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roduct/UOM">
  <location ref="U1:W87" firstHeaderRow="0" firstDataRow="1" firstDataCol="1"/>
  <pivotFields count="16">
    <pivotField showAll="0"/>
    <pivotField showAll="0"/>
    <pivotField dataField="1" showAll="0"/>
    <pivotField showAll="0">
      <items count="5">
        <item x="2"/>
        <item h="1" x="1"/>
        <item h="1" x="0"/>
        <item h="1" x="3"/>
        <item t="default"/>
      </items>
    </pivotField>
    <pivotField showAll="0">
      <items count="4">
        <item x="1"/>
        <item x="0"/>
        <item x="2"/>
        <item t="default"/>
      </items>
    </pivotField>
    <pivotField showAll="0"/>
    <pivotField axis="axisRow"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x="44"/>
        <item t="default"/>
      </items>
    </pivotField>
    <pivotField showAll="0"/>
    <pivotField axis="axisRow" showAll="0">
      <items count="6">
        <item x="0"/>
        <item x="1"/>
        <item x="2"/>
        <item x="3"/>
        <item x="4"/>
        <item t="default"/>
      </items>
    </pivotField>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2">
    <field x="6"/>
    <field x="8"/>
  </rowFields>
  <rowItems count="86">
    <i>
      <x/>
    </i>
    <i r="1">
      <x v="1"/>
    </i>
    <i>
      <x v="1"/>
    </i>
    <i r="1">
      <x v="1"/>
    </i>
    <i>
      <x v="2"/>
    </i>
    <i r="1">
      <x v="1"/>
    </i>
    <i>
      <x v="3"/>
    </i>
    <i r="1">
      <x v="2"/>
    </i>
    <i>
      <x v="4"/>
    </i>
    <i r="1">
      <x/>
    </i>
    <i>
      <x v="5"/>
    </i>
    <i r="1">
      <x v="1"/>
    </i>
    <i>
      <x v="6"/>
    </i>
    <i r="1">
      <x v="2"/>
    </i>
    <i>
      <x v="7"/>
    </i>
    <i r="1">
      <x v="1"/>
    </i>
    <i>
      <x v="8"/>
    </i>
    <i r="1">
      <x v="3"/>
    </i>
    <i>
      <x v="9"/>
    </i>
    <i r="1">
      <x/>
    </i>
    <i>
      <x v="10"/>
    </i>
    <i r="1">
      <x v="2"/>
    </i>
    <i>
      <x v="11"/>
    </i>
    <i r="1">
      <x v="1"/>
    </i>
    <i>
      <x v="12"/>
    </i>
    <i r="1">
      <x v="1"/>
    </i>
    <i>
      <x v="13"/>
    </i>
    <i r="1">
      <x v="1"/>
    </i>
    <i>
      <x v="14"/>
    </i>
    <i r="1">
      <x v="3"/>
    </i>
    <i>
      <x v="15"/>
    </i>
    <i r="1">
      <x v="3"/>
    </i>
    <i>
      <x v="16"/>
    </i>
    <i r="1">
      <x/>
    </i>
    <i>
      <x v="17"/>
    </i>
    <i r="1">
      <x v="3"/>
    </i>
    <i>
      <x v="18"/>
    </i>
    <i r="1">
      <x/>
    </i>
    <i>
      <x v="19"/>
    </i>
    <i r="1">
      <x v="2"/>
    </i>
    <i>
      <x v="20"/>
    </i>
    <i r="1">
      <x/>
    </i>
    <i>
      <x v="21"/>
    </i>
    <i r="1">
      <x/>
    </i>
    <i>
      <x v="22"/>
    </i>
    <i r="1">
      <x/>
    </i>
    <i>
      <x v="24"/>
    </i>
    <i r="1">
      <x v="3"/>
    </i>
    <i>
      <x v="25"/>
    </i>
    <i r="1">
      <x v="3"/>
    </i>
    <i>
      <x v="26"/>
    </i>
    <i r="1">
      <x v="2"/>
    </i>
    <i>
      <x v="27"/>
    </i>
    <i r="1">
      <x v="3"/>
    </i>
    <i>
      <x v="28"/>
    </i>
    <i r="1">
      <x v="2"/>
    </i>
    <i>
      <x v="29"/>
    </i>
    <i r="1">
      <x/>
    </i>
    <i>
      <x v="30"/>
    </i>
    <i r="1">
      <x v="1"/>
    </i>
    <i>
      <x v="31"/>
    </i>
    <i r="1">
      <x v="1"/>
    </i>
    <i>
      <x v="32"/>
    </i>
    <i r="1">
      <x v="1"/>
    </i>
    <i>
      <x v="33"/>
    </i>
    <i r="1">
      <x v="2"/>
    </i>
    <i>
      <x v="34"/>
    </i>
    <i r="1">
      <x v="3"/>
    </i>
    <i>
      <x v="35"/>
    </i>
    <i r="1">
      <x v="1"/>
    </i>
    <i>
      <x v="36"/>
    </i>
    <i r="1">
      <x v="1"/>
    </i>
    <i>
      <x v="37"/>
    </i>
    <i r="1">
      <x v="1"/>
    </i>
    <i>
      <x v="38"/>
    </i>
    <i r="1">
      <x v="3"/>
    </i>
    <i>
      <x v="39"/>
    </i>
    <i r="1">
      <x v="1"/>
    </i>
    <i>
      <x v="40"/>
    </i>
    <i r="1">
      <x/>
    </i>
    <i>
      <x v="41"/>
    </i>
    <i r="1">
      <x/>
    </i>
    <i>
      <x v="42"/>
    </i>
    <i r="1">
      <x v="1"/>
    </i>
    <i>
      <x v="43"/>
    </i>
    <i r="1">
      <x v="1"/>
    </i>
  </rowItems>
  <colFields count="1">
    <field x="-2"/>
  </colFields>
  <colItems count="2">
    <i>
      <x/>
    </i>
    <i i="1">
      <x v="1"/>
    </i>
  </colItems>
  <dataFields count="2">
    <dataField name="Sum of TOTAL SELLING VALUE" fld="12" baseField="13" baseItem="0"/>
    <dataField name="Sum of QUANTITY" fld="2" baseField="6"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Monthl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MONTH">
  <location ref="L1:N13" firstHeaderRow="0" firstDataRow="1" firstDataCol="1"/>
  <pivotFields count="16">
    <pivotField showAll="0"/>
    <pivotField showAll="0"/>
    <pivotField showAll="0"/>
    <pivotField showAll="0">
      <items count="5">
        <item x="2"/>
        <item h="1" x="1"/>
        <item h="1" x="0"/>
        <item h="1" x="3"/>
        <item t="default"/>
      </items>
    </pivotField>
    <pivotField showAll="0">
      <items count="4">
        <item x="1"/>
        <item x="0"/>
        <item x="2"/>
        <item t="default"/>
      </items>
    </pivotField>
    <pivotField showAll="0"/>
    <pivotField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x="44"/>
        <item t="default"/>
      </items>
    </pivotField>
    <pivotField showAll="0"/>
    <pivotField showAll="0">
      <items count="6">
        <item x="0"/>
        <item x="1"/>
        <item x="2"/>
        <item x="3"/>
        <item x="4"/>
        <item t="default"/>
      </items>
    </pivotField>
    <pivotField showAll="0"/>
    <pivotField showAll="0"/>
    <pivotField dataField="1"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axis="axisRow"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13" baseItem="0"/>
    <dataField name="Sum of TOTAL SELLING VALUE" fld="12"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Category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Category">
  <location ref="Y1:Z6" firstHeaderRow="1" firstDataRow="1" firstDataCol="1"/>
  <pivotFields count="16">
    <pivotField showAll="0"/>
    <pivotField showAll="0"/>
    <pivotField showAll="0"/>
    <pivotField showAll="0">
      <items count="5">
        <item x="2"/>
        <item h="1" x="1"/>
        <item h="1" x="0"/>
        <item h="1" x="3"/>
        <item t="default"/>
      </items>
    </pivotField>
    <pivotField showAll="0">
      <items count="4">
        <item x="1"/>
        <item x="0"/>
        <item x="2"/>
        <item t="default"/>
      </items>
    </pivotField>
    <pivotField showAll="0"/>
    <pivotField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x="44"/>
        <item t="default"/>
      </items>
    </pivotField>
    <pivotField axis="axisRow" showAll="0">
      <items count="7">
        <item x="3"/>
        <item x="2"/>
        <item x="0"/>
        <item x="4"/>
        <item x="1"/>
        <item x="5"/>
        <item t="default"/>
      </items>
    </pivotField>
    <pivotField showAll="0">
      <items count="6">
        <item x="0"/>
        <item x="1"/>
        <item x="2"/>
        <item x="3"/>
        <item x="4"/>
        <item t="default"/>
      </items>
    </pivotField>
    <pivotField showAll="0"/>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7"/>
  </rowFields>
  <rowItems count="5">
    <i>
      <x/>
    </i>
    <i>
      <x v="1"/>
    </i>
    <i>
      <x v="2"/>
    </i>
    <i>
      <x v="3"/>
    </i>
    <i>
      <x v="4"/>
    </i>
  </rowItems>
  <colItems count="1">
    <i/>
  </colItems>
  <dataFields count="1">
    <dataField name="Sum of TOTAL SELLING VALUE" fld="12"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Dail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Day">
  <location ref="A1:B33" firstHeaderRow="1" firstDataRow="1" firstDataCol="1"/>
  <pivotFields count="16">
    <pivotField showAll="0"/>
    <pivotField showAll="0"/>
    <pivotField showAll="0"/>
    <pivotField showAll="0">
      <items count="5">
        <item x="2"/>
        <item h="1" x="1"/>
        <item h="1" x="0"/>
        <item h="1" x="3"/>
        <item t="default"/>
      </items>
    </pivotField>
    <pivotField showAll="0">
      <items count="4">
        <item x="1"/>
        <item x="0"/>
        <item x="2"/>
        <item t="default"/>
      </items>
    </pivotField>
    <pivotField showAll="0"/>
    <pivotField showAll="0"/>
    <pivotField showAll="0"/>
    <pivotField showAll="0"/>
    <pivotField showAll="0"/>
    <pivotField showAll="0"/>
    <pivotField showAll="0"/>
    <pivotField dataField="1" showAll="0"/>
    <pivotField axis="axisRow"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1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SELLING VALUE" fld="12" baseField="13" baseItem="0" numFmtId="169"/>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3" name="Daily"/>
    <pivotTable tabId="3" name="CategoryWise"/>
    <pivotTable tabId="3" name="Monthly"/>
    <pivotTable tabId="3" name="PaymentMode"/>
    <pivotTable tabId="3" name="ProductWise"/>
    <pivotTable tabId="3" name="TotalSales"/>
  </pivotTables>
  <data>
    <tabular pivotCacheId="1">
      <items count="4">
        <i x="2" s="1"/>
        <i x="1"/>
        <i x="0"/>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3" name="Daily"/>
    <pivotTable tabId="3" name="CategoryWise"/>
    <pivotTable tabId="3" name="Monthly"/>
    <pivotTable tabId="3" name="ProductWise"/>
    <pivotTable tabId="3" name="TotalSales"/>
  </pivotTables>
  <data>
    <tabular pivotCacheId="1">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Daily"/>
    <pivotTable tabId="3" name="CategoryWise"/>
    <pivotTable tabId="3" name="PaymentMode"/>
    <pivotTable tabId="3" name="ProductWise"/>
    <pivotTable tabId="3" name="SalesType"/>
    <pivotTable tabId="3" name="TotalSales"/>
  </pivotTables>
  <data>
    <tabular pivotCacheId="1">
      <items count="13">
        <i x="0" s="1"/>
        <i x="1" s="1"/>
        <i x="2" s="1"/>
        <i x="3" s="1"/>
        <i x="4" s="1"/>
        <i x="5" s="1"/>
        <i x="6" s="1"/>
        <i x="7" s="1"/>
        <i x="8" s="1"/>
        <i x="9" s="1"/>
        <i x="10" s="1"/>
        <i x="11" s="1"/>
        <i x="1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Daily"/>
    <pivotTable tabId="3" name="CategoryWise"/>
    <pivotTable tabId="3" name="Monthly"/>
    <pivotTable tabId="3" name="PaymentMode"/>
    <pivotTable tabId="3" name="ProductWise"/>
    <pivotTable tabId="3" name="SalesType"/>
    <pivotTable tabId="3" name="TotalSales"/>
  </pivotTables>
  <data>
    <tabular pivotCacheId="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rowHeight="234950"/>
  <slicer name="PAYMENT MODE" cache="Slicer_PAYMENT_MODE" caption="PAYMENT MODE" rowHeight="234950"/>
  <slicer name="MONTH" cache="Slicer_MONTH" caption="MONTH" rowHeight="234950"/>
  <slicer name="YEAR" cache="Slicer_YEAR" caption="YEAR" rowHeight="234950"/>
</slicers>
</file>

<file path=xl/tables/table1.xml><?xml version="1.0" encoding="utf-8"?>
<table xmlns="http://schemas.openxmlformats.org/spreadsheetml/2006/main" id="2" name="InputData" displayName="InputData" ref="A1:P529" totalsRowShown="0" headerRowDxfId="28" headerRowBorderDxfId="27">
  <autoFilter ref="A1:P529"/>
  <sortState ref="A2:E527">
    <sortCondition ref="A1:A527"/>
  </sortState>
  <tableColumns count="16">
    <tableColumn id="1" name="DATE" dataDxfId="26"/>
    <tableColumn id="3" name="PRODUCT ID" dataDxfId="25"/>
    <tableColumn id="2" name="QUANTITY" dataDxfId="24"/>
    <tableColumn id="4" name="SALE TYPE" dataDxfId="23"/>
    <tableColumn id="5" name="PAYMENT MODE" dataDxfId="22"/>
    <tableColumn id="6" name="DISCOUNT %" dataDxfId="21"/>
    <tableColumn id="8" name="PRODUCT" dataDxfId="20">
      <calculatedColumnFormula>VLOOKUP(InputData[[#This Row],[PRODUCT ID]],MasterData[],2,0)</calculatedColumnFormula>
    </tableColumn>
    <tableColumn id="9" name="CATEGORY" dataDxfId="19">
      <calculatedColumnFormula>VLOOKUP(InputData[[#This Row],[PRODUCT ID]],MasterData[],3,0)</calculatedColumnFormula>
    </tableColumn>
    <tableColumn id="10" name="UOM" dataDxfId="18">
      <calculatedColumnFormula>VLOOKUP(InputData[[#This Row],[PRODUCT ID]],MasterData[],4,0)</calculatedColumnFormula>
    </tableColumn>
    <tableColumn id="11" name="BUYING PRIZE" dataDxfId="17">
      <calculatedColumnFormula>VLOOKUP(InputData[[#This Row],[PRODUCT ID]],MasterData[],5,0)</calculatedColumnFormula>
    </tableColumn>
    <tableColumn id="12" name="SELLING PRICE" dataDxfId="16">
      <calculatedColumnFormula>VLOOKUP(InputData[[#This Row],[PRODUCT ID]],MasterData[],6,0)</calculatedColumnFormula>
    </tableColumn>
    <tableColumn id="13" name="TOTAL BUYING VALUE" dataDxfId="15">
      <calculatedColumnFormula>InputData[[#This Row],[BUYING PRIZE]]*InputData[[#This Row],[QUANTITY]]</calculatedColumnFormula>
    </tableColumn>
    <tableColumn id="14" name="TOTAL SELLING VALUE" dataDxfId="14">
      <calculatedColumnFormula>InputData[[#This Row],[SELLING PRICE]]*InputData[[#This Row],[QUANTITY]]*(1-InputData[[#This Row],[DISCOUNT %]])</calculatedColumnFormula>
    </tableColumn>
    <tableColumn id="15" name="DAY" dataDxfId="13">
      <calculatedColumnFormula>DAY(InputData[[#This Row],[DATE]])</calculatedColumnFormula>
    </tableColumn>
    <tableColumn id="16" name="MONTH" dataDxfId="12">
      <calculatedColumnFormula>TEXT(InputData[[#This Row],[DATE]],"mmm")</calculatedColumnFormula>
    </tableColumn>
    <tableColumn id="17" name="YEAR" dataDxfId="11">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id="1" name="MasterData" displayName="MasterData" ref="A1:F46" totalsRowShown="0" headerRowDxfId="10" dataDxfId="8" headerRowBorderDxfId="9">
  <autoFilter ref="A1:F46"/>
  <tableColumns count="6">
    <tableColumn id="1" name="PRODUCT ID" dataDxfId="7"/>
    <tableColumn id="2" name="PRODUCT" dataDxfId="6"/>
    <tableColumn id="3" name="CATEGORY" dataDxfId="5"/>
    <tableColumn id="4" name="UOM" dataDxfId="4"/>
    <tableColumn id="5" name="BUYING PRIZE" dataDxfId="3"/>
    <tableColumn id="6" name="SELLING PRICE" dataDxfId="2"/>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P78" totalsRowShown="0">
  <autoFilter ref="A1:P78"/>
  <tableColumns count="16">
    <tableColumn id="1" name="DATE" dataDxfId="1"/>
    <tableColumn id="2" name="PRODUCT ID"/>
    <tableColumn id="3" name="QUANTITY"/>
    <tableColumn id="4" name="SALE TYPE"/>
    <tableColumn id="5" name="PAYMENT MODE"/>
    <tableColumn id="6" name="DISCOUNT %"/>
    <tableColumn id="7" name="PRODUCT"/>
    <tableColumn id="8" name="CATEGORY"/>
    <tableColumn id="9" name="UOM"/>
    <tableColumn id="10" name="BUYING PRIZE"/>
    <tableColumn id="11" name="SELLING PRICE"/>
    <tableColumn id="12" name="TOTAL BUYING VALUE"/>
    <tableColumn id="13" name="TOTAL SELLING VALUE"/>
    <tableColumn id="14" name="DAY"/>
    <tableColumn id="15" name="MONTH"/>
    <tableColumn id="16"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openxmlformats.org/officeDocument/2006/relationships/ctrlProp" Target="../ctrlProps/ctrlProp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1.xml"/><Relationship Id="rId5" Type="http://schemas.openxmlformats.org/officeDocument/2006/relationships/pivotTable" Target="../pivotTables/pivotTable5.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1.xml"/><Relationship Id="rId1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sheetPr>
  <dimension ref="A1:P529"/>
  <sheetViews>
    <sheetView topLeftCell="A2" workbookViewId="0">
      <selection activeCell="A529" sqref="A529:XFD529"/>
    </sheetView>
  </sheetViews>
  <sheetFormatPr defaultRowHeight="14.4" x14ac:dyDescent="0.3"/>
  <cols>
    <col min="1" max="1" width="10.33203125" bestFit="1" customWidth="1"/>
    <col min="2" max="2" width="15.88671875" bestFit="1" customWidth="1"/>
    <col min="3" max="3" width="14.21875" bestFit="1" customWidth="1"/>
    <col min="4" max="4" width="14.109375" bestFit="1" customWidth="1"/>
    <col min="5" max="5" width="19.77734375" bestFit="1" customWidth="1"/>
    <col min="6" max="6" width="16.21875" bestFit="1" customWidth="1"/>
    <col min="7" max="7" width="14.44140625" bestFit="1" customWidth="1"/>
    <col min="8" max="8" width="9.88671875" bestFit="1" customWidth="1"/>
    <col min="9" max="9" width="17.21875" bestFit="1" customWidth="1"/>
    <col min="10" max="10" width="17.77734375" style="14" bestFit="1" customWidth="1"/>
    <col min="11" max="11" width="24.21875" style="14" bestFit="1" customWidth="1"/>
    <col min="12" max="13" width="24.5546875" style="14" bestFit="1" customWidth="1"/>
  </cols>
  <sheetData>
    <row r="1" spans="1:16" ht="15" thickBot="1" x14ac:dyDescent="0.35">
      <c r="A1" s="2" t="s">
        <v>100</v>
      </c>
      <c r="B1" s="2" t="s">
        <v>0</v>
      </c>
      <c r="C1" s="2" t="s">
        <v>101</v>
      </c>
      <c r="D1" s="2" t="s">
        <v>102</v>
      </c>
      <c r="E1" s="2" t="s">
        <v>103</v>
      </c>
      <c r="F1" s="2" t="s">
        <v>104</v>
      </c>
      <c r="G1" s="11" t="s">
        <v>1</v>
      </c>
      <c r="H1" s="11" t="s">
        <v>2</v>
      </c>
      <c r="I1" s="11" t="s">
        <v>3</v>
      </c>
      <c r="J1" s="13" t="s">
        <v>4</v>
      </c>
      <c r="K1" s="13" t="s">
        <v>5</v>
      </c>
      <c r="L1" s="13" t="s">
        <v>114</v>
      </c>
      <c r="M1" s="13" t="s">
        <v>115</v>
      </c>
      <c r="N1" s="11" t="s">
        <v>116</v>
      </c>
      <c r="O1" s="11" t="s">
        <v>117</v>
      </c>
      <c r="P1" s="11" t="s">
        <v>118</v>
      </c>
    </row>
    <row r="2" spans="1:16" x14ac:dyDescent="0.3">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14">
        <f>VLOOKUP(InputData[[#This Row],[PRODUCT ID]],MasterData[],5,0)</f>
        <v>144</v>
      </c>
      <c r="K2" s="14">
        <f>VLOOKUP(InputData[[#This Row],[PRODUCT ID]],MasterData[],6,0)</f>
        <v>156.96</v>
      </c>
      <c r="L2" s="14">
        <f>InputData[[#This Row],[BUYING PRIZE]]*InputData[[#This Row],[QUANTITY]]</f>
        <v>1296</v>
      </c>
      <c r="M2" s="14">
        <f>InputData[[#This Row],[SELLING PRICE]]*InputData[[#This Row],[QUANTITY]]*(1-InputData[[#This Row],[DISCOUNT %]])</f>
        <v>1412.64</v>
      </c>
      <c r="N2" s="12">
        <f>DAY(InputData[[#This Row],[DATE]])</f>
        <v>1</v>
      </c>
      <c r="O2" s="12" t="str">
        <f>TEXT(InputData[[#This Row],[DATE]],"mmm")</f>
        <v>Jan</v>
      </c>
      <c r="P2" s="12">
        <f>YEAR(InputData[[#This Row],[DATE]])</f>
        <v>2021</v>
      </c>
    </row>
    <row r="3" spans="1:16" x14ac:dyDescent="0.3">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14">
        <f>VLOOKUP(InputData[[#This Row],[PRODUCT ID]],MasterData[],5,0)</f>
        <v>72</v>
      </c>
      <c r="K3" s="14">
        <f>VLOOKUP(InputData[[#This Row],[PRODUCT ID]],MasterData[],6,0)</f>
        <v>79.92</v>
      </c>
      <c r="L3" s="14">
        <f>InputData[[#This Row],[BUYING PRIZE]]*InputData[[#This Row],[QUANTITY]]</f>
        <v>1080</v>
      </c>
      <c r="M3" s="14">
        <f>InputData[[#This Row],[SELLING PRICE]]*InputData[[#This Row],[QUANTITY]]*(1-InputData[[#This Row],[DISCOUNT %]])</f>
        <v>1198.8</v>
      </c>
      <c r="N3" s="12">
        <f>DAY(InputData[[#This Row],[DATE]])</f>
        <v>2</v>
      </c>
      <c r="O3" s="12" t="str">
        <f>TEXT(InputData[[#This Row],[DATE]],"mmm")</f>
        <v>Jan</v>
      </c>
      <c r="P3" s="12">
        <f>YEAR(InputData[[#This Row],[DATE]])</f>
        <v>2021</v>
      </c>
    </row>
    <row r="4" spans="1:16" x14ac:dyDescent="0.3">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14">
        <f>VLOOKUP(InputData[[#This Row],[PRODUCT ID]],MasterData[],5,0)</f>
        <v>112</v>
      </c>
      <c r="K4" s="14">
        <f>VLOOKUP(InputData[[#This Row],[PRODUCT ID]],MasterData[],6,0)</f>
        <v>122.08</v>
      </c>
      <c r="L4" s="14">
        <f>InputData[[#This Row],[BUYING PRIZE]]*InputData[[#This Row],[QUANTITY]]</f>
        <v>672</v>
      </c>
      <c r="M4" s="14">
        <f>InputData[[#This Row],[SELLING PRICE]]*InputData[[#This Row],[QUANTITY]]*(1-InputData[[#This Row],[DISCOUNT %]])</f>
        <v>732.48</v>
      </c>
      <c r="N4" s="12">
        <f>DAY(InputData[[#This Row],[DATE]])</f>
        <v>2</v>
      </c>
      <c r="O4" s="12" t="str">
        <f>TEXT(InputData[[#This Row],[DATE]],"mmm")</f>
        <v>Jan</v>
      </c>
      <c r="P4" s="12">
        <f>YEAR(InputData[[#This Row],[DATE]])</f>
        <v>2021</v>
      </c>
    </row>
    <row r="5" spans="1:16" x14ac:dyDescent="0.3">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14">
        <f>VLOOKUP(InputData[[#This Row],[PRODUCT ID]],MasterData[],5,0)</f>
        <v>44</v>
      </c>
      <c r="K5" s="14">
        <f>VLOOKUP(InputData[[#This Row],[PRODUCT ID]],MasterData[],6,0)</f>
        <v>48.84</v>
      </c>
      <c r="L5" s="14">
        <f>InputData[[#This Row],[BUYING PRIZE]]*InputData[[#This Row],[QUANTITY]]</f>
        <v>220</v>
      </c>
      <c r="M5" s="14">
        <f>InputData[[#This Row],[SELLING PRICE]]*InputData[[#This Row],[QUANTITY]]*(1-InputData[[#This Row],[DISCOUNT %]])</f>
        <v>244.20000000000002</v>
      </c>
      <c r="N5" s="12">
        <f>DAY(InputData[[#This Row],[DATE]])</f>
        <v>3</v>
      </c>
      <c r="O5" s="12" t="str">
        <f>TEXT(InputData[[#This Row],[DATE]],"mmm")</f>
        <v>Jan</v>
      </c>
      <c r="P5" s="12">
        <f>YEAR(InputData[[#This Row],[DATE]])</f>
        <v>2021</v>
      </c>
    </row>
    <row r="6" spans="1:16" x14ac:dyDescent="0.3">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14">
        <f>VLOOKUP(InputData[[#This Row],[PRODUCT ID]],MasterData[],5,0)</f>
        <v>5</v>
      </c>
      <c r="K6" s="14">
        <f>VLOOKUP(InputData[[#This Row],[PRODUCT ID]],MasterData[],6,0)</f>
        <v>6.7</v>
      </c>
      <c r="L6" s="14">
        <f>InputData[[#This Row],[BUYING PRIZE]]*InputData[[#This Row],[QUANTITY]]</f>
        <v>60</v>
      </c>
      <c r="M6" s="14">
        <f>InputData[[#This Row],[SELLING PRICE]]*InputData[[#This Row],[QUANTITY]]*(1-InputData[[#This Row],[DISCOUNT %]])</f>
        <v>80.400000000000006</v>
      </c>
      <c r="N6" s="12">
        <f>DAY(InputData[[#This Row],[DATE]])</f>
        <v>4</v>
      </c>
      <c r="O6" s="12" t="str">
        <f>TEXT(InputData[[#This Row],[DATE]],"mmm")</f>
        <v>Jan</v>
      </c>
      <c r="P6" s="12">
        <f>YEAR(InputData[[#This Row],[DATE]])</f>
        <v>2021</v>
      </c>
    </row>
    <row r="7" spans="1:16" x14ac:dyDescent="0.3">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14">
        <f>VLOOKUP(InputData[[#This Row],[PRODUCT ID]],MasterData[],5,0)</f>
        <v>93</v>
      </c>
      <c r="K7" s="14">
        <f>VLOOKUP(InputData[[#This Row],[PRODUCT ID]],MasterData[],6,0)</f>
        <v>104.16</v>
      </c>
      <c r="L7" s="14">
        <f>InputData[[#This Row],[BUYING PRIZE]]*InputData[[#This Row],[QUANTITY]]</f>
        <v>93</v>
      </c>
      <c r="M7" s="14">
        <f>InputData[[#This Row],[SELLING PRICE]]*InputData[[#This Row],[QUANTITY]]*(1-InputData[[#This Row],[DISCOUNT %]])</f>
        <v>104.16</v>
      </c>
      <c r="N7" s="12">
        <f>DAY(InputData[[#This Row],[DATE]])</f>
        <v>9</v>
      </c>
      <c r="O7" s="12" t="str">
        <f>TEXT(InputData[[#This Row],[DATE]],"mmm")</f>
        <v>Jan</v>
      </c>
      <c r="P7" s="12">
        <f>YEAR(InputData[[#This Row],[DATE]])</f>
        <v>2021</v>
      </c>
    </row>
    <row r="8" spans="1:16" x14ac:dyDescent="0.3">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14">
        <f>VLOOKUP(InputData[[#This Row],[PRODUCT ID]],MasterData[],5,0)</f>
        <v>71</v>
      </c>
      <c r="K8" s="14">
        <f>VLOOKUP(InputData[[#This Row],[PRODUCT ID]],MasterData[],6,0)</f>
        <v>80.94</v>
      </c>
      <c r="L8" s="14">
        <f>InputData[[#This Row],[BUYING PRIZE]]*InputData[[#This Row],[QUANTITY]]</f>
        <v>568</v>
      </c>
      <c r="M8" s="14">
        <f>InputData[[#This Row],[SELLING PRICE]]*InputData[[#This Row],[QUANTITY]]*(1-InputData[[#This Row],[DISCOUNT %]])</f>
        <v>647.52</v>
      </c>
      <c r="N8" s="12">
        <f>DAY(InputData[[#This Row],[DATE]])</f>
        <v>9</v>
      </c>
      <c r="O8" s="12" t="str">
        <f>TEXT(InputData[[#This Row],[DATE]],"mmm")</f>
        <v>Jan</v>
      </c>
      <c r="P8" s="12">
        <f>YEAR(InputData[[#This Row],[DATE]])</f>
        <v>2021</v>
      </c>
    </row>
    <row r="9" spans="1:16" x14ac:dyDescent="0.3">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14">
        <f>VLOOKUP(InputData[[#This Row],[PRODUCT ID]],MasterData[],5,0)</f>
        <v>7</v>
      </c>
      <c r="K9" s="14">
        <f>VLOOKUP(InputData[[#This Row],[PRODUCT ID]],MasterData[],6,0)</f>
        <v>8.33</v>
      </c>
      <c r="L9" s="14">
        <f>InputData[[#This Row],[BUYING PRIZE]]*InputData[[#This Row],[QUANTITY]]</f>
        <v>28</v>
      </c>
      <c r="M9" s="14">
        <f>InputData[[#This Row],[SELLING PRICE]]*InputData[[#This Row],[QUANTITY]]*(1-InputData[[#This Row],[DISCOUNT %]])</f>
        <v>33.32</v>
      </c>
      <c r="N9" s="12">
        <f>DAY(InputData[[#This Row],[DATE]])</f>
        <v>9</v>
      </c>
      <c r="O9" s="12" t="str">
        <f>TEXT(InputData[[#This Row],[DATE]],"mmm")</f>
        <v>Jan</v>
      </c>
      <c r="P9" s="12">
        <f>YEAR(InputData[[#This Row],[DATE]])</f>
        <v>2021</v>
      </c>
    </row>
    <row r="10" spans="1:16" x14ac:dyDescent="0.3">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14">
        <f>VLOOKUP(InputData[[#This Row],[PRODUCT ID]],MasterData[],5,0)</f>
        <v>67</v>
      </c>
      <c r="K10" s="14">
        <f>VLOOKUP(InputData[[#This Row],[PRODUCT ID]],MasterData[],6,0)</f>
        <v>85.76</v>
      </c>
      <c r="L10" s="14">
        <f>InputData[[#This Row],[BUYING PRIZE]]*InputData[[#This Row],[QUANTITY]]</f>
        <v>201</v>
      </c>
      <c r="M10" s="14">
        <f>InputData[[#This Row],[SELLING PRICE]]*InputData[[#This Row],[QUANTITY]]*(1-InputData[[#This Row],[DISCOUNT %]])</f>
        <v>257.28000000000003</v>
      </c>
      <c r="N10" s="12">
        <f>DAY(InputData[[#This Row],[DATE]])</f>
        <v>11</v>
      </c>
      <c r="O10" s="12" t="str">
        <f>TEXT(InputData[[#This Row],[DATE]],"mmm")</f>
        <v>Jan</v>
      </c>
      <c r="P10" s="12">
        <f>YEAR(InputData[[#This Row],[DATE]])</f>
        <v>2021</v>
      </c>
    </row>
    <row r="11" spans="1:16" x14ac:dyDescent="0.3">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14">
        <f>VLOOKUP(InputData[[#This Row],[PRODUCT ID]],MasterData[],5,0)</f>
        <v>112</v>
      </c>
      <c r="K11" s="14">
        <f>VLOOKUP(InputData[[#This Row],[PRODUCT ID]],MasterData[],6,0)</f>
        <v>146.72</v>
      </c>
      <c r="L11" s="14">
        <f>InputData[[#This Row],[BUYING PRIZE]]*InputData[[#This Row],[QUANTITY]]</f>
        <v>448</v>
      </c>
      <c r="M11" s="14">
        <f>InputData[[#This Row],[SELLING PRICE]]*InputData[[#This Row],[QUANTITY]]*(1-InputData[[#This Row],[DISCOUNT %]])</f>
        <v>586.88</v>
      </c>
      <c r="N11" s="12">
        <f>DAY(InputData[[#This Row],[DATE]])</f>
        <v>11</v>
      </c>
      <c r="O11" s="12" t="str">
        <f>TEXT(InputData[[#This Row],[DATE]],"mmm")</f>
        <v>Jan</v>
      </c>
      <c r="P11" s="12">
        <f>YEAR(InputData[[#This Row],[DATE]])</f>
        <v>2021</v>
      </c>
    </row>
    <row r="12" spans="1:16" x14ac:dyDescent="0.3">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14">
        <f>VLOOKUP(InputData[[#This Row],[PRODUCT ID]],MasterData[],5,0)</f>
        <v>120</v>
      </c>
      <c r="K12" s="14">
        <f>VLOOKUP(InputData[[#This Row],[PRODUCT ID]],MasterData[],6,0)</f>
        <v>162</v>
      </c>
      <c r="L12" s="14">
        <f>InputData[[#This Row],[BUYING PRIZE]]*InputData[[#This Row],[QUANTITY]]</f>
        <v>480</v>
      </c>
      <c r="M12" s="14">
        <f>InputData[[#This Row],[SELLING PRICE]]*InputData[[#This Row],[QUANTITY]]*(1-InputData[[#This Row],[DISCOUNT %]])</f>
        <v>648</v>
      </c>
      <c r="N12" s="12">
        <f>DAY(InputData[[#This Row],[DATE]])</f>
        <v>11</v>
      </c>
      <c r="O12" s="12" t="str">
        <f>TEXT(InputData[[#This Row],[DATE]],"mmm")</f>
        <v>Jan</v>
      </c>
      <c r="P12" s="12">
        <f>YEAR(InputData[[#This Row],[DATE]])</f>
        <v>2021</v>
      </c>
    </row>
    <row r="13" spans="1:16" x14ac:dyDescent="0.3">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14">
        <f>VLOOKUP(InputData[[#This Row],[PRODUCT ID]],MasterData[],5,0)</f>
        <v>120</v>
      </c>
      <c r="K13" s="14">
        <f>VLOOKUP(InputData[[#This Row],[PRODUCT ID]],MasterData[],6,0)</f>
        <v>162</v>
      </c>
      <c r="L13" s="14">
        <f>InputData[[#This Row],[BUYING PRIZE]]*InputData[[#This Row],[QUANTITY]]</f>
        <v>1200</v>
      </c>
      <c r="M13" s="14">
        <f>InputData[[#This Row],[SELLING PRICE]]*InputData[[#This Row],[QUANTITY]]*(1-InputData[[#This Row],[DISCOUNT %]])</f>
        <v>1620</v>
      </c>
      <c r="N13" s="12">
        <f>DAY(InputData[[#This Row],[DATE]])</f>
        <v>12</v>
      </c>
      <c r="O13" s="12" t="str">
        <f>TEXT(InputData[[#This Row],[DATE]],"mmm")</f>
        <v>Jan</v>
      </c>
      <c r="P13" s="12">
        <f>YEAR(InputData[[#This Row],[DATE]])</f>
        <v>2021</v>
      </c>
    </row>
    <row r="14" spans="1:16" x14ac:dyDescent="0.3">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14">
        <f>VLOOKUP(InputData[[#This Row],[PRODUCT ID]],MasterData[],5,0)</f>
        <v>76</v>
      </c>
      <c r="K14" s="14">
        <f>VLOOKUP(InputData[[#This Row],[PRODUCT ID]],MasterData[],6,0)</f>
        <v>82.08</v>
      </c>
      <c r="L14" s="14">
        <f>InputData[[#This Row],[BUYING PRIZE]]*InputData[[#This Row],[QUANTITY]]</f>
        <v>988</v>
      </c>
      <c r="M14" s="14">
        <f>InputData[[#This Row],[SELLING PRICE]]*InputData[[#This Row],[QUANTITY]]*(1-InputData[[#This Row],[DISCOUNT %]])</f>
        <v>1067.04</v>
      </c>
      <c r="N14" s="12">
        <f>DAY(InputData[[#This Row],[DATE]])</f>
        <v>18</v>
      </c>
      <c r="O14" s="12" t="str">
        <f>TEXT(InputData[[#This Row],[DATE]],"mmm")</f>
        <v>Jan</v>
      </c>
      <c r="P14" s="12">
        <f>YEAR(InputData[[#This Row],[DATE]])</f>
        <v>2021</v>
      </c>
    </row>
    <row r="15" spans="1:16" x14ac:dyDescent="0.3">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14">
        <f>VLOOKUP(InputData[[#This Row],[PRODUCT ID]],MasterData[],5,0)</f>
        <v>141</v>
      </c>
      <c r="K15" s="14">
        <f>VLOOKUP(InputData[[#This Row],[PRODUCT ID]],MasterData[],6,0)</f>
        <v>149.46</v>
      </c>
      <c r="L15" s="14">
        <f>InputData[[#This Row],[BUYING PRIZE]]*InputData[[#This Row],[QUANTITY]]</f>
        <v>423</v>
      </c>
      <c r="M15" s="14">
        <f>InputData[[#This Row],[SELLING PRICE]]*InputData[[#This Row],[QUANTITY]]*(1-InputData[[#This Row],[DISCOUNT %]])</f>
        <v>448.38</v>
      </c>
      <c r="N15" s="12">
        <f>DAY(InputData[[#This Row],[DATE]])</f>
        <v>18</v>
      </c>
      <c r="O15" s="12" t="str">
        <f>TEXT(InputData[[#This Row],[DATE]],"mmm")</f>
        <v>Jan</v>
      </c>
      <c r="P15" s="12">
        <f>YEAR(InputData[[#This Row],[DATE]])</f>
        <v>2021</v>
      </c>
    </row>
    <row r="16" spans="1:16" x14ac:dyDescent="0.3">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14">
        <f>VLOOKUP(InputData[[#This Row],[PRODUCT ID]],MasterData[],5,0)</f>
        <v>5</v>
      </c>
      <c r="K16" s="14">
        <f>VLOOKUP(InputData[[#This Row],[PRODUCT ID]],MasterData[],6,0)</f>
        <v>6.7</v>
      </c>
      <c r="L16" s="14">
        <f>InputData[[#This Row],[BUYING PRIZE]]*InputData[[#This Row],[QUANTITY]]</f>
        <v>30</v>
      </c>
      <c r="M16" s="14">
        <f>InputData[[#This Row],[SELLING PRICE]]*InputData[[#This Row],[QUANTITY]]*(1-InputData[[#This Row],[DISCOUNT %]])</f>
        <v>40.200000000000003</v>
      </c>
      <c r="N16" s="12">
        <f>DAY(InputData[[#This Row],[DATE]])</f>
        <v>19</v>
      </c>
      <c r="O16" s="12" t="str">
        <f>TEXT(InputData[[#This Row],[DATE]],"mmm")</f>
        <v>Jan</v>
      </c>
      <c r="P16" s="12">
        <f>YEAR(InputData[[#This Row],[DATE]])</f>
        <v>2021</v>
      </c>
    </row>
    <row r="17" spans="1:16" x14ac:dyDescent="0.3">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14">
        <f>VLOOKUP(InputData[[#This Row],[PRODUCT ID]],MasterData[],5,0)</f>
        <v>55</v>
      </c>
      <c r="K17" s="14">
        <f>VLOOKUP(InputData[[#This Row],[PRODUCT ID]],MasterData[],6,0)</f>
        <v>58.3</v>
      </c>
      <c r="L17" s="14">
        <f>InputData[[#This Row],[BUYING PRIZE]]*InputData[[#This Row],[QUANTITY]]</f>
        <v>220</v>
      </c>
      <c r="M17" s="14">
        <f>InputData[[#This Row],[SELLING PRICE]]*InputData[[#This Row],[QUANTITY]]*(1-InputData[[#This Row],[DISCOUNT %]])</f>
        <v>233.2</v>
      </c>
      <c r="N17" s="12">
        <f>DAY(InputData[[#This Row],[DATE]])</f>
        <v>20</v>
      </c>
      <c r="O17" s="12" t="str">
        <f>TEXT(InputData[[#This Row],[DATE]],"mmm")</f>
        <v>Jan</v>
      </c>
      <c r="P17" s="12">
        <f>YEAR(InputData[[#This Row],[DATE]])</f>
        <v>2021</v>
      </c>
    </row>
    <row r="18" spans="1:16" x14ac:dyDescent="0.3">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14">
        <f>VLOOKUP(InputData[[#This Row],[PRODUCT ID]],MasterData[],5,0)</f>
        <v>61</v>
      </c>
      <c r="K18" s="14">
        <f>VLOOKUP(InputData[[#This Row],[PRODUCT ID]],MasterData[],6,0)</f>
        <v>76.25</v>
      </c>
      <c r="L18" s="14">
        <f>InputData[[#This Row],[BUYING PRIZE]]*InputData[[#This Row],[QUANTITY]]</f>
        <v>244</v>
      </c>
      <c r="M18" s="14">
        <f>InputData[[#This Row],[SELLING PRICE]]*InputData[[#This Row],[QUANTITY]]*(1-InputData[[#This Row],[DISCOUNT %]])</f>
        <v>305</v>
      </c>
      <c r="N18" s="12">
        <f>DAY(InputData[[#This Row],[DATE]])</f>
        <v>20</v>
      </c>
      <c r="O18" s="12" t="str">
        <f>TEXT(InputData[[#This Row],[DATE]],"mmm")</f>
        <v>Jan</v>
      </c>
      <c r="P18" s="12">
        <f>YEAR(InputData[[#This Row],[DATE]])</f>
        <v>2021</v>
      </c>
    </row>
    <row r="19" spans="1:16" x14ac:dyDescent="0.3">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14">
        <f>VLOOKUP(InputData[[#This Row],[PRODUCT ID]],MasterData[],5,0)</f>
        <v>44</v>
      </c>
      <c r="K19" s="14">
        <f>VLOOKUP(InputData[[#This Row],[PRODUCT ID]],MasterData[],6,0)</f>
        <v>48.84</v>
      </c>
      <c r="L19" s="14">
        <f>InputData[[#This Row],[BUYING PRIZE]]*InputData[[#This Row],[QUANTITY]]</f>
        <v>660</v>
      </c>
      <c r="M19" s="14">
        <f>InputData[[#This Row],[SELLING PRICE]]*InputData[[#This Row],[QUANTITY]]*(1-InputData[[#This Row],[DISCOUNT %]])</f>
        <v>732.6</v>
      </c>
      <c r="N19" s="12">
        <f>DAY(InputData[[#This Row],[DATE]])</f>
        <v>21</v>
      </c>
      <c r="O19" s="12" t="str">
        <f>TEXT(InputData[[#This Row],[DATE]],"mmm")</f>
        <v>Jan</v>
      </c>
      <c r="P19" s="12">
        <f>YEAR(InputData[[#This Row],[DATE]])</f>
        <v>2021</v>
      </c>
    </row>
    <row r="20" spans="1:16" x14ac:dyDescent="0.3">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14">
        <f>VLOOKUP(InputData[[#This Row],[PRODUCT ID]],MasterData[],5,0)</f>
        <v>71</v>
      </c>
      <c r="K20" s="14">
        <f>VLOOKUP(InputData[[#This Row],[PRODUCT ID]],MasterData[],6,0)</f>
        <v>80.94</v>
      </c>
      <c r="L20" s="14">
        <f>InputData[[#This Row],[BUYING PRIZE]]*InputData[[#This Row],[QUANTITY]]</f>
        <v>639</v>
      </c>
      <c r="M20" s="14">
        <f>InputData[[#This Row],[SELLING PRICE]]*InputData[[#This Row],[QUANTITY]]*(1-InputData[[#This Row],[DISCOUNT %]])</f>
        <v>728.46</v>
      </c>
      <c r="N20" s="12">
        <f>DAY(InputData[[#This Row],[DATE]])</f>
        <v>21</v>
      </c>
      <c r="O20" s="12" t="str">
        <f>TEXT(InputData[[#This Row],[DATE]],"mmm")</f>
        <v>Jan</v>
      </c>
      <c r="P20" s="12">
        <f>YEAR(InputData[[#This Row],[DATE]])</f>
        <v>2021</v>
      </c>
    </row>
    <row r="21" spans="1:16" x14ac:dyDescent="0.3">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14">
        <f>VLOOKUP(InputData[[#This Row],[PRODUCT ID]],MasterData[],5,0)</f>
        <v>120</v>
      </c>
      <c r="K21" s="14">
        <f>VLOOKUP(InputData[[#This Row],[PRODUCT ID]],MasterData[],6,0)</f>
        <v>162</v>
      </c>
      <c r="L21" s="14">
        <f>InputData[[#This Row],[BUYING PRIZE]]*InputData[[#This Row],[QUANTITY]]</f>
        <v>720</v>
      </c>
      <c r="M21" s="14">
        <f>InputData[[#This Row],[SELLING PRICE]]*InputData[[#This Row],[QUANTITY]]*(1-InputData[[#This Row],[DISCOUNT %]])</f>
        <v>972</v>
      </c>
      <c r="N21" s="12">
        <f>DAY(InputData[[#This Row],[DATE]])</f>
        <v>21</v>
      </c>
      <c r="O21" s="12" t="str">
        <f>TEXT(InputData[[#This Row],[DATE]],"mmm")</f>
        <v>Jan</v>
      </c>
      <c r="P21" s="12">
        <f>YEAR(InputData[[#This Row],[DATE]])</f>
        <v>2021</v>
      </c>
    </row>
    <row r="22" spans="1:16" x14ac:dyDescent="0.3">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14">
        <f>VLOOKUP(InputData[[#This Row],[PRODUCT ID]],MasterData[],5,0)</f>
        <v>55</v>
      </c>
      <c r="K22" s="14">
        <f>VLOOKUP(InputData[[#This Row],[PRODUCT ID]],MasterData[],6,0)</f>
        <v>58.3</v>
      </c>
      <c r="L22" s="14">
        <f>InputData[[#This Row],[BUYING PRIZE]]*InputData[[#This Row],[QUANTITY]]</f>
        <v>330</v>
      </c>
      <c r="M22" s="14">
        <f>InputData[[#This Row],[SELLING PRICE]]*InputData[[#This Row],[QUANTITY]]*(1-InputData[[#This Row],[DISCOUNT %]])</f>
        <v>349.79999999999995</v>
      </c>
      <c r="N22" s="12">
        <f>DAY(InputData[[#This Row],[DATE]])</f>
        <v>25</v>
      </c>
      <c r="O22" s="12" t="str">
        <f>TEXT(InputData[[#This Row],[DATE]],"mmm")</f>
        <v>Jan</v>
      </c>
      <c r="P22" s="12">
        <f>YEAR(InputData[[#This Row],[DATE]])</f>
        <v>2021</v>
      </c>
    </row>
    <row r="23" spans="1:16" x14ac:dyDescent="0.3">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14">
        <f>VLOOKUP(InputData[[#This Row],[PRODUCT ID]],MasterData[],5,0)</f>
        <v>5</v>
      </c>
      <c r="K23" s="14">
        <f>VLOOKUP(InputData[[#This Row],[PRODUCT ID]],MasterData[],6,0)</f>
        <v>6.7</v>
      </c>
      <c r="L23" s="14">
        <f>InputData[[#This Row],[BUYING PRIZE]]*InputData[[#This Row],[QUANTITY]]</f>
        <v>35</v>
      </c>
      <c r="M23" s="14">
        <f>InputData[[#This Row],[SELLING PRICE]]*InputData[[#This Row],[QUANTITY]]*(1-InputData[[#This Row],[DISCOUNT %]])</f>
        <v>46.9</v>
      </c>
      <c r="N23" s="12">
        <f>DAY(InputData[[#This Row],[DATE]])</f>
        <v>25</v>
      </c>
      <c r="O23" s="12" t="str">
        <f>TEXT(InputData[[#This Row],[DATE]],"mmm")</f>
        <v>Jan</v>
      </c>
      <c r="P23" s="12">
        <f>YEAR(InputData[[#This Row],[DATE]])</f>
        <v>2021</v>
      </c>
    </row>
    <row r="24" spans="1:16" x14ac:dyDescent="0.3">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14">
        <f>VLOOKUP(InputData[[#This Row],[PRODUCT ID]],MasterData[],5,0)</f>
        <v>93</v>
      </c>
      <c r="K24" s="14">
        <f>VLOOKUP(InputData[[#This Row],[PRODUCT ID]],MasterData[],6,0)</f>
        <v>104.16</v>
      </c>
      <c r="L24" s="14">
        <f>InputData[[#This Row],[BUYING PRIZE]]*InputData[[#This Row],[QUANTITY]]</f>
        <v>1302</v>
      </c>
      <c r="M24" s="14">
        <f>InputData[[#This Row],[SELLING PRICE]]*InputData[[#This Row],[QUANTITY]]*(1-InputData[[#This Row],[DISCOUNT %]])</f>
        <v>1458.24</v>
      </c>
      <c r="N24" s="12">
        <f>DAY(InputData[[#This Row],[DATE]])</f>
        <v>25</v>
      </c>
      <c r="O24" s="12" t="str">
        <f>TEXT(InputData[[#This Row],[DATE]],"mmm")</f>
        <v>Jan</v>
      </c>
      <c r="P24" s="12">
        <f>YEAR(InputData[[#This Row],[DATE]])</f>
        <v>2021</v>
      </c>
    </row>
    <row r="25" spans="1:16" x14ac:dyDescent="0.3">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14">
        <f>VLOOKUP(InputData[[#This Row],[PRODUCT ID]],MasterData[],5,0)</f>
        <v>76</v>
      </c>
      <c r="K25" s="14">
        <f>VLOOKUP(InputData[[#This Row],[PRODUCT ID]],MasterData[],6,0)</f>
        <v>82.08</v>
      </c>
      <c r="L25" s="14">
        <f>InputData[[#This Row],[BUYING PRIZE]]*InputData[[#This Row],[QUANTITY]]</f>
        <v>684</v>
      </c>
      <c r="M25" s="14">
        <f>InputData[[#This Row],[SELLING PRICE]]*InputData[[#This Row],[QUANTITY]]*(1-InputData[[#This Row],[DISCOUNT %]])</f>
        <v>738.72</v>
      </c>
      <c r="N25" s="12">
        <f>DAY(InputData[[#This Row],[DATE]])</f>
        <v>26</v>
      </c>
      <c r="O25" s="12" t="str">
        <f>TEXT(InputData[[#This Row],[DATE]],"mmm")</f>
        <v>Jan</v>
      </c>
      <c r="P25" s="12">
        <f>YEAR(InputData[[#This Row],[DATE]])</f>
        <v>2021</v>
      </c>
    </row>
    <row r="26" spans="1:16" x14ac:dyDescent="0.3">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14">
        <f>VLOOKUP(InputData[[#This Row],[PRODUCT ID]],MasterData[],5,0)</f>
        <v>75</v>
      </c>
      <c r="K26" s="14">
        <f>VLOOKUP(InputData[[#This Row],[PRODUCT ID]],MasterData[],6,0)</f>
        <v>85.5</v>
      </c>
      <c r="L26" s="14">
        <f>InputData[[#This Row],[BUYING PRIZE]]*InputData[[#This Row],[QUANTITY]]</f>
        <v>525</v>
      </c>
      <c r="M26" s="14">
        <f>InputData[[#This Row],[SELLING PRICE]]*InputData[[#This Row],[QUANTITY]]*(1-InputData[[#This Row],[DISCOUNT %]])</f>
        <v>598.5</v>
      </c>
      <c r="N26" s="12">
        <f>DAY(InputData[[#This Row],[DATE]])</f>
        <v>26</v>
      </c>
      <c r="O26" s="12" t="str">
        <f>TEXT(InputData[[#This Row],[DATE]],"mmm")</f>
        <v>Jan</v>
      </c>
      <c r="P26" s="12">
        <f>YEAR(InputData[[#This Row],[DATE]])</f>
        <v>2021</v>
      </c>
    </row>
    <row r="27" spans="1:16" x14ac:dyDescent="0.3">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14">
        <f>VLOOKUP(InputData[[#This Row],[PRODUCT ID]],MasterData[],5,0)</f>
        <v>98</v>
      </c>
      <c r="K27" s="14">
        <f>VLOOKUP(InputData[[#This Row],[PRODUCT ID]],MasterData[],6,0)</f>
        <v>103.88</v>
      </c>
      <c r="L27" s="14">
        <f>InputData[[#This Row],[BUYING PRIZE]]*InputData[[#This Row],[QUANTITY]]</f>
        <v>686</v>
      </c>
      <c r="M27" s="14">
        <f>InputData[[#This Row],[SELLING PRICE]]*InputData[[#This Row],[QUANTITY]]*(1-InputData[[#This Row],[DISCOUNT %]])</f>
        <v>727.16</v>
      </c>
      <c r="N27" s="12">
        <f>DAY(InputData[[#This Row],[DATE]])</f>
        <v>26</v>
      </c>
      <c r="O27" s="12" t="str">
        <f>TEXT(InputData[[#This Row],[DATE]],"mmm")</f>
        <v>Jan</v>
      </c>
      <c r="P27" s="12">
        <f>YEAR(InputData[[#This Row],[DATE]])</f>
        <v>2021</v>
      </c>
    </row>
    <row r="28" spans="1:16" x14ac:dyDescent="0.3">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14">
        <f>VLOOKUP(InputData[[#This Row],[PRODUCT ID]],MasterData[],5,0)</f>
        <v>90</v>
      </c>
      <c r="K28" s="14">
        <f>VLOOKUP(InputData[[#This Row],[PRODUCT ID]],MasterData[],6,0)</f>
        <v>115.2</v>
      </c>
      <c r="L28" s="14">
        <f>InputData[[#This Row],[BUYING PRIZE]]*InputData[[#This Row],[QUANTITY]]</f>
        <v>630</v>
      </c>
      <c r="M28" s="14">
        <f>InputData[[#This Row],[SELLING PRICE]]*InputData[[#This Row],[QUANTITY]]*(1-InputData[[#This Row],[DISCOUNT %]])</f>
        <v>806.4</v>
      </c>
      <c r="N28" s="12">
        <f>DAY(InputData[[#This Row],[DATE]])</f>
        <v>27</v>
      </c>
      <c r="O28" s="12" t="str">
        <f>TEXT(InputData[[#This Row],[DATE]],"mmm")</f>
        <v>Jan</v>
      </c>
      <c r="P28" s="12">
        <f>YEAR(InputData[[#This Row],[DATE]])</f>
        <v>2021</v>
      </c>
    </row>
    <row r="29" spans="1:16" x14ac:dyDescent="0.3">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14">
        <f>VLOOKUP(InputData[[#This Row],[PRODUCT ID]],MasterData[],5,0)</f>
        <v>89</v>
      </c>
      <c r="K29" s="14">
        <f>VLOOKUP(InputData[[#This Row],[PRODUCT ID]],MasterData[],6,0)</f>
        <v>117.48</v>
      </c>
      <c r="L29" s="14">
        <f>InputData[[#This Row],[BUYING PRIZE]]*InputData[[#This Row],[QUANTITY]]</f>
        <v>267</v>
      </c>
      <c r="M29" s="14">
        <f>InputData[[#This Row],[SELLING PRICE]]*InputData[[#This Row],[QUANTITY]]*(1-InputData[[#This Row],[DISCOUNT %]])</f>
        <v>352.44</v>
      </c>
      <c r="N29" s="12">
        <f>DAY(InputData[[#This Row],[DATE]])</f>
        <v>27</v>
      </c>
      <c r="O29" s="12" t="str">
        <f>TEXT(InputData[[#This Row],[DATE]],"mmm")</f>
        <v>Jan</v>
      </c>
      <c r="P29" s="12">
        <f>YEAR(InputData[[#This Row],[DATE]])</f>
        <v>2021</v>
      </c>
    </row>
    <row r="30" spans="1:16" x14ac:dyDescent="0.3">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14">
        <f>VLOOKUP(InputData[[#This Row],[PRODUCT ID]],MasterData[],5,0)</f>
        <v>44</v>
      </c>
      <c r="K30" s="14">
        <f>VLOOKUP(InputData[[#This Row],[PRODUCT ID]],MasterData[],6,0)</f>
        <v>48.84</v>
      </c>
      <c r="L30" s="14">
        <f>InputData[[#This Row],[BUYING PRIZE]]*InputData[[#This Row],[QUANTITY]]</f>
        <v>440</v>
      </c>
      <c r="M30" s="14">
        <f>InputData[[#This Row],[SELLING PRICE]]*InputData[[#This Row],[QUANTITY]]*(1-InputData[[#This Row],[DISCOUNT %]])</f>
        <v>488.40000000000003</v>
      </c>
      <c r="N30" s="12">
        <f>DAY(InputData[[#This Row],[DATE]])</f>
        <v>28</v>
      </c>
      <c r="O30" s="12" t="str">
        <f>TEXT(InputData[[#This Row],[DATE]],"mmm")</f>
        <v>Jan</v>
      </c>
      <c r="P30" s="12">
        <f>YEAR(InputData[[#This Row],[DATE]])</f>
        <v>2021</v>
      </c>
    </row>
    <row r="31" spans="1:16" x14ac:dyDescent="0.3">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14">
        <f>VLOOKUP(InputData[[#This Row],[PRODUCT ID]],MasterData[],5,0)</f>
        <v>47</v>
      </c>
      <c r="K31" s="14">
        <f>VLOOKUP(InputData[[#This Row],[PRODUCT ID]],MasterData[],6,0)</f>
        <v>53.11</v>
      </c>
      <c r="L31" s="14">
        <f>InputData[[#This Row],[BUYING PRIZE]]*InputData[[#This Row],[QUANTITY]]</f>
        <v>94</v>
      </c>
      <c r="M31" s="14">
        <f>InputData[[#This Row],[SELLING PRICE]]*InputData[[#This Row],[QUANTITY]]*(1-InputData[[#This Row],[DISCOUNT %]])</f>
        <v>106.22</v>
      </c>
      <c r="N31" s="12">
        <f>DAY(InputData[[#This Row],[DATE]])</f>
        <v>28</v>
      </c>
      <c r="O31" s="12" t="str">
        <f>TEXT(InputData[[#This Row],[DATE]],"mmm")</f>
        <v>Jan</v>
      </c>
      <c r="P31" s="12">
        <f>YEAR(InputData[[#This Row],[DATE]])</f>
        <v>2021</v>
      </c>
    </row>
    <row r="32" spans="1:16" x14ac:dyDescent="0.3">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14">
        <f>VLOOKUP(InputData[[#This Row],[PRODUCT ID]],MasterData[],5,0)</f>
        <v>148</v>
      </c>
      <c r="K32" s="14">
        <f>VLOOKUP(InputData[[#This Row],[PRODUCT ID]],MasterData[],6,0)</f>
        <v>164.28</v>
      </c>
      <c r="L32" s="14">
        <f>InputData[[#This Row],[BUYING PRIZE]]*InputData[[#This Row],[QUANTITY]]</f>
        <v>1036</v>
      </c>
      <c r="M32" s="14">
        <f>InputData[[#This Row],[SELLING PRICE]]*InputData[[#This Row],[QUANTITY]]*(1-InputData[[#This Row],[DISCOUNT %]])</f>
        <v>1149.96</v>
      </c>
      <c r="N32" s="12">
        <f>DAY(InputData[[#This Row],[DATE]])</f>
        <v>2</v>
      </c>
      <c r="O32" s="12" t="str">
        <f>TEXT(InputData[[#This Row],[DATE]],"mmm")</f>
        <v>Feb</v>
      </c>
      <c r="P32" s="12">
        <f>YEAR(InputData[[#This Row],[DATE]])</f>
        <v>2021</v>
      </c>
    </row>
    <row r="33" spans="1:16" x14ac:dyDescent="0.3">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14">
        <f>VLOOKUP(InputData[[#This Row],[PRODUCT ID]],MasterData[],5,0)</f>
        <v>13</v>
      </c>
      <c r="K33" s="14">
        <f>VLOOKUP(InputData[[#This Row],[PRODUCT ID]],MasterData[],6,0)</f>
        <v>16.64</v>
      </c>
      <c r="L33" s="14">
        <f>InputData[[#This Row],[BUYING PRIZE]]*InputData[[#This Row],[QUANTITY]]</f>
        <v>169</v>
      </c>
      <c r="M33" s="14">
        <f>InputData[[#This Row],[SELLING PRICE]]*InputData[[#This Row],[QUANTITY]]*(1-InputData[[#This Row],[DISCOUNT %]])</f>
        <v>216.32</v>
      </c>
      <c r="N33" s="12">
        <f>DAY(InputData[[#This Row],[DATE]])</f>
        <v>3</v>
      </c>
      <c r="O33" s="12" t="str">
        <f>TEXT(InputData[[#This Row],[DATE]],"mmm")</f>
        <v>Feb</v>
      </c>
      <c r="P33" s="12">
        <f>YEAR(InputData[[#This Row],[DATE]])</f>
        <v>2021</v>
      </c>
    </row>
    <row r="34" spans="1:16" x14ac:dyDescent="0.3">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14">
        <f>VLOOKUP(InputData[[#This Row],[PRODUCT ID]],MasterData[],5,0)</f>
        <v>121</v>
      </c>
      <c r="K34" s="14">
        <f>VLOOKUP(InputData[[#This Row],[PRODUCT ID]],MasterData[],6,0)</f>
        <v>141.57</v>
      </c>
      <c r="L34" s="14">
        <f>InputData[[#This Row],[BUYING PRIZE]]*InputData[[#This Row],[QUANTITY]]</f>
        <v>242</v>
      </c>
      <c r="M34" s="14">
        <f>InputData[[#This Row],[SELLING PRICE]]*InputData[[#This Row],[QUANTITY]]*(1-InputData[[#This Row],[DISCOUNT %]])</f>
        <v>283.14</v>
      </c>
      <c r="N34" s="12">
        <f>DAY(InputData[[#This Row],[DATE]])</f>
        <v>3</v>
      </c>
      <c r="O34" s="12" t="str">
        <f>TEXT(InputData[[#This Row],[DATE]],"mmm")</f>
        <v>Feb</v>
      </c>
      <c r="P34" s="12">
        <f>YEAR(InputData[[#This Row],[DATE]])</f>
        <v>2021</v>
      </c>
    </row>
    <row r="35" spans="1:16" x14ac:dyDescent="0.3">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14">
        <f>VLOOKUP(InputData[[#This Row],[PRODUCT ID]],MasterData[],5,0)</f>
        <v>67</v>
      </c>
      <c r="K35" s="14">
        <f>VLOOKUP(InputData[[#This Row],[PRODUCT ID]],MasterData[],6,0)</f>
        <v>85.76</v>
      </c>
      <c r="L35" s="14">
        <f>InputData[[#This Row],[BUYING PRIZE]]*InputData[[#This Row],[QUANTITY]]</f>
        <v>268</v>
      </c>
      <c r="M35" s="14">
        <f>InputData[[#This Row],[SELLING PRICE]]*InputData[[#This Row],[QUANTITY]]*(1-InputData[[#This Row],[DISCOUNT %]])</f>
        <v>343.04</v>
      </c>
      <c r="N35" s="12">
        <f>DAY(InputData[[#This Row],[DATE]])</f>
        <v>4</v>
      </c>
      <c r="O35" s="12" t="str">
        <f>TEXT(InputData[[#This Row],[DATE]],"mmm")</f>
        <v>Feb</v>
      </c>
      <c r="P35" s="12">
        <f>YEAR(InputData[[#This Row],[DATE]])</f>
        <v>2021</v>
      </c>
    </row>
    <row r="36" spans="1:16" x14ac:dyDescent="0.3">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14">
        <f>VLOOKUP(InputData[[#This Row],[PRODUCT ID]],MasterData[],5,0)</f>
        <v>67</v>
      </c>
      <c r="K36" s="14">
        <f>VLOOKUP(InputData[[#This Row],[PRODUCT ID]],MasterData[],6,0)</f>
        <v>83.08</v>
      </c>
      <c r="L36" s="14">
        <f>InputData[[#This Row],[BUYING PRIZE]]*InputData[[#This Row],[QUANTITY]]</f>
        <v>469</v>
      </c>
      <c r="M36" s="14">
        <f>InputData[[#This Row],[SELLING PRICE]]*InputData[[#This Row],[QUANTITY]]*(1-InputData[[#This Row],[DISCOUNT %]])</f>
        <v>581.55999999999995</v>
      </c>
      <c r="N36" s="12">
        <f>DAY(InputData[[#This Row],[DATE]])</f>
        <v>5</v>
      </c>
      <c r="O36" s="12" t="str">
        <f>TEXT(InputData[[#This Row],[DATE]],"mmm")</f>
        <v>Feb</v>
      </c>
      <c r="P36" s="12">
        <f>YEAR(InputData[[#This Row],[DATE]])</f>
        <v>2021</v>
      </c>
    </row>
    <row r="37" spans="1:16" x14ac:dyDescent="0.3">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14">
        <f>VLOOKUP(InputData[[#This Row],[PRODUCT ID]],MasterData[],5,0)</f>
        <v>133</v>
      </c>
      <c r="K37" s="14">
        <f>VLOOKUP(InputData[[#This Row],[PRODUCT ID]],MasterData[],6,0)</f>
        <v>155.61000000000001</v>
      </c>
      <c r="L37" s="14">
        <f>InputData[[#This Row],[BUYING PRIZE]]*InputData[[#This Row],[QUANTITY]]</f>
        <v>133</v>
      </c>
      <c r="M37" s="14">
        <f>InputData[[#This Row],[SELLING PRICE]]*InputData[[#This Row],[QUANTITY]]*(1-InputData[[#This Row],[DISCOUNT %]])</f>
        <v>155.61000000000001</v>
      </c>
      <c r="N37" s="12">
        <f>DAY(InputData[[#This Row],[DATE]])</f>
        <v>5</v>
      </c>
      <c r="O37" s="12" t="str">
        <f>TEXT(InputData[[#This Row],[DATE]],"mmm")</f>
        <v>Feb</v>
      </c>
      <c r="P37" s="12">
        <f>YEAR(InputData[[#This Row],[DATE]])</f>
        <v>2021</v>
      </c>
    </row>
    <row r="38" spans="1:16" x14ac:dyDescent="0.3">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14">
        <f>VLOOKUP(InputData[[#This Row],[PRODUCT ID]],MasterData[],5,0)</f>
        <v>67</v>
      </c>
      <c r="K38" s="14">
        <f>VLOOKUP(InputData[[#This Row],[PRODUCT ID]],MasterData[],6,0)</f>
        <v>83.08</v>
      </c>
      <c r="L38" s="14">
        <f>InputData[[#This Row],[BUYING PRIZE]]*InputData[[#This Row],[QUANTITY]]</f>
        <v>603</v>
      </c>
      <c r="M38" s="14">
        <f>InputData[[#This Row],[SELLING PRICE]]*InputData[[#This Row],[QUANTITY]]*(1-InputData[[#This Row],[DISCOUNT %]])</f>
        <v>747.72</v>
      </c>
      <c r="N38" s="12">
        <f>DAY(InputData[[#This Row],[DATE]])</f>
        <v>5</v>
      </c>
      <c r="O38" s="12" t="str">
        <f>TEXT(InputData[[#This Row],[DATE]],"mmm")</f>
        <v>Feb</v>
      </c>
      <c r="P38" s="12">
        <f>YEAR(InputData[[#This Row],[DATE]])</f>
        <v>2021</v>
      </c>
    </row>
    <row r="39" spans="1:16" x14ac:dyDescent="0.3">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14">
        <f>VLOOKUP(InputData[[#This Row],[PRODUCT ID]],MasterData[],5,0)</f>
        <v>5</v>
      </c>
      <c r="K39" s="14">
        <f>VLOOKUP(InputData[[#This Row],[PRODUCT ID]],MasterData[],6,0)</f>
        <v>6.7</v>
      </c>
      <c r="L39" s="14">
        <f>InputData[[#This Row],[BUYING PRIZE]]*InputData[[#This Row],[QUANTITY]]</f>
        <v>5</v>
      </c>
      <c r="M39" s="14">
        <f>InputData[[#This Row],[SELLING PRICE]]*InputData[[#This Row],[QUANTITY]]*(1-InputData[[#This Row],[DISCOUNT %]])</f>
        <v>6.7</v>
      </c>
      <c r="N39" s="12">
        <f>DAY(InputData[[#This Row],[DATE]])</f>
        <v>6</v>
      </c>
      <c r="O39" s="12" t="str">
        <f>TEXT(InputData[[#This Row],[DATE]],"mmm")</f>
        <v>Feb</v>
      </c>
      <c r="P39" s="12">
        <f>YEAR(InputData[[#This Row],[DATE]])</f>
        <v>2021</v>
      </c>
    </row>
    <row r="40" spans="1:16" x14ac:dyDescent="0.3">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14">
        <f>VLOOKUP(InputData[[#This Row],[PRODUCT ID]],MasterData[],5,0)</f>
        <v>55</v>
      </c>
      <c r="K40" s="14">
        <f>VLOOKUP(InputData[[#This Row],[PRODUCT ID]],MasterData[],6,0)</f>
        <v>58.3</v>
      </c>
      <c r="L40" s="14">
        <f>InputData[[#This Row],[BUYING PRIZE]]*InputData[[#This Row],[QUANTITY]]</f>
        <v>770</v>
      </c>
      <c r="M40" s="14">
        <f>InputData[[#This Row],[SELLING PRICE]]*InputData[[#This Row],[QUANTITY]]*(1-InputData[[#This Row],[DISCOUNT %]])</f>
        <v>816.19999999999993</v>
      </c>
      <c r="N40" s="12">
        <f>DAY(InputData[[#This Row],[DATE]])</f>
        <v>9</v>
      </c>
      <c r="O40" s="12" t="str">
        <f>TEXT(InputData[[#This Row],[DATE]],"mmm")</f>
        <v>Feb</v>
      </c>
      <c r="P40" s="12">
        <f>YEAR(InputData[[#This Row],[DATE]])</f>
        <v>2021</v>
      </c>
    </row>
    <row r="41" spans="1:16" x14ac:dyDescent="0.3">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14">
        <f>VLOOKUP(InputData[[#This Row],[PRODUCT ID]],MasterData[],5,0)</f>
        <v>83</v>
      </c>
      <c r="K41" s="14">
        <f>VLOOKUP(InputData[[#This Row],[PRODUCT ID]],MasterData[],6,0)</f>
        <v>94.62</v>
      </c>
      <c r="L41" s="14">
        <f>InputData[[#This Row],[BUYING PRIZE]]*InputData[[#This Row],[QUANTITY]]</f>
        <v>581</v>
      </c>
      <c r="M41" s="14">
        <f>InputData[[#This Row],[SELLING PRICE]]*InputData[[#This Row],[QUANTITY]]*(1-InputData[[#This Row],[DISCOUNT %]])</f>
        <v>662.34</v>
      </c>
      <c r="N41" s="12">
        <f>DAY(InputData[[#This Row],[DATE]])</f>
        <v>12</v>
      </c>
      <c r="O41" s="12" t="str">
        <f>TEXT(InputData[[#This Row],[DATE]],"mmm")</f>
        <v>Feb</v>
      </c>
      <c r="P41" s="12">
        <f>YEAR(InputData[[#This Row],[DATE]])</f>
        <v>2021</v>
      </c>
    </row>
    <row r="42" spans="1:16" x14ac:dyDescent="0.3">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14">
        <f>VLOOKUP(InputData[[#This Row],[PRODUCT ID]],MasterData[],5,0)</f>
        <v>141</v>
      </c>
      <c r="K42" s="14">
        <f>VLOOKUP(InputData[[#This Row],[PRODUCT ID]],MasterData[],6,0)</f>
        <v>149.46</v>
      </c>
      <c r="L42" s="14">
        <f>InputData[[#This Row],[BUYING PRIZE]]*InputData[[#This Row],[QUANTITY]]</f>
        <v>1269</v>
      </c>
      <c r="M42" s="14">
        <f>InputData[[#This Row],[SELLING PRICE]]*InputData[[#This Row],[QUANTITY]]*(1-InputData[[#This Row],[DISCOUNT %]])</f>
        <v>1345.14</v>
      </c>
      <c r="N42" s="12">
        <f>DAY(InputData[[#This Row],[DATE]])</f>
        <v>12</v>
      </c>
      <c r="O42" s="12" t="str">
        <f>TEXT(InputData[[#This Row],[DATE]],"mmm")</f>
        <v>Feb</v>
      </c>
      <c r="P42" s="12">
        <f>YEAR(InputData[[#This Row],[DATE]])</f>
        <v>2021</v>
      </c>
    </row>
    <row r="43" spans="1:16" x14ac:dyDescent="0.3">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14">
        <f>VLOOKUP(InputData[[#This Row],[PRODUCT ID]],MasterData[],5,0)</f>
        <v>48</v>
      </c>
      <c r="K43" s="14">
        <f>VLOOKUP(InputData[[#This Row],[PRODUCT ID]],MasterData[],6,0)</f>
        <v>57.120000000000005</v>
      </c>
      <c r="L43" s="14">
        <f>InputData[[#This Row],[BUYING PRIZE]]*InputData[[#This Row],[QUANTITY]]</f>
        <v>192</v>
      </c>
      <c r="M43" s="14">
        <f>InputData[[#This Row],[SELLING PRICE]]*InputData[[#This Row],[QUANTITY]]*(1-InputData[[#This Row],[DISCOUNT %]])</f>
        <v>228.48000000000002</v>
      </c>
      <c r="N43" s="12">
        <f>DAY(InputData[[#This Row],[DATE]])</f>
        <v>15</v>
      </c>
      <c r="O43" s="12" t="str">
        <f>TEXT(InputData[[#This Row],[DATE]],"mmm")</f>
        <v>Feb</v>
      </c>
      <c r="P43" s="12">
        <f>YEAR(InputData[[#This Row],[DATE]])</f>
        <v>2021</v>
      </c>
    </row>
    <row r="44" spans="1:16" x14ac:dyDescent="0.3">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14">
        <f>VLOOKUP(InputData[[#This Row],[PRODUCT ID]],MasterData[],5,0)</f>
        <v>12</v>
      </c>
      <c r="K44" s="14">
        <f>VLOOKUP(InputData[[#This Row],[PRODUCT ID]],MasterData[],6,0)</f>
        <v>15.719999999999999</v>
      </c>
      <c r="L44" s="14">
        <f>InputData[[#This Row],[BUYING PRIZE]]*InputData[[#This Row],[QUANTITY]]</f>
        <v>72</v>
      </c>
      <c r="M44" s="14">
        <f>InputData[[#This Row],[SELLING PRICE]]*InputData[[#This Row],[QUANTITY]]*(1-InputData[[#This Row],[DISCOUNT %]])</f>
        <v>94.32</v>
      </c>
      <c r="N44" s="12">
        <f>DAY(InputData[[#This Row],[DATE]])</f>
        <v>18</v>
      </c>
      <c r="O44" s="12" t="str">
        <f>TEXT(InputData[[#This Row],[DATE]],"mmm")</f>
        <v>Feb</v>
      </c>
      <c r="P44" s="12">
        <f>YEAR(InputData[[#This Row],[DATE]])</f>
        <v>2021</v>
      </c>
    </row>
    <row r="45" spans="1:16" x14ac:dyDescent="0.3">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14">
        <f>VLOOKUP(InputData[[#This Row],[PRODUCT ID]],MasterData[],5,0)</f>
        <v>148</v>
      </c>
      <c r="K45" s="14">
        <f>VLOOKUP(InputData[[#This Row],[PRODUCT ID]],MasterData[],6,0)</f>
        <v>201.28</v>
      </c>
      <c r="L45" s="14">
        <f>InputData[[#This Row],[BUYING PRIZE]]*InputData[[#This Row],[QUANTITY]]</f>
        <v>1628</v>
      </c>
      <c r="M45" s="14">
        <f>InputData[[#This Row],[SELLING PRICE]]*InputData[[#This Row],[QUANTITY]]*(1-InputData[[#This Row],[DISCOUNT %]])</f>
        <v>2214.08</v>
      </c>
      <c r="N45" s="12">
        <f>DAY(InputData[[#This Row],[DATE]])</f>
        <v>20</v>
      </c>
      <c r="O45" s="12" t="str">
        <f>TEXT(InputData[[#This Row],[DATE]],"mmm")</f>
        <v>Feb</v>
      </c>
      <c r="P45" s="12">
        <f>YEAR(InputData[[#This Row],[DATE]])</f>
        <v>2021</v>
      </c>
    </row>
    <row r="46" spans="1:16" x14ac:dyDescent="0.3">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14">
        <f>VLOOKUP(InputData[[#This Row],[PRODUCT ID]],MasterData[],5,0)</f>
        <v>112</v>
      </c>
      <c r="K46" s="14">
        <f>VLOOKUP(InputData[[#This Row],[PRODUCT ID]],MasterData[],6,0)</f>
        <v>122.08</v>
      </c>
      <c r="L46" s="14">
        <f>InputData[[#This Row],[BUYING PRIZE]]*InputData[[#This Row],[QUANTITY]]</f>
        <v>560</v>
      </c>
      <c r="M46" s="14">
        <f>InputData[[#This Row],[SELLING PRICE]]*InputData[[#This Row],[QUANTITY]]*(1-InputData[[#This Row],[DISCOUNT %]])</f>
        <v>610.4</v>
      </c>
      <c r="N46" s="12">
        <f>DAY(InputData[[#This Row],[DATE]])</f>
        <v>22</v>
      </c>
      <c r="O46" s="12" t="str">
        <f>TEXT(InputData[[#This Row],[DATE]],"mmm")</f>
        <v>Feb</v>
      </c>
      <c r="P46" s="12">
        <f>YEAR(InputData[[#This Row],[DATE]])</f>
        <v>2021</v>
      </c>
    </row>
    <row r="47" spans="1:16" x14ac:dyDescent="0.3">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14">
        <f>VLOOKUP(InputData[[#This Row],[PRODUCT ID]],MasterData[],5,0)</f>
        <v>7</v>
      </c>
      <c r="K47" s="14">
        <f>VLOOKUP(InputData[[#This Row],[PRODUCT ID]],MasterData[],6,0)</f>
        <v>8.33</v>
      </c>
      <c r="L47" s="14">
        <f>InputData[[#This Row],[BUYING PRIZE]]*InputData[[#This Row],[QUANTITY]]</f>
        <v>21</v>
      </c>
      <c r="M47" s="14">
        <f>InputData[[#This Row],[SELLING PRICE]]*InputData[[#This Row],[QUANTITY]]*(1-InputData[[#This Row],[DISCOUNT %]])</f>
        <v>24.990000000000002</v>
      </c>
      <c r="N47" s="12">
        <f>DAY(InputData[[#This Row],[DATE]])</f>
        <v>23</v>
      </c>
      <c r="O47" s="12" t="str">
        <f>TEXT(InputData[[#This Row],[DATE]],"mmm")</f>
        <v>Feb</v>
      </c>
      <c r="P47" s="12">
        <f>YEAR(InputData[[#This Row],[DATE]])</f>
        <v>2021</v>
      </c>
    </row>
    <row r="48" spans="1:16" x14ac:dyDescent="0.3">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14">
        <f>VLOOKUP(InputData[[#This Row],[PRODUCT ID]],MasterData[],5,0)</f>
        <v>133</v>
      </c>
      <c r="K48" s="14">
        <f>VLOOKUP(InputData[[#This Row],[PRODUCT ID]],MasterData[],6,0)</f>
        <v>155.61000000000001</v>
      </c>
      <c r="L48" s="14">
        <f>InputData[[#This Row],[BUYING PRIZE]]*InputData[[#This Row],[QUANTITY]]</f>
        <v>266</v>
      </c>
      <c r="M48" s="14">
        <f>InputData[[#This Row],[SELLING PRICE]]*InputData[[#This Row],[QUANTITY]]*(1-InputData[[#This Row],[DISCOUNT %]])</f>
        <v>311.22000000000003</v>
      </c>
      <c r="N48" s="12">
        <f>DAY(InputData[[#This Row],[DATE]])</f>
        <v>23</v>
      </c>
      <c r="O48" s="12" t="str">
        <f>TEXT(InputData[[#This Row],[DATE]],"mmm")</f>
        <v>Feb</v>
      </c>
      <c r="P48" s="12">
        <f>YEAR(InputData[[#This Row],[DATE]])</f>
        <v>2021</v>
      </c>
    </row>
    <row r="49" spans="1:16" x14ac:dyDescent="0.3">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14">
        <f>VLOOKUP(InputData[[#This Row],[PRODUCT ID]],MasterData[],5,0)</f>
        <v>105</v>
      </c>
      <c r="K49" s="14">
        <f>VLOOKUP(InputData[[#This Row],[PRODUCT ID]],MasterData[],6,0)</f>
        <v>142.80000000000001</v>
      </c>
      <c r="L49" s="14">
        <f>InputData[[#This Row],[BUYING PRIZE]]*InputData[[#This Row],[QUANTITY]]</f>
        <v>420</v>
      </c>
      <c r="M49" s="14">
        <f>InputData[[#This Row],[SELLING PRICE]]*InputData[[#This Row],[QUANTITY]]*(1-InputData[[#This Row],[DISCOUNT %]])</f>
        <v>571.20000000000005</v>
      </c>
      <c r="N49" s="12">
        <f>DAY(InputData[[#This Row],[DATE]])</f>
        <v>25</v>
      </c>
      <c r="O49" s="12" t="str">
        <f>TEXT(InputData[[#This Row],[DATE]],"mmm")</f>
        <v>Feb</v>
      </c>
      <c r="P49" s="12">
        <f>YEAR(InputData[[#This Row],[DATE]])</f>
        <v>2021</v>
      </c>
    </row>
    <row r="50" spans="1:16" x14ac:dyDescent="0.3">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14">
        <f>VLOOKUP(InputData[[#This Row],[PRODUCT ID]],MasterData[],5,0)</f>
        <v>89</v>
      </c>
      <c r="K50" s="14">
        <f>VLOOKUP(InputData[[#This Row],[PRODUCT ID]],MasterData[],6,0)</f>
        <v>117.48</v>
      </c>
      <c r="L50" s="14">
        <f>InputData[[#This Row],[BUYING PRIZE]]*InputData[[#This Row],[QUANTITY]]</f>
        <v>979</v>
      </c>
      <c r="M50" s="14">
        <f>InputData[[#This Row],[SELLING PRICE]]*InputData[[#This Row],[QUANTITY]]*(1-InputData[[#This Row],[DISCOUNT %]])</f>
        <v>1292.28</v>
      </c>
      <c r="N50" s="12">
        <f>DAY(InputData[[#This Row],[DATE]])</f>
        <v>25</v>
      </c>
      <c r="O50" s="12" t="str">
        <f>TEXT(InputData[[#This Row],[DATE]],"mmm")</f>
        <v>Feb</v>
      </c>
      <c r="P50" s="12">
        <f>YEAR(InputData[[#This Row],[DATE]])</f>
        <v>2021</v>
      </c>
    </row>
    <row r="51" spans="1:16" x14ac:dyDescent="0.3">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14">
        <f>VLOOKUP(InputData[[#This Row],[PRODUCT ID]],MasterData[],5,0)</f>
        <v>148</v>
      </c>
      <c r="K51" s="14">
        <f>VLOOKUP(InputData[[#This Row],[PRODUCT ID]],MasterData[],6,0)</f>
        <v>201.28</v>
      </c>
      <c r="L51" s="14">
        <f>InputData[[#This Row],[BUYING PRIZE]]*InputData[[#This Row],[QUANTITY]]</f>
        <v>296</v>
      </c>
      <c r="M51" s="14">
        <f>InputData[[#This Row],[SELLING PRICE]]*InputData[[#This Row],[QUANTITY]]*(1-InputData[[#This Row],[DISCOUNT %]])</f>
        <v>402.56</v>
      </c>
      <c r="N51" s="12">
        <f>DAY(InputData[[#This Row],[DATE]])</f>
        <v>25</v>
      </c>
      <c r="O51" s="12" t="str">
        <f>TEXT(InputData[[#This Row],[DATE]],"mmm")</f>
        <v>Feb</v>
      </c>
      <c r="P51" s="12">
        <f>YEAR(InputData[[#This Row],[DATE]])</f>
        <v>2021</v>
      </c>
    </row>
    <row r="52" spans="1:16" x14ac:dyDescent="0.3">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14">
        <f>VLOOKUP(InputData[[#This Row],[PRODUCT ID]],MasterData[],5,0)</f>
        <v>37</v>
      </c>
      <c r="K52" s="14">
        <f>VLOOKUP(InputData[[#This Row],[PRODUCT ID]],MasterData[],6,0)</f>
        <v>49.21</v>
      </c>
      <c r="L52" s="14">
        <f>InputData[[#This Row],[BUYING PRIZE]]*InputData[[#This Row],[QUANTITY]]</f>
        <v>407</v>
      </c>
      <c r="M52" s="14">
        <f>InputData[[#This Row],[SELLING PRICE]]*InputData[[#This Row],[QUANTITY]]*(1-InputData[[#This Row],[DISCOUNT %]])</f>
        <v>541.31000000000006</v>
      </c>
      <c r="N52" s="12">
        <f>DAY(InputData[[#This Row],[DATE]])</f>
        <v>27</v>
      </c>
      <c r="O52" s="12" t="str">
        <f>TEXT(InputData[[#This Row],[DATE]],"mmm")</f>
        <v>Feb</v>
      </c>
      <c r="P52" s="12">
        <f>YEAR(InputData[[#This Row],[DATE]])</f>
        <v>2021</v>
      </c>
    </row>
    <row r="53" spans="1:16" x14ac:dyDescent="0.3">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14">
        <f>VLOOKUP(InputData[[#This Row],[PRODUCT ID]],MasterData[],5,0)</f>
        <v>44</v>
      </c>
      <c r="K53" s="14">
        <f>VLOOKUP(InputData[[#This Row],[PRODUCT ID]],MasterData[],6,0)</f>
        <v>48.4</v>
      </c>
      <c r="L53" s="14">
        <f>InputData[[#This Row],[BUYING PRIZE]]*InputData[[#This Row],[QUANTITY]]</f>
        <v>44</v>
      </c>
      <c r="M53" s="14">
        <f>InputData[[#This Row],[SELLING PRICE]]*InputData[[#This Row],[QUANTITY]]*(1-InputData[[#This Row],[DISCOUNT %]])</f>
        <v>48.4</v>
      </c>
      <c r="N53" s="12">
        <f>DAY(InputData[[#This Row],[DATE]])</f>
        <v>3</v>
      </c>
      <c r="O53" s="12" t="str">
        <f>TEXT(InputData[[#This Row],[DATE]],"mmm")</f>
        <v>Mar</v>
      </c>
      <c r="P53" s="12">
        <f>YEAR(InputData[[#This Row],[DATE]])</f>
        <v>2021</v>
      </c>
    </row>
    <row r="54" spans="1:16" x14ac:dyDescent="0.3">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14">
        <f>VLOOKUP(InputData[[#This Row],[PRODUCT ID]],MasterData[],5,0)</f>
        <v>126</v>
      </c>
      <c r="K54" s="14">
        <f>VLOOKUP(InputData[[#This Row],[PRODUCT ID]],MasterData[],6,0)</f>
        <v>162.54</v>
      </c>
      <c r="L54" s="14">
        <f>InputData[[#This Row],[BUYING PRIZE]]*InputData[[#This Row],[QUANTITY]]</f>
        <v>1134</v>
      </c>
      <c r="M54" s="14">
        <f>InputData[[#This Row],[SELLING PRICE]]*InputData[[#This Row],[QUANTITY]]*(1-InputData[[#This Row],[DISCOUNT %]])</f>
        <v>1462.86</v>
      </c>
      <c r="N54" s="12">
        <f>DAY(InputData[[#This Row],[DATE]])</f>
        <v>7</v>
      </c>
      <c r="O54" s="12" t="str">
        <f>TEXT(InputData[[#This Row],[DATE]],"mmm")</f>
        <v>Mar</v>
      </c>
      <c r="P54" s="12">
        <f>YEAR(InputData[[#This Row],[DATE]])</f>
        <v>2021</v>
      </c>
    </row>
    <row r="55" spans="1:16" x14ac:dyDescent="0.3">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14">
        <f>VLOOKUP(InputData[[#This Row],[PRODUCT ID]],MasterData[],5,0)</f>
        <v>48</v>
      </c>
      <c r="K55" s="14">
        <f>VLOOKUP(InputData[[#This Row],[PRODUCT ID]],MasterData[],6,0)</f>
        <v>57.120000000000005</v>
      </c>
      <c r="L55" s="14">
        <f>InputData[[#This Row],[BUYING PRIZE]]*InputData[[#This Row],[QUANTITY]]</f>
        <v>288</v>
      </c>
      <c r="M55" s="14">
        <f>InputData[[#This Row],[SELLING PRICE]]*InputData[[#This Row],[QUANTITY]]*(1-InputData[[#This Row],[DISCOUNT %]])</f>
        <v>342.72</v>
      </c>
      <c r="N55" s="12">
        <f>DAY(InputData[[#This Row],[DATE]])</f>
        <v>8</v>
      </c>
      <c r="O55" s="12" t="str">
        <f>TEXT(InputData[[#This Row],[DATE]],"mmm")</f>
        <v>Mar</v>
      </c>
      <c r="P55" s="12">
        <f>YEAR(InputData[[#This Row],[DATE]])</f>
        <v>2021</v>
      </c>
    </row>
    <row r="56" spans="1:16" x14ac:dyDescent="0.3">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14">
        <f>VLOOKUP(InputData[[#This Row],[PRODUCT ID]],MasterData[],5,0)</f>
        <v>76</v>
      </c>
      <c r="K56" s="14">
        <f>VLOOKUP(InputData[[#This Row],[PRODUCT ID]],MasterData[],6,0)</f>
        <v>82.08</v>
      </c>
      <c r="L56" s="14">
        <f>InputData[[#This Row],[BUYING PRIZE]]*InputData[[#This Row],[QUANTITY]]</f>
        <v>684</v>
      </c>
      <c r="M56" s="14">
        <f>InputData[[#This Row],[SELLING PRICE]]*InputData[[#This Row],[QUANTITY]]*(1-InputData[[#This Row],[DISCOUNT %]])</f>
        <v>738.72</v>
      </c>
      <c r="N56" s="12">
        <f>DAY(InputData[[#This Row],[DATE]])</f>
        <v>8</v>
      </c>
      <c r="O56" s="12" t="str">
        <f>TEXT(InputData[[#This Row],[DATE]],"mmm")</f>
        <v>Mar</v>
      </c>
      <c r="P56" s="12">
        <f>YEAR(InputData[[#This Row],[DATE]])</f>
        <v>2021</v>
      </c>
    </row>
    <row r="57" spans="1:16" x14ac:dyDescent="0.3">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14">
        <f>VLOOKUP(InputData[[#This Row],[PRODUCT ID]],MasterData[],5,0)</f>
        <v>47</v>
      </c>
      <c r="K57" s="14">
        <f>VLOOKUP(InputData[[#This Row],[PRODUCT ID]],MasterData[],6,0)</f>
        <v>53.11</v>
      </c>
      <c r="L57" s="14">
        <f>InputData[[#This Row],[BUYING PRIZE]]*InputData[[#This Row],[QUANTITY]]</f>
        <v>282</v>
      </c>
      <c r="M57" s="14">
        <f>InputData[[#This Row],[SELLING PRICE]]*InputData[[#This Row],[QUANTITY]]*(1-InputData[[#This Row],[DISCOUNT %]])</f>
        <v>318.65999999999997</v>
      </c>
      <c r="N57" s="12">
        <f>DAY(InputData[[#This Row],[DATE]])</f>
        <v>9</v>
      </c>
      <c r="O57" s="12" t="str">
        <f>TEXT(InputData[[#This Row],[DATE]],"mmm")</f>
        <v>Mar</v>
      </c>
      <c r="P57" s="12">
        <f>YEAR(InputData[[#This Row],[DATE]])</f>
        <v>2021</v>
      </c>
    </row>
    <row r="58" spans="1:16" x14ac:dyDescent="0.3">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14">
        <f>VLOOKUP(InputData[[#This Row],[PRODUCT ID]],MasterData[],5,0)</f>
        <v>7</v>
      </c>
      <c r="K58" s="14">
        <f>VLOOKUP(InputData[[#This Row],[PRODUCT ID]],MasterData[],6,0)</f>
        <v>8.33</v>
      </c>
      <c r="L58" s="14">
        <f>InputData[[#This Row],[BUYING PRIZE]]*InputData[[#This Row],[QUANTITY]]</f>
        <v>77</v>
      </c>
      <c r="M58" s="14">
        <f>InputData[[#This Row],[SELLING PRICE]]*InputData[[#This Row],[QUANTITY]]*(1-InputData[[#This Row],[DISCOUNT %]])</f>
        <v>91.63</v>
      </c>
      <c r="N58" s="12">
        <f>DAY(InputData[[#This Row],[DATE]])</f>
        <v>11</v>
      </c>
      <c r="O58" s="12" t="str">
        <f>TEXT(InputData[[#This Row],[DATE]],"mmm")</f>
        <v>Mar</v>
      </c>
      <c r="P58" s="12">
        <f>YEAR(InputData[[#This Row],[DATE]])</f>
        <v>2021</v>
      </c>
    </row>
    <row r="59" spans="1:16" x14ac:dyDescent="0.3">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14">
        <f>VLOOKUP(InputData[[#This Row],[PRODUCT ID]],MasterData[],5,0)</f>
        <v>37</v>
      </c>
      <c r="K59" s="14">
        <f>VLOOKUP(InputData[[#This Row],[PRODUCT ID]],MasterData[],6,0)</f>
        <v>41.81</v>
      </c>
      <c r="L59" s="14">
        <f>InputData[[#This Row],[BUYING PRIZE]]*InputData[[#This Row],[QUANTITY]]</f>
        <v>370</v>
      </c>
      <c r="M59" s="14">
        <f>InputData[[#This Row],[SELLING PRICE]]*InputData[[#This Row],[QUANTITY]]*(1-InputData[[#This Row],[DISCOUNT %]])</f>
        <v>418.1</v>
      </c>
      <c r="N59" s="12">
        <f>DAY(InputData[[#This Row],[DATE]])</f>
        <v>13</v>
      </c>
      <c r="O59" s="12" t="str">
        <f>TEXT(InputData[[#This Row],[DATE]],"mmm")</f>
        <v>Mar</v>
      </c>
      <c r="P59" s="12">
        <f>YEAR(InputData[[#This Row],[DATE]])</f>
        <v>2021</v>
      </c>
    </row>
    <row r="60" spans="1:16" x14ac:dyDescent="0.3">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14">
        <f>VLOOKUP(InputData[[#This Row],[PRODUCT ID]],MasterData[],5,0)</f>
        <v>37</v>
      </c>
      <c r="K60" s="14">
        <f>VLOOKUP(InputData[[#This Row],[PRODUCT ID]],MasterData[],6,0)</f>
        <v>42.55</v>
      </c>
      <c r="L60" s="14">
        <f>InputData[[#This Row],[BUYING PRIZE]]*InputData[[#This Row],[QUANTITY]]</f>
        <v>407</v>
      </c>
      <c r="M60" s="14">
        <f>InputData[[#This Row],[SELLING PRICE]]*InputData[[#This Row],[QUANTITY]]*(1-InputData[[#This Row],[DISCOUNT %]])</f>
        <v>468.04999999999995</v>
      </c>
      <c r="N60" s="12">
        <f>DAY(InputData[[#This Row],[DATE]])</f>
        <v>15</v>
      </c>
      <c r="O60" s="12" t="str">
        <f>TEXT(InputData[[#This Row],[DATE]],"mmm")</f>
        <v>Mar</v>
      </c>
      <c r="P60" s="12">
        <f>YEAR(InputData[[#This Row],[DATE]])</f>
        <v>2021</v>
      </c>
    </row>
    <row r="61" spans="1:16" x14ac:dyDescent="0.3">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14">
        <f>VLOOKUP(InputData[[#This Row],[PRODUCT ID]],MasterData[],5,0)</f>
        <v>73</v>
      </c>
      <c r="K61" s="14">
        <f>VLOOKUP(InputData[[#This Row],[PRODUCT ID]],MasterData[],6,0)</f>
        <v>94.17</v>
      </c>
      <c r="L61" s="14">
        <f>InputData[[#This Row],[BUYING PRIZE]]*InputData[[#This Row],[QUANTITY]]</f>
        <v>1022</v>
      </c>
      <c r="M61" s="14">
        <f>InputData[[#This Row],[SELLING PRICE]]*InputData[[#This Row],[QUANTITY]]*(1-InputData[[#This Row],[DISCOUNT %]])</f>
        <v>1318.38</v>
      </c>
      <c r="N61" s="12">
        <f>DAY(InputData[[#This Row],[DATE]])</f>
        <v>16</v>
      </c>
      <c r="O61" s="12" t="str">
        <f>TEXT(InputData[[#This Row],[DATE]],"mmm")</f>
        <v>Mar</v>
      </c>
      <c r="P61" s="12">
        <f>YEAR(InputData[[#This Row],[DATE]])</f>
        <v>2021</v>
      </c>
    </row>
    <row r="62" spans="1:16" x14ac:dyDescent="0.3">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14">
        <f>VLOOKUP(InputData[[#This Row],[PRODUCT ID]],MasterData[],5,0)</f>
        <v>120</v>
      </c>
      <c r="K62" s="14">
        <f>VLOOKUP(InputData[[#This Row],[PRODUCT ID]],MasterData[],6,0)</f>
        <v>162</v>
      </c>
      <c r="L62" s="14">
        <f>InputData[[#This Row],[BUYING PRIZE]]*InputData[[#This Row],[QUANTITY]]</f>
        <v>960</v>
      </c>
      <c r="M62" s="14">
        <f>InputData[[#This Row],[SELLING PRICE]]*InputData[[#This Row],[QUANTITY]]*(1-InputData[[#This Row],[DISCOUNT %]])</f>
        <v>1296</v>
      </c>
      <c r="N62" s="12">
        <f>DAY(InputData[[#This Row],[DATE]])</f>
        <v>18</v>
      </c>
      <c r="O62" s="12" t="str">
        <f>TEXT(InputData[[#This Row],[DATE]],"mmm")</f>
        <v>Mar</v>
      </c>
      <c r="P62" s="12">
        <f>YEAR(InputData[[#This Row],[DATE]])</f>
        <v>2021</v>
      </c>
    </row>
    <row r="63" spans="1:16" x14ac:dyDescent="0.3">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14">
        <f>VLOOKUP(InputData[[#This Row],[PRODUCT ID]],MasterData[],5,0)</f>
        <v>37</v>
      </c>
      <c r="K63" s="14">
        <f>VLOOKUP(InputData[[#This Row],[PRODUCT ID]],MasterData[],6,0)</f>
        <v>41.81</v>
      </c>
      <c r="L63" s="14">
        <f>InputData[[#This Row],[BUYING PRIZE]]*InputData[[#This Row],[QUANTITY]]</f>
        <v>333</v>
      </c>
      <c r="M63" s="14">
        <f>InputData[[#This Row],[SELLING PRICE]]*InputData[[#This Row],[QUANTITY]]*(1-InputData[[#This Row],[DISCOUNT %]])</f>
        <v>376.29</v>
      </c>
      <c r="N63" s="12">
        <f>DAY(InputData[[#This Row],[DATE]])</f>
        <v>19</v>
      </c>
      <c r="O63" s="12" t="str">
        <f>TEXT(InputData[[#This Row],[DATE]],"mmm")</f>
        <v>Mar</v>
      </c>
      <c r="P63" s="12">
        <f>YEAR(InputData[[#This Row],[DATE]])</f>
        <v>2021</v>
      </c>
    </row>
    <row r="64" spans="1:16" x14ac:dyDescent="0.3">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14">
        <f>VLOOKUP(InputData[[#This Row],[PRODUCT ID]],MasterData[],5,0)</f>
        <v>61</v>
      </c>
      <c r="K64" s="14">
        <f>VLOOKUP(InputData[[#This Row],[PRODUCT ID]],MasterData[],6,0)</f>
        <v>76.25</v>
      </c>
      <c r="L64" s="14">
        <f>InputData[[#This Row],[BUYING PRIZE]]*InputData[[#This Row],[QUANTITY]]</f>
        <v>793</v>
      </c>
      <c r="M64" s="14">
        <f>InputData[[#This Row],[SELLING PRICE]]*InputData[[#This Row],[QUANTITY]]*(1-InputData[[#This Row],[DISCOUNT %]])</f>
        <v>991.25</v>
      </c>
      <c r="N64" s="12">
        <f>DAY(InputData[[#This Row],[DATE]])</f>
        <v>21</v>
      </c>
      <c r="O64" s="12" t="str">
        <f>TEXT(InputData[[#This Row],[DATE]],"mmm")</f>
        <v>Mar</v>
      </c>
      <c r="P64" s="12">
        <f>YEAR(InputData[[#This Row],[DATE]])</f>
        <v>2021</v>
      </c>
    </row>
    <row r="65" spans="1:16" x14ac:dyDescent="0.3">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14">
        <f>VLOOKUP(InputData[[#This Row],[PRODUCT ID]],MasterData[],5,0)</f>
        <v>37</v>
      </c>
      <c r="K65" s="14">
        <f>VLOOKUP(InputData[[#This Row],[PRODUCT ID]],MasterData[],6,0)</f>
        <v>42.55</v>
      </c>
      <c r="L65" s="14">
        <f>InputData[[#This Row],[BUYING PRIZE]]*InputData[[#This Row],[QUANTITY]]</f>
        <v>259</v>
      </c>
      <c r="M65" s="14">
        <f>InputData[[#This Row],[SELLING PRICE]]*InputData[[#This Row],[QUANTITY]]*(1-InputData[[#This Row],[DISCOUNT %]])</f>
        <v>297.84999999999997</v>
      </c>
      <c r="N65" s="12">
        <f>DAY(InputData[[#This Row],[DATE]])</f>
        <v>21</v>
      </c>
      <c r="O65" s="12" t="str">
        <f>TEXT(InputData[[#This Row],[DATE]],"mmm")</f>
        <v>Mar</v>
      </c>
      <c r="P65" s="12">
        <f>YEAR(InputData[[#This Row],[DATE]])</f>
        <v>2021</v>
      </c>
    </row>
    <row r="66" spans="1:16" x14ac:dyDescent="0.3">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14">
        <f>VLOOKUP(InputData[[#This Row],[PRODUCT ID]],MasterData[],5,0)</f>
        <v>105</v>
      </c>
      <c r="K66" s="14">
        <f>VLOOKUP(InputData[[#This Row],[PRODUCT ID]],MasterData[],6,0)</f>
        <v>142.80000000000001</v>
      </c>
      <c r="L66" s="14">
        <f>InputData[[#This Row],[BUYING PRIZE]]*InputData[[#This Row],[QUANTITY]]</f>
        <v>840</v>
      </c>
      <c r="M66" s="14">
        <f>InputData[[#This Row],[SELLING PRICE]]*InputData[[#This Row],[QUANTITY]]*(1-InputData[[#This Row],[DISCOUNT %]])</f>
        <v>1142.4000000000001</v>
      </c>
      <c r="N66" s="12">
        <f>DAY(InputData[[#This Row],[DATE]])</f>
        <v>22</v>
      </c>
      <c r="O66" s="12" t="str">
        <f>TEXT(InputData[[#This Row],[DATE]],"mmm")</f>
        <v>Mar</v>
      </c>
      <c r="P66" s="12">
        <f>YEAR(InputData[[#This Row],[DATE]])</f>
        <v>2021</v>
      </c>
    </row>
    <row r="67" spans="1:16" x14ac:dyDescent="0.3">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14">
        <f>VLOOKUP(InputData[[#This Row],[PRODUCT ID]],MasterData[],5,0)</f>
        <v>73</v>
      </c>
      <c r="K67" s="14">
        <f>VLOOKUP(InputData[[#This Row],[PRODUCT ID]],MasterData[],6,0)</f>
        <v>94.17</v>
      </c>
      <c r="L67" s="14">
        <f>InputData[[#This Row],[BUYING PRIZE]]*InputData[[#This Row],[QUANTITY]]</f>
        <v>292</v>
      </c>
      <c r="M67" s="14">
        <f>InputData[[#This Row],[SELLING PRICE]]*InputData[[#This Row],[QUANTITY]]*(1-InputData[[#This Row],[DISCOUNT %]])</f>
        <v>376.68</v>
      </c>
      <c r="N67" s="12">
        <f>DAY(InputData[[#This Row],[DATE]])</f>
        <v>22</v>
      </c>
      <c r="O67" s="12" t="str">
        <f>TEXT(InputData[[#This Row],[DATE]],"mmm")</f>
        <v>Mar</v>
      </c>
      <c r="P67" s="12">
        <f>YEAR(InputData[[#This Row],[DATE]])</f>
        <v>2021</v>
      </c>
    </row>
    <row r="68" spans="1:16" x14ac:dyDescent="0.3">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14">
        <f>VLOOKUP(InputData[[#This Row],[PRODUCT ID]],MasterData[],5,0)</f>
        <v>144</v>
      </c>
      <c r="K68" s="14">
        <f>VLOOKUP(InputData[[#This Row],[PRODUCT ID]],MasterData[],6,0)</f>
        <v>156.96</v>
      </c>
      <c r="L68" s="14">
        <f>InputData[[#This Row],[BUYING PRIZE]]*InputData[[#This Row],[QUANTITY]]</f>
        <v>2016</v>
      </c>
      <c r="M68" s="14">
        <f>InputData[[#This Row],[SELLING PRICE]]*InputData[[#This Row],[QUANTITY]]*(1-InputData[[#This Row],[DISCOUNT %]])</f>
        <v>2197.44</v>
      </c>
      <c r="N68" s="12">
        <f>DAY(InputData[[#This Row],[DATE]])</f>
        <v>25</v>
      </c>
      <c r="O68" s="12" t="str">
        <f>TEXT(InputData[[#This Row],[DATE]],"mmm")</f>
        <v>Mar</v>
      </c>
      <c r="P68" s="12">
        <f>YEAR(InputData[[#This Row],[DATE]])</f>
        <v>2021</v>
      </c>
    </row>
    <row r="69" spans="1:16" x14ac:dyDescent="0.3">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14">
        <f>VLOOKUP(InputData[[#This Row],[PRODUCT ID]],MasterData[],5,0)</f>
        <v>75</v>
      </c>
      <c r="K69" s="14">
        <f>VLOOKUP(InputData[[#This Row],[PRODUCT ID]],MasterData[],6,0)</f>
        <v>85.5</v>
      </c>
      <c r="L69" s="14">
        <f>InputData[[#This Row],[BUYING PRIZE]]*InputData[[#This Row],[QUANTITY]]</f>
        <v>300</v>
      </c>
      <c r="M69" s="14">
        <f>InputData[[#This Row],[SELLING PRICE]]*InputData[[#This Row],[QUANTITY]]*(1-InputData[[#This Row],[DISCOUNT %]])</f>
        <v>342</v>
      </c>
      <c r="N69" s="12">
        <f>DAY(InputData[[#This Row],[DATE]])</f>
        <v>25</v>
      </c>
      <c r="O69" s="12" t="str">
        <f>TEXT(InputData[[#This Row],[DATE]],"mmm")</f>
        <v>Mar</v>
      </c>
      <c r="P69" s="12">
        <f>YEAR(InputData[[#This Row],[DATE]])</f>
        <v>2021</v>
      </c>
    </row>
    <row r="70" spans="1:16" x14ac:dyDescent="0.3">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14">
        <f>VLOOKUP(InputData[[#This Row],[PRODUCT ID]],MasterData[],5,0)</f>
        <v>47</v>
      </c>
      <c r="K70" s="14">
        <f>VLOOKUP(InputData[[#This Row],[PRODUCT ID]],MasterData[],6,0)</f>
        <v>53.11</v>
      </c>
      <c r="L70" s="14">
        <f>InputData[[#This Row],[BUYING PRIZE]]*InputData[[#This Row],[QUANTITY]]</f>
        <v>376</v>
      </c>
      <c r="M70" s="14">
        <f>InputData[[#This Row],[SELLING PRICE]]*InputData[[#This Row],[QUANTITY]]*(1-InputData[[#This Row],[DISCOUNT %]])</f>
        <v>424.88</v>
      </c>
      <c r="N70" s="12">
        <f>DAY(InputData[[#This Row],[DATE]])</f>
        <v>25</v>
      </c>
      <c r="O70" s="12" t="str">
        <f>TEXT(InputData[[#This Row],[DATE]],"mmm")</f>
        <v>Mar</v>
      </c>
      <c r="P70" s="12">
        <f>YEAR(InputData[[#This Row],[DATE]])</f>
        <v>2021</v>
      </c>
    </row>
    <row r="71" spans="1:16" x14ac:dyDescent="0.3">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14">
        <f>VLOOKUP(InputData[[#This Row],[PRODUCT ID]],MasterData[],5,0)</f>
        <v>72</v>
      </c>
      <c r="K71" s="14">
        <f>VLOOKUP(InputData[[#This Row],[PRODUCT ID]],MasterData[],6,0)</f>
        <v>79.92</v>
      </c>
      <c r="L71" s="14">
        <f>InputData[[#This Row],[BUYING PRIZE]]*InputData[[#This Row],[QUANTITY]]</f>
        <v>144</v>
      </c>
      <c r="M71" s="14">
        <f>InputData[[#This Row],[SELLING PRICE]]*InputData[[#This Row],[QUANTITY]]*(1-InputData[[#This Row],[DISCOUNT %]])</f>
        <v>159.84</v>
      </c>
      <c r="N71" s="12">
        <f>DAY(InputData[[#This Row],[DATE]])</f>
        <v>25</v>
      </c>
      <c r="O71" s="12" t="str">
        <f>TEXT(InputData[[#This Row],[DATE]],"mmm")</f>
        <v>Mar</v>
      </c>
      <c r="P71" s="12">
        <f>YEAR(InputData[[#This Row],[DATE]])</f>
        <v>2021</v>
      </c>
    </row>
    <row r="72" spans="1:16" x14ac:dyDescent="0.3">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14">
        <f>VLOOKUP(InputData[[#This Row],[PRODUCT ID]],MasterData[],5,0)</f>
        <v>98</v>
      </c>
      <c r="K72" s="14">
        <f>VLOOKUP(InputData[[#This Row],[PRODUCT ID]],MasterData[],6,0)</f>
        <v>103.88</v>
      </c>
      <c r="L72" s="14">
        <f>InputData[[#This Row],[BUYING PRIZE]]*InputData[[#This Row],[QUANTITY]]</f>
        <v>392</v>
      </c>
      <c r="M72" s="14">
        <f>InputData[[#This Row],[SELLING PRICE]]*InputData[[#This Row],[QUANTITY]]*(1-InputData[[#This Row],[DISCOUNT %]])</f>
        <v>415.52</v>
      </c>
      <c r="N72" s="12">
        <f>DAY(InputData[[#This Row],[DATE]])</f>
        <v>26</v>
      </c>
      <c r="O72" s="12" t="str">
        <f>TEXT(InputData[[#This Row],[DATE]],"mmm")</f>
        <v>Mar</v>
      </c>
      <c r="P72" s="12">
        <f>YEAR(InputData[[#This Row],[DATE]])</f>
        <v>2021</v>
      </c>
    </row>
    <row r="73" spans="1:16" x14ac:dyDescent="0.3">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14">
        <f>VLOOKUP(InputData[[#This Row],[PRODUCT ID]],MasterData[],5,0)</f>
        <v>120</v>
      </c>
      <c r="K73" s="14">
        <f>VLOOKUP(InputData[[#This Row],[PRODUCT ID]],MasterData[],6,0)</f>
        <v>162</v>
      </c>
      <c r="L73" s="14">
        <f>InputData[[#This Row],[BUYING PRIZE]]*InputData[[#This Row],[QUANTITY]]</f>
        <v>120</v>
      </c>
      <c r="M73" s="14">
        <f>InputData[[#This Row],[SELLING PRICE]]*InputData[[#This Row],[QUANTITY]]*(1-InputData[[#This Row],[DISCOUNT %]])</f>
        <v>162</v>
      </c>
      <c r="N73" s="12">
        <f>DAY(InputData[[#This Row],[DATE]])</f>
        <v>26</v>
      </c>
      <c r="O73" s="12" t="str">
        <f>TEXT(InputData[[#This Row],[DATE]],"mmm")</f>
        <v>Mar</v>
      </c>
      <c r="P73" s="12">
        <f>YEAR(InputData[[#This Row],[DATE]])</f>
        <v>2021</v>
      </c>
    </row>
    <row r="74" spans="1:16" x14ac:dyDescent="0.3">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14">
        <f>VLOOKUP(InputData[[#This Row],[PRODUCT ID]],MasterData[],5,0)</f>
        <v>148</v>
      </c>
      <c r="K74" s="14">
        <f>VLOOKUP(InputData[[#This Row],[PRODUCT ID]],MasterData[],6,0)</f>
        <v>164.28</v>
      </c>
      <c r="L74" s="14">
        <f>InputData[[#This Row],[BUYING PRIZE]]*InputData[[#This Row],[QUANTITY]]</f>
        <v>1332</v>
      </c>
      <c r="M74" s="14">
        <f>InputData[[#This Row],[SELLING PRICE]]*InputData[[#This Row],[QUANTITY]]*(1-InputData[[#This Row],[DISCOUNT %]])</f>
        <v>1478.52</v>
      </c>
      <c r="N74" s="12">
        <f>DAY(InputData[[#This Row],[DATE]])</f>
        <v>26</v>
      </c>
      <c r="O74" s="12" t="str">
        <f>TEXT(InputData[[#This Row],[DATE]],"mmm")</f>
        <v>Mar</v>
      </c>
      <c r="P74" s="12">
        <f>YEAR(InputData[[#This Row],[DATE]])</f>
        <v>2021</v>
      </c>
    </row>
    <row r="75" spans="1:16" x14ac:dyDescent="0.3">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14">
        <f>VLOOKUP(InputData[[#This Row],[PRODUCT ID]],MasterData[],5,0)</f>
        <v>148</v>
      </c>
      <c r="K75" s="14">
        <f>VLOOKUP(InputData[[#This Row],[PRODUCT ID]],MasterData[],6,0)</f>
        <v>201.28</v>
      </c>
      <c r="L75" s="14">
        <f>InputData[[#This Row],[BUYING PRIZE]]*InputData[[#This Row],[QUANTITY]]</f>
        <v>444</v>
      </c>
      <c r="M75" s="14">
        <f>InputData[[#This Row],[SELLING PRICE]]*InputData[[#This Row],[QUANTITY]]*(1-InputData[[#This Row],[DISCOUNT %]])</f>
        <v>603.84</v>
      </c>
      <c r="N75" s="12">
        <f>DAY(InputData[[#This Row],[DATE]])</f>
        <v>27</v>
      </c>
      <c r="O75" s="12" t="str">
        <f>TEXT(InputData[[#This Row],[DATE]],"mmm")</f>
        <v>Mar</v>
      </c>
      <c r="P75" s="12">
        <f>YEAR(InputData[[#This Row],[DATE]])</f>
        <v>2021</v>
      </c>
    </row>
    <row r="76" spans="1:16" x14ac:dyDescent="0.3">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14">
        <f>VLOOKUP(InputData[[#This Row],[PRODUCT ID]],MasterData[],5,0)</f>
        <v>43</v>
      </c>
      <c r="K76" s="14">
        <f>VLOOKUP(InputData[[#This Row],[PRODUCT ID]],MasterData[],6,0)</f>
        <v>47.730000000000004</v>
      </c>
      <c r="L76" s="14">
        <f>InputData[[#This Row],[BUYING PRIZE]]*InputData[[#This Row],[QUANTITY]]</f>
        <v>344</v>
      </c>
      <c r="M76" s="14">
        <f>InputData[[#This Row],[SELLING PRICE]]*InputData[[#This Row],[QUANTITY]]*(1-InputData[[#This Row],[DISCOUNT %]])</f>
        <v>381.84000000000003</v>
      </c>
      <c r="N76" s="12">
        <f>DAY(InputData[[#This Row],[DATE]])</f>
        <v>28</v>
      </c>
      <c r="O76" s="12" t="str">
        <f>TEXT(InputData[[#This Row],[DATE]],"mmm")</f>
        <v>Mar</v>
      </c>
      <c r="P76" s="12">
        <f>YEAR(InputData[[#This Row],[DATE]])</f>
        <v>2021</v>
      </c>
    </row>
    <row r="77" spans="1:16" x14ac:dyDescent="0.3">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14">
        <f>VLOOKUP(InputData[[#This Row],[PRODUCT ID]],MasterData[],5,0)</f>
        <v>72</v>
      </c>
      <c r="K77" s="14">
        <f>VLOOKUP(InputData[[#This Row],[PRODUCT ID]],MasterData[],6,0)</f>
        <v>79.92</v>
      </c>
      <c r="L77" s="14">
        <f>InputData[[#This Row],[BUYING PRIZE]]*InputData[[#This Row],[QUANTITY]]</f>
        <v>72</v>
      </c>
      <c r="M77" s="14">
        <f>InputData[[#This Row],[SELLING PRICE]]*InputData[[#This Row],[QUANTITY]]*(1-InputData[[#This Row],[DISCOUNT %]])</f>
        <v>79.92</v>
      </c>
      <c r="N77" s="12">
        <f>DAY(InputData[[#This Row],[DATE]])</f>
        <v>30</v>
      </c>
      <c r="O77" s="12" t="str">
        <f>TEXT(InputData[[#This Row],[DATE]],"mmm")</f>
        <v>Mar</v>
      </c>
      <c r="P77" s="12">
        <f>YEAR(InputData[[#This Row],[DATE]])</f>
        <v>2021</v>
      </c>
    </row>
    <row r="78" spans="1:16" x14ac:dyDescent="0.3">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14">
        <f>VLOOKUP(InputData[[#This Row],[PRODUCT ID]],MasterData[],5,0)</f>
        <v>120</v>
      </c>
      <c r="K78" s="14">
        <f>VLOOKUP(InputData[[#This Row],[PRODUCT ID]],MasterData[],6,0)</f>
        <v>162</v>
      </c>
      <c r="L78" s="14">
        <f>InputData[[#This Row],[BUYING PRIZE]]*InputData[[#This Row],[QUANTITY]]</f>
        <v>360</v>
      </c>
      <c r="M78" s="14">
        <f>InputData[[#This Row],[SELLING PRICE]]*InputData[[#This Row],[QUANTITY]]*(1-InputData[[#This Row],[DISCOUNT %]])</f>
        <v>486</v>
      </c>
      <c r="N78" s="12">
        <f>DAY(InputData[[#This Row],[DATE]])</f>
        <v>31</v>
      </c>
      <c r="O78" s="12" t="str">
        <f>TEXT(InputData[[#This Row],[DATE]],"mmm")</f>
        <v>Mar</v>
      </c>
      <c r="P78" s="12">
        <f>YEAR(InputData[[#This Row],[DATE]])</f>
        <v>2021</v>
      </c>
    </row>
    <row r="79" spans="1:16" x14ac:dyDescent="0.3">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14">
        <f>VLOOKUP(InputData[[#This Row],[PRODUCT ID]],MasterData[],5,0)</f>
        <v>90</v>
      </c>
      <c r="K79" s="14">
        <f>VLOOKUP(InputData[[#This Row],[PRODUCT ID]],MasterData[],6,0)</f>
        <v>115.2</v>
      </c>
      <c r="L79" s="14">
        <f>InputData[[#This Row],[BUYING PRIZE]]*InputData[[#This Row],[QUANTITY]]</f>
        <v>360</v>
      </c>
      <c r="M79" s="14">
        <f>InputData[[#This Row],[SELLING PRICE]]*InputData[[#This Row],[QUANTITY]]*(1-InputData[[#This Row],[DISCOUNT %]])</f>
        <v>460.8</v>
      </c>
      <c r="N79" s="12">
        <f>DAY(InputData[[#This Row],[DATE]])</f>
        <v>4</v>
      </c>
      <c r="O79" s="12" t="str">
        <f>TEXT(InputData[[#This Row],[DATE]],"mmm")</f>
        <v>Apr</v>
      </c>
      <c r="P79" s="12">
        <f>YEAR(InputData[[#This Row],[DATE]])</f>
        <v>2021</v>
      </c>
    </row>
    <row r="80" spans="1:16" x14ac:dyDescent="0.3">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14">
        <f>VLOOKUP(InputData[[#This Row],[PRODUCT ID]],MasterData[],5,0)</f>
        <v>6</v>
      </c>
      <c r="K80" s="14">
        <f>VLOOKUP(InputData[[#This Row],[PRODUCT ID]],MasterData[],6,0)</f>
        <v>7.8599999999999994</v>
      </c>
      <c r="L80" s="14">
        <f>InputData[[#This Row],[BUYING PRIZE]]*InputData[[#This Row],[QUANTITY]]</f>
        <v>54</v>
      </c>
      <c r="M80" s="14">
        <f>InputData[[#This Row],[SELLING PRICE]]*InputData[[#This Row],[QUANTITY]]*(1-InputData[[#This Row],[DISCOUNT %]])</f>
        <v>70.739999999999995</v>
      </c>
      <c r="N80" s="12">
        <f>DAY(InputData[[#This Row],[DATE]])</f>
        <v>4</v>
      </c>
      <c r="O80" s="12" t="str">
        <f>TEXT(InputData[[#This Row],[DATE]],"mmm")</f>
        <v>Apr</v>
      </c>
      <c r="P80" s="12">
        <f>YEAR(InputData[[#This Row],[DATE]])</f>
        <v>2021</v>
      </c>
    </row>
    <row r="81" spans="1:16" x14ac:dyDescent="0.3">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14">
        <f>VLOOKUP(InputData[[#This Row],[PRODUCT ID]],MasterData[],5,0)</f>
        <v>93</v>
      </c>
      <c r="K81" s="14">
        <f>VLOOKUP(InputData[[#This Row],[PRODUCT ID]],MasterData[],6,0)</f>
        <v>104.16</v>
      </c>
      <c r="L81" s="14">
        <f>InputData[[#This Row],[BUYING PRIZE]]*InputData[[#This Row],[QUANTITY]]</f>
        <v>1395</v>
      </c>
      <c r="M81" s="14">
        <f>InputData[[#This Row],[SELLING PRICE]]*InputData[[#This Row],[QUANTITY]]*(1-InputData[[#This Row],[DISCOUNT %]])</f>
        <v>1562.3999999999999</v>
      </c>
      <c r="N81" s="12">
        <f>DAY(InputData[[#This Row],[DATE]])</f>
        <v>5</v>
      </c>
      <c r="O81" s="12" t="str">
        <f>TEXT(InputData[[#This Row],[DATE]],"mmm")</f>
        <v>Apr</v>
      </c>
      <c r="P81" s="12">
        <f>YEAR(InputData[[#This Row],[DATE]])</f>
        <v>2021</v>
      </c>
    </row>
    <row r="82" spans="1:16" x14ac:dyDescent="0.3">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14">
        <f>VLOOKUP(InputData[[#This Row],[PRODUCT ID]],MasterData[],5,0)</f>
        <v>133</v>
      </c>
      <c r="K82" s="14">
        <f>VLOOKUP(InputData[[#This Row],[PRODUCT ID]],MasterData[],6,0)</f>
        <v>155.61000000000001</v>
      </c>
      <c r="L82" s="14">
        <f>InputData[[#This Row],[BUYING PRIZE]]*InputData[[#This Row],[QUANTITY]]</f>
        <v>399</v>
      </c>
      <c r="M82" s="14">
        <f>InputData[[#This Row],[SELLING PRICE]]*InputData[[#This Row],[QUANTITY]]*(1-InputData[[#This Row],[DISCOUNT %]])</f>
        <v>466.83000000000004</v>
      </c>
      <c r="N82" s="12">
        <f>DAY(InputData[[#This Row],[DATE]])</f>
        <v>9</v>
      </c>
      <c r="O82" s="12" t="str">
        <f>TEXT(InputData[[#This Row],[DATE]],"mmm")</f>
        <v>Apr</v>
      </c>
      <c r="P82" s="12">
        <f>YEAR(InputData[[#This Row],[DATE]])</f>
        <v>2021</v>
      </c>
    </row>
    <row r="83" spans="1:16" x14ac:dyDescent="0.3">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14">
        <f>VLOOKUP(InputData[[#This Row],[PRODUCT ID]],MasterData[],5,0)</f>
        <v>121</v>
      </c>
      <c r="K83" s="14">
        <f>VLOOKUP(InputData[[#This Row],[PRODUCT ID]],MasterData[],6,0)</f>
        <v>141.57</v>
      </c>
      <c r="L83" s="14">
        <f>InputData[[#This Row],[BUYING PRIZE]]*InputData[[#This Row],[QUANTITY]]</f>
        <v>1694</v>
      </c>
      <c r="M83" s="14">
        <f>InputData[[#This Row],[SELLING PRICE]]*InputData[[#This Row],[QUANTITY]]*(1-InputData[[#This Row],[DISCOUNT %]])</f>
        <v>1981.98</v>
      </c>
      <c r="N83" s="12">
        <f>DAY(InputData[[#This Row],[DATE]])</f>
        <v>10</v>
      </c>
      <c r="O83" s="12" t="str">
        <f>TEXT(InputData[[#This Row],[DATE]],"mmm")</f>
        <v>Apr</v>
      </c>
      <c r="P83" s="12">
        <f>YEAR(InputData[[#This Row],[DATE]])</f>
        <v>2021</v>
      </c>
    </row>
    <row r="84" spans="1:16" x14ac:dyDescent="0.3">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14">
        <f>VLOOKUP(InputData[[#This Row],[PRODUCT ID]],MasterData[],5,0)</f>
        <v>67</v>
      </c>
      <c r="K84" s="14">
        <f>VLOOKUP(InputData[[#This Row],[PRODUCT ID]],MasterData[],6,0)</f>
        <v>85.76</v>
      </c>
      <c r="L84" s="14">
        <f>InputData[[#This Row],[BUYING PRIZE]]*InputData[[#This Row],[QUANTITY]]</f>
        <v>201</v>
      </c>
      <c r="M84" s="14">
        <f>InputData[[#This Row],[SELLING PRICE]]*InputData[[#This Row],[QUANTITY]]*(1-InputData[[#This Row],[DISCOUNT %]])</f>
        <v>257.28000000000003</v>
      </c>
      <c r="N84" s="12">
        <f>DAY(InputData[[#This Row],[DATE]])</f>
        <v>12</v>
      </c>
      <c r="O84" s="12" t="str">
        <f>TEXT(InputData[[#This Row],[DATE]],"mmm")</f>
        <v>Apr</v>
      </c>
      <c r="P84" s="12">
        <f>YEAR(InputData[[#This Row],[DATE]])</f>
        <v>2021</v>
      </c>
    </row>
    <row r="85" spans="1:16" x14ac:dyDescent="0.3">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14">
        <f>VLOOKUP(InputData[[#This Row],[PRODUCT ID]],MasterData[],5,0)</f>
        <v>47</v>
      </c>
      <c r="K85" s="14">
        <f>VLOOKUP(InputData[[#This Row],[PRODUCT ID]],MasterData[],6,0)</f>
        <v>53.11</v>
      </c>
      <c r="L85" s="14">
        <f>InputData[[#This Row],[BUYING PRIZE]]*InputData[[#This Row],[QUANTITY]]</f>
        <v>188</v>
      </c>
      <c r="M85" s="14">
        <f>InputData[[#This Row],[SELLING PRICE]]*InputData[[#This Row],[QUANTITY]]*(1-InputData[[#This Row],[DISCOUNT %]])</f>
        <v>212.44</v>
      </c>
      <c r="N85" s="12">
        <f>DAY(InputData[[#This Row],[DATE]])</f>
        <v>12</v>
      </c>
      <c r="O85" s="12" t="str">
        <f>TEXT(InputData[[#This Row],[DATE]],"mmm")</f>
        <v>Apr</v>
      </c>
      <c r="P85" s="12">
        <f>YEAR(InputData[[#This Row],[DATE]])</f>
        <v>2021</v>
      </c>
    </row>
    <row r="86" spans="1:16" x14ac:dyDescent="0.3">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14">
        <f>VLOOKUP(InputData[[#This Row],[PRODUCT ID]],MasterData[],5,0)</f>
        <v>48</v>
      </c>
      <c r="K86" s="14">
        <f>VLOOKUP(InputData[[#This Row],[PRODUCT ID]],MasterData[],6,0)</f>
        <v>57.120000000000005</v>
      </c>
      <c r="L86" s="14">
        <f>InputData[[#This Row],[BUYING PRIZE]]*InputData[[#This Row],[QUANTITY]]</f>
        <v>432</v>
      </c>
      <c r="M86" s="14">
        <f>InputData[[#This Row],[SELLING PRICE]]*InputData[[#This Row],[QUANTITY]]*(1-InputData[[#This Row],[DISCOUNT %]])</f>
        <v>514.08000000000004</v>
      </c>
      <c r="N86" s="12">
        <f>DAY(InputData[[#This Row],[DATE]])</f>
        <v>12</v>
      </c>
      <c r="O86" s="12" t="str">
        <f>TEXT(InputData[[#This Row],[DATE]],"mmm")</f>
        <v>Apr</v>
      </c>
      <c r="P86" s="12">
        <f>YEAR(InputData[[#This Row],[DATE]])</f>
        <v>2021</v>
      </c>
    </row>
    <row r="87" spans="1:16" x14ac:dyDescent="0.3">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14">
        <f>VLOOKUP(InputData[[#This Row],[PRODUCT ID]],MasterData[],5,0)</f>
        <v>95</v>
      </c>
      <c r="K87" s="14">
        <f>VLOOKUP(InputData[[#This Row],[PRODUCT ID]],MasterData[],6,0)</f>
        <v>119.7</v>
      </c>
      <c r="L87" s="14">
        <f>InputData[[#This Row],[BUYING PRIZE]]*InputData[[#This Row],[QUANTITY]]</f>
        <v>1235</v>
      </c>
      <c r="M87" s="14">
        <f>InputData[[#This Row],[SELLING PRICE]]*InputData[[#This Row],[QUANTITY]]*(1-InputData[[#This Row],[DISCOUNT %]])</f>
        <v>1556.1000000000001</v>
      </c>
      <c r="N87" s="12">
        <f>DAY(InputData[[#This Row],[DATE]])</f>
        <v>12</v>
      </c>
      <c r="O87" s="12" t="str">
        <f>TEXT(InputData[[#This Row],[DATE]],"mmm")</f>
        <v>Apr</v>
      </c>
      <c r="P87" s="12">
        <f>YEAR(InputData[[#This Row],[DATE]])</f>
        <v>2021</v>
      </c>
    </row>
    <row r="88" spans="1:16" x14ac:dyDescent="0.3">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14">
        <f>VLOOKUP(InputData[[#This Row],[PRODUCT ID]],MasterData[],5,0)</f>
        <v>134</v>
      </c>
      <c r="K88" s="14">
        <f>VLOOKUP(InputData[[#This Row],[PRODUCT ID]],MasterData[],6,0)</f>
        <v>156.78</v>
      </c>
      <c r="L88" s="14">
        <f>InputData[[#This Row],[BUYING PRIZE]]*InputData[[#This Row],[QUANTITY]]</f>
        <v>402</v>
      </c>
      <c r="M88" s="14">
        <f>InputData[[#This Row],[SELLING PRICE]]*InputData[[#This Row],[QUANTITY]]*(1-InputData[[#This Row],[DISCOUNT %]])</f>
        <v>470.34000000000003</v>
      </c>
      <c r="N88" s="12">
        <f>DAY(InputData[[#This Row],[DATE]])</f>
        <v>15</v>
      </c>
      <c r="O88" s="12" t="str">
        <f>TEXT(InputData[[#This Row],[DATE]],"mmm")</f>
        <v>Apr</v>
      </c>
      <c r="P88" s="12">
        <f>YEAR(InputData[[#This Row],[DATE]])</f>
        <v>2021</v>
      </c>
    </row>
    <row r="89" spans="1:16" x14ac:dyDescent="0.3">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14">
        <f>VLOOKUP(InputData[[#This Row],[PRODUCT ID]],MasterData[],5,0)</f>
        <v>37</v>
      </c>
      <c r="K89" s="14">
        <f>VLOOKUP(InputData[[#This Row],[PRODUCT ID]],MasterData[],6,0)</f>
        <v>49.21</v>
      </c>
      <c r="L89" s="14">
        <f>InputData[[#This Row],[BUYING PRIZE]]*InputData[[#This Row],[QUANTITY]]</f>
        <v>555</v>
      </c>
      <c r="M89" s="14">
        <f>InputData[[#This Row],[SELLING PRICE]]*InputData[[#This Row],[QUANTITY]]*(1-InputData[[#This Row],[DISCOUNT %]])</f>
        <v>738.15</v>
      </c>
      <c r="N89" s="12">
        <f>DAY(InputData[[#This Row],[DATE]])</f>
        <v>16</v>
      </c>
      <c r="O89" s="12" t="str">
        <f>TEXT(InputData[[#This Row],[DATE]],"mmm")</f>
        <v>Apr</v>
      </c>
      <c r="P89" s="12">
        <f>YEAR(InputData[[#This Row],[DATE]])</f>
        <v>2021</v>
      </c>
    </row>
    <row r="90" spans="1:16" x14ac:dyDescent="0.3">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14">
        <f>VLOOKUP(InputData[[#This Row],[PRODUCT ID]],MasterData[],5,0)</f>
        <v>72</v>
      </c>
      <c r="K90" s="14">
        <f>VLOOKUP(InputData[[#This Row],[PRODUCT ID]],MasterData[],6,0)</f>
        <v>79.92</v>
      </c>
      <c r="L90" s="14">
        <f>InputData[[#This Row],[BUYING PRIZE]]*InputData[[#This Row],[QUANTITY]]</f>
        <v>648</v>
      </c>
      <c r="M90" s="14">
        <f>InputData[[#This Row],[SELLING PRICE]]*InputData[[#This Row],[QUANTITY]]*(1-InputData[[#This Row],[DISCOUNT %]])</f>
        <v>719.28</v>
      </c>
      <c r="N90" s="12">
        <f>DAY(InputData[[#This Row],[DATE]])</f>
        <v>18</v>
      </c>
      <c r="O90" s="12" t="str">
        <f>TEXT(InputData[[#This Row],[DATE]],"mmm")</f>
        <v>Apr</v>
      </c>
      <c r="P90" s="12">
        <f>YEAR(InputData[[#This Row],[DATE]])</f>
        <v>2021</v>
      </c>
    </row>
    <row r="91" spans="1:16" x14ac:dyDescent="0.3">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14">
        <f>VLOOKUP(InputData[[#This Row],[PRODUCT ID]],MasterData[],5,0)</f>
        <v>150</v>
      </c>
      <c r="K91" s="14">
        <f>VLOOKUP(InputData[[#This Row],[PRODUCT ID]],MasterData[],6,0)</f>
        <v>210</v>
      </c>
      <c r="L91" s="14">
        <f>InputData[[#This Row],[BUYING PRIZE]]*InputData[[#This Row],[QUANTITY]]</f>
        <v>1950</v>
      </c>
      <c r="M91" s="14">
        <f>InputData[[#This Row],[SELLING PRICE]]*InputData[[#This Row],[QUANTITY]]*(1-InputData[[#This Row],[DISCOUNT %]])</f>
        <v>2730</v>
      </c>
      <c r="N91" s="12">
        <f>DAY(InputData[[#This Row],[DATE]])</f>
        <v>18</v>
      </c>
      <c r="O91" s="12" t="str">
        <f>TEXT(InputData[[#This Row],[DATE]],"mmm")</f>
        <v>Apr</v>
      </c>
      <c r="P91" s="12">
        <f>YEAR(InputData[[#This Row],[DATE]])</f>
        <v>2021</v>
      </c>
    </row>
    <row r="92" spans="1:16" x14ac:dyDescent="0.3">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14">
        <f>VLOOKUP(InputData[[#This Row],[PRODUCT ID]],MasterData[],5,0)</f>
        <v>120</v>
      </c>
      <c r="K92" s="14">
        <f>VLOOKUP(InputData[[#This Row],[PRODUCT ID]],MasterData[],6,0)</f>
        <v>162</v>
      </c>
      <c r="L92" s="14">
        <f>InputData[[#This Row],[BUYING PRIZE]]*InputData[[#This Row],[QUANTITY]]</f>
        <v>720</v>
      </c>
      <c r="M92" s="14">
        <f>InputData[[#This Row],[SELLING PRICE]]*InputData[[#This Row],[QUANTITY]]*(1-InputData[[#This Row],[DISCOUNT %]])</f>
        <v>972</v>
      </c>
      <c r="N92" s="12">
        <f>DAY(InputData[[#This Row],[DATE]])</f>
        <v>23</v>
      </c>
      <c r="O92" s="12" t="str">
        <f>TEXT(InputData[[#This Row],[DATE]],"mmm")</f>
        <v>Apr</v>
      </c>
      <c r="P92" s="12">
        <f>YEAR(InputData[[#This Row],[DATE]])</f>
        <v>2021</v>
      </c>
    </row>
    <row r="93" spans="1:16" x14ac:dyDescent="0.3">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14">
        <f>VLOOKUP(InputData[[#This Row],[PRODUCT ID]],MasterData[],5,0)</f>
        <v>37</v>
      </c>
      <c r="K93" s="14">
        <f>VLOOKUP(InputData[[#This Row],[PRODUCT ID]],MasterData[],6,0)</f>
        <v>41.81</v>
      </c>
      <c r="L93" s="14">
        <f>InputData[[#This Row],[BUYING PRIZE]]*InputData[[#This Row],[QUANTITY]]</f>
        <v>370</v>
      </c>
      <c r="M93" s="14">
        <f>InputData[[#This Row],[SELLING PRICE]]*InputData[[#This Row],[QUANTITY]]*(1-InputData[[#This Row],[DISCOUNT %]])</f>
        <v>418.1</v>
      </c>
      <c r="N93" s="12">
        <f>DAY(InputData[[#This Row],[DATE]])</f>
        <v>23</v>
      </c>
      <c r="O93" s="12" t="str">
        <f>TEXT(InputData[[#This Row],[DATE]],"mmm")</f>
        <v>Apr</v>
      </c>
      <c r="P93" s="12">
        <f>YEAR(InputData[[#This Row],[DATE]])</f>
        <v>2021</v>
      </c>
    </row>
    <row r="94" spans="1:16" x14ac:dyDescent="0.3">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14">
        <f>VLOOKUP(InputData[[#This Row],[PRODUCT ID]],MasterData[],5,0)</f>
        <v>148</v>
      </c>
      <c r="K94" s="14">
        <f>VLOOKUP(InputData[[#This Row],[PRODUCT ID]],MasterData[],6,0)</f>
        <v>201.28</v>
      </c>
      <c r="L94" s="14">
        <f>InputData[[#This Row],[BUYING PRIZE]]*InputData[[#This Row],[QUANTITY]]</f>
        <v>296</v>
      </c>
      <c r="M94" s="14">
        <f>InputData[[#This Row],[SELLING PRICE]]*InputData[[#This Row],[QUANTITY]]*(1-InputData[[#This Row],[DISCOUNT %]])</f>
        <v>402.56</v>
      </c>
      <c r="N94" s="12">
        <f>DAY(InputData[[#This Row],[DATE]])</f>
        <v>24</v>
      </c>
      <c r="O94" s="12" t="str">
        <f>TEXT(InputData[[#This Row],[DATE]],"mmm")</f>
        <v>Apr</v>
      </c>
      <c r="P94" s="12">
        <f>YEAR(InputData[[#This Row],[DATE]])</f>
        <v>2021</v>
      </c>
    </row>
    <row r="95" spans="1:16" x14ac:dyDescent="0.3">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14">
        <f>VLOOKUP(InputData[[#This Row],[PRODUCT ID]],MasterData[],5,0)</f>
        <v>67</v>
      </c>
      <c r="K95" s="14">
        <f>VLOOKUP(InputData[[#This Row],[PRODUCT ID]],MasterData[],6,0)</f>
        <v>85.76</v>
      </c>
      <c r="L95" s="14">
        <f>InputData[[#This Row],[BUYING PRIZE]]*InputData[[#This Row],[QUANTITY]]</f>
        <v>201</v>
      </c>
      <c r="M95" s="14">
        <f>InputData[[#This Row],[SELLING PRICE]]*InputData[[#This Row],[QUANTITY]]*(1-InputData[[#This Row],[DISCOUNT %]])</f>
        <v>257.28000000000003</v>
      </c>
      <c r="N95" s="12">
        <f>DAY(InputData[[#This Row],[DATE]])</f>
        <v>26</v>
      </c>
      <c r="O95" s="12" t="str">
        <f>TEXT(InputData[[#This Row],[DATE]],"mmm")</f>
        <v>Apr</v>
      </c>
      <c r="P95" s="12">
        <f>YEAR(InputData[[#This Row],[DATE]])</f>
        <v>2021</v>
      </c>
    </row>
    <row r="96" spans="1:16" x14ac:dyDescent="0.3">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14">
        <f>VLOOKUP(InputData[[#This Row],[PRODUCT ID]],MasterData[],5,0)</f>
        <v>148</v>
      </c>
      <c r="K96" s="14">
        <f>VLOOKUP(InputData[[#This Row],[PRODUCT ID]],MasterData[],6,0)</f>
        <v>201.28</v>
      </c>
      <c r="L96" s="14">
        <f>InputData[[#This Row],[BUYING PRIZE]]*InputData[[#This Row],[QUANTITY]]</f>
        <v>1036</v>
      </c>
      <c r="M96" s="14">
        <f>InputData[[#This Row],[SELLING PRICE]]*InputData[[#This Row],[QUANTITY]]*(1-InputData[[#This Row],[DISCOUNT %]])</f>
        <v>1408.96</v>
      </c>
      <c r="N96" s="12">
        <f>DAY(InputData[[#This Row],[DATE]])</f>
        <v>29</v>
      </c>
      <c r="O96" s="12" t="str">
        <f>TEXT(InputData[[#This Row],[DATE]],"mmm")</f>
        <v>Apr</v>
      </c>
      <c r="P96" s="12">
        <f>YEAR(InputData[[#This Row],[DATE]])</f>
        <v>2021</v>
      </c>
    </row>
    <row r="97" spans="1:16" x14ac:dyDescent="0.3">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14">
        <f>VLOOKUP(InputData[[#This Row],[PRODUCT ID]],MasterData[],5,0)</f>
        <v>47</v>
      </c>
      <c r="K97" s="14">
        <f>VLOOKUP(InputData[[#This Row],[PRODUCT ID]],MasterData[],6,0)</f>
        <v>53.11</v>
      </c>
      <c r="L97" s="14">
        <f>InputData[[#This Row],[BUYING PRIZE]]*InputData[[#This Row],[QUANTITY]]</f>
        <v>47</v>
      </c>
      <c r="M97" s="14">
        <f>InputData[[#This Row],[SELLING PRICE]]*InputData[[#This Row],[QUANTITY]]*(1-InputData[[#This Row],[DISCOUNT %]])</f>
        <v>53.11</v>
      </c>
      <c r="N97" s="12">
        <f>DAY(InputData[[#This Row],[DATE]])</f>
        <v>30</v>
      </c>
      <c r="O97" s="12" t="str">
        <f>TEXT(InputData[[#This Row],[DATE]],"mmm")</f>
        <v>Apr</v>
      </c>
      <c r="P97" s="12">
        <f>YEAR(InputData[[#This Row],[DATE]])</f>
        <v>2021</v>
      </c>
    </row>
    <row r="98" spans="1:16" x14ac:dyDescent="0.3">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14">
        <f>VLOOKUP(InputData[[#This Row],[PRODUCT ID]],MasterData[],5,0)</f>
        <v>37</v>
      </c>
      <c r="K98" s="14">
        <f>VLOOKUP(InputData[[#This Row],[PRODUCT ID]],MasterData[],6,0)</f>
        <v>49.21</v>
      </c>
      <c r="L98" s="14">
        <f>InputData[[#This Row],[BUYING PRIZE]]*InputData[[#This Row],[QUANTITY]]</f>
        <v>111</v>
      </c>
      <c r="M98" s="14">
        <f>InputData[[#This Row],[SELLING PRICE]]*InputData[[#This Row],[QUANTITY]]*(1-InputData[[#This Row],[DISCOUNT %]])</f>
        <v>147.63</v>
      </c>
      <c r="N98" s="12">
        <f>DAY(InputData[[#This Row],[DATE]])</f>
        <v>1</v>
      </c>
      <c r="O98" s="12" t="str">
        <f>TEXT(InputData[[#This Row],[DATE]],"mmm")</f>
        <v>May</v>
      </c>
      <c r="P98" s="12">
        <f>YEAR(InputData[[#This Row],[DATE]])</f>
        <v>2021</v>
      </c>
    </row>
    <row r="99" spans="1:16" x14ac:dyDescent="0.3">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14">
        <f>VLOOKUP(InputData[[#This Row],[PRODUCT ID]],MasterData[],5,0)</f>
        <v>120</v>
      </c>
      <c r="K99" s="14">
        <f>VLOOKUP(InputData[[#This Row],[PRODUCT ID]],MasterData[],6,0)</f>
        <v>162</v>
      </c>
      <c r="L99" s="14">
        <f>InputData[[#This Row],[BUYING PRIZE]]*InputData[[#This Row],[QUANTITY]]</f>
        <v>120</v>
      </c>
      <c r="M99" s="14">
        <f>InputData[[#This Row],[SELLING PRICE]]*InputData[[#This Row],[QUANTITY]]*(1-InputData[[#This Row],[DISCOUNT %]])</f>
        <v>162</v>
      </c>
      <c r="N99" s="12">
        <f>DAY(InputData[[#This Row],[DATE]])</f>
        <v>1</v>
      </c>
      <c r="O99" s="12" t="str">
        <f>TEXT(InputData[[#This Row],[DATE]],"mmm")</f>
        <v>May</v>
      </c>
      <c r="P99" s="12">
        <f>YEAR(InputData[[#This Row],[DATE]])</f>
        <v>2021</v>
      </c>
    </row>
    <row r="100" spans="1:16" x14ac:dyDescent="0.3">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14">
        <f>VLOOKUP(InputData[[#This Row],[PRODUCT ID]],MasterData[],5,0)</f>
        <v>55</v>
      </c>
      <c r="K100" s="14">
        <f>VLOOKUP(InputData[[#This Row],[PRODUCT ID]],MasterData[],6,0)</f>
        <v>58.3</v>
      </c>
      <c r="L100" s="14">
        <f>InputData[[#This Row],[BUYING PRIZE]]*InputData[[#This Row],[QUANTITY]]</f>
        <v>165</v>
      </c>
      <c r="M100" s="14">
        <f>InputData[[#This Row],[SELLING PRICE]]*InputData[[#This Row],[QUANTITY]]*(1-InputData[[#This Row],[DISCOUNT %]])</f>
        <v>174.89999999999998</v>
      </c>
      <c r="N100" s="12">
        <f>DAY(InputData[[#This Row],[DATE]])</f>
        <v>3</v>
      </c>
      <c r="O100" s="12" t="str">
        <f>TEXT(InputData[[#This Row],[DATE]],"mmm")</f>
        <v>May</v>
      </c>
      <c r="P100" s="12">
        <f>YEAR(InputData[[#This Row],[DATE]])</f>
        <v>2021</v>
      </c>
    </row>
    <row r="101" spans="1:16" x14ac:dyDescent="0.3">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14">
        <f>VLOOKUP(InputData[[#This Row],[PRODUCT ID]],MasterData[],5,0)</f>
        <v>12</v>
      </c>
      <c r="K101" s="14">
        <f>VLOOKUP(InputData[[#This Row],[PRODUCT ID]],MasterData[],6,0)</f>
        <v>15.719999999999999</v>
      </c>
      <c r="L101" s="14">
        <f>InputData[[#This Row],[BUYING PRIZE]]*InputData[[#This Row],[QUANTITY]]</f>
        <v>156</v>
      </c>
      <c r="M101" s="14">
        <f>InputData[[#This Row],[SELLING PRICE]]*InputData[[#This Row],[QUANTITY]]*(1-InputData[[#This Row],[DISCOUNT %]])</f>
        <v>204.35999999999999</v>
      </c>
      <c r="N101" s="12">
        <f>DAY(InputData[[#This Row],[DATE]])</f>
        <v>4</v>
      </c>
      <c r="O101" s="12" t="str">
        <f>TEXT(InputData[[#This Row],[DATE]],"mmm")</f>
        <v>May</v>
      </c>
      <c r="P101" s="12">
        <f>YEAR(InputData[[#This Row],[DATE]])</f>
        <v>2021</v>
      </c>
    </row>
    <row r="102" spans="1:16" x14ac:dyDescent="0.3">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14">
        <f>VLOOKUP(InputData[[#This Row],[PRODUCT ID]],MasterData[],5,0)</f>
        <v>112</v>
      </c>
      <c r="K102" s="14">
        <f>VLOOKUP(InputData[[#This Row],[PRODUCT ID]],MasterData[],6,0)</f>
        <v>146.72</v>
      </c>
      <c r="L102" s="14">
        <f>InputData[[#This Row],[BUYING PRIZE]]*InputData[[#This Row],[QUANTITY]]</f>
        <v>448</v>
      </c>
      <c r="M102" s="14">
        <f>InputData[[#This Row],[SELLING PRICE]]*InputData[[#This Row],[QUANTITY]]*(1-InputData[[#This Row],[DISCOUNT %]])</f>
        <v>586.88</v>
      </c>
      <c r="N102" s="12">
        <f>DAY(InputData[[#This Row],[DATE]])</f>
        <v>4</v>
      </c>
      <c r="O102" s="12" t="str">
        <f>TEXT(InputData[[#This Row],[DATE]],"mmm")</f>
        <v>May</v>
      </c>
      <c r="P102" s="12">
        <f>YEAR(InputData[[#This Row],[DATE]])</f>
        <v>2021</v>
      </c>
    </row>
    <row r="103" spans="1:16" x14ac:dyDescent="0.3">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14">
        <f>VLOOKUP(InputData[[#This Row],[PRODUCT ID]],MasterData[],5,0)</f>
        <v>6</v>
      </c>
      <c r="K103" s="14">
        <f>VLOOKUP(InputData[[#This Row],[PRODUCT ID]],MasterData[],6,0)</f>
        <v>7.8599999999999994</v>
      </c>
      <c r="L103" s="14">
        <f>InputData[[#This Row],[BUYING PRIZE]]*InputData[[#This Row],[QUANTITY]]</f>
        <v>78</v>
      </c>
      <c r="M103" s="14">
        <f>InputData[[#This Row],[SELLING PRICE]]*InputData[[#This Row],[QUANTITY]]*(1-InputData[[#This Row],[DISCOUNT %]])</f>
        <v>102.17999999999999</v>
      </c>
      <c r="N103" s="12">
        <f>DAY(InputData[[#This Row],[DATE]])</f>
        <v>5</v>
      </c>
      <c r="O103" s="12" t="str">
        <f>TEXT(InputData[[#This Row],[DATE]],"mmm")</f>
        <v>May</v>
      </c>
      <c r="P103" s="12">
        <f>YEAR(InputData[[#This Row],[DATE]])</f>
        <v>2021</v>
      </c>
    </row>
    <row r="104" spans="1:16" x14ac:dyDescent="0.3">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14">
        <f>VLOOKUP(InputData[[#This Row],[PRODUCT ID]],MasterData[],5,0)</f>
        <v>83</v>
      </c>
      <c r="K104" s="14">
        <f>VLOOKUP(InputData[[#This Row],[PRODUCT ID]],MasterData[],6,0)</f>
        <v>94.62</v>
      </c>
      <c r="L104" s="14">
        <f>InputData[[#This Row],[BUYING PRIZE]]*InputData[[#This Row],[QUANTITY]]</f>
        <v>1245</v>
      </c>
      <c r="M104" s="14">
        <f>InputData[[#This Row],[SELLING PRICE]]*InputData[[#This Row],[QUANTITY]]*(1-InputData[[#This Row],[DISCOUNT %]])</f>
        <v>1419.3000000000002</v>
      </c>
      <c r="N104" s="12">
        <f>DAY(InputData[[#This Row],[DATE]])</f>
        <v>6</v>
      </c>
      <c r="O104" s="12" t="str">
        <f>TEXT(InputData[[#This Row],[DATE]],"mmm")</f>
        <v>May</v>
      </c>
      <c r="P104" s="12">
        <f>YEAR(InputData[[#This Row],[DATE]])</f>
        <v>2021</v>
      </c>
    </row>
    <row r="105" spans="1:16" x14ac:dyDescent="0.3">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14">
        <f>VLOOKUP(InputData[[#This Row],[PRODUCT ID]],MasterData[],5,0)</f>
        <v>6</v>
      </c>
      <c r="K105" s="14">
        <f>VLOOKUP(InputData[[#This Row],[PRODUCT ID]],MasterData[],6,0)</f>
        <v>7.8599999999999994</v>
      </c>
      <c r="L105" s="14">
        <f>InputData[[#This Row],[BUYING PRIZE]]*InputData[[#This Row],[QUANTITY]]</f>
        <v>36</v>
      </c>
      <c r="M105" s="14">
        <f>InputData[[#This Row],[SELLING PRICE]]*InputData[[#This Row],[QUANTITY]]*(1-InputData[[#This Row],[DISCOUNT %]])</f>
        <v>47.16</v>
      </c>
      <c r="N105" s="12">
        <f>DAY(InputData[[#This Row],[DATE]])</f>
        <v>6</v>
      </c>
      <c r="O105" s="12" t="str">
        <f>TEXT(InputData[[#This Row],[DATE]],"mmm")</f>
        <v>May</v>
      </c>
      <c r="P105" s="12">
        <f>YEAR(InputData[[#This Row],[DATE]])</f>
        <v>2021</v>
      </c>
    </row>
    <row r="106" spans="1:16" x14ac:dyDescent="0.3">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14">
        <f>VLOOKUP(InputData[[#This Row],[PRODUCT ID]],MasterData[],5,0)</f>
        <v>37</v>
      </c>
      <c r="K106" s="14">
        <f>VLOOKUP(InputData[[#This Row],[PRODUCT ID]],MasterData[],6,0)</f>
        <v>49.21</v>
      </c>
      <c r="L106" s="14">
        <f>InputData[[#This Row],[BUYING PRIZE]]*InputData[[#This Row],[QUANTITY]]</f>
        <v>37</v>
      </c>
      <c r="M106" s="14">
        <f>InputData[[#This Row],[SELLING PRICE]]*InputData[[#This Row],[QUANTITY]]*(1-InputData[[#This Row],[DISCOUNT %]])</f>
        <v>49.21</v>
      </c>
      <c r="N106" s="12">
        <f>DAY(InputData[[#This Row],[DATE]])</f>
        <v>7</v>
      </c>
      <c r="O106" s="12" t="str">
        <f>TEXT(InputData[[#This Row],[DATE]],"mmm")</f>
        <v>May</v>
      </c>
      <c r="P106" s="12">
        <f>YEAR(InputData[[#This Row],[DATE]])</f>
        <v>2021</v>
      </c>
    </row>
    <row r="107" spans="1:16" x14ac:dyDescent="0.3">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14">
        <f>VLOOKUP(InputData[[#This Row],[PRODUCT ID]],MasterData[],5,0)</f>
        <v>13</v>
      </c>
      <c r="K107" s="14">
        <f>VLOOKUP(InputData[[#This Row],[PRODUCT ID]],MasterData[],6,0)</f>
        <v>16.64</v>
      </c>
      <c r="L107" s="14">
        <f>InputData[[#This Row],[BUYING PRIZE]]*InputData[[#This Row],[QUANTITY]]</f>
        <v>78</v>
      </c>
      <c r="M107" s="14">
        <f>InputData[[#This Row],[SELLING PRICE]]*InputData[[#This Row],[QUANTITY]]*(1-InputData[[#This Row],[DISCOUNT %]])</f>
        <v>99.84</v>
      </c>
      <c r="N107" s="12">
        <f>DAY(InputData[[#This Row],[DATE]])</f>
        <v>9</v>
      </c>
      <c r="O107" s="12" t="str">
        <f>TEXT(InputData[[#This Row],[DATE]],"mmm")</f>
        <v>May</v>
      </c>
      <c r="P107" s="12">
        <f>YEAR(InputData[[#This Row],[DATE]])</f>
        <v>2021</v>
      </c>
    </row>
    <row r="108" spans="1:16" x14ac:dyDescent="0.3">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14">
        <f>VLOOKUP(InputData[[#This Row],[PRODUCT ID]],MasterData[],5,0)</f>
        <v>37</v>
      </c>
      <c r="K108" s="14">
        <f>VLOOKUP(InputData[[#This Row],[PRODUCT ID]],MasterData[],6,0)</f>
        <v>41.81</v>
      </c>
      <c r="L108" s="14">
        <f>InputData[[#This Row],[BUYING PRIZE]]*InputData[[#This Row],[QUANTITY]]</f>
        <v>296</v>
      </c>
      <c r="M108" s="14">
        <f>InputData[[#This Row],[SELLING PRICE]]*InputData[[#This Row],[QUANTITY]]*(1-InputData[[#This Row],[DISCOUNT %]])</f>
        <v>334.48</v>
      </c>
      <c r="N108" s="12">
        <f>DAY(InputData[[#This Row],[DATE]])</f>
        <v>9</v>
      </c>
      <c r="O108" s="12" t="str">
        <f>TEXT(InputData[[#This Row],[DATE]],"mmm")</f>
        <v>May</v>
      </c>
      <c r="P108" s="12">
        <f>YEAR(InputData[[#This Row],[DATE]])</f>
        <v>2021</v>
      </c>
    </row>
    <row r="109" spans="1:16" x14ac:dyDescent="0.3">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14">
        <f>VLOOKUP(InputData[[#This Row],[PRODUCT ID]],MasterData[],5,0)</f>
        <v>13</v>
      </c>
      <c r="K109" s="14">
        <f>VLOOKUP(InputData[[#This Row],[PRODUCT ID]],MasterData[],6,0)</f>
        <v>16.64</v>
      </c>
      <c r="L109" s="14">
        <f>InputData[[#This Row],[BUYING PRIZE]]*InputData[[#This Row],[QUANTITY]]</f>
        <v>39</v>
      </c>
      <c r="M109" s="14">
        <f>InputData[[#This Row],[SELLING PRICE]]*InputData[[#This Row],[QUANTITY]]*(1-InputData[[#This Row],[DISCOUNT %]])</f>
        <v>49.92</v>
      </c>
      <c r="N109" s="12">
        <f>DAY(InputData[[#This Row],[DATE]])</f>
        <v>12</v>
      </c>
      <c r="O109" s="12" t="str">
        <f>TEXT(InputData[[#This Row],[DATE]],"mmm")</f>
        <v>May</v>
      </c>
      <c r="P109" s="12">
        <f>YEAR(InputData[[#This Row],[DATE]])</f>
        <v>2021</v>
      </c>
    </row>
    <row r="110" spans="1:16" x14ac:dyDescent="0.3">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14">
        <f>VLOOKUP(InputData[[#This Row],[PRODUCT ID]],MasterData[],5,0)</f>
        <v>5</v>
      </c>
      <c r="K110" s="14">
        <f>VLOOKUP(InputData[[#This Row],[PRODUCT ID]],MasterData[],6,0)</f>
        <v>6.7</v>
      </c>
      <c r="L110" s="14">
        <f>InputData[[#This Row],[BUYING PRIZE]]*InputData[[#This Row],[QUANTITY]]</f>
        <v>75</v>
      </c>
      <c r="M110" s="14">
        <f>InputData[[#This Row],[SELLING PRICE]]*InputData[[#This Row],[QUANTITY]]*(1-InputData[[#This Row],[DISCOUNT %]])</f>
        <v>100.5</v>
      </c>
      <c r="N110" s="12">
        <f>DAY(InputData[[#This Row],[DATE]])</f>
        <v>12</v>
      </c>
      <c r="O110" s="12" t="str">
        <f>TEXT(InputData[[#This Row],[DATE]],"mmm")</f>
        <v>May</v>
      </c>
      <c r="P110" s="12">
        <f>YEAR(InputData[[#This Row],[DATE]])</f>
        <v>2021</v>
      </c>
    </row>
    <row r="111" spans="1:16" x14ac:dyDescent="0.3">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14">
        <f>VLOOKUP(InputData[[#This Row],[PRODUCT ID]],MasterData[],5,0)</f>
        <v>47</v>
      </c>
      <c r="K111" s="14">
        <f>VLOOKUP(InputData[[#This Row],[PRODUCT ID]],MasterData[],6,0)</f>
        <v>53.11</v>
      </c>
      <c r="L111" s="14">
        <f>InputData[[#This Row],[BUYING PRIZE]]*InputData[[#This Row],[QUANTITY]]</f>
        <v>188</v>
      </c>
      <c r="M111" s="14">
        <f>InputData[[#This Row],[SELLING PRICE]]*InputData[[#This Row],[QUANTITY]]*(1-InputData[[#This Row],[DISCOUNT %]])</f>
        <v>212.44</v>
      </c>
      <c r="N111" s="12">
        <f>DAY(InputData[[#This Row],[DATE]])</f>
        <v>13</v>
      </c>
      <c r="O111" s="12" t="str">
        <f>TEXT(InputData[[#This Row],[DATE]],"mmm")</f>
        <v>May</v>
      </c>
      <c r="P111" s="12">
        <f>YEAR(InputData[[#This Row],[DATE]])</f>
        <v>2021</v>
      </c>
    </row>
    <row r="112" spans="1:16" x14ac:dyDescent="0.3">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14">
        <f>VLOOKUP(InputData[[#This Row],[PRODUCT ID]],MasterData[],5,0)</f>
        <v>120</v>
      </c>
      <c r="K112" s="14">
        <f>VLOOKUP(InputData[[#This Row],[PRODUCT ID]],MasterData[],6,0)</f>
        <v>162</v>
      </c>
      <c r="L112" s="14">
        <f>InputData[[#This Row],[BUYING PRIZE]]*InputData[[#This Row],[QUANTITY]]</f>
        <v>240</v>
      </c>
      <c r="M112" s="14">
        <f>InputData[[#This Row],[SELLING PRICE]]*InputData[[#This Row],[QUANTITY]]*(1-InputData[[#This Row],[DISCOUNT %]])</f>
        <v>324</v>
      </c>
      <c r="N112" s="12">
        <f>DAY(InputData[[#This Row],[DATE]])</f>
        <v>20</v>
      </c>
      <c r="O112" s="12" t="str">
        <f>TEXT(InputData[[#This Row],[DATE]],"mmm")</f>
        <v>May</v>
      </c>
      <c r="P112" s="12">
        <f>YEAR(InputData[[#This Row],[DATE]])</f>
        <v>2021</v>
      </c>
    </row>
    <row r="113" spans="1:16" x14ac:dyDescent="0.3">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14">
        <f>VLOOKUP(InputData[[#This Row],[PRODUCT ID]],MasterData[],5,0)</f>
        <v>90</v>
      </c>
      <c r="K113" s="14">
        <f>VLOOKUP(InputData[[#This Row],[PRODUCT ID]],MasterData[],6,0)</f>
        <v>115.2</v>
      </c>
      <c r="L113" s="14">
        <f>InputData[[#This Row],[BUYING PRIZE]]*InputData[[#This Row],[QUANTITY]]</f>
        <v>990</v>
      </c>
      <c r="M113" s="14">
        <f>InputData[[#This Row],[SELLING PRICE]]*InputData[[#This Row],[QUANTITY]]*(1-InputData[[#This Row],[DISCOUNT %]])</f>
        <v>1267.2</v>
      </c>
      <c r="N113" s="12">
        <f>DAY(InputData[[#This Row],[DATE]])</f>
        <v>23</v>
      </c>
      <c r="O113" s="12" t="str">
        <f>TEXT(InputData[[#This Row],[DATE]],"mmm")</f>
        <v>May</v>
      </c>
      <c r="P113" s="12">
        <f>YEAR(InputData[[#This Row],[DATE]])</f>
        <v>2021</v>
      </c>
    </row>
    <row r="114" spans="1:16" x14ac:dyDescent="0.3">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14">
        <f>VLOOKUP(InputData[[#This Row],[PRODUCT ID]],MasterData[],5,0)</f>
        <v>141</v>
      </c>
      <c r="K114" s="14">
        <f>VLOOKUP(InputData[[#This Row],[PRODUCT ID]],MasterData[],6,0)</f>
        <v>149.46</v>
      </c>
      <c r="L114" s="14">
        <f>InputData[[#This Row],[BUYING PRIZE]]*InputData[[#This Row],[QUANTITY]]</f>
        <v>1833</v>
      </c>
      <c r="M114" s="14">
        <f>InputData[[#This Row],[SELLING PRICE]]*InputData[[#This Row],[QUANTITY]]*(1-InputData[[#This Row],[DISCOUNT %]])</f>
        <v>1942.98</v>
      </c>
      <c r="N114" s="12">
        <f>DAY(InputData[[#This Row],[DATE]])</f>
        <v>30</v>
      </c>
      <c r="O114" s="12" t="str">
        <f>TEXT(InputData[[#This Row],[DATE]],"mmm")</f>
        <v>May</v>
      </c>
      <c r="P114" s="12">
        <f>YEAR(InputData[[#This Row],[DATE]])</f>
        <v>2021</v>
      </c>
    </row>
    <row r="115" spans="1:16" x14ac:dyDescent="0.3">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14">
        <f>VLOOKUP(InputData[[#This Row],[PRODUCT ID]],MasterData[],5,0)</f>
        <v>112</v>
      </c>
      <c r="K115" s="14">
        <f>VLOOKUP(InputData[[#This Row],[PRODUCT ID]],MasterData[],6,0)</f>
        <v>122.08</v>
      </c>
      <c r="L115" s="14">
        <f>InputData[[#This Row],[BUYING PRIZE]]*InputData[[#This Row],[QUANTITY]]</f>
        <v>672</v>
      </c>
      <c r="M115" s="14">
        <f>InputData[[#This Row],[SELLING PRICE]]*InputData[[#This Row],[QUANTITY]]*(1-InputData[[#This Row],[DISCOUNT %]])</f>
        <v>732.48</v>
      </c>
      <c r="N115" s="12">
        <f>DAY(InputData[[#This Row],[DATE]])</f>
        <v>30</v>
      </c>
      <c r="O115" s="12" t="str">
        <f>TEXT(InputData[[#This Row],[DATE]],"mmm")</f>
        <v>May</v>
      </c>
      <c r="P115" s="12">
        <f>YEAR(InputData[[#This Row],[DATE]])</f>
        <v>2021</v>
      </c>
    </row>
    <row r="116" spans="1:16" x14ac:dyDescent="0.3">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14">
        <f>VLOOKUP(InputData[[#This Row],[PRODUCT ID]],MasterData[],5,0)</f>
        <v>126</v>
      </c>
      <c r="K116" s="14">
        <f>VLOOKUP(InputData[[#This Row],[PRODUCT ID]],MasterData[],6,0)</f>
        <v>162.54</v>
      </c>
      <c r="L116" s="14">
        <f>InputData[[#This Row],[BUYING PRIZE]]*InputData[[#This Row],[QUANTITY]]</f>
        <v>1260</v>
      </c>
      <c r="M116" s="14">
        <f>InputData[[#This Row],[SELLING PRICE]]*InputData[[#This Row],[QUANTITY]]*(1-InputData[[#This Row],[DISCOUNT %]])</f>
        <v>1625.3999999999999</v>
      </c>
      <c r="N116" s="12">
        <f>DAY(InputData[[#This Row],[DATE]])</f>
        <v>3</v>
      </c>
      <c r="O116" s="12" t="str">
        <f>TEXT(InputData[[#This Row],[DATE]],"mmm")</f>
        <v>Jun</v>
      </c>
      <c r="P116" s="12">
        <f>YEAR(InputData[[#This Row],[DATE]])</f>
        <v>2021</v>
      </c>
    </row>
    <row r="117" spans="1:16" x14ac:dyDescent="0.3">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14">
        <f>VLOOKUP(InputData[[#This Row],[PRODUCT ID]],MasterData[],5,0)</f>
        <v>61</v>
      </c>
      <c r="K117" s="14">
        <f>VLOOKUP(InputData[[#This Row],[PRODUCT ID]],MasterData[],6,0)</f>
        <v>76.25</v>
      </c>
      <c r="L117" s="14">
        <f>InputData[[#This Row],[BUYING PRIZE]]*InputData[[#This Row],[QUANTITY]]</f>
        <v>488</v>
      </c>
      <c r="M117" s="14">
        <f>InputData[[#This Row],[SELLING PRICE]]*InputData[[#This Row],[QUANTITY]]*(1-InputData[[#This Row],[DISCOUNT %]])</f>
        <v>610</v>
      </c>
      <c r="N117" s="12">
        <f>DAY(InputData[[#This Row],[DATE]])</f>
        <v>4</v>
      </c>
      <c r="O117" s="12" t="str">
        <f>TEXT(InputData[[#This Row],[DATE]],"mmm")</f>
        <v>Jun</v>
      </c>
      <c r="P117" s="12">
        <f>YEAR(InputData[[#This Row],[DATE]])</f>
        <v>2021</v>
      </c>
    </row>
    <row r="118" spans="1:16" x14ac:dyDescent="0.3">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14">
        <f>VLOOKUP(InputData[[#This Row],[PRODUCT ID]],MasterData[],5,0)</f>
        <v>61</v>
      </c>
      <c r="K118" s="14">
        <f>VLOOKUP(InputData[[#This Row],[PRODUCT ID]],MasterData[],6,0)</f>
        <v>76.25</v>
      </c>
      <c r="L118" s="14">
        <f>InputData[[#This Row],[BUYING PRIZE]]*InputData[[#This Row],[QUANTITY]]</f>
        <v>732</v>
      </c>
      <c r="M118" s="14">
        <f>InputData[[#This Row],[SELLING PRICE]]*InputData[[#This Row],[QUANTITY]]*(1-InputData[[#This Row],[DISCOUNT %]])</f>
        <v>915</v>
      </c>
      <c r="N118" s="12">
        <f>DAY(InputData[[#This Row],[DATE]])</f>
        <v>4</v>
      </c>
      <c r="O118" s="12" t="str">
        <f>TEXT(InputData[[#This Row],[DATE]],"mmm")</f>
        <v>Jun</v>
      </c>
      <c r="P118" s="12">
        <f>YEAR(InputData[[#This Row],[DATE]])</f>
        <v>2021</v>
      </c>
    </row>
    <row r="119" spans="1:16" x14ac:dyDescent="0.3">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14">
        <f>VLOOKUP(InputData[[#This Row],[PRODUCT ID]],MasterData[],5,0)</f>
        <v>121</v>
      </c>
      <c r="K119" s="14">
        <f>VLOOKUP(InputData[[#This Row],[PRODUCT ID]],MasterData[],6,0)</f>
        <v>141.57</v>
      </c>
      <c r="L119" s="14">
        <f>InputData[[#This Row],[BUYING PRIZE]]*InputData[[#This Row],[QUANTITY]]</f>
        <v>1815</v>
      </c>
      <c r="M119" s="14">
        <f>InputData[[#This Row],[SELLING PRICE]]*InputData[[#This Row],[QUANTITY]]*(1-InputData[[#This Row],[DISCOUNT %]])</f>
        <v>2123.5499999999997</v>
      </c>
      <c r="N119" s="12">
        <f>DAY(InputData[[#This Row],[DATE]])</f>
        <v>5</v>
      </c>
      <c r="O119" s="12" t="str">
        <f>TEXT(InputData[[#This Row],[DATE]],"mmm")</f>
        <v>Jun</v>
      </c>
      <c r="P119" s="12">
        <f>YEAR(InputData[[#This Row],[DATE]])</f>
        <v>2021</v>
      </c>
    </row>
    <row r="120" spans="1:16" x14ac:dyDescent="0.3">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14">
        <f>VLOOKUP(InputData[[#This Row],[PRODUCT ID]],MasterData[],5,0)</f>
        <v>5</v>
      </c>
      <c r="K120" s="14">
        <f>VLOOKUP(InputData[[#This Row],[PRODUCT ID]],MasterData[],6,0)</f>
        <v>6.7</v>
      </c>
      <c r="L120" s="14">
        <f>InputData[[#This Row],[BUYING PRIZE]]*InputData[[#This Row],[QUANTITY]]</f>
        <v>50</v>
      </c>
      <c r="M120" s="14">
        <f>InputData[[#This Row],[SELLING PRICE]]*InputData[[#This Row],[QUANTITY]]*(1-InputData[[#This Row],[DISCOUNT %]])</f>
        <v>67</v>
      </c>
      <c r="N120" s="12">
        <f>DAY(InputData[[#This Row],[DATE]])</f>
        <v>5</v>
      </c>
      <c r="O120" s="12" t="str">
        <f>TEXT(InputData[[#This Row],[DATE]],"mmm")</f>
        <v>Jun</v>
      </c>
      <c r="P120" s="12">
        <f>YEAR(InputData[[#This Row],[DATE]])</f>
        <v>2021</v>
      </c>
    </row>
    <row r="121" spans="1:16" x14ac:dyDescent="0.3">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14">
        <f>VLOOKUP(InputData[[#This Row],[PRODUCT ID]],MasterData[],5,0)</f>
        <v>95</v>
      </c>
      <c r="K121" s="14">
        <f>VLOOKUP(InputData[[#This Row],[PRODUCT ID]],MasterData[],6,0)</f>
        <v>119.7</v>
      </c>
      <c r="L121" s="14">
        <f>InputData[[#This Row],[BUYING PRIZE]]*InputData[[#This Row],[QUANTITY]]</f>
        <v>570</v>
      </c>
      <c r="M121" s="14">
        <f>InputData[[#This Row],[SELLING PRICE]]*InputData[[#This Row],[QUANTITY]]*(1-InputData[[#This Row],[DISCOUNT %]])</f>
        <v>718.2</v>
      </c>
      <c r="N121" s="12">
        <f>DAY(InputData[[#This Row],[DATE]])</f>
        <v>6</v>
      </c>
      <c r="O121" s="12" t="str">
        <f>TEXT(InputData[[#This Row],[DATE]],"mmm")</f>
        <v>Jun</v>
      </c>
      <c r="P121" s="12">
        <f>YEAR(InputData[[#This Row],[DATE]])</f>
        <v>2021</v>
      </c>
    </row>
    <row r="122" spans="1:16" x14ac:dyDescent="0.3">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14">
        <f>VLOOKUP(InputData[[#This Row],[PRODUCT ID]],MasterData[],5,0)</f>
        <v>37</v>
      </c>
      <c r="K122" s="14">
        <f>VLOOKUP(InputData[[#This Row],[PRODUCT ID]],MasterData[],6,0)</f>
        <v>41.81</v>
      </c>
      <c r="L122" s="14">
        <f>InputData[[#This Row],[BUYING PRIZE]]*InputData[[#This Row],[QUANTITY]]</f>
        <v>407</v>
      </c>
      <c r="M122" s="14">
        <f>InputData[[#This Row],[SELLING PRICE]]*InputData[[#This Row],[QUANTITY]]*(1-InputData[[#This Row],[DISCOUNT %]])</f>
        <v>459.91</v>
      </c>
      <c r="N122" s="12">
        <f>DAY(InputData[[#This Row],[DATE]])</f>
        <v>8</v>
      </c>
      <c r="O122" s="12" t="str">
        <f>TEXT(InputData[[#This Row],[DATE]],"mmm")</f>
        <v>Jun</v>
      </c>
      <c r="P122" s="12">
        <f>YEAR(InputData[[#This Row],[DATE]])</f>
        <v>2021</v>
      </c>
    </row>
    <row r="123" spans="1:16" x14ac:dyDescent="0.3">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14">
        <f>VLOOKUP(InputData[[#This Row],[PRODUCT ID]],MasterData[],5,0)</f>
        <v>44</v>
      </c>
      <c r="K123" s="14">
        <f>VLOOKUP(InputData[[#This Row],[PRODUCT ID]],MasterData[],6,0)</f>
        <v>48.84</v>
      </c>
      <c r="L123" s="14">
        <f>InputData[[#This Row],[BUYING PRIZE]]*InputData[[#This Row],[QUANTITY]]</f>
        <v>484</v>
      </c>
      <c r="M123" s="14">
        <f>InputData[[#This Row],[SELLING PRICE]]*InputData[[#This Row],[QUANTITY]]*(1-InputData[[#This Row],[DISCOUNT %]])</f>
        <v>537.24</v>
      </c>
      <c r="N123" s="12">
        <f>DAY(InputData[[#This Row],[DATE]])</f>
        <v>8</v>
      </c>
      <c r="O123" s="12" t="str">
        <f>TEXT(InputData[[#This Row],[DATE]],"mmm")</f>
        <v>Jun</v>
      </c>
      <c r="P123" s="12">
        <f>YEAR(InputData[[#This Row],[DATE]])</f>
        <v>2021</v>
      </c>
    </row>
    <row r="124" spans="1:16" x14ac:dyDescent="0.3">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14">
        <f>VLOOKUP(InputData[[#This Row],[PRODUCT ID]],MasterData[],5,0)</f>
        <v>98</v>
      </c>
      <c r="K124" s="14">
        <f>VLOOKUP(InputData[[#This Row],[PRODUCT ID]],MasterData[],6,0)</f>
        <v>103.88</v>
      </c>
      <c r="L124" s="14">
        <f>InputData[[#This Row],[BUYING PRIZE]]*InputData[[#This Row],[QUANTITY]]</f>
        <v>686</v>
      </c>
      <c r="M124" s="14">
        <f>InputData[[#This Row],[SELLING PRICE]]*InputData[[#This Row],[QUANTITY]]*(1-InputData[[#This Row],[DISCOUNT %]])</f>
        <v>727.16</v>
      </c>
      <c r="N124" s="12">
        <f>DAY(InputData[[#This Row],[DATE]])</f>
        <v>9</v>
      </c>
      <c r="O124" s="12" t="str">
        <f>TEXT(InputData[[#This Row],[DATE]],"mmm")</f>
        <v>Jun</v>
      </c>
      <c r="P124" s="12">
        <f>YEAR(InputData[[#This Row],[DATE]])</f>
        <v>2021</v>
      </c>
    </row>
    <row r="125" spans="1:16" x14ac:dyDescent="0.3">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14">
        <f>VLOOKUP(InputData[[#This Row],[PRODUCT ID]],MasterData[],5,0)</f>
        <v>89</v>
      </c>
      <c r="K125" s="14">
        <f>VLOOKUP(InputData[[#This Row],[PRODUCT ID]],MasterData[],6,0)</f>
        <v>117.48</v>
      </c>
      <c r="L125" s="14">
        <f>InputData[[#This Row],[BUYING PRIZE]]*InputData[[#This Row],[QUANTITY]]</f>
        <v>1068</v>
      </c>
      <c r="M125" s="14">
        <f>InputData[[#This Row],[SELLING PRICE]]*InputData[[#This Row],[QUANTITY]]*(1-InputData[[#This Row],[DISCOUNT %]])</f>
        <v>1409.76</v>
      </c>
      <c r="N125" s="12">
        <f>DAY(InputData[[#This Row],[DATE]])</f>
        <v>11</v>
      </c>
      <c r="O125" s="12" t="str">
        <f>TEXT(InputData[[#This Row],[DATE]],"mmm")</f>
        <v>Jun</v>
      </c>
      <c r="P125" s="12">
        <f>YEAR(InputData[[#This Row],[DATE]])</f>
        <v>2021</v>
      </c>
    </row>
    <row r="126" spans="1:16" x14ac:dyDescent="0.3">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14">
        <f>VLOOKUP(InputData[[#This Row],[PRODUCT ID]],MasterData[],5,0)</f>
        <v>138</v>
      </c>
      <c r="K126" s="14">
        <f>VLOOKUP(InputData[[#This Row],[PRODUCT ID]],MasterData[],6,0)</f>
        <v>173.88</v>
      </c>
      <c r="L126" s="14">
        <f>InputData[[#This Row],[BUYING PRIZE]]*InputData[[#This Row],[QUANTITY]]</f>
        <v>828</v>
      </c>
      <c r="M126" s="14">
        <f>InputData[[#This Row],[SELLING PRICE]]*InputData[[#This Row],[QUANTITY]]*(1-InputData[[#This Row],[DISCOUNT %]])</f>
        <v>1043.28</v>
      </c>
      <c r="N126" s="12">
        <f>DAY(InputData[[#This Row],[DATE]])</f>
        <v>12</v>
      </c>
      <c r="O126" s="12" t="str">
        <f>TEXT(InputData[[#This Row],[DATE]],"mmm")</f>
        <v>Jun</v>
      </c>
      <c r="P126" s="12">
        <f>YEAR(InputData[[#This Row],[DATE]])</f>
        <v>2021</v>
      </c>
    </row>
    <row r="127" spans="1:16" x14ac:dyDescent="0.3">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14">
        <f>VLOOKUP(InputData[[#This Row],[PRODUCT ID]],MasterData[],5,0)</f>
        <v>7</v>
      </c>
      <c r="K127" s="14">
        <f>VLOOKUP(InputData[[#This Row],[PRODUCT ID]],MasterData[],6,0)</f>
        <v>8.33</v>
      </c>
      <c r="L127" s="14">
        <f>InputData[[#This Row],[BUYING PRIZE]]*InputData[[#This Row],[QUANTITY]]</f>
        <v>70</v>
      </c>
      <c r="M127" s="14">
        <f>InputData[[#This Row],[SELLING PRICE]]*InputData[[#This Row],[QUANTITY]]*(1-InputData[[#This Row],[DISCOUNT %]])</f>
        <v>83.3</v>
      </c>
      <c r="N127" s="12">
        <f>DAY(InputData[[#This Row],[DATE]])</f>
        <v>14</v>
      </c>
      <c r="O127" s="12" t="str">
        <f>TEXT(InputData[[#This Row],[DATE]],"mmm")</f>
        <v>Jun</v>
      </c>
      <c r="P127" s="12">
        <f>YEAR(InputData[[#This Row],[DATE]])</f>
        <v>2021</v>
      </c>
    </row>
    <row r="128" spans="1:16" x14ac:dyDescent="0.3">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14">
        <f>VLOOKUP(InputData[[#This Row],[PRODUCT ID]],MasterData[],5,0)</f>
        <v>150</v>
      </c>
      <c r="K128" s="14">
        <f>VLOOKUP(InputData[[#This Row],[PRODUCT ID]],MasterData[],6,0)</f>
        <v>210</v>
      </c>
      <c r="L128" s="14">
        <f>InputData[[#This Row],[BUYING PRIZE]]*InputData[[#This Row],[QUANTITY]]</f>
        <v>750</v>
      </c>
      <c r="M128" s="14">
        <f>InputData[[#This Row],[SELLING PRICE]]*InputData[[#This Row],[QUANTITY]]*(1-InputData[[#This Row],[DISCOUNT %]])</f>
        <v>1050</v>
      </c>
      <c r="N128" s="12">
        <f>DAY(InputData[[#This Row],[DATE]])</f>
        <v>16</v>
      </c>
      <c r="O128" s="12" t="str">
        <f>TEXT(InputData[[#This Row],[DATE]],"mmm")</f>
        <v>Jun</v>
      </c>
      <c r="P128" s="12">
        <f>YEAR(InputData[[#This Row],[DATE]])</f>
        <v>2021</v>
      </c>
    </row>
    <row r="129" spans="1:16" x14ac:dyDescent="0.3">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14">
        <f>VLOOKUP(InputData[[#This Row],[PRODUCT ID]],MasterData[],5,0)</f>
        <v>12</v>
      </c>
      <c r="K129" s="14">
        <f>VLOOKUP(InputData[[#This Row],[PRODUCT ID]],MasterData[],6,0)</f>
        <v>15.719999999999999</v>
      </c>
      <c r="L129" s="14">
        <f>InputData[[#This Row],[BUYING PRIZE]]*InputData[[#This Row],[QUANTITY]]</f>
        <v>144</v>
      </c>
      <c r="M129" s="14">
        <f>InputData[[#This Row],[SELLING PRICE]]*InputData[[#This Row],[QUANTITY]]*(1-InputData[[#This Row],[DISCOUNT %]])</f>
        <v>188.64</v>
      </c>
      <c r="N129" s="12">
        <f>DAY(InputData[[#This Row],[DATE]])</f>
        <v>16</v>
      </c>
      <c r="O129" s="12" t="str">
        <f>TEXT(InputData[[#This Row],[DATE]],"mmm")</f>
        <v>Jun</v>
      </c>
      <c r="P129" s="12">
        <f>YEAR(InputData[[#This Row],[DATE]])</f>
        <v>2021</v>
      </c>
    </row>
    <row r="130" spans="1:16" x14ac:dyDescent="0.3">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14">
        <f>VLOOKUP(InputData[[#This Row],[PRODUCT ID]],MasterData[],5,0)</f>
        <v>37</v>
      </c>
      <c r="K130" s="14">
        <f>VLOOKUP(InputData[[#This Row],[PRODUCT ID]],MasterData[],6,0)</f>
        <v>42.55</v>
      </c>
      <c r="L130" s="14">
        <f>InputData[[#This Row],[BUYING PRIZE]]*InputData[[#This Row],[QUANTITY]]</f>
        <v>407</v>
      </c>
      <c r="M130" s="14">
        <f>InputData[[#This Row],[SELLING PRICE]]*InputData[[#This Row],[QUANTITY]]*(1-InputData[[#This Row],[DISCOUNT %]])</f>
        <v>468.04999999999995</v>
      </c>
      <c r="N130" s="12">
        <f>DAY(InputData[[#This Row],[DATE]])</f>
        <v>16</v>
      </c>
      <c r="O130" s="12" t="str">
        <f>TEXT(InputData[[#This Row],[DATE]],"mmm")</f>
        <v>Jun</v>
      </c>
      <c r="P130" s="12">
        <f>YEAR(InputData[[#This Row],[DATE]])</f>
        <v>2021</v>
      </c>
    </row>
    <row r="131" spans="1:16" x14ac:dyDescent="0.3">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14">
        <f>VLOOKUP(InputData[[#This Row],[PRODUCT ID]],MasterData[],5,0)</f>
        <v>7</v>
      </c>
      <c r="K131" s="14">
        <f>VLOOKUP(InputData[[#This Row],[PRODUCT ID]],MasterData[],6,0)</f>
        <v>8.33</v>
      </c>
      <c r="L131" s="14">
        <f>InputData[[#This Row],[BUYING PRIZE]]*InputData[[#This Row],[QUANTITY]]</f>
        <v>91</v>
      </c>
      <c r="M131" s="14">
        <f>InputData[[#This Row],[SELLING PRICE]]*InputData[[#This Row],[QUANTITY]]*(1-InputData[[#This Row],[DISCOUNT %]])</f>
        <v>108.29</v>
      </c>
      <c r="N131" s="12">
        <f>DAY(InputData[[#This Row],[DATE]])</f>
        <v>18</v>
      </c>
      <c r="O131" s="12" t="str">
        <f>TEXT(InputData[[#This Row],[DATE]],"mmm")</f>
        <v>Jun</v>
      </c>
      <c r="P131" s="12">
        <f>YEAR(InputData[[#This Row],[DATE]])</f>
        <v>2021</v>
      </c>
    </row>
    <row r="132" spans="1:16" x14ac:dyDescent="0.3">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14">
        <f>VLOOKUP(InputData[[#This Row],[PRODUCT ID]],MasterData[],5,0)</f>
        <v>138</v>
      </c>
      <c r="K132" s="14">
        <f>VLOOKUP(InputData[[#This Row],[PRODUCT ID]],MasterData[],6,0)</f>
        <v>173.88</v>
      </c>
      <c r="L132" s="14">
        <f>InputData[[#This Row],[BUYING PRIZE]]*InputData[[#This Row],[QUANTITY]]</f>
        <v>690</v>
      </c>
      <c r="M132" s="14">
        <f>InputData[[#This Row],[SELLING PRICE]]*InputData[[#This Row],[QUANTITY]]*(1-InputData[[#This Row],[DISCOUNT %]])</f>
        <v>869.4</v>
      </c>
      <c r="N132" s="12">
        <f>DAY(InputData[[#This Row],[DATE]])</f>
        <v>19</v>
      </c>
      <c r="O132" s="12" t="str">
        <f>TEXT(InputData[[#This Row],[DATE]],"mmm")</f>
        <v>Jun</v>
      </c>
      <c r="P132" s="12">
        <f>YEAR(InputData[[#This Row],[DATE]])</f>
        <v>2021</v>
      </c>
    </row>
    <row r="133" spans="1:16" x14ac:dyDescent="0.3">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14">
        <f>VLOOKUP(InputData[[#This Row],[PRODUCT ID]],MasterData[],5,0)</f>
        <v>13</v>
      </c>
      <c r="K133" s="14">
        <f>VLOOKUP(InputData[[#This Row],[PRODUCT ID]],MasterData[],6,0)</f>
        <v>16.64</v>
      </c>
      <c r="L133" s="14">
        <f>InputData[[#This Row],[BUYING PRIZE]]*InputData[[#This Row],[QUANTITY]]</f>
        <v>13</v>
      </c>
      <c r="M133" s="14">
        <f>InputData[[#This Row],[SELLING PRICE]]*InputData[[#This Row],[QUANTITY]]*(1-InputData[[#This Row],[DISCOUNT %]])</f>
        <v>16.64</v>
      </c>
      <c r="N133" s="12">
        <f>DAY(InputData[[#This Row],[DATE]])</f>
        <v>20</v>
      </c>
      <c r="O133" s="12" t="str">
        <f>TEXT(InputData[[#This Row],[DATE]],"mmm")</f>
        <v>Jun</v>
      </c>
      <c r="P133" s="12">
        <f>YEAR(InputData[[#This Row],[DATE]])</f>
        <v>2021</v>
      </c>
    </row>
    <row r="134" spans="1:16" x14ac:dyDescent="0.3">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14">
        <f>VLOOKUP(InputData[[#This Row],[PRODUCT ID]],MasterData[],5,0)</f>
        <v>13</v>
      </c>
      <c r="K134" s="14">
        <f>VLOOKUP(InputData[[#This Row],[PRODUCT ID]],MasterData[],6,0)</f>
        <v>16.64</v>
      </c>
      <c r="L134" s="14">
        <f>InputData[[#This Row],[BUYING PRIZE]]*InputData[[#This Row],[QUANTITY]]</f>
        <v>52</v>
      </c>
      <c r="M134" s="14">
        <f>InputData[[#This Row],[SELLING PRICE]]*InputData[[#This Row],[QUANTITY]]*(1-InputData[[#This Row],[DISCOUNT %]])</f>
        <v>66.56</v>
      </c>
      <c r="N134" s="12">
        <f>DAY(InputData[[#This Row],[DATE]])</f>
        <v>23</v>
      </c>
      <c r="O134" s="12" t="str">
        <f>TEXT(InputData[[#This Row],[DATE]],"mmm")</f>
        <v>Jun</v>
      </c>
      <c r="P134" s="12">
        <f>YEAR(InputData[[#This Row],[DATE]])</f>
        <v>2021</v>
      </c>
    </row>
    <row r="135" spans="1:16" x14ac:dyDescent="0.3">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14">
        <f>VLOOKUP(InputData[[#This Row],[PRODUCT ID]],MasterData[],5,0)</f>
        <v>44</v>
      </c>
      <c r="K135" s="14">
        <f>VLOOKUP(InputData[[#This Row],[PRODUCT ID]],MasterData[],6,0)</f>
        <v>48.4</v>
      </c>
      <c r="L135" s="14">
        <f>InputData[[#This Row],[BUYING PRIZE]]*InputData[[#This Row],[QUANTITY]]</f>
        <v>572</v>
      </c>
      <c r="M135" s="14">
        <f>InputData[[#This Row],[SELLING PRICE]]*InputData[[#This Row],[QUANTITY]]*(1-InputData[[#This Row],[DISCOUNT %]])</f>
        <v>629.19999999999993</v>
      </c>
      <c r="N135" s="12">
        <f>DAY(InputData[[#This Row],[DATE]])</f>
        <v>24</v>
      </c>
      <c r="O135" s="12" t="str">
        <f>TEXT(InputData[[#This Row],[DATE]],"mmm")</f>
        <v>Jun</v>
      </c>
      <c r="P135" s="12">
        <f>YEAR(InputData[[#This Row],[DATE]])</f>
        <v>2021</v>
      </c>
    </row>
    <row r="136" spans="1:16" x14ac:dyDescent="0.3">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14">
        <f>VLOOKUP(InputData[[#This Row],[PRODUCT ID]],MasterData[],5,0)</f>
        <v>6</v>
      </c>
      <c r="K136" s="14">
        <f>VLOOKUP(InputData[[#This Row],[PRODUCT ID]],MasterData[],6,0)</f>
        <v>7.8599999999999994</v>
      </c>
      <c r="L136" s="14">
        <f>InputData[[#This Row],[BUYING PRIZE]]*InputData[[#This Row],[QUANTITY]]</f>
        <v>42</v>
      </c>
      <c r="M136" s="14">
        <f>InputData[[#This Row],[SELLING PRICE]]*InputData[[#This Row],[QUANTITY]]*(1-InputData[[#This Row],[DISCOUNT %]])</f>
        <v>55.019999999999996</v>
      </c>
      <c r="N136" s="12">
        <f>DAY(InputData[[#This Row],[DATE]])</f>
        <v>26</v>
      </c>
      <c r="O136" s="12" t="str">
        <f>TEXT(InputData[[#This Row],[DATE]],"mmm")</f>
        <v>Jun</v>
      </c>
      <c r="P136" s="12">
        <f>YEAR(InputData[[#This Row],[DATE]])</f>
        <v>2021</v>
      </c>
    </row>
    <row r="137" spans="1:16" x14ac:dyDescent="0.3">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14">
        <f>VLOOKUP(InputData[[#This Row],[PRODUCT ID]],MasterData[],5,0)</f>
        <v>133</v>
      </c>
      <c r="K137" s="14">
        <f>VLOOKUP(InputData[[#This Row],[PRODUCT ID]],MasterData[],6,0)</f>
        <v>155.61000000000001</v>
      </c>
      <c r="L137" s="14">
        <f>InputData[[#This Row],[BUYING PRIZE]]*InputData[[#This Row],[QUANTITY]]</f>
        <v>1463</v>
      </c>
      <c r="M137" s="14">
        <f>InputData[[#This Row],[SELLING PRICE]]*InputData[[#This Row],[QUANTITY]]*(1-InputData[[#This Row],[DISCOUNT %]])</f>
        <v>1711.71</v>
      </c>
      <c r="N137" s="12">
        <f>DAY(InputData[[#This Row],[DATE]])</f>
        <v>27</v>
      </c>
      <c r="O137" s="12" t="str">
        <f>TEXT(InputData[[#This Row],[DATE]],"mmm")</f>
        <v>Jun</v>
      </c>
      <c r="P137" s="12">
        <f>YEAR(InputData[[#This Row],[DATE]])</f>
        <v>2021</v>
      </c>
    </row>
    <row r="138" spans="1:16" x14ac:dyDescent="0.3">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14">
        <f>VLOOKUP(InputData[[#This Row],[PRODUCT ID]],MasterData[],5,0)</f>
        <v>126</v>
      </c>
      <c r="K138" s="14">
        <f>VLOOKUP(InputData[[#This Row],[PRODUCT ID]],MasterData[],6,0)</f>
        <v>162.54</v>
      </c>
      <c r="L138" s="14">
        <f>InputData[[#This Row],[BUYING PRIZE]]*InputData[[#This Row],[QUANTITY]]</f>
        <v>252</v>
      </c>
      <c r="M138" s="14">
        <f>InputData[[#This Row],[SELLING PRICE]]*InputData[[#This Row],[QUANTITY]]*(1-InputData[[#This Row],[DISCOUNT %]])</f>
        <v>325.08</v>
      </c>
      <c r="N138" s="12">
        <f>DAY(InputData[[#This Row],[DATE]])</f>
        <v>28</v>
      </c>
      <c r="O138" s="12" t="str">
        <f>TEXT(InputData[[#This Row],[DATE]],"mmm")</f>
        <v>Jun</v>
      </c>
      <c r="P138" s="12">
        <f>YEAR(InputData[[#This Row],[DATE]])</f>
        <v>2021</v>
      </c>
    </row>
    <row r="139" spans="1:16" x14ac:dyDescent="0.3">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14">
        <f>VLOOKUP(InputData[[#This Row],[PRODUCT ID]],MasterData[],5,0)</f>
        <v>5</v>
      </c>
      <c r="K139" s="14">
        <f>VLOOKUP(InputData[[#This Row],[PRODUCT ID]],MasterData[],6,0)</f>
        <v>6.7</v>
      </c>
      <c r="L139" s="14">
        <f>InputData[[#This Row],[BUYING PRIZE]]*InputData[[#This Row],[QUANTITY]]</f>
        <v>35</v>
      </c>
      <c r="M139" s="14">
        <f>InputData[[#This Row],[SELLING PRICE]]*InputData[[#This Row],[QUANTITY]]*(1-InputData[[#This Row],[DISCOUNT %]])</f>
        <v>46.9</v>
      </c>
      <c r="N139" s="12">
        <f>DAY(InputData[[#This Row],[DATE]])</f>
        <v>28</v>
      </c>
      <c r="O139" s="12" t="str">
        <f>TEXT(InputData[[#This Row],[DATE]],"mmm")</f>
        <v>Jun</v>
      </c>
      <c r="P139" s="12">
        <f>YEAR(InputData[[#This Row],[DATE]])</f>
        <v>2021</v>
      </c>
    </row>
    <row r="140" spans="1:16" x14ac:dyDescent="0.3">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14">
        <f>VLOOKUP(InputData[[#This Row],[PRODUCT ID]],MasterData[],5,0)</f>
        <v>112</v>
      </c>
      <c r="K140" s="14">
        <f>VLOOKUP(InputData[[#This Row],[PRODUCT ID]],MasterData[],6,0)</f>
        <v>146.72</v>
      </c>
      <c r="L140" s="14">
        <f>InputData[[#This Row],[BUYING PRIZE]]*InputData[[#This Row],[QUANTITY]]</f>
        <v>448</v>
      </c>
      <c r="M140" s="14">
        <f>InputData[[#This Row],[SELLING PRICE]]*InputData[[#This Row],[QUANTITY]]*(1-InputData[[#This Row],[DISCOUNT %]])</f>
        <v>586.88</v>
      </c>
      <c r="N140" s="12">
        <f>DAY(InputData[[#This Row],[DATE]])</f>
        <v>29</v>
      </c>
      <c r="O140" s="12" t="str">
        <f>TEXT(InputData[[#This Row],[DATE]],"mmm")</f>
        <v>Jun</v>
      </c>
      <c r="P140" s="12">
        <f>YEAR(InputData[[#This Row],[DATE]])</f>
        <v>2021</v>
      </c>
    </row>
    <row r="141" spans="1:16" x14ac:dyDescent="0.3">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14">
        <f>VLOOKUP(InputData[[#This Row],[PRODUCT ID]],MasterData[],5,0)</f>
        <v>133</v>
      </c>
      <c r="K141" s="14">
        <f>VLOOKUP(InputData[[#This Row],[PRODUCT ID]],MasterData[],6,0)</f>
        <v>155.61000000000001</v>
      </c>
      <c r="L141" s="14">
        <f>InputData[[#This Row],[BUYING PRIZE]]*InputData[[#This Row],[QUANTITY]]</f>
        <v>1463</v>
      </c>
      <c r="M141" s="14">
        <f>InputData[[#This Row],[SELLING PRICE]]*InputData[[#This Row],[QUANTITY]]*(1-InputData[[#This Row],[DISCOUNT %]])</f>
        <v>1711.71</v>
      </c>
      <c r="N141" s="12">
        <f>DAY(InputData[[#This Row],[DATE]])</f>
        <v>1</v>
      </c>
      <c r="O141" s="12" t="str">
        <f>TEXT(InputData[[#This Row],[DATE]],"mmm")</f>
        <v>Jul</v>
      </c>
      <c r="P141" s="12">
        <f>YEAR(InputData[[#This Row],[DATE]])</f>
        <v>2021</v>
      </c>
    </row>
    <row r="142" spans="1:16" x14ac:dyDescent="0.3">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14">
        <f>VLOOKUP(InputData[[#This Row],[PRODUCT ID]],MasterData[],5,0)</f>
        <v>148</v>
      </c>
      <c r="K142" s="14">
        <f>VLOOKUP(InputData[[#This Row],[PRODUCT ID]],MasterData[],6,0)</f>
        <v>164.28</v>
      </c>
      <c r="L142" s="14">
        <f>InputData[[#This Row],[BUYING PRIZE]]*InputData[[#This Row],[QUANTITY]]</f>
        <v>1628</v>
      </c>
      <c r="M142" s="14">
        <f>InputData[[#This Row],[SELLING PRICE]]*InputData[[#This Row],[QUANTITY]]*(1-InputData[[#This Row],[DISCOUNT %]])</f>
        <v>1807.08</v>
      </c>
      <c r="N142" s="12">
        <f>DAY(InputData[[#This Row],[DATE]])</f>
        <v>2</v>
      </c>
      <c r="O142" s="12" t="str">
        <f>TEXT(InputData[[#This Row],[DATE]],"mmm")</f>
        <v>Jul</v>
      </c>
      <c r="P142" s="12">
        <f>YEAR(InputData[[#This Row],[DATE]])</f>
        <v>2021</v>
      </c>
    </row>
    <row r="143" spans="1:16" x14ac:dyDescent="0.3">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14">
        <f>VLOOKUP(InputData[[#This Row],[PRODUCT ID]],MasterData[],5,0)</f>
        <v>95</v>
      </c>
      <c r="K143" s="14">
        <f>VLOOKUP(InputData[[#This Row],[PRODUCT ID]],MasterData[],6,0)</f>
        <v>119.7</v>
      </c>
      <c r="L143" s="14">
        <f>InputData[[#This Row],[BUYING PRIZE]]*InputData[[#This Row],[QUANTITY]]</f>
        <v>855</v>
      </c>
      <c r="M143" s="14">
        <f>InputData[[#This Row],[SELLING PRICE]]*InputData[[#This Row],[QUANTITY]]*(1-InputData[[#This Row],[DISCOUNT %]])</f>
        <v>1077.3</v>
      </c>
      <c r="N143" s="12">
        <f>DAY(InputData[[#This Row],[DATE]])</f>
        <v>3</v>
      </c>
      <c r="O143" s="12" t="str">
        <f>TEXT(InputData[[#This Row],[DATE]],"mmm")</f>
        <v>Jul</v>
      </c>
      <c r="P143" s="12">
        <f>YEAR(InputData[[#This Row],[DATE]])</f>
        <v>2021</v>
      </c>
    </row>
    <row r="144" spans="1:16" x14ac:dyDescent="0.3">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14">
        <f>VLOOKUP(InputData[[#This Row],[PRODUCT ID]],MasterData[],5,0)</f>
        <v>71</v>
      </c>
      <c r="K144" s="14">
        <f>VLOOKUP(InputData[[#This Row],[PRODUCT ID]],MasterData[],6,0)</f>
        <v>80.94</v>
      </c>
      <c r="L144" s="14">
        <f>InputData[[#This Row],[BUYING PRIZE]]*InputData[[#This Row],[QUANTITY]]</f>
        <v>568</v>
      </c>
      <c r="M144" s="14">
        <f>InputData[[#This Row],[SELLING PRICE]]*InputData[[#This Row],[QUANTITY]]*(1-InputData[[#This Row],[DISCOUNT %]])</f>
        <v>647.52</v>
      </c>
      <c r="N144" s="12">
        <f>DAY(InputData[[#This Row],[DATE]])</f>
        <v>3</v>
      </c>
      <c r="O144" s="12" t="str">
        <f>TEXT(InputData[[#This Row],[DATE]],"mmm")</f>
        <v>Jul</v>
      </c>
      <c r="P144" s="12">
        <f>YEAR(InputData[[#This Row],[DATE]])</f>
        <v>2021</v>
      </c>
    </row>
    <row r="145" spans="1:16" x14ac:dyDescent="0.3">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14">
        <f>VLOOKUP(InputData[[#This Row],[PRODUCT ID]],MasterData[],5,0)</f>
        <v>105</v>
      </c>
      <c r="K145" s="14">
        <f>VLOOKUP(InputData[[#This Row],[PRODUCT ID]],MasterData[],6,0)</f>
        <v>142.80000000000001</v>
      </c>
      <c r="L145" s="14">
        <f>InputData[[#This Row],[BUYING PRIZE]]*InputData[[#This Row],[QUANTITY]]</f>
        <v>840</v>
      </c>
      <c r="M145" s="14">
        <f>InputData[[#This Row],[SELLING PRICE]]*InputData[[#This Row],[QUANTITY]]*(1-InputData[[#This Row],[DISCOUNT %]])</f>
        <v>1142.4000000000001</v>
      </c>
      <c r="N145" s="12">
        <f>DAY(InputData[[#This Row],[DATE]])</f>
        <v>5</v>
      </c>
      <c r="O145" s="12" t="str">
        <f>TEXT(InputData[[#This Row],[DATE]],"mmm")</f>
        <v>Jul</v>
      </c>
      <c r="P145" s="12">
        <f>YEAR(InputData[[#This Row],[DATE]])</f>
        <v>2021</v>
      </c>
    </row>
    <row r="146" spans="1:16" x14ac:dyDescent="0.3">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14">
        <f>VLOOKUP(InputData[[#This Row],[PRODUCT ID]],MasterData[],5,0)</f>
        <v>138</v>
      </c>
      <c r="K146" s="14">
        <f>VLOOKUP(InputData[[#This Row],[PRODUCT ID]],MasterData[],6,0)</f>
        <v>173.88</v>
      </c>
      <c r="L146" s="14">
        <f>InputData[[#This Row],[BUYING PRIZE]]*InputData[[#This Row],[QUANTITY]]</f>
        <v>2070</v>
      </c>
      <c r="M146" s="14">
        <f>InputData[[#This Row],[SELLING PRICE]]*InputData[[#This Row],[QUANTITY]]*(1-InputData[[#This Row],[DISCOUNT %]])</f>
        <v>2608.1999999999998</v>
      </c>
      <c r="N146" s="12">
        <f>DAY(InputData[[#This Row],[DATE]])</f>
        <v>6</v>
      </c>
      <c r="O146" s="12" t="str">
        <f>TEXT(InputData[[#This Row],[DATE]],"mmm")</f>
        <v>Jul</v>
      </c>
      <c r="P146" s="12">
        <f>YEAR(InputData[[#This Row],[DATE]])</f>
        <v>2021</v>
      </c>
    </row>
    <row r="147" spans="1:16" x14ac:dyDescent="0.3">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14">
        <f>VLOOKUP(InputData[[#This Row],[PRODUCT ID]],MasterData[],5,0)</f>
        <v>44</v>
      </c>
      <c r="K147" s="14">
        <f>VLOOKUP(InputData[[#This Row],[PRODUCT ID]],MasterData[],6,0)</f>
        <v>48.84</v>
      </c>
      <c r="L147" s="14">
        <f>InputData[[#This Row],[BUYING PRIZE]]*InputData[[#This Row],[QUANTITY]]</f>
        <v>440</v>
      </c>
      <c r="M147" s="14">
        <f>InputData[[#This Row],[SELLING PRICE]]*InputData[[#This Row],[QUANTITY]]*(1-InputData[[#This Row],[DISCOUNT %]])</f>
        <v>488.40000000000003</v>
      </c>
      <c r="N147" s="12">
        <f>DAY(InputData[[#This Row],[DATE]])</f>
        <v>8</v>
      </c>
      <c r="O147" s="12" t="str">
        <f>TEXT(InputData[[#This Row],[DATE]],"mmm")</f>
        <v>Jul</v>
      </c>
      <c r="P147" s="12">
        <f>YEAR(InputData[[#This Row],[DATE]])</f>
        <v>2021</v>
      </c>
    </row>
    <row r="148" spans="1:16" x14ac:dyDescent="0.3">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14">
        <f>VLOOKUP(InputData[[#This Row],[PRODUCT ID]],MasterData[],5,0)</f>
        <v>55</v>
      </c>
      <c r="K148" s="14">
        <f>VLOOKUP(InputData[[#This Row],[PRODUCT ID]],MasterData[],6,0)</f>
        <v>58.3</v>
      </c>
      <c r="L148" s="14">
        <f>InputData[[#This Row],[BUYING PRIZE]]*InputData[[#This Row],[QUANTITY]]</f>
        <v>330</v>
      </c>
      <c r="M148" s="14">
        <f>InputData[[#This Row],[SELLING PRICE]]*InputData[[#This Row],[QUANTITY]]*(1-InputData[[#This Row],[DISCOUNT %]])</f>
        <v>349.79999999999995</v>
      </c>
      <c r="N148" s="12">
        <f>DAY(InputData[[#This Row],[DATE]])</f>
        <v>10</v>
      </c>
      <c r="O148" s="12" t="str">
        <f>TEXT(InputData[[#This Row],[DATE]],"mmm")</f>
        <v>Jul</v>
      </c>
      <c r="P148" s="12">
        <f>YEAR(InputData[[#This Row],[DATE]])</f>
        <v>2021</v>
      </c>
    </row>
    <row r="149" spans="1:16" x14ac:dyDescent="0.3">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14">
        <f>VLOOKUP(InputData[[#This Row],[PRODUCT ID]],MasterData[],5,0)</f>
        <v>6</v>
      </c>
      <c r="K149" s="14">
        <f>VLOOKUP(InputData[[#This Row],[PRODUCT ID]],MasterData[],6,0)</f>
        <v>7.8599999999999994</v>
      </c>
      <c r="L149" s="14">
        <f>InputData[[#This Row],[BUYING PRIZE]]*InputData[[#This Row],[QUANTITY]]</f>
        <v>24</v>
      </c>
      <c r="M149" s="14">
        <f>InputData[[#This Row],[SELLING PRICE]]*InputData[[#This Row],[QUANTITY]]*(1-InputData[[#This Row],[DISCOUNT %]])</f>
        <v>31.439999999999998</v>
      </c>
      <c r="N149" s="12">
        <f>DAY(InputData[[#This Row],[DATE]])</f>
        <v>11</v>
      </c>
      <c r="O149" s="12" t="str">
        <f>TEXT(InputData[[#This Row],[DATE]],"mmm")</f>
        <v>Jul</v>
      </c>
      <c r="P149" s="12">
        <f>YEAR(InputData[[#This Row],[DATE]])</f>
        <v>2021</v>
      </c>
    </row>
    <row r="150" spans="1:16" x14ac:dyDescent="0.3">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14">
        <f>VLOOKUP(InputData[[#This Row],[PRODUCT ID]],MasterData[],5,0)</f>
        <v>150</v>
      </c>
      <c r="K150" s="14">
        <f>VLOOKUP(InputData[[#This Row],[PRODUCT ID]],MasterData[],6,0)</f>
        <v>210</v>
      </c>
      <c r="L150" s="14">
        <f>InputData[[#This Row],[BUYING PRIZE]]*InputData[[#This Row],[QUANTITY]]</f>
        <v>150</v>
      </c>
      <c r="M150" s="14">
        <f>InputData[[#This Row],[SELLING PRICE]]*InputData[[#This Row],[QUANTITY]]*(1-InputData[[#This Row],[DISCOUNT %]])</f>
        <v>210</v>
      </c>
      <c r="N150" s="12">
        <f>DAY(InputData[[#This Row],[DATE]])</f>
        <v>13</v>
      </c>
      <c r="O150" s="12" t="str">
        <f>TEXT(InputData[[#This Row],[DATE]],"mmm")</f>
        <v>Jul</v>
      </c>
      <c r="P150" s="12">
        <f>YEAR(InputData[[#This Row],[DATE]])</f>
        <v>2021</v>
      </c>
    </row>
    <row r="151" spans="1:16" x14ac:dyDescent="0.3">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14">
        <f>VLOOKUP(InputData[[#This Row],[PRODUCT ID]],MasterData[],5,0)</f>
        <v>141</v>
      </c>
      <c r="K151" s="14">
        <f>VLOOKUP(InputData[[#This Row],[PRODUCT ID]],MasterData[],6,0)</f>
        <v>149.46</v>
      </c>
      <c r="L151" s="14">
        <f>InputData[[#This Row],[BUYING PRIZE]]*InputData[[#This Row],[QUANTITY]]</f>
        <v>1128</v>
      </c>
      <c r="M151" s="14">
        <f>InputData[[#This Row],[SELLING PRICE]]*InputData[[#This Row],[QUANTITY]]*(1-InputData[[#This Row],[DISCOUNT %]])</f>
        <v>1195.68</v>
      </c>
      <c r="N151" s="12">
        <f>DAY(InputData[[#This Row],[DATE]])</f>
        <v>16</v>
      </c>
      <c r="O151" s="12" t="str">
        <f>TEXT(InputData[[#This Row],[DATE]],"mmm")</f>
        <v>Jul</v>
      </c>
      <c r="P151" s="12">
        <f>YEAR(InputData[[#This Row],[DATE]])</f>
        <v>2021</v>
      </c>
    </row>
    <row r="152" spans="1:16" x14ac:dyDescent="0.3">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14">
        <f>VLOOKUP(InputData[[#This Row],[PRODUCT ID]],MasterData[],5,0)</f>
        <v>48</v>
      </c>
      <c r="K152" s="14">
        <f>VLOOKUP(InputData[[#This Row],[PRODUCT ID]],MasterData[],6,0)</f>
        <v>57.120000000000005</v>
      </c>
      <c r="L152" s="14">
        <f>InputData[[#This Row],[BUYING PRIZE]]*InputData[[#This Row],[QUANTITY]]</f>
        <v>672</v>
      </c>
      <c r="M152" s="14">
        <f>InputData[[#This Row],[SELLING PRICE]]*InputData[[#This Row],[QUANTITY]]*(1-InputData[[#This Row],[DISCOUNT %]])</f>
        <v>799.68000000000006</v>
      </c>
      <c r="N152" s="12">
        <f>DAY(InputData[[#This Row],[DATE]])</f>
        <v>18</v>
      </c>
      <c r="O152" s="12" t="str">
        <f>TEXT(InputData[[#This Row],[DATE]],"mmm")</f>
        <v>Jul</v>
      </c>
      <c r="P152" s="12">
        <f>YEAR(InputData[[#This Row],[DATE]])</f>
        <v>2021</v>
      </c>
    </row>
    <row r="153" spans="1:16" x14ac:dyDescent="0.3">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14">
        <f>VLOOKUP(InputData[[#This Row],[PRODUCT ID]],MasterData[],5,0)</f>
        <v>72</v>
      </c>
      <c r="K153" s="14">
        <f>VLOOKUP(InputData[[#This Row],[PRODUCT ID]],MasterData[],6,0)</f>
        <v>79.92</v>
      </c>
      <c r="L153" s="14">
        <f>InputData[[#This Row],[BUYING PRIZE]]*InputData[[#This Row],[QUANTITY]]</f>
        <v>792</v>
      </c>
      <c r="M153" s="14">
        <f>InputData[[#This Row],[SELLING PRICE]]*InputData[[#This Row],[QUANTITY]]*(1-InputData[[#This Row],[DISCOUNT %]])</f>
        <v>879.12</v>
      </c>
      <c r="N153" s="12">
        <f>DAY(InputData[[#This Row],[DATE]])</f>
        <v>20</v>
      </c>
      <c r="O153" s="12" t="str">
        <f>TEXT(InputData[[#This Row],[DATE]],"mmm")</f>
        <v>Jul</v>
      </c>
      <c r="P153" s="12">
        <f>YEAR(InputData[[#This Row],[DATE]])</f>
        <v>2021</v>
      </c>
    </row>
    <row r="154" spans="1:16" x14ac:dyDescent="0.3">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14">
        <f>VLOOKUP(InputData[[#This Row],[PRODUCT ID]],MasterData[],5,0)</f>
        <v>67</v>
      </c>
      <c r="K154" s="14">
        <f>VLOOKUP(InputData[[#This Row],[PRODUCT ID]],MasterData[],6,0)</f>
        <v>83.08</v>
      </c>
      <c r="L154" s="14">
        <f>InputData[[#This Row],[BUYING PRIZE]]*InputData[[#This Row],[QUANTITY]]</f>
        <v>335</v>
      </c>
      <c r="M154" s="14">
        <f>InputData[[#This Row],[SELLING PRICE]]*InputData[[#This Row],[QUANTITY]]*(1-InputData[[#This Row],[DISCOUNT %]])</f>
        <v>415.4</v>
      </c>
      <c r="N154" s="12">
        <f>DAY(InputData[[#This Row],[DATE]])</f>
        <v>20</v>
      </c>
      <c r="O154" s="12" t="str">
        <f>TEXT(InputData[[#This Row],[DATE]],"mmm")</f>
        <v>Jul</v>
      </c>
      <c r="P154" s="12">
        <f>YEAR(InputData[[#This Row],[DATE]])</f>
        <v>2021</v>
      </c>
    </row>
    <row r="155" spans="1:16" x14ac:dyDescent="0.3">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14">
        <f>VLOOKUP(InputData[[#This Row],[PRODUCT ID]],MasterData[],5,0)</f>
        <v>47</v>
      </c>
      <c r="K155" s="14">
        <f>VLOOKUP(InputData[[#This Row],[PRODUCT ID]],MasterData[],6,0)</f>
        <v>53.11</v>
      </c>
      <c r="L155" s="14">
        <f>InputData[[#This Row],[BUYING PRIZE]]*InputData[[#This Row],[QUANTITY]]</f>
        <v>705</v>
      </c>
      <c r="M155" s="14">
        <f>InputData[[#This Row],[SELLING PRICE]]*InputData[[#This Row],[QUANTITY]]*(1-InputData[[#This Row],[DISCOUNT %]])</f>
        <v>796.65</v>
      </c>
      <c r="N155" s="12">
        <f>DAY(InputData[[#This Row],[DATE]])</f>
        <v>21</v>
      </c>
      <c r="O155" s="12" t="str">
        <f>TEXT(InputData[[#This Row],[DATE]],"mmm")</f>
        <v>Jul</v>
      </c>
      <c r="P155" s="12">
        <f>YEAR(InputData[[#This Row],[DATE]])</f>
        <v>2021</v>
      </c>
    </row>
    <row r="156" spans="1:16" x14ac:dyDescent="0.3">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14">
        <f>VLOOKUP(InputData[[#This Row],[PRODUCT ID]],MasterData[],5,0)</f>
        <v>18</v>
      </c>
      <c r="K156" s="14">
        <f>VLOOKUP(InputData[[#This Row],[PRODUCT ID]],MasterData[],6,0)</f>
        <v>24.66</v>
      </c>
      <c r="L156" s="14">
        <f>InputData[[#This Row],[BUYING PRIZE]]*InputData[[#This Row],[QUANTITY]]</f>
        <v>54</v>
      </c>
      <c r="M156" s="14">
        <f>InputData[[#This Row],[SELLING PRICE]]*InputData[[#This Row],[QUANTITY]]*(1-InputData[[#This Row],[DISCOUNT %]])</f>
        <v>73.98</v>
      </c>
      <c r="N156" s="12">
        <f>DAY(InputData[[#This Row],[DATE]])</f>
        <v>22</v>
      </c>
      <c r="O156" s="12" t="str">
        <f>TEXT(InputData[[#This Row],[DATE]],"mmm")</f>
        <v>Jul</v>
      </c>
      <c r="P156" s="12">
        <f>YEAR(InputData[[#This Row],[DATE]])</f>
        <v>2021</v>
      </c>
    </row>
    <row r="157" spans="1:16" x14ac:dyDescent="0.3">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14">
        <f>VLOOKUP(InputData[[#This Row],[PRODUCT ID]],MasterData[],5,0)</f>
        <v>144</v>
      </c>
      <c r="K157" s="14">
        <f>VLOOKUP(InputData[[#This Row],[PRODUCT ID]],MasterData[],6,0)</f>
        <v>156.96</v>
      </c>
      <c r="L157" s="14">
        <f>InputData[[#This Row],[BUYING PRIZE]]*InputData[[#This Row],[QUANTITY]]</f>
        <v>2016</v>
      </c>
      <c r="M157" s="14">
        <f>InputData[[#This Row],[SELLING PRICE]]*InputData[[#This Row],[QUANTITY]]*(1-InputData[[#This Row],[DISCOUNT %]])</f>
        <v>2197.44</v>
      </c>
      <c r="N157" s="12">
        <f>DAY(InputData[[#This Row],[DATE]])</f>
        <v>22</v>
      </c>
      <c r="O157" s="12" t="str">
        <f>TEXT(InputData[[#This Row],[DATE]],"mmm")</f>
        <v>Jul</v>
      </c>
      <c r="P157" s="12">
        <f>YEAR(InputData[[#This Row],[DATE]])</f>
        <v>2021</v>
      </c>
    </row>
    <row r="158" spans="1:16" x14ac:dyDescent="0.3">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14">
        <f>VLOOKUP(InputData[[#This Row],[PRODUCT ID]],MasterData[],5,0)</f>
        <v>90</v>
      </c>
      <c r="K158" s="14">
        <f>VLOOKUP(InputData[[#This Row],[PRODUCT ID]],MasterData[],6,0)</f>
        <v>96.3</v>
      </c>
      <c r="L158" s="14">
        <f>InputData[[#This Row],[BUYING PRIZE]]*InputData[[#This Row],[QUANTITY]]</f>
        <v>630</v>
      </c>
      <c r="M158" s="14">
        <f>InputData[[#This Row],[SELLING PRICE]]*InputData[[#This Row],[QUANTITY]]*(1-InputData[[#This Row],[DISCOUNT %]])</f>
        <v>674.1</v>
      </c>
      <c r="N158" s="12">
        <f>DAY(InputData[[#This Row],[DATE]])</f>
        <v>23</v>
      </c>
      <c r="O158" s="12" t="str">
        <f>TEXT(InputData[[#This Row],[DATE]],"mmm")</f>
        <v>Jul</v>
      </c>
      <c r="P158" s="12">
        <f>YEAR(InputData[[#This Row],[DATE]])</f>
        <v>2021</v>
      </c>
    </row>
    <row r="159" spans="1:16" x14ac:dyDescent="0.3">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14">
        <f>VLOOKUP(InputData[[#This Row],[PRODUCT ID]],MasterData[],5,0)</f>
        <v>67</v>
      </c>
      <c r="K159" s="14">
        <f>VLOOKUP(InputData[[#This Row],[PRODUCT ID]],MasterData[],6,0)</f>
        <v>85.76</v>
      </c>
      <c r="L159" s="14">
        <f>InputData[[#This Row],[BUYING PRIZE]]*InputData[[#This Row],[QUANTITY]]</f>
        <v>536</v>
      </c>
      <c r="M159" s="14">
        <f>InputData[[#This Row],[SELLING PRICE]]*InputData[[#This Row],[QUANTITY]]*(1-InputData[[#This Row],[DISCOUNT %]])</f>
        <v>686.08</v>
      </c>
      <c r="N159" s="12">
        <f>DAY(InputData[[#This Row],[DATE]])</f>
        <v>23</v>
      </c>
      <c r="O159" s="12" t="str">
        <f>TEXT(InputData[[#This Row],[DATE]],"mmm")</f>
        <v>Jul</v>
      </c>
      <c r="P159" s="12">
        <f>YEAR(InputData[[#This Row],[DATE]])</f>
        <v>2021</v>
      </c>
    </row>
    <row r="160" spans="1:16" x14ac:dyDescent="0.3">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14">
        <f>VLOOKUP(InputData[[#This Row],[PRODUCT ID]],MasterData[],5,0)</f>
        <v>6</v>
      </c>
      <c r="K160" s="14">
        <f>VLOOKUP(InputData[[#This Row],[PRODUCT ID]],MasterData[],6,0)</f>
        <v>7.8599999999999994</v>
      </c>
      <c r="L160" s="14">
        <f>InputData[[#This Row],[BUYING PRIZE]]*InputData[[#This Row],[QUANTITY]]</f>
        <v>24</v>
      </c>
      <c r="M160" s="14">
        <f>InputData[[#This Row],[SELLING PRICE]]*InputData[[#This Row],[QUANTITY]]*(1-InputData[[#This Row],[DISCOUNT %]])</f>
        <v>31.439999999999998</v>
      </c>
      <c r="N160" s="12">
        <f>DAY(InputData[[#This Row],[DATE]])</f>
        <v>24</v>
      </c>
      <c r="O160" s="12" t="str">
        <f>TEXT(InputData[[#This Row],[DATE]],"mmm")</f>
        <v>Jul</v>
      </c>
      <c r="P160" s="12">
        <f>YEAR(InputData[[#This Row],[DATE]])</f>
        <v>2021</v>
      </c>
    </row>
    <row r="161" spans="1:16" x14ac:dyDescent="0.3">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14">
        <f>VLOOKUP(InputData[[#This Row],[PRODUCT ID]],MasterData[],5,0)</f>
        <v>76</v>
      </c>
      <c r="K161" s="14">
        <f>VLOOKUP(InputData[[#This Row],[PRODUCT ID]],MasterData[],6,0)</f>
        <v>82.08</v>
      </c>
      <c r="L161" s="14">
        <f>InputData[[#This Row],[BUYING PRIZE]]*InputData[[#This Row],[QUANTITY]]</f>
        <v>1140</v>
      </c>
      <c r="M161" s="14">
        <f>InputData[[#This Row],[SELLING PRICE]]*InputData[[#This Row],[QUANTITY]]*(1-InputData[[#This Row],[DISCOUNT %]])</f>
        <v>1231.2</v>
      </c>
      <c r="N161" s="12">
        <f>DAY(InputData[[#This Row],[DATE]])</f>
        <v>29</v>
      </c>
      <c r="O161" s="12" t="str">
        <f>TEXT(InputData[[#This Row],[DATE]],"mmm")</f>
        <v>Jul</v>
      </c>
      <c r="P161" s="12">
        <f>YEAR(InputData[[#This Row],[DATE]])</f>
        <v>2021</v>
      </c>
    </row>
    <row r="162" spans="1:16" x14ac:dyDescent="0.3">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14">
        <f>VLOOKUP(InputData[[#This Row],[PRODUCT ID]],MasterData[],5,0)</f>
        <v>98</v>
      </c>
      <c r="K162" s="14">
        <f>VLOOKUP(InputData[[#This Row],[PRODUCT ID]],MasterData[],6,0)</f>
        <v>103.88</v>
      </c>
      <c r="L162" s="14">
        <f>InputData[[#This Row],[BUYING PRIZE]]*InputData[[#This Row],[QUANTITY]]</f>
        <v>1078</v>
      </c>
      <c r="M162" s="14">
        <f>InputData[[#This Row],[SELLING PRICE]]*InputData[[#This Row],[QUANTITY]]*(1-InputData[[#This Row],[DISCOUNT %]])</f>
        <v>1142.6799999999998</v>
      </c>
      <c r="N162" s="12">
        <f>DAY(InputData[[#This Row],[DATE]])</f>
        <v>1</v>
      </c>
      <c r="O162" s="12" t="str">
        <f>TEXT(InputData[[#This Row],[DATE]],"mmm")</f>
        <v>Aug</v>
      </c>
      <c r="P162" s="12">
        <f>YEAR(InputData[[#This Row],[DATE]])</f>
        <v>2021</v>
      </c>
    </row>
    <row r="163" spans="1:16" x14ac:dyDescent="0.3">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14">
        <f>VLOOKUP(InputData[[#This Row],[PRODUCT ID]],MasterData[],5,0)</f>
        <v>141</v>
      </c>
      <c r="K163" s="14">
        <f>VLOOKUP(InputData[[#This Row],[PRODUCT ID]],MasterData[],6,0)</f>
        <v>149.46</v>
      </c>
      <c r="L163" s="14">
        <f>InputData[[#This Row],[BUYING PRIZE]]*InputData[[#This Row],[QUANTITY]]</f>
        <v>423</v>
      </c>
      <c r="M163" s="14">
        <f>InputData[[#This Row],[SELLING PRICE]]*InputData[[#This Row],[QUANTITY]]*(1-InputData[[#This Row],[DISCOUNT %]])</f>
        <v>448.38</v>
      </c>
      <c r="N163" s="12">
        <f>DAY(InputData[[#This Row],[DATE]])</f>
        <v>2</v>
      </c>
      <c r="O163" s="12" t="str">
        <f>TEXT(InputData[[#This Row],[DATE]],"mmm")</f>
        <v>Aug</v>
      </c>
      <c r="P163" s="12">
        <f>YEAR(InputData[[#This Row],[DATE]])</f>
        <v>2021</v>
      </c>
    </row>
    <row r="164" spans="1:16" x14ac:dyDescent="0.3">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14">
        <f>VLOOKUP(InputData[[#This Row],[PRODUCT ID]],MasterData[],5,0)</f>
        <v>121</v>
      </c>
      <c r="K164" s="14">
        <f>VLOOKUP(InputData[[#This Row],[PRODUCT ID]],MasterData[],6,0)</f>
        <v>141.57</v>
      </c>
      <c r="L164" s="14">
        <f>InputData[[#This Row],[BUYING PRIZE]]*InputData[[#This Row],[QUANTITY]]</f>
        <v>1573</v>
      </c>
      <c r="M164" s="14">
        <f>InputData[[#This Row],[SELLING PRICE]]*InputData[[#This Row],[QUANTITY]]*(1-InputData[[#This Row],[DISCOUNT %]])</f>
        <v>1840.4099999999999</v>
      </c>
      <c r="N164" s="12">
        <f>DAY(InputData[[#This Row],[DATE]])</f>
        <v>3</v>
      </c>
      <c r="O164" s="12" t="str">
        <f>TEXT(InputData[[#This Row],[DATE]],"mmm")</f>
        <v>Aug</v>
      </c>
      <c r="P164" s="12">
        <f>YEAR(InputData[[#This Row],[DATE]])</f>
        <v>2021</v>
      </c>
    </row>
    <row r="165" spans="1:16" x14ac:dyDescent="0.3">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14">
        <f>VLOOKUP(InputData[[#This Row],[PRODUCT ID]],MasterData[],5,0)</f>
        <v>55</v>
      </c>
      <c r="K165" s="14">
        <f>VLOOKUP(InputData[[#This Row],[PRODUCT ID]],MasterData[],6,0)</f>
        <v>58.3</v>
      </c>
      <c r="L165" s="14">
        <f>InputData[[#This Row],[BUYING PRIZE]]*InputData[[#This Row],[QUANTITY]]</f>
        <v>660</v>
      </c>
      <c r="M165" s="14">
        <f>InputData[[#This Row],[SELLING PRICE]]*InputData[[#This Row],[QUANTITY]]*(1-InputData[[#This Row],[DISCOUNT %]])</f>
        <v>699.59999999999991</v>
      </c>
      <c r="N165" s="12">
        <f>DAY(InputData[[#This Row],[DATE]])</f>
        <v>3</v>
      </c>
      <c r="O165" s="12" t="str">
        <f>TEXT(InputData[[#This Row],[DATE]],"mmm")</f>
        <v>Aug</v>
      </c>
      <c r="P165" s="12">
        <f>YEAR(InputData[[#This Row],[DATE]])</f>
        <v>2021</v>
      </c>
    </row>
    <row r="166" spans="1:16" x14ac:dyDescent="0.3">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14">
        <f>VLOOKUP(InputData[[#This Row],[PRODUCT ID]],MasterData[],5,0)</f>
        <v>37</v>
      </c>
      <c r="K166" s="14">
        <f>VLOOKUP(InputData[[#This Row],[PRODUCT ID]],MasterData[],6,0)</f>
        <v>41.81</v>
      </c>
      <c r="L166" s="14">
        <f>InputData[[#This Row],[BUYING PRIZE]]*InputData[[#This Row],[QUANTITY]]</f>
        <v>518</v>
      </c>
      <c r="M166" s="14">
        <f>InputData[[#This Row],[SELLING PRICE]]*InputData[[#This Row],[QUANTITY]]*(1-InputData[[#This Row],[DISCOUNT %]])</f>
        <v>585.34</v>
      </c>
      <c r="N166" s="12">
        <f>DAY(InputData[[#This Row],[DATE]])</f>
        <v>5</v>
      </c>
      <c r="O166" s="12" t="str">
        <f>TEXT(InputData[[#This Row],[DATE]],"mmm")</f>
        <v>Aug</v>
      </c>
      <c r="P166" s="12">
        <f>YEAR(InputData[[#This Row],[DATE]])</f>
        <v>2021</v>
      </c>
    </row>
    <row r="167" spans="1:16" x14ac:dyDescent="0.3">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14">
        <f>VLOOKUP(InputData[[#This Row],[PRODUCT ID]],MasterData[],5,0)</f>
        <v>67</v>
      </c>
      <c r="K167" s="14">
        <f>VLOOKUP(InputData[[#This Row],[PRODUCT ID]],MasterData[],6,0)</f>
        <v>85.76</v>
      </c>
      <c r="L167" s="14">
        <f>InputData[[#This Row],[BUYING PRIZE]]*InputData[[#This Row],[QUANTITY]]</f>
        <v>67</v>
      </c>
      <c r="M167" s="14">
        <f>InputData[[#This Row],[SELLING PRICE]]*InputData[[#This Row],[QUANTITY]]*(1-InputData[[#This Row],[DISCOUNT %]])</f>
        <v>85.76</v>
      </c>
      <c r="N167" s="12">
        <f>DAY(InputData[[#This Row],[DATE]])</f>
        <v>6</v>
      </c>
      <c r="O167" s="12" t="str">
        <f>TEXT(InputData[[#This Row],[DATE]],"mmm")</f>
        <v>Aug</v>
      </c>
      <c r="P167" s="12">
        <f>YEAR(InputData[[#This Row],[DATE]])</f>
        <v>2021</v>
      </c>
    </row>
    <row r="168" spans="1:16" x14ac:dyDescent="0.3">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14">
        <f>VLOOKUP(InputData[[#This Row],[PRODUCT ID]],MasterData[],5,0)</f>
        <v>133</v>
      </c>
      <c r="K168" s="14">
        <f>VLOOKUP(InputData[[#This Row],[PRODUCT ID]],MasterData[],6,0)</f>
        <v>155.61000000000001</v>
      </c>
      <c r="L168" s="14">
        <f>InputData[[#This Row],[BUYING PRIZE]]*InputData[[#This Row],[QUANTITY]]</f>
        <v>532</v>
      </c>
      <c r="M168" s="14">
        <f>InputData[[#This Row],[SELLING PRICE]]*InputData[[#This Row],[QUANTITY]]*(1-InputData[[#This Row],[DISCOUNT %]])</f>
        <v>622.44000000000005</v>
      </c>
      <c r="N168" s="12">
        <f>DAY(InputData[[#This Row],[DATE]])</f>
        <v>10</v>
      </c>
      <c r="O168" s="12" t="str">
        <f>TEXT(InputData[[#This Row],[DATE]],"mmm")</f>
        <v>Aug</v>
      </c>
      <c r="P168" s="12">
        <f>YEAR(InputData[[#This Row],[DATE]])</f>
        <v>2021</v>
      </c>
    </row>
    <row r="169" spans="1:16" x14ac:dyDescent="0.3">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14">
        <f>VLOOKUP(InputData[[#This Row],[PRODUCT ID]],MasterData[],5,0)</f>
        <v>76</v>
      </c>
      <c r="K169" s="14">
        <f>VLOOKUP(InputData[[#This Row],[PRODUCT ID]],MasterData[],6,0)</f>
        <v>82.08</v>
      </c>
      <c r="L169" s="14">
        <f>InputData[[#This Row],[BUYING PRIZE]]*InputData[[#This Row],[QUANTITY]]</f>
        <v>760</v>
      </c>
      <c r="M169" s="14">
        <f>InputData[[#This Row],[SELLING PRICE]]*InputData[[#This Row],[QUANTITY]]*(1-InputData[[#This Row],[DISCOUNT %]])</f>
        <v>820.8</v>
      </c>
      <c r="N169" s="12">
        <f>DAY(InputData[[#This Row],[DATE]])</f>
        <v>10</v>
      </c>
      <c r="O169" s="12" t="str">
        <f>TEXT(InputData[[#This Row],[DATE]],"mmm")</f>
        <v>Aug</v>
      </c>
      <c r="P169" s="12">
        <f>YEAR(InputData[[#This Row],[DATE]])</f>
        <v>2021</v>
      </c>
    </row>
    <row r="170" spans="1:16" x14ac:dyDescent="0.3">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14">
        <f>VLOOKUP(InputData[[#This Row],[PRODUCT ID]],MasterData[],5,0)</f>
        <v>75</v>
      </c>
      <c r="K170" s="14">
        <f>VLOOKUP(InputData[[#This Row],[PRODUCT ID]],MasterData[],6,0)</f>
        <v>85.5</v>
      </c>
      <c r="L170" s="14">
        <f>InputData[[#This Row],[BUYING PRIZE]]*InputData[[#This Row],[QUANTITY]]</f>
        <v>450</v>
      </c>
      <c r="M170" s="14">
        <f>InputData[[#This Row],[SELLING PRICE]]*InputData[[#This Row],[QUANTITY]]*(1-InputData[[#This Row],[DISCOUNT %]])</f>
        <v>513</v>
      </c>
      <c r="N170" s="12">
        <f>DAY(InputData[[#This Row],[DATE]])</f>
        <v>10</v>
      </c>
      <c r="O170" s="12" t="str">
        <f>TEXT(InputData[[#This Row],[DATE]],"mmm")</f>
        <v>Aug</v>
      </c>
      <c r="P170" s="12">
        <f>YEAR(InputData[[#This Row],[DATE]])</f>
        <v>2021</v>
      </c>
    </row>
    <row r="171" spans="1:16" x14ac:dyDescent="0.3">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14">
        <f>VLOOKUP(InputData[[#This Row],[PRODUCT ID]],MasterData[],5,0)</f>
        <v>141</v>
      </c>
      <c r="K171" s="14">
        <f>VLOOKUP(InputData[[#This Row],[PRODUCT ID]],MasterData[],6,0)</f>
        <v>149.46</v>
      </c>
      <c r="L171" s="14">
        <f>InputData[[#This Row],[BUYING PRIZE]]*InputData[[#This Row],[QUANTITY]]</f>
        <v>564</v>
      </c>
      <c r="M171" s="14">
        <f>InputData[[#This Row],[SELLING PRICE]]*InputData[[#This Row],[QUANTITY]]*(1-InputData[[#This Row],[DISCOUNT %]])</f>
        <v>597.84</v>
      </c>
      <c r="N171" s="12">
        <f>DAY(InputData[[#This Row],[DATE]])</f>
        <v>11</v>
      </c>
      <c r="O171" s="12" t="str">
        <f>TEXT(InputData[[#This Row],[DATE]],"mmm")</f>
        <v>Aug</v>
      </c>
      <c r="P171" s="12">
        <f>YEAR(InputData[[#This Row],[DATE]])</f>
        <v>2021</v>
      </c>
    </row>
    <row r="172" spans="1:16" x14ac:dyDescent="0.3">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14">
        <f>VLOOKUP(InputData[[#This Row],[PRODUCT ID]],MasterData[],5,0)</f>
        <v>44</v>
      </c>
      <c r="K172" s="14">
        <f>VLOOKUP(InputData[[#This Row],[PRODUCT ID]],MasterData[],6,0)</f>
        <v>48.4</v>
      </c>
      <c r="L172" s="14">
        <f>InputData[[#This Row],[BUYING PRIZE]]*InputData[[#This Row],[QUANTITY]]</f>
        <v>572</v>
      </c>
      <c r="M172" s="14">
        <f>InputData[[#This Row],[SELLING PRICE]]*InputData[[#This Row],[QUANTITY]]*(1-InputData[[#This Row],[DISCOUNT %]])</f>
        <v>629.19999999999993</v>
      </c>
      <c r="N172" s="12">
        <f>DAY(InputData[[#This Row],[DATE]])</f>
        <v>13</v>
      </c>
      <c r="O172" s="12" t="str">
        <f>TEXT(InputData[[#This Row],[DATE]],"mmm")</f>
        <v>Aug</v>
      </c>
      <c r="P172" s="12">
        <f>YEAR(InputData[[#This Row],[DATE]])</f>
        <v>2021</v>
      </c>
    </row>
    <row r="173" spans="1:16" x14ac:dyDescent="0.3">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14">
        <f>VLOOKUP(InputData[[#This Row],[PRODUCT ID]],MasterData[],5,0)</f>
        <v>48</v>
      </c>
      <c r="K173" s="14">
        <f>VLOOKUP(InputData[[#This Row],[PRODUCT ID]],MasterData[],6,0)</f>
        <v>57.120000000000005</v>
      </c>
      <c r="L173" s="14">
        <f>InputData[[#This Row],[BUYING PRIZE]]*InputData[[#This Row],[QUANTITY]]</f>
        <v>432</v>
      </c>
      <c r="M173" s="14">
        <f>InputData[[#This Row],[SELLING PRICE]]*InputData[[#This Row],[QUANTITY]]*(1-InputData[[#This Row],[DISCOUNT %]])</f>
        <v>514.08000000000004</v>
      </c>
      <c r="N173" s="12">
        <f>DAY(InputData[[#This Row],[DATE]])</f>
        <v>13</v>
      </c>
      <c r="O173" s="12" t="str">
        <f>TEXT(InputData[[#This Row],[DATE]],"mmm")</f>
        <v>Aug</v>
      </c>
      <c r="P173" s="12">
        <f>YEAR(InputData[[#This Row],[DATE]])</f>
        <v>2021</v>
      </c>
    </row>
    <row r="174" spans="1:16" x14ac:dyDescent="0.3">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14">
        <f>VLOOKUP(InputData[[#This Row],[PRODUCT ID]],MasterData[],5,0)</f>
        <v>71</v>
      </c>
      <c r="K174" s="14">
        <f>VLOOKUP(InputData[[#This Row],[PRODUCT ID]],MasterData[],6,0)</f>
        <v>80.94</v>
      </c>
      <c r="L174" s="14">
        <f>InputData[[#This Row],[BUYING PRIZE]]*InputData[[#This Row],[QUANTITY]]</f>
        <v>213</v>
      </c>
      <c r="M174" s="14">
        <f>InputData[[#This Row],[SELLING PRICE]]*InputData[[#This Row],[QUANTITY]]*(1-InputData[[#This Row],[DISCOUNT %]])</f>
        <v>242.82</v>
      </c>
      <c r="N174" s="12">
        <f>DAY(InputData[[#This Row],[DATE]])</f>
        <v>16</v>
      </c>
      <c r="O174" s="12" t="str">
        <f>TEXT(InputData[[#This Row],[DATE]],"mmm")</f>
        <v>Aug</v>
      </c>
      <c r="P174" s="12">
        <f>YEAR(InputData[[#This Row],[DATE]])</f>
        <v>2021</v>
      </c>
    </row>
    <row r="175" spans="1:16" x14ac:dyDescent="0.3">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14">
        <f>VLOOKUP(InputData[[#This Row],[PRODUCT ID]],MasterData[],5,0)</f>
        <v>7</v>
      </c>
      <c r="K175" s="14">
        <f>VLOOKUP(InputData[[#This Row],[PRODUCT ID]],MasterData[],6,0)</f>
        <v>8.33</v>
      </c>
      <c r="L175" s="14">
        <f>InputData[[#This Row],[BUYING PRIZE]]*InputData[[#This Row],[QUANTITY]]</f>
        <v>42</v>
      </c>
      <c r="M175" s="14">
        <f>InputData[[#This Row],[SELLING PRICE]]*InputData[[#This Row],[QUANTITY]]*(1-InputData[[#This Row],[DISCOUNT %]])</f>
        <v>49.980000000000004</v>
      </c>
      <c r="N175" s="12">
        <f>DAY(InputData[[#This Row],[DATE]])</f>
        <v>18</v>
      </c>
      <c r="O175" s="12" t="str">
        <f>TEXT(InputData[[#This Row],[DATE]],"mmm")</f>
        <v>Aug</v>
      </c>
      <c r="P175" s="12">
        <f>YEAR(InputData[[#This Row],[DATE]])</f>
        <v>2021</v>
      </c>
    </row>
    <row r="176" spans="1:16" x14ac:dyDescent="0.3">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14">
        <f>VLOOKUP(InputData[[#This Row],[PRODUCT ID]],MasterData[],5,0)</f>
        <v>61</v>
      </c>
      <c r="K176" s="14">
        <f>VLOOKUP(InputData[[#This Row],[PRODUCT ID]],MasterData[],6,0)</f>
        <v>76.25</v>
      </c>
      <c r="L176" s="14">
        <f>InputData[[#This Row],[BUYING PRIZE]]*InputData[[#This Row],[QUANTITY]]</f>
        <v>915</v>
      </c>
      <c r="M176" s="14">
        <f>InputData[[#This Row],[SELLING PRICE]]*InputData[[#This Row],[QUANTITY]]*(1-InputData[[#This Row],[DISCOUNT %]])</f>
        <v>1143.75</v>
      </c>
      <c r="N176" s="12">
        <f>DAY(InputData[[#This Row],[DATE]])</f>
        <v>20</v>
      </c>
      <c r="O176" s="12" t="str">
        <f>TEXT(InputData[[#This Row],[DATE]],"mmm")</f>
        <v>Aug</v>
      </c>
      <c r="P176" s="12">
        <f>YEAR(InputData[[#This Row],[DATE]])</f>
        <v>2021</v>
      </c>
    </row>
    <row r="177" spans="1:16" x14ac:dyDescent="0.3">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14">
        <f>VLOOKUP(InputData[[#This Row],[PRODUCT ID]],MasterData[],5,0)</f>
        <v>93</v>
      </c>
      <c r="K177" s="14">
        <f>VLOOKUP(InputData[[#This Row],[PRODUCT ID]],MasterData[],6,0)</f>
        <v>104.16</v>
      </c>
      <c r="L177" s="14">
        <f>InputData[[#This Row],[BUYING PRIZE]]*InputData[[#This Row],[QUANTITY]]</f>
        <v>837</v>
      </c>
      <c r="M177" s="14">
        <f>InputData[[#This Row],[SELLING PRICE]]*InputData[[#This Row],[QUANTITY]]*(1-InputData[[#This Row],[DISCOUNT %]])</f>
        <v>937.43999999999994</v>
      </c>
      <c r="N177" s="12">
        <f>DAY(InputData[[#This Row],[DATE]])</f>
        <v>20</v>
      </c>
      <c r="O177" s="12" t="str">
        <f>TEXT(InputData[[#This Row],[DATE]],"mmm")</f>
        <v>Aug</v>
      </c>
      <c r="P177" s="12">
        <f>YEAR(InputData[[#This Row],[DATE]])</f>
        <v>2021</v>
      </c>
    </row>
    <row r="178" spans="1:16" x14ac:dyDescent="0.3">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14">
        <f>VLOOKUP(InputData[[#This Row],[PRODUCT ID]],MasterData[],5,0)</f>
        <v>37</v>
      </c>
      <c r="K178" s="14">
        <f>VLOOKUP(InputData[[#This Row],[PRODUCT ID]],MasterData[],6,0)</f>
        <v>41.81</v>
      </c>
      <c r="L178" s="14">
        <f>InputData[[#This Row],[BUYING PRIZE]]*InputData[[#This Row],[QUANTITY]]</f>
        <v>481</v>
      </c>
      <c r="M178" s="14">
        <f>InputData[[#This Row],[SELLING PRICE]]*InputData[[#This Row],[QUANTITY]]*(1-InputData[[#This Row],[DISCOUNT %]])</f>
        <v>543.53</v>
      </c>
      <c r="N178" s="12">
        <f>DAY(InputData[[#This Row],[DATE]])</f>
        <v>20</v>
      </c>
      <c r="O178" s="12" t="str">
        <f>TEXT(InputData[[#This Row],[DATE]],"mmm")</f>
        <v>Aug</v>
      </c>
      <c r="P178" s="12">
        <f>YEAR(InputData[[#This Row],[DATE]])</f>
        <v>2021</v>
      </c>
    </row>
    <row r="179" spans="1:16" x14ac:dyDescent="0.3">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14">
        <f>VLOOKUP(InputData[[#This Row],[PRODUCT ID]],MasterData[],5,0)</f>
        <v>37</v>
      </c>
      <c r="K179" s="14">
        <f>VLOOKUP(InputData[[#This Row],[PRODUCT ID]],MasterData[],6,0)</f>
        <v>42.55</v>
      </c>
      <c r="L179" s="14">
        <f>InputData[[#This Row],[BUYING PRIZE]]*InputData[[#This Row],[QUANTITY]]</f>
        <v>148</v>
      </c>
      <c r="M179" s="14">
        <f>InputData[[#This Row],[SELLING PRICE]]*InputData[[#This Row],[QUANTITY]]*(1-InputData[[#This Row],[DISCOUNT %]])</f>
        <v>170.2</v>
      </c>
      <c r="N179" s="12">
        <f>DAY(InputData[[#This Row],[DATE]])</f>
        <v>26</v>
      </c>
      <c r="O179" s="12" t="str">
        <f>TEXT(InputData[[#This Row],[DATE]],"mmm")</f>
        <v>Aug</v>
      </c>
      <c r="P179" s="12">
        <f>YEAR(InputData[[#This Row],[DATE]])</f>
        <v>2021</v>
      </c>
    </row>
    <row r="180" spans="1:16" x14ac:dyDescent="0.3">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14">
        <f>VLOOKUP(InputData[[#This Row],[PRODUCT ID]],MasterData[],5,0)</f>
        <v>55</v>
      </c>
      <c r="K180" s="14">
        <f>VLOOKUP(InputData[[#This Row],[PRODUCT ID]],MasterData[],6,0)</f>
        <v>58.3</v>
      </c>
      <c r="L180" s="14">
        <f>InputData[[#This Row],[BUYING PRIZE]]*InputData[[#This Row],[QUANTITY]]</f>
        <v>660</v>
      </c>
      <c r="M180" s="14">
        <f>InputData[[#This Row],[SELLING PRICE]]*InputData[[#This Row],[QUANTITY]]*(1-InputData[[#This Row],[DISCOUNT %]])</f>
        <v>699.59999999999991</v>
      </c>
      <c r="N180" s="12">
        <f>DAY(InputData[[#This Row],[DATE]])</f>
        <v>29</v>
      </c>
      <c r="O180" s="12" t="str">
        <f>TEXT(InputData[[#This Row],[DATE]],"mmm")</f>
        <v>Aug</v>
      </c>
      <c r="P180" s="12">
        <f>YEAR(InputData[[#This Row],[DATE]])</f>
        <v>2021</v>
      </c>
    </row>
    <row r="181" spans="1:16" x14ac:dyDescent="0.3">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14">
        <f>VLOOKUP(InputData[[#This Row],[PRODUCT ID]],MasterData[],5,0)</f>
        <v>112</v>
      </c>
      <c r="K181" s="14">
        <f>VLOOKUP(InputData[[#This Row],[PRODUCT ID]],MasterData[],6,0)</f>
        <v>122.08</v>
      </c>
      <c r="L181" s="14">
        <f>InputData[[#This Row],[BUYING PRIZE]]*InputData[[#This Row],[QUANTITY]]</f>
        <v>1456</v>
      </c>
      <c r="M181" s="14">
        <f>InputData[[#This Row],[SELLING PRICE]]*InputData[[#This Row],[QUANTITY]]*(1-InputData[[#This Row],[DISCOUNT %]])</f>
        <v>1587.04</v>
      </c>
      <c r="N181" s="12">
        <f>DAY(InputData[[#This Row],[DATE]])</f>
        <v>30</v>
      </c>
      <c r="O181" s="12" t="str">
        <f>TEXT(InputData[[#This Row],[DATE]],"mmm")</f>
        <v>Aug</v>
      </c>
      <c r="P181" s="12">
        <f>YEAR(InputData[[#This Row],[DATE]])</f>
        <v>2021</v>
      </c>
    </row>
    <row r="182" spans="1:16" x14ac:dyDescent="0.3">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14">
        <f>VLOOKUP(InputData[[#This Row],[PRODUCT ID]],MasterData[],5,0)</f>
        <v>98</v>
      </c>
      <c r="K182" s="14">
        <f>VLOOKUP(InputData[[#This Row],[PRODUCT ID]],MasterData[],6,0)</f>
        <v>103.88</v>
      </c>
      <c r="L182" s="14">
        <f>InputData[[#This Row],[BUYING PRIZE]]*InputData[[#This Row],[QUANTITY]]</f>
        <v>196</v>
      </c>
      <c r="M182" s="14">
        <f>InputData[[#This Row],[SELLING PRICE]]*InputData[[#This Row],[QUANTITY]]*(1-InputData[[#This Row],[DISCOUNT %]])</f>
        <v>207.76</v>
      </c>
      <c r="N182" s="12">
        <f>DAY(InputData[[#This Row],[DATE]])</f>
        <v>31</v>
      </c>
      <c r="O182" s="12" t="str">
        <f>TEXT(InputData[[#This Row],[DATE]],"mmm")</f>
        <v>Aug</v>
      </c>
      <c r="P182" s="12">
        <f>YEAR(InputData[[#This Row],[DATE]])</f>
        <v>2021</v>
      </c>
    </row>
    <row r="183" spans="1:16" x14ac:dyDescent="0.3">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14">
        <f>VLOOKUP(InputData[[#This Row],[PRODUCT ID]],MasterData[],5,0)</f>
        <v>5</v>
      </c>
      <c r="K183" s="14">
        <f>VLOOKUP(InputData[[#This Row],[PRODUCT ID]],MasterData[],6,0)</f>
        <v>6.7</v>
      </c>
      <c r="L183" s="14">
        <f>InputData[[#This Row],[BUYING PRIZE]]*InputData[[#This Row],[QUANTITY]]</f>
        <v>55</v>
      </c>
      <c r="M183" s="14">
        <f>InputData[[#This Row],[SELLING PRICE]]*InputData[[#This Row],[QUANTITY]]*(1-InputData[[#This Row],[DISCOUNT %]])</f>
        <v>73.7</v>
      </c>
      <c r="N183" s="12">
        <f>DAY(InputData[[#This Row],[DATE]])</f>
        <v>31</v>
      </c>
      <c r="O183" s="12" t="str">
        <f>TEXT(InputData[[#This Row],[DATE]],"mmm")</f>
        <v>Aug</v>
      </c>
      <c r="P183" s="12">
        <f>YEAR(InputData[[#This Row],[DATE]])</f>
        <v>2021</v>
      </c>
    </row>
    <row r="184" spans="1:16" x14ac:dyDescent="0.3">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14">
        <f>VLOOKUP(InputData[[#This Row],[PRODUCT ID]],MasterData[],5,0)</f>
        <v>144</v>
      </c>
      <c r="K184" s="14">
        <f>VLOOKUP(InputData[[#This Row],[PRODUCT ID]],MasterData[],6,0)</f>
        <v>156.96</v>
      </c>
      <c r="L184" s="14">
        <f>InputData[[#This Row],[BUYING PRIZE]]*InputData[[#This Row],[QUANTITY]]</f>
        <v>144</v>
      </c>
      <c r="M184" s="14">
        <f>InputData[[#This Row],[SELLING PRICE]]*InputData[[#This Row],[QUANTITY]]*(1-InputData[[#This Row],[DISCOUNT %]])</f>
        <v>156.96</v>
      </c>
      <c r="N184" s="12">
        <f>DAY(InputData[[#This Row],[DATE]])</f>
        <v>1</v>
      </c>
      <c r="O184" s="12" t="str">
        <f>TEXT(InputData[[#This Row],[DATE]],"mmm")</f>
        <v>Sep</v>
      </c>
      <c r="P184" s="12">
        <f>YEAR(InputData[[#This Row],[DATE]])</f>
        <v>2021</v>
      </c>
    </row>
    <row r="185" spans="1:16" x14ac:dyDescent="0.3">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14">
        <f>VLOOKUP(InputData[[#This Row],[PRODUCT ID]],MasterData[],5,0)</f>
        <v>71</v>
      </c>
      <c r="K185" s="14">
        <f>VLOOKUP(InputData[[#This Row],[PRODUCT ID]],MasterData[],6,0)</f>
        <v>80.94</v>
      </c>
      <c r="L185" s="14">
        <f>InputData[[#This Row],[BUYING PRIZE]]*InputData[[#This Row],[QUANTITY]]</f>
        <v>994</v>
      </c>
      <c r="M185" s="14">
        <f>InputData[[#This Row],[SELLING PRICE]]*InputData[[#This Row],[QUANTITY]]*(1-InputData[[#This Row],[DISCOUNT %]])</f>
        <v>1133.1599999999999</v>
      </c>
      <c r="N185" s="12">
        <f>DAY(InputData[[#This Row],[DATE]])</f>
        <v>1</v>
      </c>
      <c r="O185" s="12" t="str">
        <f>TEXT(InputData[[#This Row],[DATE]],"mmm")</f>
        <v>Sep</v>
      </c>
      <c r="P185" s="12">
        <f>YEAR(InputData[[#This Row],[DATE]])</f>
        <v>2021</v>
      </c>
    </row>
    <row r="186" spans="1:16" x14ac:dyDescent="0.3">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14">
        <f>VLOOKUP(InputData[[#This Row],[PRODUCT ID]],MasterData[],5,0)</f>
        <v>138</v>
      </c>
      <c r="K186" s="14">
        <f>VLOOKUP(InputData[[#This Row],[PRODUCT ID]],MasterData[],6,0)</f>
        <v>173.88</v>
      </c>
      <c r="L186" s="14">
        <f>InputData[[#This Row],[BUYING PRIZE]]*InputData[[#This Row],[QUANTITY]]</f>
        <v>1104</v>
      </c>
      <c r="M186" s="14">
        <f>InputData[[#This Row],[SELLING PRICE]]*InputData[[#This Row],[QUANTITY]]*(1-InputData[[#This Row],[DISCOUNT %]])</f>
        <v>1391.04</v>
      </c>
      <c r="N186" s="12">
        <f>DAY(InputData[[#This Row],[DATE]])</f>
        <v>3</v>
      </c>
      <c r="O186" s="12" t="str">
        <f>TEXT(InputData[[#This Row],[DATE]],"mmm")</f>
        <v>Sep</v>
      </c>
      <c r="P186" s="12">
        <f>YEAR(InputData[[#This Row],[DATE]])</f>
        <v>2021</v>
      </c>
    </row>
    <row r="187" spans="1:16" x14ac:dyDescent="0.3">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14">
        <f>VLOOKUP(InputData[[#This Row],[PRODUCT ID]],MasterData[],5,0)</f>
        <v>37</v>
      </c>
      <c r="K187" s="14">
        <f>VLOOKUP(InputData[[#This Row],[PRODUCT ID]],MasterData[],6,0)</f>
        <v>41.81</v>
      </c>
      <c r="L187" s="14">
        <f>InputData[[#This Row],[BUYING PRIZE]]*InputData[[#This Row],[QUANTITY]]</f>
        <v>259</v>
      </c>
      <c r="M187" s="14">
        <f>InputData[[#This Row],[SELLING PRICE]]*InputData[[#This Row],[QUANTITY]]*(1-InputData[[#This Row],[DISCOUNT %]])</f>
        <v>292.67</v>
      </c>
      <c r="N187" s="12">
        <f>DAY(InputData[[#This Row],[DATE]])</f>
        <v>4</v>
      </c>
      <c r="O187" s="12" t="str">
        <f>TEXT(InputData[[#This Row],[DATE]],"mmm")</f>
        <v>Sep</v>
      </c>
      <c r="P187" s="12">
        <f>YEAR(InputData[[#This Row],[DATE]])</f>
        <v>2021</v>
      </c>
    </row>
    <row r="188" spans="1:16" x14ac:dyDescent="0.3">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14">
        <f>VLOOKUP(InputData[[#This Row],[PRODUCT ID]],MasterData[],5,0)</f>
        <v>141</v>
      </c>
      <c r="K188" s="14">
        <f>VLOOKUP(InputData[[#This Row],[PRODUCT ID]],MasterData[],6,0)</f>
        <v>149.46</v>
      </c>
      <c r="L188" s="14">
        <f>InputData[[#This Row],[BUYING PRIZE]]*InputData[[#This Row],[QUANTITY]]</f>
        <v>2115</v>
      </c>
      <c r="M188" s="14">
        <f>InputData[[#This Row],[SELLING PRICE]]*InputData[[#This Row],[QUANTITY]]*(1-InputData[[#This Row],[DISCOUNT %]])</f>
        <v>2241.9</v>
      </c>
      <c r="N188" s="12">
        <f>DAY(InputData[[#This Row],[DATE]])</f>
        <v>4</v>
      </c>
      <c r="O188" s="12" t="str">
        <f>TEXT(InputData[[#This Row],[DATE]],"mmm")</f>
        <v>Sep</v>
      </c>
      <c r="P188" s="12">
        <f>YEAR(InputData[[#This Row],[DATE]])</f>
        <v>2021</v>
      </c>
    </row>
    <row r="189" spans="1:16" x14ac:dyDescent="0.3">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14">
        <f>VLOOKUP(InputData[[#This Row],[PRODUCT ID]],MasterData[],5,0)</f>
        <v>89</v>
      </c>
      <c r="K189" s="14">
        <f>VLOOKUP(InputData[[#This Row],[PRODUCT ID]],MasterData[],6,0)</f>
        <v>117.48</v>
      </c>
      <c r="L189" s="14">
        <f>InputData[[#This Row],[BUYING PRIZE]]*InputData[[#This Row],[QUANTITY]]</f>
        <v>89</v>
      </c>
      <c r="M189" s="14">
        <f>InputData[[#This Row],[SELLING PRICE]]*InputData[[#This Row],[QUANTITY]]*(1-InputData[[#This Row],[DISCOUNT %]])</f>
        <v>117.48</v>
      </c>
      <c r="N189" s="12">
        <f>DAY(InputData[[#This Row],[DATE]])</f>
        <v>5</v>
      </c>
      <c r="O189" s="12" t="str">
        <f>TEXT(InputData[[#This Row],[DATE]],"mmm")</f>
        <v>Sep</v>
      </c>
      <c r="P189" s="12">
        <f>YEAR(InputData[[#This Row],[DATE]])</f>
        <v>2021</v>
      </c>
    </row>
    <row r="190" spans="1:16" x14ac:dyDescent="0.3">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14">
        <f>VLOOKUP(InputData[[#This Row],[PRODUCT ID]],MasterData[],5,0)</f>
        <v>150</v>
      </c>
      <c r="K190" s="14">
        <f>VLOOKUP(InputData[[#This Row],[PRODUCT ID]],MasterData[],6,0)</f>
        <v>210</v>
      </c>
      <c r="L190" s="14">
        <f>InputData[[#This Row],[BUYING PRIZE]]*InputData[[#This Row],[QUANTITY]]</f>
        <v>750</v>
      </c>
      <c r="M190" s="14">
        <f>InputData[[#This Row],[SELLING PRICE]]*InputData[[#This Row],[QUANTITY]]*(1-InputData[[#This Row],[DISCOUNT %]])</f>
        <v>1050</v>
      </c>
      <c r="N190" s="12">
        <f>DAY(InputData[[#This Row],[DATE]])</f>
        <v>7</v>
      </c>
      <c r="O190" s="12" t="str">
        <f>TEXT(InputData[[#This Row],[DATE]],"mmm")</f>
        <v>Sep</v>
      </c>
      <c r="P190" s="12">
        <f>YEAR(InputData[[#This Row],[DATE]])</f>
        <v>2021</v>
      </c>
    </row>
    <row r="191" spans="1:16" x14ac:dyDescent="0.3">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14">
        <f>VLOOKUP(InputData[[#This Row],[PRODUCT ID]],MasterData[],5,0)</f>
        <v>76</v>
      </c>
      <c r="K191" s="14">
        <f>VLOOKUP(InputData[[#This Row],[PRODUCT ID]],MasterData[],6,0)</f>
        <v>82.08</v>
      </c>
      <c r="L191" s="14">
        <f>InputData[[#This Row],[BUYING PRIZE]]*InputData[[#This Row],[QUANTITY]]</f>
        <v>304</v>
      </c>
      <c r="M191" s="14">
        <f>InputData[[#This Row],[SELLING PRICE]]*InputData[[#This Row],[QUANTITY]]*(1-InputData[[#This Row],[DISCOUNT %]])</f>
        <v>328.32</v>
      </c>
      <c r="N191" s="12">
        <f>DAY(InputData[[#This Row],[DATE]])</f>
        <v>9</v>
      </c>
      <c r="O191" s="12" t="str">
        <f>TEXT(InputData[[#This Row],[DATE]],"mmm")</f>
        <v>Sep</v>
      </c>
      <c r="P191" s="12">
        <f>YEAR(InputData[[#This Row],[DATE]])</f>
        <v>2021</v>
      </c>
    </row>
    <row r="192" spans="1:16" x14ac:dyDescent="0.3">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14">
        <f>VLOOKUP(InputData[[#This Row],[PRODUCT ID]],MasterData[],5,0)</f>
        <v>148</v>
      </c>
      <c r="K192" s="14">
        <f>VLOOKUP(InputData[[#This Row],[PRODUCT ID]],MasterData[],6,0)</f>
        <v>201.28</v>
      </c>
      <c r="L192" s="14">
        <f>InputData[[#This Row],[BUYING PRIZE]]*InputData[[#This Row],[QUANTITY]]</f>
        <v>888</v>
      </c>
      <c r="M192" s="14">
        <f>InputData[[#This Row],[SELLING PRICE]]*InputData[[#This Row],[QUANTITY]]*(1-InputData[[#This Row],[DISCOUNT %]])</f>
        <v>1207.68</v>
      </c>
      <c r="N192" s="12">
        <f>DAY(InputData[[#This Row],[DATE]])</f>
        <v>10</v>
      </c>
      <c r="O192" s="12" t="str">
        <f>TEXT(InputData[[#This Row],[DATE]],"mmm")</f>
        <v>Sep</v>
      </c>
      <c r="P192" s="12">
        <f>YEAR(InputData[[#This Row],[DATE]])</f>
        <v>2021</v>
      </c>
    </row>
    <row r="193" spans="1:16" x14ac:dyDescent="0.3">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14">
        <f>VLOOKUP(InputData[[#This Row],[PRODUCT ID]],MasterData[],5,0)</f>
        <v>98</v>
      </c>
      <c r="K193" s="14">
        <f>VLOOKUP(InputData[[#This Row],[PRODUCT ID]],MasterData[],6,0)</f>
        <v>103.88</v>
      </c>
      <c r="L193" s="14">
        <f>InputData[[#This Row],[BUYING PRIZE]]*InputData[[#This Row],[QUANTITY]]</f>
        <v>882</v>
      </c>
      <c r="M193" s="14">
        <f>InputData[[#This Row],[SELLING PRICE]]*InputData[[#This Row],[QUANTITY]]*(1-InputData[[#This Row],[DISCOUNT %]])</f>
        <v>934.92</v>
      </c>
      <c r="N193" s="12">
        <f>DAY(InputData[[#This Row],[DATE]])</f>
        <v>10</v>
      </c>
      <c r="O193" s="12" t="str">
        <f>TEXT(InputData[[#This Row],[DATE]],"mmm")</f>
        <v>Sep</v>
      </c>
      <c r="P193" s="12">
        <f>YEAR(InputData[[#This Row],[DATE]])</f>
        <v>2021</v>
      </c>
    </row>
    <row r="194" spans="1:16" x14ac:dyDescent="0.3">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14">
        <f>VLOOKUP(InputData[[#This Row],[PRODUCT ID]],MasterData[],5,0)</f>
        <v>18</v>
      </c>
      <c r="K194" s="14">
        <f>VLOOKUP(InputData[[#This Row],[PRODUCT ID]],MasterData[],6,0)</f>
        <v>24.66</v>
      </c>
      <c r="L194" s="14">
        <f>InputData[[#This Row],[BUYING PRIZE]]*InputData[[#This Row],[QUANTITY]]</f>
        <v>36</v>
      </c>
      <c r="M194" s="14">
        <f>InputData[[#This Row],[SELLING PRICE]]*InputData[[#This Row],[QUANTITY]]*(1-InputData[[#This Row],[DISCOUNT %]])</f>
        <v>49.32</v>
      </c>
      <c r="N194" s="12">
        <f>DAY(InputData[[#This Row],[DATE]])</f>
        <v>10</v>
      </c>
      <c r="O194" s="12" t="str">
        <f>TEXT(InputData[[#This Row],[DATE]],"mmm")</f>
        <v>Sep</v>
      </c>
      <c r="P194" s="12">
        <f>YEAR(InputData[[#This Row],[DATE]])</f>
        <v>2021</v>
      </c>
    </row>
    <row r="195" spans="1:16" x14ac:dyDescent="0.3">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14">
        <f>VLOOKUP(InputData[[#This Row],[PRODUCT ID]],MasterData[],5,0)</f>
        <v>98</v>
      </c>
      <c r="K195" s="14">
        <f>VLOOKUP(InputData[[#This Row],[PRODUCT ID]],MasterData[],6,0)</f>
        <v>103.88</v>
      </c>
      <c r="L195" s="14">
        <f>InputData[[#This Row],[BUYING PRIZE]]*InputData[[#This Row],[QUANTITY]]</f>
        <v>588</v>
      </c>
      <c r="M195" s="14">
        <f>InputData[[#This Row],[SELLING PRICE]]*InputData[[#This Row],[QUANTITY]]*(1-InputData[[#This Row],[DISCOUNT %]])</f>
        <v>623.28</v>
      </c>
      <c r="N195" s="12">
        <f>DAY(InputData[[#This Row],[DATE]])</f>
        <v>11</v>
      </c>
      <c r="O195" s="12" t="str">
        <f>TEXT(InputData[[#This Row],[DATE]],"mmm")</f>
        <v>Sep</v>
      </c>
      <c r="P195" s="12">
        <f>YEAR(InputData[[#This Row],[DATE]])</f>
        <v>2021</v>
      </c>
    </row>
    <row r="196" spans="1:16" x14ac:dyDescent="0.3">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14">
        <f>VLOOKUP(InputData[[#This Row],[PRODUCT ID]],MasterData[],5,0)</f>
        <v>138</v>
      </c>
      <c r="K196" s="14">
        <f>VLOOKUP(InputData[[#This Row],[PRODUCT ID]],MasterData[],6,0)</f>
        <v>173.88</v>
      </c>
      <c r="L196" s="14">
        <f>InputData[[#This Row],[BUYING PRIZE]]*InputData[[#This Row],[QUANTITY]]</f>
        <v>966</v>
      </c>
      <c r="M196" s="14">
        <f>InputData[[#This Row],[SELLING PRICE]]*InputData[[#This Row],[QUANTITY]]*(1-InputData[[#This Row],[DISCOUNT %]])</f>
        <v>1217.1599999999999</v>
      </c>
      <c r="N196" s="12">
        <f>DAY(InputData[[#This Row],[DATE]])</f>
        <v>13</v>
      </c>
      <c r="O196" s="12" t="str">
        <f>TEXT(InputData[[#This Row],[DATE]],"mmm")</f>
        <v>Sep</v>
      </c>
      <c r="P196" s="12">
        <f>YEAR(InputData[[#This Row],[DATE]])</f>
        <v>2021</v>
      </c>
    </row>
    <row r="197" spans="1:16" x14ac:dyDescent="0.3">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14">
        <f>VLOOKUP(InputData[[#This Row],[PRODUCT ID]],MasterData[],5,0)</f>
        <v>120</v>
      </c>
      <c r="K197" s="14">
        <f>VLOOKUP(InputData[[#This Row],[PRODUCT ID]],MasterData[],6,0)</f>
        <v>162</v>
      </c>
      <c r="L197" s="14">
        <f>InputData[[#This Row],[BUYING PRIZE]]*InputData[[#This Row],[QUANTITY]]</f>
        <v>720</v>
      </c>
      <c r="M197" s="14">
        <f>InputData[[#This Row],[SELLING PRICE]]*InputData[[#This Row],[QUANTITY]]*(1-InputData[[#This Row],[DISCOUNT %]])</f>
        <v>972</v>
      </c>
      <c r="N197" s="12">
        <f>DAY(InputData[[#This Row],[DATE]])</f>
        <v>15</v>
      </c>
      <c r="O197" s="12" t="str">
        <f>TEXT(InputData[[#This Row],[DATE]],"mmm")</f>
        <v>Sep</v>
      </c>
      <c r="P197" s="12">
        <f>YEAR(InputData[[#This Row],[DATE]])</f>
        <v>2021</v>
      </c>
    </row>
    <row r="198" spans="1:16" x14ac:dyDescent="0.3">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14">
        <f>VLOOKUP(InputData[[#This Row],[PRODUCT ID]],MasterData[],5,0)</f>
        <v>120</v>
      </c>
      <c r="K198" s="14">
        <f>VLOOKUP(InputData[[#This Row],[PRODUCT ID]],MasterData[],6,0)</f>
        <v>162</v>
      </c>
      <c r="L198" s="14">
        <f>InputData[[#This Row],[BUYING PRIZE]]*InputData[[#This Row],[QUANTITY]]</f>
        <v>1680</v>
      </c>
      <c r="M198" s="14">
        <f>InputData[[#This Row],[SELLING PRICE]]*InputData[[#This Row],[QUANTITY]]*(1-InputData[[#This Row],[DISCOUNT %]])</f>
        <v>2268</v>
      </c>
      <c r="N198" s="12">
        <f>DAY(InputData[[#This Row],[DATE]])</f>
        <v>15</v>
      </c>
      <c r="O198" s="12" t="str">
        <f>TEXT(InputData[[#This Row],[DATE]],"mmm")</f>
        <v>Sep</v>
      </c>
      <c r="P198" s="12">
        <f>YEAR(InputData[[#This Row],[DATE]])</f>
        <v>2021</v>
      </c>
    </row>
    <row r="199" spans="1:16" x14ac:dyDescent="0.3">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14">
        <f>VLOOKUP(InputData[[#This Row],[PRODUCT ID]],MasterData[],5,0)</f>
        <v>61</v>
      </c>
      <c r="K199" s="14">
        <f>VLOOKUP(InputData[[#This Row],[PRODUCT ID]],MasterData[],6,0)</f>
        <v>76.25</v>
      </c>
      <c r="L199" s="14">
        <f>InputData[[#This Row],[BUYING PRIZE]]*InputData[[#This Row],[QUANTITY]]</f>
        <v>427</v>
      </c>
      <c r="M199" s="14">
        <f>InputData[[#This Row],[SELLING PRICE]]*InputData[[#This Row],[QUANTITY]]*(1-InputData[[#This Row],[DISCOUNT %]])</f>
        <v>533.75</v>
      </c>
      <c r="N199" s="12">
        <f>DAY(InputData[[#This Row],[DATE]])</f>
        <v>21</v>
      </c>
      <c r="O199" s="12" t="str">
        <f>TEXT(InputData[[#This Row],[DATE]],"mmm")</f>
        <v>Sep</v>
      </c>
      <c r="P199" s="12">
        <f>YEAR(InputData[[#This Row],[DATE]])</f>
        <v>2021</v>
      </c>
    </row>
    <row r="200" spans="1:16" x14ac:dyDescent="0.3">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14">
        <f>VLOOKUP(InputData[[#This Row],[PRODUCT ID]],MasterData[],5,0)</f>
        <v>90</v>
      </c>
      <c r="K200" s="14">
        <f>VLOOKUP(InputData[[#This Row],[PRODUCT ID]],MasterData[],6,0)</f>
        <v>115.2</v>
      </c>
      <c r="L200" s="14">
        <f>InputData[[#This Row],[BUYING PRIZE]]*InputData[[#This Row],[QUANTITY]]</f>
        <v>180</v>
      </c>
      <c r="M200" s="14">
        <f>InputData[[#This Row],[SELLING PRICE]]*InputData[[#This Row],[QUANTITY]]*(1-InputData[[#This Row],[DISCOUNT %]])</f>
        <v>230.4</v>
      </c>
      <c r="N200" s="12">
        <f>DAY(InputData[[#This Row],[DATE]])</f>
        <v>22</v>
      </c>
      <c r="O200" s="12" t="str">
        <f>TEXT(InputData[[#This Row],[DATE]],"mmm")</f>
        <v>Sep</v>
      </c>
      <c r="P200" s="12">
        <f>YEAR(InputData[[#This Row],[DATE]])</f>
        <v>2021</v>
      </c>
    </row>
    <row r="201" spans="1:16" x14ac:dyDescent="0.3">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14">
        <f>VLOOKUP(InputData[[#This Row],[PRODUCT ID]],MasterData[],5,0)</f>
        <v>105</v>
      </c>
      <c r="K201" s="14">
        <f>VLOOKUP(InputData[[#This Row],[PRODUCT ID]],MasterData[],6,0)</f>
        <v>142.80000000000001</v>
      </c>
      <c r="L201" s="14">
        <f>InputData[[#This Row],[BUYING PRIZE]]*InputData[[#This Row],[QUANTITY]]</f>
        <v>420</v>
      </c>
      <c r="M201" s="14">
        <f>InputData[[#This Row],[SELLING PRICE]]*InputData[[#This Row],[QUANTITY]]*(1-InputData[[#This Row],[DISCOUNT %]])</f>
        <v>571.20000000000005</v>
      </c>
      <c r="N201" s="12">
        <f>DAY(InputData[[#This Row],[DATE]])</f>
        <v>22</v>
      </c>
      <c r="O201" s="12" t="str">
        <f>TEXT(InputData[[#This Row],[DATE]],"mmm")</f>
        <v>Sep</v>
      </c>
      <c r="P201" s="12">
        <f>YEAR(InputData[[#This Row],[DATE]])</f>
        <v>2021</v>
      </c>
    </row>
    <row r="202" spans="1:16" x14ac:dyDescent="0.3">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14">
        <f>VLOOKUP(InputData[[#This Row],[PRODUCT ID]],MasterData[],5,0)</f>
        <v>37</v>
      </c>
      <c r="K202" s="14">
        <f>VLOOKUP(InputData[[#This Row],[PRODUCT ID]],MasterData[],6,0)</f>
        <v>49.21</v>
      </c>
      <c r="L202" s="14">
        <f>InputData[[#This Row],[BUYING PRIZE]]*InputData[[#This Row],[QUANTITY]]</f>
        <v>444</v>
      </c>
      <c r="M202" s="14">
        <f>InputData[[#This Row],[SELLING PRICE]]*InputData[[#This Row],[QUANTITY]]*(1-InputData[[#This Row],[DISCOUNT %]])</f>
        <v>590.52</v>
      </c>
      <c r="N202" s="12">
        <f>DAY(InputData[[#This Row],[DATE]])</f>
        <v>23</v>
      </c>
      <c r="O202" s="12" t="str">
        <f>TEXT(InputData[[#This Row],[DATE]],"mmm")</f>
        <v>Sep</v>
      </c>
      <c r="P202" s="12">
        <f>YEAR(InputData[[#This Row],[DATE]])</f>
        <v>2021</v>
      </c>
    </row>
    <row r="203" spans="1:16" x14ac:dyDescent="0.3">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14">
        <f>VLOOKUP(InputData[[#This Row],[PRODUCT ID]],MasterData[],5,0)</f>
        <v>126</v>
      </c>
      <c r="K203" s="14">
        <f>VLOOKUP(InputData[[#This Row],[PRODUCT ID]],MasterData[],6,0)</f>
        <v>162.54</v>
      </c>
      <c r="L203" s="14">
        <f>InputData[[#This Row],[BUYING PRIZE]]*InputData[[#This Row],[QUANTITY]]</f>
        <v>882</v>
      </c>
      <c r="M203" s="14">
        <f>InputData[[#This Row],[SELLING PRICE]]*InputData[[#This Row],[QUANTITY]]*(1-InputData[[#This Row],[DISCOUNT %]])</f>
        <v>1137.78</v>
      </c>
      <c r="N203" s="12">
        <f>DAY(InputData[[#This Row],[DATE]])</f>
        <v>23</v>
      </c>
      <c r="O203" s="12" t="str">
        <f>TEXT(InputData[[#This Row],[DATE]],"mmm")</f>
        <v>Sep</v>
      </c>
      <c r="P203" s="12">
        <f>YEAR(InputData[[#This Row],[DATE]])</f>
        <v>2021</v>
      </c>
    </row>
    <row r="204" spans="1:16" x14ac:dyDescent="0.3">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14">
        <f>VLOOKUP(InputData[[#This Row],[PRODUCT ID]],MasterData[],5,0)</f>
        <v>55</v>
      </c>
      <c r="K204" s="14">
        <f>VLOOKUP(InputData[[#This Row],[PRODUCT ID]],MasterData[],6,0)</f>
        <v>58.3</v>
      </c>
      <c r="L204" s="14">
        <f>InputData[[#This Row],[BUYING PRIZE]]*InputData[[#This Row],[QUANTITY]]</f>
        <v>55</v>
      </c>
      <c r="M204" s="14">
        <f>InputData[[#This Row],[SELLING PRICE]]*InputData[[#This Row],[QUANTITY]]*(1-InputData[[#This Row],[DISCOUNT %]])</f>
        <v>58.3</v>
      </c>
      <c r="N204" s="12">
        <f>DAY(InputData[[#This Row],[DATE]])</f>
        <v>27</v>
      </c>
      <c r="O204" s="12" t="str">
        <f>TEXT(InputData[[#This Row],[DATE]],"mmm")</f>
        <v>Sep</v>
      </c>
      <c r="P204" s="12">
        <f>YEAR(InputData[[#This Row],[DATE]])</f>
        <v>2021</v>
      </c>
    </row>
    <row r="205" spans="1:16" x14ac:dyDescent="0.3">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14">
        <f>VLOOKUP(InputData[[#This Row],[PRODUCT ID]],MasterData[],5,0)</f>
        <v>112</v>
      </c>
      <c r="K205" s="14">
        <f>VLOOKUP(InputData[[#This Row],[PRODUCT ID]],MasterData[],6,0)</f>
        <v>146.72</v>
      </c>
      <c r="L205" s="14">
        <f>InputData[[#This Row],[BUYING PRIZE]]*InputData[[#This Row],[QUANTITY]]</f>
        <v>1008</v>
      </c>
      <c r="M205" s="14">
        <f>InputData[[#This Row],[SELLING PRICE]]*InputData[[#This Row],[QUANTITY]]*(1-InputData[[#This Row],[DISCOUNT %]])</f>
        <v>1320.48</v>
      </c>
      <c r="N205" s="12">
        <f>DAY(InputData[[#This Row],[DATE]])</f>
        <v>30</v>
      </c>
      <c r="O205" s="12" t="str">
        <f>TEXT(InputData[[#This Row],[DATE]],"mmm")</f>
        <v>Sep</v>
      </c>
      <c r="P205" s="12">
        <f>YEAR(InputData[[#This Row],[DATE]])</f>
        <v>2021</v>
      </c>
    </row>
    <row r="206" spans="1:16" x14ac:dyDescent="0.3">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14">
        <f>VLOOKUP(InputData[[#This Row],[PRODUCT ID]],MasterData[],5,0)</f>
        <v>75</v>
      </c>
      <c r="K206" s="14">
        <f>VLOOKUP(InputData[[#This Row],[PRODUCT ID]],MasterData[],6,0)</f>
        <v>85.5</v>
      </c>
      <c r="L206" s="14">
        <f>InputData[[#This Row],[BUYING PRIZE]]*InputData[[#This Row],[QUANTITY]]</f>
        <v>375</v>
      </c>
      <c r="M206" s="14">
        <f>InputData[[#This Row],[SELLING PRICE]]*InputData[[#This Row],[QUANTITY]]*(1-InputData[[#This Row],[DISCOUNT %]])</f>
        <v>427.5</v>
      </c>
      <c r="N206" s="12">
        <f>DAY(InputData[[#This Row],[DATE]])</f>
        <v>30</v>
      </c>
      <c r="O206" s="12" t="str">
        <f>TEXT(InputData[[#This Row],[DATE]],"mmm")</f>
        <v>Sep</v>
      </c>
      <c r="P206" s="12">
        <f>YEAR(InputData[[#This Row],[DATE]])</f>
        <v>2021</v>
      </c>
    </row>
    <row r="207" spans="1:16" x14ac:dyDescent="0.3">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14">
        <f>VLOOKUP(InputData[[#This Row],[PRODUCT ID]],MasterData[],5,0)</f>
        <v>148</v>
      </c>
      <c r="K207" s="14">
        <f>VLOOKUP(InputData[[#This Row],[PRODUCT ID]],MasterData[],6,0)</f>
        <v>201.28</v>
      </c>
      <c r="L207" s="14">
        <f>InputData[[#This Row],[BUYING PRIZE]]*InputData[[#This Row],[QUANTITY]]</f>
        <v>2072</v>
      </c>
      <c r="M207" s="14">
        <f>InputData[[#This Row],[SELLING PRICE]]*InputData[[#This Row],[QUANTITY]]*(1-InputData[[#This Row],[DISCOUNT %]])</f>
        <v>2817.92</v>
      </c>
      <c r="N207" s="12">
        <f>DAY(InputData[[#This Row],[DATE]])</f>
        <v>1</v>
      </c>
      <c r="O207" s="12" t="str">
        <f>TEXT(InputData[[#This Row],[DATE]],"mmm")</f>
        <v>Oct</v>
      </c>
      <c r="P207" s="12">
        <f>YEAR(InputData[[#This Row],[DATE]])</f>
        <v>2021</v>
      </c>
    </row>
    <row r="208" spans="1:16" x14ac:dyDescent="0.3">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14">
        <f>VLOOKUP(InputData[[#This Row],[PRODUCT ID]],MasterData[],5,0)</f>
        <v>112</v>
      </c>
      <c r="K208" s="14">
        <f>VLOOKUP(InputData[[#This Row],[PRODUCT ID]],MasterData[],6,0)</f>
        <v>146.72</v>
      </c>
      <c r="L208" s="14">
        <f>InputData[[#This Row],[BUYING PRIZE]]*InputData[[#This Row],[QUANTITY]]</f>
        <v>1680</v>
      </c>
      <c r="M208" s="14">
        <f>InputData[[#This Row],[SELLING PRICE]]*InputData[[#This Row],[QUANTITY]]*(1-InputData[[#This Row],[DISCOUNT %]])</f>
        <v>2200.8000000000002</v>
      </c>
      <c r="N208" s="12">
        <f>DAY(InputData[[#This Row],[DATE]])</f>
        <v>2</v>
      </c>
      <c r="O208" s="12" t="str">
        <f>TEXT(InputData[[#This Row],[DATE]],"mmm")</f>
        <v>Oct</v>
      </c>
      <c r="P208" s="12">
        <f>YEAR(InputData[[#This Row],[DATE]])</f>
        <v>2021</v>
      </c>
    </row>
    <row r="209" spans="1:16" x14ac:dyDescent="0.3">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14">
        <f>VLOOKUP(InputData[[#This Row],[PRODUCT ID]],MasterData[],5,0)</f>
        <v>150</v>
      </c>
      <c r="K209" s="14">
        <f>VLOOKUP(InputData[[#This Row],[PRODUCT ID]],MasterData[],6,0)</f>
        <v>210</v>
      </c>
      <c r="L209" s="14">
        <f>InputData[[#This Row],[BUYING PRIZE]]*InputData[[#This Row],[QUANTITY]]</f>
        <v>1350</v>
      </c>
      <c r="M209" s="14">
        <f>InputData[[#This Row],[SELLING PRICE]]*InputData[[#This Row],[QUANTITY]]*(1-InputData[[#This Row],[DISCOUNT %]])</f>
        <v>1890</v>
      </c>
      <c r="N209" s="12">
        <f>DAY(InputData[[#This Row],[DATE]])</f>
        <v>3</v>
      </c>
      <c r="O209" s="12" t="str">
        <f>TEXT(InputData[[#This Row],[DATE]],"mmm")</f>
        <v>Oct</v>
      </c>
      <c r="P209" s="12">
        <f>YEAR(InputData[[#This Row],[DATE]])</f>
        <v>2021</v>
      </c>
    </row>
    <row r="210" spans="1:16" x14ac:dyDescent="0.3">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14">
        <f>VLOOKUP(InputData[[#This Row],[PRODUCT ID]],MasterData[],5,0)</f>
        <v>5</v>
      </c>
      <c r="K210" s="14">
        <f>VLOOKUP(InputData[[#This Row],[PRODUCT ID]],MasterData[],6,0)</f>
        <v>6.7</v>
      </c>
      <c r="L210" s="14">
        <f>InputData[[#This Row],[BUYING PRIZE]]*InputData[[#This Row],[QUANTITY]]</f>
        <v>5</v>
      </c>
      <c r="M210" s="14">
        <f>InputData[[#This Row],[SELLING PRICE]]*InputData[[#This Row],[QUANTITY]]*(1-InputData[[#This Row],[DISCOUNT %]])</f>
        <v>6.7</v>
      </c>
      <c r="N210" s="12">
        <f>DAY(InputData[[#This Row],[DATE]])</f>
        <v>6</v>
      </c>
      <c r="O210" s="12" t="str">
        <f>TEXT(InputData[[#This Row],[DATE]],"mmm")</f>
        <v>Oct</v>
      </c>
      <c r="P210" s="12">
        <f>YEAR(InputData[[#This Row],[DATE]])</f>
        <v>2021</v>
      </c>
    </row>
    <row r="211" spans="1:16" x14ac:dyDescent="0.3">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14">
        <f>VLOOKUP(InputData[[#This Row],[PRODUCT ID]],MasterData[],5,0)</f>
        <v>90</v>
      </c>
      <c r="K211" s="14">
        <f>VLOOKUP(InputData[[#This Row],[PRODUCT ID]],MasterData[],6,0)</f>
        <v>96.3</v>
      </c>
      <c r="L211" s="14">
        <f>InputData[[#This Row],[BUYING PRIZE]]*InputData[[#This Row],[QUANTITY]]</f>
        <v>1080</v>
      </c>
      <c r="M211" s="14">
        <f>InputData[[#This Row],[SELLING PRICE]]*InputData[[#This Row],[QUANTITY]]*(1-InputData[[#This Row],[DISCOUNT %]])</f>
        <v>1155.5999999999999</v>
      </c>
      <c r="N211" s="12">
        <f>DAY(InputData[[#This Row],[DATE]])</f>
        <v>6</v>
      </c>
      <c r="O211" s="12" t="str">
        <f>TEXT(InputData[[#This Row],[DATE]],"mmm")</f>
        <v>Oct</v>
      </c>
      <c r="P211" s="12">
        <f>YEAR(InputData[[#This Row],[DATE]])</f>
        <v>2021</v>
      </c>
    </row>
    <row r="212" spans="1:16" x14ac:dyDescent="0.3">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14">
        <f>VLOOKUP(InputData[[#This Row],[PRODUCT ID]],MasterData[],5,0)</f>
        <v>18</v>
      </c>
      <c r="K212" s="14">
        <f>VLOOKUP(InputData[[#This Row],[PRODUCT ID]],MasterData[],6,0)</f>
        <v>24.66</v>
      </c>
      <c r="L212" s="14">
        <f>InputData[[#This Row],[BUYING PRIZE]]*InputData[[#This Row],[QUANTITY]]</f>
        <v>108</v>
      </c>
      <c r="M212" s="14">
        <f>InputData[[#This Row],[SELLING PRICE]]*InputData[[#This Row],[QUANTITY]]*(1-InputData[[#This Row],[DISCOUNT %]])</f>
        <v>147.96</v>
      </c>
      <c r="N212" s="12">
        <f>DAY(InputData[[#This Row],[DATE]])</f>
        <v>7</v>
      </c>
      <c r="O212" s="12" t="str">
        <f>TEXT(InputData[[#This Row],[DATE]],"mmm")</f>
        <v>Oct</v>
      </c>
      <c r="P212" s="12">
        <f>YEAR(InputData[[#This Row],[DATE]])</f>
        <v>2021</v>
      </c>
    </row>
    <row r="213" spans="1:16" x14ac:dyDescent="0.3">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14">
        <f>VLOOKUP(InputData[[#This Row],[PRODUCT ID]],MasterData[],5,0)</f>
        <v>72</v>
      </c>
      <c r="K213" s="14">
        <f>VLOOKUP(InputData[[#This Row],[PRODUCT ID]],MasterData[],6,0)</f>
        <v>79.92</v>
      </c>
      <c r="L213" s="14">
        <f>InputData[[#This Row],[BUYING PRIZE]]*InputData[[#This Row],[QUANTITY]]</f>
        <v>360</v>
      </c>
      <c r="M213" s="14">
        <f>InputData[[#This Row],[SELLING PRICE]]*InputData[[#This Row],[QUANTITY]]*(1-InputData[[#This Row],[DISCOUNT %]])</f>
        <v>399.6</v>
      </c>
      <c r="N213" s="12">
        <f>DAY(InputData[[#This Row],[DATE]])</f>
        <v>9</v>
      </c>
      <c r="O213" s="12" t="str">
        <f>TEXT(InputData[[#This Row],[DATE]],"mmm")</f>
        <v>Oct</v>
      </c>
      <c r="P213" s="12">
        <f>YEAR(InputData[[#This Row],[DATE]])</f>
        <v>2021</v>
      </c>
    </row>
    <row r="214" spans="1:16" x14ac:dyDescent="0.3">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14">
        <f>VLOOKUP(InputData[[#This Row],[PRODUCT ID]],MasterData[],5,0)</f>
        <v>89</v>
      </c>
      <c r="K214" s="14">
        <f>VLOOKUP(InputData[[#This Row],[PRODUCT ID]],MasterData[],6,0)</f>
        <v>117.48</v>
      </c>
      <c r="L214" s="14">
        <f>InputData[[#This Row],[BUYING PRIZE]]*InputData[[#This Row],[QUANTITY]]</f>
        <v>979</v>
      </c>
      <c r="M214" s="14">
        <f>InputData[[#This Row],[SELLING PRICE]]*InputData[[#This Row],[QUANTITY]]*(1-InputData[[#This Row],[DISCOUNT %]])</f>
        <v>1292.28</v>
      </c>
      <c r="N214" s="12">
        <f>DAY(InputData[[#This Row],[DATE]])</f>
        <v>9</v>
      </c>
      <c r="O214" s="12" t="str">
        <f>TEXT(InputData[[#This Row],[DATE]],"mmm")</f>
        <v>Oct</v>
      </c>
      <c r="P214" s="12">
        <f>YEAR(InputData[[#This Row],[DATE]])</f>
        <v>2021</v>
      </c>
    </row>
    <row r="215" spans="1:16" x14ac:dyDescent="0.3">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14">
        <f>VLOOKUP(InputData[[#This Row],[PRODUCT ID]],MasterData[],5,0)</f>
        <v>5</v>
      </c>
      <c r="K215" s="14">
        <f>VLOOKUP(InputData[[#This Row],[PRODUCT ID]],MasterData[],6,0)</f>
        <v>6.7</v>
      </c>
      <c r="L215" s="14">
        <f>InputData[[#This Row],[BUYING PRIZE]]*InputData[[#This Row],[QUANTITY]]</f>
        <v>70</v>
      </c>
      <c r="M215" s="14">
        <f>InputData[[#This Row],[SELLING PRICE]]*InputData[[#This Row],[QUANTITY]]*(1-InputData[[#This Row],[DISCOUNT %]])</f>
        <v>93.8</v>
      </c>
      <c r="N215" s="12">
        <f>DAY(InputData[[#This Row],[DATE]])</f>
        <v>10</v>
      </c>
      <c r="O215" s="12" t="str">
        <f>TEXT(InputData[[#This Row],[DATE]],"mmm")</f>
        <v>Oct</v>
      </c>
      <c r="P215" s="12">
        <f>YEAR(InputData[[#This Row],[DATE]])</f>
        <v>2021</v>
      </c>
    </row>
    <row r="216" spans="1:16" x14ac:dyDescent="0.3">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14">
        <f>VLOOKUP(InputData[[#This Row],[PRODUCT ID]],MasterData[],5,0)</f>
        <v>44</v>
      </c>
      <c r="K216" s="14">
        <f>VLOOKUP(InputData[[#This Row],[PRODUCT ID]],MasterData[],6,0)</f>
        <v>48.4</v>
      </c>
      <c r="L216" s="14">
        <f>InputData[[#This Row],[BUYING PRIZE]]*InputData[[#This Row],[QUANTITY]]</f>
        <v>660</v>
      </c>
      <c r="M216" s="14">
        <f>InputData[[#This Row],[SELLING PRICE]]*InputData[[#This Row],[QUANTITY]]*(1-InputData[[#This Row],[DISCOUNT %]])</f>
        <v>726</v>
      </c>
      <c r="N216" s="12">
        <f>DAY(InputData[[#This Row],[DATE]])</f>
        <v>11</v>
      </c>
      <c r="O216" s="12" t="str">
        <f>TEXT(InputData[[#This Row],[DATE]],"mmm")</f>
        <v>Oct</v>
      </c>
      <c r="P216" s="12">
        <f>YEAR(InputData[[#This Row],[DATE]])</f>
        <v>2021</v>
      </c>
    </row>
    <row r="217" spans="1:16" x14ac:dyDescent="0.3">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14">
        <f>VLOOKUP(InputData[[#This Row],[PRODUCT ID]],MasterData[],5,0)</f>
        <v>48</v>
      </c>
      <c r="K217" s="14">
        <f>VLOOKUP(InputData[[#This Row],[PRODUCT ID]],MasterData[],6,0)</f>
        <v>57.120000000000005</v>
      </c>
      <c r="L217" s="14">
        <f>InputData[[#This Row],[BUYING PRIZE]]*InputData[[#This Row],[QUANTITY]]</f>
        <v>384</v>
      </c>
      <c r="M217" s="14">
        <f>InputData[[#This Row],[SELLING PRICE]]*InputData[[#This Row],[QUANTITY]]*(1-InputData[[#This Row],[DISCOUNT %]])</f>
        <v>456.96000000000004</v>
      </c>
      <c r="N217" s="12">
        <f>DAY(InputData[[#This Row],[DATE]])</f>
        <v>12</v>
      </c>
      <c r="O217" s="12" t="str">
        <f>TEXT(InputData[[#This Row],[DATE]],"mmm")</f>
        <v>Oct</v>
      </c>
      <c r="P217" s="12">
        <f>YEAR(InputData[[#This Row],[DATE]])</f>
        <v>2021</v>
      </c>
    </row>
    <row r="218" spans="1:16" x14ac:dyDescent="0.3">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14">
        <f>VLOOKUP(InputData[[#This Row],[PRODUCT ID]],MasterData[],5,0)</f>
        <v>98</v>
      </c>
      <c r="K218" s="14">
        <f>VLOOKUP(InputData[[#This Row],[PRODUCT ID]],MasterData[],6,0)</f>
        <v>103.88</v>
      </c>
      <c r="L218" s="14">
        <f>InputData[[#This Row],[BUYING PRIZE]]*InputData[[#This Row],[QUANTITY]]</f>
        <v>1274</v>
      </c>
      <c r="M218" s="14">
        <f>InputData[[#This Row],[SELLING PRICE]]*InputData[[#This Row],[QUANTITY]]*(1-InputData[[#This Row],[DISCOUNT %]])</f>
        <v>1350.44</v>
      </c>
      <c r="N218" s="12">
        <f>DAY(InputData[[#This Row],[DATE]])</f>
        <v>17</v>
      </c>
      <c r="O218" s="12" t="str">
        <f>TEXT(InputData[[#This Row],[DATE]],"mmm")</f>
        <v>Oct</v>
      </c>
      <c r="P218" s="12">
        <f>YEAR(InputData[[#This Row],[DATE]])</f>
        <v>2021</v>
      </c>
    </row>
    <row r="219" spans="1:16" x14ac:dyDescent="0.3">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14">
        <f>VLOOKUP(InputData[[#This Row],[PRODUCT ID]],MasterData[],5,0)</f>
        <v>7</v>
      </c>
      <c r="K219" s="14">
        <f>VLOOKUP(InputData[[#This Row],[PRODUCT ID]],MasterData[],6,0)</f>
        <v>8.33</v>
      </c>
      <c r="L219" s="14">
        <f>InputData[[#This Row],[BUYING PRIZE]]*InputData[[#This Row],[QUANTITY]]</f>
        <v>42</v>
      </c>
      <c r="M219" s="14">
        <f>InputData[[#This Row],[SELLING PRICE]]*InputData[[#This Row],[QUANTITY]]*(1-InputData[[#This Row],[DISCOUNT %]])</f>
        <v>49.980000000000004</v>
      </c>
      <c r="N219" s="12">
        <f>DAY(InputData[[#This Row],[DATE]])</f>
        <v>18</v>
      </c>
      <c r="O219" s="12" t="str">
        <f>TEXT(InputData[[#This Row],[DATE]],"mmm")</f>
        <v>Oct</v>
      </c>
      <c r="P219" s="12">
        <f>YEAR(InputData[[#This Row],[DATE]])</f>
        <v>2021</v>
      </c>
    </row>
    <row r="220" spans="1:16" x14ac:dyDescent="0.3">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14">
        <f>VLOOKUP(InputData[[#This Row],[PRODUCT ID]],MasterData[],5,0)</f>
        <v>126</v>
      </c>
      <c r="K220" s="14">
        <f>VLOOKUP(InputData[[#This Row],[PRODUCT ID]],MasterData[],6,0)</f>
        <v>162.54</v>
      </c>
      <c r="L220" s="14">
        <f>InputData[[#This Row],[BUYING PRIZE]]*InputData[[#This Row],[QUANTITY]]</f>
        <v>1638</v>
      </c>
      <c r="M220" s="14">
        <f>InputData[[#This Row],[SELLING PRICE]]*InputData[[#This Row],[QUANTITY]]*(1-InputData[[#This Row],[DISCOUNT %]])</f>
        <v>2113.02</v>
      </c>
      <c r="N220" s="12">
        <f>DAY(InputData[[#This Row],[DATE]])</f>
        <v>18</v>
      </c>
      <c r="O220" s="12" t="str">
        <f>TEXT(InputData[[#This Row],[DATE]],"mmm")</f>
        <v>Oct</v>
      </c>
      <c r="P220" s="12">
        <f>YEAR(InputData[[#This Row],[DATE]])</f>
        <v>2021</v>
      </c>
    </row>
    <row r="221" spans="1:16" x14ac:dyDescent="0.3">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14">
        <f>VLOOKUP(InputData[[#This Row],[PRODUCT ID]],MasterData[],5,0)</f>
        <v>44</v>
      </c>
      <c r="K221" s="14">
        <f>VLOOKUP(InputData[[#This Row],[PRODUCT ID]],MasterData[],6,0)</f>
        <v>48.4</v>
      </c>
      <c r="L221" s="14">
        <f>InputData[[#This Row],[BUYING PRIZE]]*InputData[[#This Row],[QUANTITY]]</f>
        <v>308</v>
      </c>
      <c r="M221" s="14">
        <f>InputData[[#This Row],[SELLING PRICE]]*InputData[[#This Row],[QUANTITY]]*(1-InputData[[#This Row],[DISCOUNT %]])</f>
        <v>338.8</v>
      </c>
      <c r="N221" s="12">
        <f>DAY(InputData[[#This Row],[DATE]])</f>
        <v>22</v>
      </c>
      <c r="O221" s="12" t="str">
        <f>TEXT(InputData[[#This Row],[DATE]],"mmm")</f>
        <v>Oct</v>
      </c>
      <c r="P221" s="12">
        <f>YEAR(InputData[[#This Row],[DATE]])</f>
        <v>2021</v>
      </c>
    </row>
    <row r="222" spans="1:16" x14ac:dyDescent="0.3">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14">
        <f>VLOOKUP(InputData[[#This Row],[PRODUCT ID]],MasterData[],5,0)</f>
        <v>144</v>
      </c>
      <c r="K222" s="14">
        <f>VLOOKUP(InputData[[#This Row],[PRODUCT ID]],MasterData[],6,0)</f>
        <v>156.96</v>
      </c>
      <c r="L222" s="14">
        <f>InputData[[#This Row],[BUYING PRIZE]]*InputData[[#This Row],[QUANTITY]]</f>
        <v>1872</v>
      </c>
      <c r="M222" s="14">
        <f>InputData[[#This Row],[SELLING PRICE]]*InputData[[#This Row],[QUANTITY]]*(1-InputData[[#This Row],[DISCOUNT %]])</f>
        <v>2040.48</v>
      </c>
      <c r="N222" s="12">
        <f>DAY(InputData[[#This Row],[DATE]])</f>
        <v>22</v>
      </c>
      <c r="O222" s="12" t="str">
        <f>TEXT(InputData[[#This Row],[DATE]],"mmm")</f>
        <v>Oct</v>
      </c>
      <c r="P222" s="12">
        <f>YEAR(InputData[[#This Row],[DATE]])</f>
        <v>2021</v>
      </c>
    </row>
    <row r="223" spans="1:16" x14ac:dyDescent="0.3">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14">
        <f>VLOOKUP(InputData[[#This Row],[PRODUCT ID]],MasterData[],5,0)</f>
        <v>6</v>
      </c>
      <c r="K223" s="14">
        <f>VLOOKUP(InputData[[#This Row],[PRODUCT ID]],MasterData[],6,0)</f>
        <v>7.8599999999999994</v>
      </c>
      <c r="L223" s="14">
        <f>InputData[[#This Row],[BUYING PRIZE]]*InputData[[#This Row],[QUANTITY]]</f>
        <v>6</v>
      </c>
      <c r="M223" s="14">
        <f>InputData[[#This Row],[SELLING PRICE]]*InputData[[#This Row],[QUANTITY]]*(1-InputData[[#This Row],[DISCOUNT %]])</f>
        <v>7.8599999999999994</v>
      </c>
      <c r="N223" s="12">
        <f>DAY(InputData[[#This Row],[DATE]])</f>
        <v>22</v>
      </c>
      <c r="O223" s="12" t="str">
        <f>TEXT(InputData[[#This Row],[DATE]],"mmm")</f>
        <v>Oct</v>
      </c>
      <c r="P223" s="12">
        <f>YEAR(InputData[[#This Row],[DATE]])</f>
        <v>2021</v>
      </c>
    </row>
    <row r="224" spans="1:16" x14ac:dyDescent="0.3">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14">
        <f>VLOOKUP(InputData[[#This Row],[PRODUCT ID]],MasterData[],5,0)</f>
        <v>44</v>
      </c>
      <c r="K224" s="14">
        <f>VLOOKUP(InputData[[#This Row],[PRODUCT ID]],MasterData[],6,0)</f>
        <v>48.4</v>
      </c>
      <c r="L224" s="14">
        <f>InputData[[#This Row],[BUYING PRIZE]]*InputData[[#This Row],[QUANTITY]]</f>
        <v>132</v>
      </c>
      <c r="M224" s="14">
        <f>InputData[[#This Row],[SELLING PRICE]]*InputData[[#This Row],[QUANTITY]]*(1-InputData[[#This Row],[DISCOUNT %]])</f>
        <v>145.19999999999999</v>
      </c>
      <c r="N224" s="12">
        <f>DAY(InputData[[#This Row],[DATE]])</f>
        <v>24</v>
      </c>
      <c r="O224" s="12" t="str">
        <f>TEXT(InputData[[#This Row],[DATE]],"mmm")</f>
        <v>Oct</v>
      </c>
      <c r="P224" s="12">
        <f>YEAR(InputData[[#This Row],[DATE]])</f>
        <v>2021</v>
      </c>
    </row>
    <row r="225" spans="1:16" x14ac:dyDescent="0.3">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14">
        <f>VLOOKUP(InputData[[#This Row],[PRODUCT ID]],MasterData[],5,0)</f>
        <v>76</v>
      </c>
      <c r="K225" s="14">
        <f>VLOOKUP(InputData[[#This Row],[PRODUCT ID]],MasterData[],6,0)</f>
        <v>82.08</v>
      </c>
      <c r="L225" s="14">
        <f>InputData[[#This Row],[BUYING PRIZE]]*InputData[[#This Row],[QUANTITY]]</f>
        <v>684</v>
      </c>
      <c r="M225" s="14">
        <f>InputData[[#This Row],[SELLING PRICE]]*InputData[[#This Row],[QUANTITY]]*(1-InputData[[#This Row],[DISCOUNT %]])</f>
        <v>738.72</v>
      </c>
      <c r="N225" s="12">
        <f>DAY(InputData[[#This Row],[DATE]])</f>
        <v>25</v>
      </c>
      <c r="O225" s="12" t="str">
        <f>TEXT(InputData[[#This Row],[DATE]],"mmm")</f>
        <v>Oct</v>
      </c>
      <c r="P225" s="12">
        <f>YEAR(InputData[[#This Row],[DATE]])</f>
        <v>2021</v>
      </c>
    </row>
    <row r="226" spans="1:16" x14ac:dyDescent="0.3">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14">
        <f>VLOOKUP(InputData[[#This Row],[PRODUCT ID]],MasterData[],5,0)</f>
        <v>44</v>
      </c>
      <c r="K226" s="14">
        <f>VLOOKUP(InputData[[#This Row],[PRODUCT ID]],MasterData[],6,0)</f>
        <v>48.84</v>
      </c>
      <c r="L226" s="14">
        <f>InputData[[#This Row],[BUYING PRIZE]]*InputData[[#This Row],[QUANTITY]]</f>
        <v>264</v>
      </c>
      <c r="M226" s="14">
        <f>InputData[[#This Row],[SELLING PRICE]]*InputData[[#This Row],[QUANTITY]]*(1-InputData[[#This Row],[DISCOUNT %]])</f>
        <v>293.04000000000002</v>
      </c>
      <c r="N226" s="12">
        <f>DAY(InputData[[#This Row],[DATE]])</f>
        <v>26</v>
      </c>
      <c r="O226" s="12" t="str">
        <f>TEXT(InputData[[#This Row],[DATE]],"mmm")</f>
        <v>Oct</v>
      </c>
      <c r="P226" s="12">
        <f>YEAR(InputData[[#This Row],[DATE]])</f>
        <v>2021</v>
      </c>
    </row>
    <row r="227" spans="1:16" x14ac:dyDescent="0.3">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14">
        <f>VLOOKUP(InputData[[#This Row],[PRODUCT ID]],MasterData[],5,0)</f>
        <v>83</v>
      </c>
      <c r="K227" s="14">
        <f>VLOOKUP(InputData[[#This Row],[PRODUCT ID]],MasterData[],6,0)</f>
        <v>94.62</v>
      </c>
      <c r="L227" s="14">
        <f>InputData[[#This Row],[BUYING PRIZE]]*InputData[[#This Row],[QUANTITY]]</f>
        <v>83</v>
      </c>
      <c r="M227" s="14">
        <f>InputData[[#This Row],[SELLING PRICE]]*InputData[[#This Row],[QUANTITY]]*(1-InputData[[#This Row],[DISCOUNT %]])</f>
        <v>94.62</v>
      </c>
      <c r="N227" s="12">
        <f>DAY(InputData[[#This Row],[DATE]])</f>
        <v>28</v>
      </c>
      <c r="O227" s="12" t="str">
        <f>TEXT(InputData[[#This Row],[DATE]],"mmm")</f>
        <v>Oct</v>
      </c>
      <c r="P227" s="12">
        <f>YEAR(InputData[[#This Row],[DATE]])</f>
        <v>2021</v>
      </c>
    </row>
    <row r="228" spans="1:16" x14ac:dyDescent="0.3">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14">
        <f>VLOOKUP(InputData[[#This Row],[PRODUCT ID]],MasterData[],5,0)</f>
        <v>72</v>
      </c>
      <c r="K228" s="14">
        <f>VLOOKUP(InputData[[#This Row],[PRODUCT ID]],MasterData[],6,0)</f>
        <v>79.92</v>
      </c>
      <c r="L228" s="14">
        <f>InputData[[#This Row],[BUYING PRIZE]]*InputData[[#This Row],[QUANTITY]]</f>
        <v>1008</v>
      </c>
      <c r="M228" s="14">
        <f>InputData[[#This Row],[SELLING PRICE]]*InputData[[#This Row],[QUANTITY]]*(1-InputData[[#This Row],[DISCOUNT %]])</f>
        <v>1118.8800000000001</v>
      </c>
      <c r="N228" s="12">
        <f>DAY(InputData[[#This Row],[DATE]])</f>
        <v>29</v>
      </c>
      <c r="O228" s="12" t="str">
        <f>TEXT(InputData[[#This Row],[DATE]],"mmm")</f>
        <v>Oct</v>
      </c>
      <c r="P228" s="12">
        <f>YEAR(InputData[[#This Row],[DATE]])</f>
        <v>2021</v>
      </c>
    </row>
    <row r="229" spans="1:16" x14ac:dyDescent="0.3">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14">
        <f>VLOOKUP(InputData[[#This Row],[PRODUCT ID]],MasterData[],5,0)</f>
        <v>126</v>
      </c>
      <c r="K229" s="14">
        <f>VLOOKUP(InputData[[#This Row],[PRODUCT ID]],MasterData[],6,0)</f>
        <v>162.54</v>
      </c>
      <c r="L229" s="14">
        <f>InputData[[#This Row],[BUYING PRIZE]]*InputData[[#This Row],[QUANTITY]]</f>
        <v>756</v>
      </c>
      <c r="M229" s="14">
        <f>InputData[[#This Row],[SELLING PRICE]]*InputData[[#This Row],[QUANTITY]]*(1-InputData[[#This Row],[DISCOUNT %]])</f>
        <v>975.24</v>
      </c>
      <c r="N229" s="12">
        <f>DAY(InputData[[#This Row],[DATE]])</f>
        <v>31</v>
      </c>
      <c r="O229" s="12" t="str">
        <f>TEXT(InputData[[#This Row],[DATE]],"mmm")</f>
        <v>Oct</v>
      </c>
      <c r="P229" s="12">
        <f>YEAR(InputData[[#This Row],[DATE]])</f>
        <v>2021</v>
      </c>
    </row>
    <row r="230" spans="1:16" x14ac:dyDescent="0.3">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14">
        <f>VLOOKUP(InputData[[#This Row],[PRODUCT ID]],MasterData[],5,0)</f>
        <v>112</v>
      </c>
      <c r="K230" s="14">
        <f>VLOOKUP(InputData[[#This Row],[PRODUCT ID]],MasterData[],6,0)</f>
        <v>122.08</v>
      </c>
      <c r="L230" s="14">
        <f>InputData[[#This Row],[BUYING PRIZE]]*InputData[[#This Row],[QUANTITY]]</f>
        <v>1344</v>
      </c>
      <c r="M230" s="14">
        <f>InputData[[#This Row],[SELLING PRICE]]*InputData[[#This Row],[QUANTITY]]*(1-InputData[[#This Row],[DISCOUNT %]])</f>
        <v>1464.96</v>
      </c>
      <c r="N230" s="12">
        <f>DAY(InputData[[#This Row],[DATE]])</f>
        <v>3</v>
      </c>
      <c r="O230" s="12" t="str">
        <f>TEXT(InputData[[#This Row],[DATE]],"mmm")</f>
        <v>Nov</v>
      </c>
      <c r="P230" s="12">
        <f>YEAR(InputData[[#This Row],[DATE]])</f>
        <v>2021</v>
      </c>
    </row>
    <row r="231" spans="1:16" x14ac:dyDescent="0.3">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14">
        <f>VLOOKUP(InputData[[#This Row],[PRODUCT ID]],MasterData[],5,0)</f>
        <v>90</v>
      </c>
      <c r="K231" s="14">
        <f>VLOOKUP(InputData[[#This Row],[PRODUCT ID]],MasterData[],6,0)</f>
        <v>96.3</v>
      </c>
      <c r="L231" s="14">
        <f>InputData[[#This Row],[BUYING PRIZE]]*InputData[[#This Row],[QUANTITY]]</f>
        <v>900</v>
      </c>
      <c r="M231" s="14">
        <f>InputData[[#This Row],[SELLING PRICE]]*InputData[[#This Row],[QUANTITY]]*(1-InputData[[#This Row],[DISCOUNT %]])</f>
        <v>963</v>
      </c>
      <c r="N231" s="12">
        <f>DAY(InputData[[#This Row],[DATE]])</f>
        <v>6</v>
      </c>
      <c r="O231" s="12" t="str">
        <f>TEXT(InputData[[#This Row],[DATE]],"mmm")</f>
        <v>Nov</v>
      </c>
      <c r="P231" s="12">
        <f>YEAR(InputData[[#This Row],[DATE]])</f>
        <v>2021</v>
      </c>
    </row>
    <row r="232" spans="1:16" x14ac:dyDescent="0.3">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14">
        <f>VLOOKUP(InputData[[#This Row],[PRODUCT ID]],MasterData[],5,0)</f>
        <v>43</v>
      </c>
      <c r="K232" s="14">
        <f>VLOOKUP(InputData[[#This Row],[PRODUCT ID]],MasterData[],6,0)</f>
        <v>47.730000000000004</v>
      </c>
      <c r="L232" s="14">
        <f>InputData[[#This Row],[BUYING PRIZE]]*InputData[[#This Row],[QUANTITY]]</f>
        <v>645</v>
      </c>
      <c r="M232" s="14">
        <f>InputData[[#This Row],[SELLING PRICE]]*InputData[[#This Row],[QUANTITY]]*(1-InputData[[#This Row],[DISCOUNT %]])</f>
        <v>715.95</v>
      </c>
      <c r="N232" s="12">
        <f>DAY(InputData[[#This Row],[DATE]])</f>
        <v>8</v>
      </c>
      <c r="O232" s="12" t="str">
        <f>TEXT(InputData[[#This Row],[DATE]],"mmm")</f>
        <v>Nov</v>
      </c>
      <c r="P232" s="12">
        <f>YEAR(InputData[[#This Row],[DATE]])</f>
        <v>2021</v>
      </c>
    </row>
    <row r="233" spans="1:16" x14ac:dyDescent="0.3">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14">
        <f>VLOOKUP(InputData[[#This Row],[PRODUCT ID]],MasterData[],5,0)</f>
        <v>120</v>
      </c>
      <c r="K233" s="14">
        <f>VLOOKUP(InputData[[#This Row],[PRODUCT ID]],MasterData[],6,0)</f>
        <v>162</v>
      </c>
      <c r="L233" s="14">
        <f>InputData[[#This Row],[BUYING PRIZE]]*InputData[[#This Row],[QUANTITY]]</f>
        <v>720</v>
      </c>
      <c r="M233" s="14">
        <f>InputData[[#This Row],[SELLING PRICE]]*InputData[[#This Row],[QUANTITY]]*(1-InputData[[#This Row],[DISCOUNT %]])</f>
        <v>972</v>
      </c>
      <c r="N233" s="12">
        <f>DAY(InputData[[#This Row],[DATE]])</f>
        <v>10</v>
      </c>
      <c r="O233" s="12" t="str">
        <f>TEXT(InputData[[#This Row],[DATE]],"mmm")</f>
        <v>Nov</v>
      </c>
      <c r="P233" s="12">
        <f>YEAR(InputData[[#This Row],[DATE]])</f>
        <v>2021</v>
      </c>
    </row>
    <row r="234" spans="1:16" x14ac:dyDescent="0.3">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14">
        <f>VLOOKUP(InputData[[#This Row],[PRODUCT ID]],MasterData[],5,0)</f>
        <v>90</v>
      </c>
      <c r="K234" s="14">
        <f>VLOOKUP(InputData[[#This Row],[PRODUCT ID]],MasterData[],6,0)</f>
        <v>115.2</v>
      </c>
      <c r="L234" s="14">
        <f>InputData[[#This Row],[BUYING PRIZE]]*InputData[[#This Row],[QUANTITY]]</f>
        <v>1080</v>
      </c>
      <c r="M234" s="14">
        <f>InputData[[#This Row],[SELLING PRICE]]*InputData[[#This Row],[QUANTITY]]*(1-InputData[[#This Row],[DISCOUNT %]])</f>
        <v>1382.4</v>
      </c>
      <c r="N234" s="12">
        <f>DAY(InputData[[#This Row],[DATE]])</f>
        <v>11</v>
      </c>
      <c r="O234" s="12" t="str">
        <f>TEXT(InputData[[#This Row],[DATE]],"mmm")</f>
        <v>Nov</v>
      </c>
      <c r="P234" s="12">
        <f>YEAR(InputData[[#This Row],[DATE]])</f>
        <v>2021</v>
      </c>
    </row>
    <row r="235" spans="1:16" x14ac:dyDescent="0.3">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14">
        <f>VLOOKUP(InputData[[#This Row],[PRODUCT ID]],MasterData[],5,0)</f>
        <v>148</v>
      </c>
      <c r="K235" s="14">
        <f>VLOOKUP(InputData[[#This Row],[PRODUCT ID]],MasterData[],6,0)</f>
        <v>164.28</v>
      </c>
      <c r="L235" s="14">
        <f>InputData[[#This Row],[BUYING PRIZE]]*InputData[[#This Row],[QUANTITY]]</f>
        <v>444</v>
      </c>
      <c r="M235" s="14">
        <f>InputData[[#This Row],[SELLING PRICE]]*InputData[[#This Row],[QUANTITY]]*(1-InputData[[#This Row],[DISCOUNT %]])</f>
        <v>492.84000000000003</v>
      </c>
      <c r="N235" s="12">
        <f>DAY(InputData[[#This Row],[DATE]])</f>
        <v>12</v>
      </c>
      <c r="O235" s="12" t="str">
        <f>TEXT(InputData[[#This Row],[DATE]],"mmm")</f>
        <v>Nov</v>
      </c>
      <c r="P235" s="12">
        <f>YEAR(InputData[[#This Row],[DATE]])</f>
        <v>2021</v>
      </c>
    </row>
    <row r="236" spans="1:16" x14ac:dyDescent="0.3">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14">
        <f>VLOOKUP(InputData[[#This Row],[PRODUCT ID]],MasterData[],5,0)</f>
        <v>55</v>
      </c>
      <c r="K236" s="14">
        <f>VLOOKUP(InputData[[#This Row],[PRODUCT ID]],MasterData[],6,0)</f>
        <v>58.3</v>
      </c>
      <c r="L236" s="14">
        <f>InputData[[#This Row],[BUYING PRIZE]]*InputData[[#This Row],[QUANTITY]]</f>
        <v>770</v>
      </c>
      <c r="M236" s="14">
        <f>InputData[[#This Row],[SELLING PRICE]]*InputData[[#This Row],[QUANTITY]]*(1-InputData[[#This Row],[DISCOUNT %]])</f>
        <v>816.19999999999993</v>
      </c>
      <c r="N236" s="12">
        <f>DAY(InputData[[#This Row],[DATE]])</f>
        <v>20</v>
      </c>
      <c r="O236" s="12" t="str">
        <f>TEXT(InputData[[#This Row],[DATE]],"mmm")</f>
        <v>Nov</v>
      </c>
      <c r="P236" s="12">
        <f>YEAR(InputData[[#This Row],[DATE]])</f>
        <v>2021</v>
      </c>
    </row>
    <row r="237" spans="1:16" x14ac:dyDescent="0.3">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14">
        <f>VLOOKUP(InputData[[#This Row],[PRODUCT ID]],MasterData[],5,0)</f>
        <v>83</v>
      </c>
      <c r="K237" s="14">
        <f>VLOOKUP(InputData[[#This Row],[PRODUCT ID]],MasterData[],6,0)</f>
        <v>94.62</v>
      </c>
      <c r="L237" s="14">
        <f>InputData[[#This Row],[BUYING PRIZE]]*InputData[[#This Row],[QUANTITY]]</f>
        <v>913</v>
      </c>
      <c r="M237" s="14">
        <f>InputData[[#This Row],[SELLING PRICE]]*InputData[[#This Row],[QUANTITY]]*(1-InputData[[#This Row],[DISCOUNT %]])</f>
        <v>1040.8200000000002</v>
      </c>
      <c r="N237" s="12">
        <f>DAY(InputData[[#This Row],[DATE]])</f>
        <v>20</v>
      </c>
      <c r="O237" s="12" t="str">
        <f>TEXT(InputData[[#This Row],[DATE]],"mmm")</f>
        <v>Nov</v>
      </c>
      <c r="P237" s="12">
        <f>YEAR(InputData[[#This Row],[DATE]])</f>
        <v>2021</v>
      </c>
    </row>
    <row r="238" spans="1:16" x14ac:dyDescent="0.3">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14">
        <f>VLOOKUP(InputData[[#This Row],[PRODUCT ID]],MasterData[],5,0)</f>
        <v>112</v>
      </c>
      <c r="K238" s="14">
        <f>VLOOKUP(InputData[[#This Row],[PRODUCT ID]],MasterData[],6,0)</f>
        <v>146.72</v>
      </c>
      <c r="L238" s="14">
        <f>InputData[[#This Row],[BUYING PRIZE]]*InputData[[#This Row],[QUANTITY]]</f>
        <v>112</v>
      </c>
      <c r="M238" s="14">
        <f>InputData[[#This Row],[SELLING PRICE]]*InputData[[#This Row],[QUANTITY]]*(1-InputData[[#This Row],[DISCOUNT %]])</f>
        <v>146.72</v>
      </c>
      <c r="N238" s="12">
        <f>DAY(InputData[[#This Row],[DATE]])</f>
        <v>21</v>
      </c>
      <c r="O238" s="12" t="str">
        <f>TEXT(InputData[[#This Row],[DATE]],"mmm")</f>
        <v>Nov</v>
      </c>
      <c r="P238" s="12">
        <f>YEAR(InputData[[#This Row],[DATE]])</f>
        <v>2021</v>
      </c>
    </row>
    <row r="239" spans="1:16" x14ac:dyDescent="0.3">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14">
        <f>VLOOKUP(InputData[[#This Row],[PRODUCT ID]],MasterData[],5,0)</f>
        <v>75</v>
      </c>
      <c r="K239" s="14">
        <f>VLOOKUP(InputData[[#This Row],[PRODUCT ID]],MasterData[],6,0)</f>
        <v>85.5</v>
      </c>
      <c r="L239" s="14">
        <f>InputData[[#This Row],[BUYING PRIZE]]*InputData[[#This Row],[QUANTITY]]</f>
        <v>75</v>
      </c>
      <c r="M239" s="14">
        <f>InputData[[#This Row],[SELLING PRICE]]*InputData[[#This Row],[QUANTITY]]*(1-InputData[[#This Row],[DISCOUNT %]])</f>
        <v>85.5</v>
      </c>
      <c r="N239" s="12">
        <f>DAY(InputData[[#This Row],[DATE]])</f>
        <v>21</v>
      </c>
      <c r="O239" s="12" t="str">
        <f>TEXT(InputData[[#This Row],[DATE]],"mmm")</f>
        <v>Nov</v>
      </c>
      <c r="P239" s="12">
        <f>YEAR(InputData[[#This Row],[DATE]])</f>
        <v>2021</v>
      </c>
    </row>
    <row r="240" spans="1:16" x14ac:dyDescent="0.3">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14">
        <f>VLOOKUP(InputData[[#This Row],[PRODUCT ID]],MasterData[],5,0)</f>
        <v>73</v>
      </c>
      <c r="K240" s="14">
        <f>VLOOKUP(InputData[[#This Row],[PRODUCT ID]],MasterData[],6,0)</f>
        <v>94.17</v>
      </c>
      <c r="L240" s="14">
        <f>InputData[[#This Row],[BUYING PRIZE]]*InputData[[#This Row],[QUANTITY]]</f>
        <v>584</v>
      </c>
      <c r="M240" s="14">
        <f>InputData[[#This Row],[SELLING PRICE]]*InputData[[#This Row],[QUANTITY]]*(1-InputData[[#This Row],[DISCOUNT %]])</f>
        <v>753.36</v>
      </c>
      <c r="N240" s="12">
        <f>DAY(InputData[[#This Row],[DATE]])</f>
        <v>27</v>
      </c>
      <c r="O240" s="12" t="str">
        <f>TEXT(InputData[[#This Row],[DATE]],"mmm")</f>
        <v>Nov</v>
      </c>
      <c r="P240" s="12">
        <f>YEAR(InputData[[#This Row],[DATE]])</f>
        <v>2021</v>
      </c>
    </row>
    <row r="241" spans="1:16" x14ac:dyDescent="0.3">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14">
        <f>VLOOKUP(InputData[[#This Row],[PRODUCT ID]],MasterData[],5,0)</f>
        <v>90</v>
      </c>
      <c r="K241" s="14">
        <f>VLOOKUP(InputData[[#This Row],[PRODUCT ID]],MasterData[],6,0)</f>
        <v>115.2</v>
      </c>
      <c r="L241" s="14">
        <f>InputData[[#This Row],[BUYING PRIZE]]*InputData[[#This Row],[QUANTITY]]</f>
        <v>180</v>
      </c>
      <c r="M241" s="14">
        <f>InputData[[#This Row],[SELLING PRICE]]*InputData[[#This Row],[QUANTITY]]*(1-InputData[[#This Row],[DISCOUNT %]])</f>
        <v>230.4</v>
      </c>
      <c r="N241" s="12">
        <f>DAY(InputData[[#This Row],[DATE]])</f>
        <v>28</v>
      </c>
      <c r="O241" s="12" t="str">
        <f>TEXT(InputData[[#This Row],[DATE]],"mmm")</f>
        <v>Nov</v>
      </c>
      <c r="P241" s="12">
        <f>YEAR(InputData[[#This Row],[DATE]])</f>
        <v>2021</v>
      </c>
    </row>
    <row r="242" spans="1:16" x14ac:dyDescent="0.3">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14">
        <f>VLOOKUP(InputData[[#This Row],[PRODUCT ID]],MasterData[],5,0)</f>
        <v>37</v>
      </c>
      <c r="K242" s="14">
        <f>VLOOKUP(InputData[[#This Row],[PRODUCT ID]],MasterData[],6,0)</f>
        <v>42.55</v>
      </c>
      <c r="L242" s="14">
        <f>InputData[[#This Row],[BUYING PRIZE]]*InputData[[#This Row],[QUANTITY]]</f>
        <v>555</v>
      </c>
      <c r="M242" s="14">
        <f>InputData[[#This Row],[SELLING PRICE]]*InputData[[#This Row],[QUANTITY]]*(1-InputData[[#This Row],[DISCOUNT %]])</f>
        <v>638.25</v>
      </c>
      <c r="N242" s="12">
        <f>DAY(InputData[[#This Row],[DATE]])</f>
        <v>30</v>
      </c>
      <c r="O242" s="12" t="str">
        <f>TEXT(InputData[[#This Row],[DATE]],"mmm")</f>
        <v>Nov</v>
      </c>
      <c r="P242" s="12">
        <f>YEAR(InputData[[#This Row],[DATE]])</f>
        <v>2021</v>
      </c>
    </row>
    <row r="243" spans="1:16" x14ac:dyDescent="0.3">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14">
        <f>VLOOKUP(InputData[[#This Row],[PRODUCT ID]],MasterData[],5,0)</f>
        <v>13</v>
      </c>
      <c r="K243" s="14">
        <f>VLOOKUP(InputData[[#This Row],[PRODUCT ID]],MasterData[],6,0)</f>
        <v>16.64</v>
      </c>
      <c r="L243" s="14">
        <f>InputData[[#This Row],[BUYING PRIZE]]*InputData[[#This Row],[QUANTITY]]</f>
        <v>130</v>
      </c>
      <c r="M243" s="14">
        <f>InputData[[#This Row],[SELLING PRICE]]*InputData[[#This Row],[QUANTITY]]*(1-InputData[[#This Row],[DISCOUNT %]])</f>
        <v>166.4</v>
      </c>
      <c r="N243" s="12">
        <f>DAY(InputData[[#This Row],[DATE]])</f>
        <v>2</v>
      </c>
      <c r="O243" s="12" t="str">
        <f>TEXT(InputData[[#This Row],[DATE]],"mmm")</f>
        <v>Dec</v>
      </c>
      <c r="P243" s="12">
        <f>YEAR(InputData[[#This Row],[DATE]])</f>
        <v>2021</v>
      </c>
    </row>
    <row r="244" spans="1:16" x14ac:dyDescent="0.3">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14">
        <f>VLOOKUP(InputData[[#This Row],[PRODUCT ID]],MasterData[],5,0)</f>
        <v>55</v>
      </c>
      <c r="K244" s="14">
        <f>VLOOKUP(InputData[[#This Row],[PRODUCT ID]],MasterData[],6,0)</f>
        <v>58.3</v>
      </c>
      <c r="L244" s="14">
        <f>InputData[[#This Row],[BUYING PRIZE]]*InputData[[#This Row],[QUANTITY]]</f>
        <v>110</v>
      </c>
      <c r="M244" s="14">
        <f>InputData[[#This Row],[SELLING PRICE]]*InputData[[#This Row],[QUANTITY]]*(1-InputData[[#This Row],[DISCOUNT %]])</f>
        <v>116.6</v>
      </c>
      <c r="N244" s="12">
        <f>DAY(InputData[[#This Row],[DATE]])</f>
        <v>3</v>
      </c>
      <c r="O244" s="12" t="str">
        <f>TEXT(InputData[[#This Row],[DATE]],"mmm")</f>
        <v>Dec</v>
      </c>
      <c r="P244" s="12">
        <f>YEAR(InputData[[#This Row],[DATE]])</f>
        <v>2021</v>
      </c>
    </row>
    <row r="245" spans="1:16" x14ac:dyDescent="0.3">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14">
        <f>VLOOKUP(InputData[[#This Row],[PRODUCT ID]],MasterData[],5,0)</f>
        <v>150</v>
      </c>
      <c r="K245" s="14">
        <f>VLOOKUP(InputData[[#This Row],[PRODUCT ID]],MasterData[],6,0)</f>
        <v>210</v>
      </c>
      <c r="L245" s="14">
        <f>InputData[[#This Row],[BUYING PRIZE]]*InputData[[#This Row],[QUANTITY]]</f>
        <v>1200</v>
      </c>
      <c r="M245" s="14">
        <f>InputData[[#This Row],[SELLING PRICE]]*InputData[[#This Row],[QUANTITY]]*(1-InputData[[#This Row],[DISCOUNT %]])</f>
        <v>1680</v>
      </c>
      <c r="N245" s="12">
        <f>DAY(InputData[[#This Row],[DATE]])</f>
        <v>3</v>
      </c>
      <c r="O245" s="12" t="str">
        <f>TEXT(InputData[[#This Row],[DATE]],"mmm")</f>
        <v>Dec</v>
      </c>
      <c r="P245" s="12">
        <f>YEAR(InputData[[#This Row],[DATE]])</f>
        <v>2021</v>
      </c>
    </row>
    <row r="246" spans="1:16" x14ac:dyDescent="0.3">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14">
        <f>VLOOKUP(InputData[[#This Row],[PRODUCT ID]],MasterData[],5,0)</f>
        <v>44</v>
      </c>
      <c r="K246" s="14">
        <f>VLOOKUP(InputData[[#This Row],[PRODUCT ID]],MasterData[],6,0)</f>
        <v>48.84</v>
      </c>
      <c r="L246" s="14">
        <f>InputData[[#This Row],[BUYING PRIZE]]*InputData[[#This Row],[QUANTITY]]</f>
        <v>660</v>
      </c>
      <c r="M246" s="14">
        <f>InputData[[#This Row],[SELLING PRICE]]*InputData[[#This Row],[QUANTITY]]*(1-InputData[[#This Row],[DISCOUNT %]])</f>
        <v>732.6</v>
      </c>
      <c r="N246" s="12">
        <f>DAY(InputData[[#This Row],[DATE]])</f>
        <v>5</v>
      </c>
      <c r="O246" s="12" t="str">
        <f>TEXT(InputData[[#This Row],[DATE]],"mmm")</f>
        <v>Dec</v>
      </c>
      <c r="P246" s="12">
        <f>YEAR(InputData[[#This Row],[DATE]])</f>
        <v>2021</v>
      </c>
    </row>
    <row r="247" spans="1:16" x14ac:dyDescent="0.3">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14">
        <f>VLOOKUP(InputData[[#This Row],[PRODUCT ID]],MasterData[],5,0)</f>
        <v>148</v>
      </c>
      <c r="K247" s="14">
        <f>VLOOKUP(InputData[[#This Row],[PRODUCT ID]],MasterData[],6,0)</f>
        <v>164.28</v>
      </c>
      <c r="L247" s="14">
        <f>InputData[[#This Row],[BUYING PRIZE]]*InputData[[#This Row],[QUANTITY]]</f>
        <v>148</v>
      </c>
      <c r="M247" s="14">
        <f>InputData[[#This Row],[SELLING PRICE]]*InputData[[#This Row],[QUANTITY]]*(1-InputData[[#This Row],[DISCOUNT %]])</f>
        <v>164.28</v>
      </c>
      <c r="N247" s="12">
        <f>DAY(InputData[[#This Row],[DATE]])</f>
        <v>5</v>
      </c>
      <c r="O247" s="12" t="str">
        <f>TEXT(InputData[[#This Row],[DATE]],"mmm")</f>
        <v>Dec</v>
      </c>
      <c r="P247" s="12">
        <f>YEAR(InputData[[#This Row],[DATE]])</f>
        <v>2021</v>
      </c>
    </row>
    <row r="248" spans="1:16" x14ac:dyDescent="0.3">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14">
        <f>VLOOKUP(InputData[[#This Row],[PRODUCT ID]],MasterData[],5,0)</f>
        <v>112</v>
      </c>
      <c r="K248" s="14">
        <f>VLOOKUP(InputData[[#This Row],[PRODUCT ID]],MasterData[],6,0)</f>
        <v>122.08</v>
      </c>
      <c r="L248" s="14">
        <f>InputData[[#This Row],[BUYING PRIZE]]*InputData[[#This Row],[QUANTITY]]</f>
        <v>896</v>
      </c>
      <c r="M248" s="14">
        <f>InputData[[#This Row],[SELLING PRICE]]*InputData[[#This Row],[QUANTITY]]*(1-InputData[[#This Row],[DISCOUNT %]])</f>
        <v>976.64</v>
      </c>
      <c r="N248" s="12">
        <f>DAY(InputData[[#This Row],[DATE]])</f>
        <v>7</v>
      </c>
      <c r="O248" s="12" t="str">
        <f>TEXT(InputData[[#This Row],[DATE]],"mmm")</f>
        <v>Dec</v>
      </c>
      <c r="P248" s="12">
        <f>YEAR(InputData[[#This Row],[DATE]])</f>
        <v>2021</v>
      </c>
    </row>
    <row r="249" spans="1:16" x14ac:dyDescent="0.3">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14">
        <f>VLOOKUP(InputData[[#This Row],[PRODUCT ID]],MasterData[],5,0)</f>
        <v>76</v>
      </c>
      <c r="K249" s="14">
        <f>VLOOKUP(InputData[[#This Row],[PRODUCT ID]],MasterData[],6,0)</f>
        <v>82.08</v>
      </c>
      <c r="L249" s="14">
        <f>InputData[[#This Row],[BUYING PRIZE]]*InputData[[#This Row],[QUANTITY]]</f>
        <v>1064</v>
      </c>
      <c r="M249" s="14">
        <f>InputData[[#This Row],[SELLING PRICE]]*InputData[[#This Row],[QUANTITY]]*(1-InputData[[#This Row],[DISCOUNT %]])</f>
        <v>1149.1199999999999</v>
      </c>
      <c r="N249" s="12">
        <f>DAY(InputData[[#This Row],[DATE]])</f>
        <v>8</v>
      </c>
      <c r="O249" s="12" t="str">
        <f>TEXT(InputData[[#This Row],[DATE]],"mmm")</f>
        <v>Dec</v>
      </c>
      <c r="P249" s="12">
        <f>YEAR(InputData[[#This Row],[DATE]])</f>
        <v>2021</v>
      </c>
    </row>
    <row r="250" spans="1:16" x14ac:dyDescent="0.3">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14">
        <f>VLOOKUP(InputData[[#This Row],[PRODUCT ID]],MasterData[],5,0)</f>
        <v>120</v>
      </c>
      <c r="K250" s="14">
        <f>VLOOKUP(InputData[[#This Row],[PRODUCT ID]],MasterData[],6,0)</f>
        <v>162</v>
      </c>
      <c r="L250" s="14">
        <f>InputData[[#This Row],[BUYING PRIZE]]*InputData[[#This Row],[QUANTITY]]</f>
        <v>480</v>
      </c>
      <c r="M250" s="14">
        <f>InputData[[#This Row],[SELLING PRICE]]*InputData[[#This Row],[QUANTITY]]*(1-InputData[[#This Row],[DISCOUNT %]])</f>
        <v>648</v>
      </c>
      <c r="N250" s="12">
        <f>DAY(InputData[[#This Row],[DATE]])</f>
        <v>14</v>
      </c>
      <c r="O250" s="12" t="str">
        <f>TEXT(InputData[[#This Row],[DATE]],"mmm")</f>
        <v>Dec</v>
      </c>
      <c r="P250" s="12">
        <f>YEAR(InputData[[#This Row],[DATE]])</f>
        <v>2021</v>
      </c>
    </row>
    <row r="251" spans="1:16" x14ac:dyDescent="0.3">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14">
        <f>VLOOKUP(InputData[[#This Row],[PRODUCT ID]],MasterData[],5,0)</f>
        <v>71</v>
      </c>
      <c r="K251" s="14">
        <f>VLOOKUP(InputData[[#This Row],[PRODUCT ID]],MasterData[],6,0)</f>
        <v>80.94</v>
      </c>
      <c r="L251" s="14">
        <f>InputData[[#This Row],[BUYING PRIZE]]*InputData[[#This Row],[QUANTITY]]</f>
        <v>142</v>
      </c>
      <c r="M251" s="14">
        <f>InputData[[#This Row],[SELLING PRICE]]*InputData[[#This Row],[QUANTITY]]*(1-InputData[[#This Row],[DISCOUNT %]])</f>
        <v>161.88</v>
      </c>
      <c r="N251" s="12">
        <f>DAY(InputData[[#This Row],[DATE]])</f>
        <v>18</v>
      </c>
      <c r="O251" s="12" t="str">
        <f>TEXT(InputData[[#This Row],[DATE]],"mmm")</f>
        <v>Dec</v>
      </c>
      <c r="P251" s="12">
        <f>YEAR(InputData[[#This Row],[DATE]])</f>
        <v>2021</v>
      </c>
    </row>
    <row r="252" spans="1:16" x14ac:dyDescent="0.3">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14">
        <f>VLOOKUP(InputData[[#This Row],[PRODUCT ID]],MasterData[],5,0)</f>
        <v>121</v>
      </c>
      <c r="K252" s="14">
        <f>VLOOKUP(InputData[[#This Row],[PRODUCT ID]],MasterData[],6,0)</f>
        <v>141.57</v>
      </c>
      <c r="L252" s="14">
        <f>InputData[[#This Row],[BUYING PRIZE]]*InputData[[#This Row],[QUANTITY]]</f>
        <v>968</v>
      </c>
      <c r="M252" s="14">
        <f>InputData[[#This Row],[SELLING PRICE]]*InputData[[#This Row],[QUANTITY]]*(1-InputData[[#This Row],[DISCOUNT %]])</f>
        <v>1132.56</v>
      </c>
      <c r="N252" s="12">
        <f>DAY(InputData[[#This Row],[DATE]])</f>
        <v>18</v>
      </c>
      <c r="O252" s="12" t="str">
        <f>TEXT(InputData[[#This Row],[DATE]],"mmm")</f>
        <v>Dec</v>
      </c>
      <c r="P252" s="12">
        <f>YEAR(InputData[[#This Row],[DATE]])</f>
        <v>2021</v>
      </c>
    </row>
    <row r="253" spans="1:16" x14ac:dyDescent="0.3">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14">
        <f>VLOOKUP(InputData[[#This Row],[PRODUCT ID]],MasterData[],5,0)</f>
        <v>141</v>
      </c>
      <c r="K253" s="14">
        <f>VLOOKUP(InputData[[#This Row],[PRODUCT ID]],MasterData[],6,0)</f>
        <v>149.46</v>
      </c>
      <c r="L253" s="14">
        <f>InputData[[#This Row],[BUYING PRIZE]]*InputData[[#This Row],[QUANTITY]]</f>
        <v>1692</v>
      </c>
      <c r="M253" s="14">
        <f>InputData[[#This Row],[SELLING PRICE]]*InputData[[#This Row],[QUANTITY]]*(1-InputData[[#This Row],[DISCOUNT %]])</f>
        <v>1793.52</v>
      </c>
      <c r="N253" s="12">
        <f>DAY(InputData[[#This Row],[DATE]])</f>
        <v>19</v>
      </c>
      <c r="O253" s="12" t="str">
        <f>TEXT(InputData[[#This Row],[DATE]],"mmm")</f>
        <v>Dec</v>
      </c>
      <c r="P253" s="12">
        <f>YEAR(InputData[[#This Row],[DATE]])</f>
        <v>2021</v>
      </c>
    </row>
    <row r="254" spans="1:16" x14ac:dyDescent="0.3">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14">
        <f>VLOOKUP(InputData[[#This Row],[PRODUCT ID]],MasterData[],5,0)</f>
        <v>47</v>
      </c>
      <c r="K254" s="14">
        <f>VLOOKUP(InputData[[#This Row],[PRODUCT ID]],MasterData[],6,0)</f>
        <v>53.11</v>
      </c>
      <c r="L254" s="14">
        <f>InputData[[#This Row],[BUYING PRIZE]]*InputData[[#This Row],[QUANTITY]]</f>
        <v>141</v>
      </c>
      <c r="M254" s="14">
        <f>InputData[[#This Row],[SELLING PRICE]]*InputData[[#This Row],[QUANTITY]]*(1-InputData[[#This Row],[DISCOUNT %]])</f>
        <v>159.32999999999998</v>
      </c>
      <c r="N254" s="12">
        <f>DAY(InputData[[#This Row],[DATE]])</f>
        <v>19</v>
      </c>
      <c r="O254" s="12" t="str">
        <f>TEXT(InputData[[#This Row],[DATE]],"mmm")</f>
        <v>Dec</v>
      </c>
      <c r="P254" s="12">
        <f>YEAR(InputData[[#This Row],[DATE]])</f>
        <v>2021</v>
      </c>
    </row>
    <row r="255" spans="1:16" x14ac:dyDescent="0.3">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14">
        <f>VLOOKUP(InputData[[#This Row],[PRODUCT ID]],MasterData[],5,0)</f>
        <v>44</v>
      </c>
      <c r="K255" s="14">
        <f>VLOOKUP(InputData[[#This Row],[PRODUCT ID]],MasterData[],6,0)</f>
        <v>48.4</v>
      </c>
      <c r="L255" s="14">
        <f>InputData[[#This Row],[BUYING PRIZE]]*InputData[[#This Row],[QUANTITY]]</f>
        <v>440</v>
      </c>
      <c r="M255" s="14">
        <f>InputData[[#This Row],[SELLING PRICE]]*InputData[[#This Row],[QUANTITY]]*(1-InputData[[#This Row],[DISCOUNT %]])</f>
        <v>484</v>
      </c>
      <c r="N255" s="12">
        <f>DAY(InputData[[#This Row],[DATE]])</f>
        <v>19</v>
      </c>
      <c r="O255" s="12" t="str">
        <f>TEXT(InputData[[#This Row],[DATE]],"mmm")</f>
        <v>Dec</v>
      </c>
      <c r="P255" s="12">
        <f>YEAR(InputData[[#This Row],[DATE]])</f>
        <v>2021</v>
      </c>
    </row>
    <row r="256" spans="1:16" x14ac:dyDescent="0.3">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14">
        <f>VLOOKUP(InputData[[#This Row],[PRODUCT ID]],MasterData[],5,0)</f>
        <v>73</v>
      </c>
      <c r="K256" s="14">
        <f>VLOOKUP(InputData[[#This Row],[PRODUCT ID]],MasterData[],6,0)</f>
        <v>94.17</v>
      </c>
      <c r="L256" s="14">
        <f>InputData[[#This Row],[BUYING PRIZE]]*InputData[[#This Row],[QUANTITY]]</f>
        <v>1022</v>
      </c>
      <c r="M256" s="14">
        <f>InputData[[#This Row],[SELLING PRICE]]*InputData[[#This Row],[QUANTITY]]*(1-InputData[[#This Row],[DISCOUNT %]])</f>
        <v>1318.38</v>
      </c>
      <c r="N256" s="12">
        <f>DAY(InputData[[#This Row],[DATE]])</f>
        <v>20</v>
      </c>
      <c r="O256" s="12" t="str">
        <f>TEXT(InputData[[#This Row],[DATE]],"mmm")</f>
        <v>Dec</v>
      </c>
      <c r="P256" s="12">
        <f>YEAR(InputData[[#This Row],[DATE]])</f>
        <v>2021</v>
      </c>
    </row>
    <row r="257" spans="1:16" x14ac:dyDescent="0.3">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14">
        <f>VLOOKUP(InputData[[#This Row],[PRODUCT ID]],MasterData[],5,0)</f>
        <v>18</v>
      </c>
      <c r="K257" s="14">
        <f>VLOOKUP(InputData[[#This Row],[PRODUCT ID]],MasterData[],6,0)</f>
        <v>24.66</v>
      </c>
      <c r="L257" s="14">
        <f>InputData[[#This Row],[BUYING PRIZE]]*InputData[[#This Row],[QUANTITY]]</f>
        <v>180</v>
      </c>
      <c r="M257" s="14">
        <f>InputData[[#This Row],[SELLING PRICE]]*InputData[[#This Row],[QUANTITY]]*(1-InputData[[#This Row],[DISCOUNT %]])</f>
        <v>246.6</v>
      </c>
      <c r="N257" s="12">
        <f>DAY(InputData[[#This Row],[DATE]])</f>
        <v>21</v>
      </c>
      <c r="O257" s="12" t="str">
        <f>TEXT(InputData[[#This Row],[DATE]],"mmm")</f>
        <v>Dec</v>
      </c>
      <c r="P257" s="12">
        <f>YEAR(InputData[[#This Row],[DATE]])</f>
        <v>2021</v>
      </c>
    </row>
    <row r="258" spans="1:16" x14ac:dyDescent="0.3">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14">
        <f>VLOOKUP(InputData[[#This Row],[PRODUCT ID]],MasterData[],5,0)</f>
        <v>120</v>
      </c>
      <c r="K258" s="14">
        <f>VLOOKUP(InputData[[#This Row],[PRODUCT ID]],MasterData[],6,0)</f>
        <v>162</v>
      </c>
      <c r="L258" s="14">
        <f>InputData[[#This Row],[BUYING PRIZE]]*InputData[[#This Row],[QUANTITY]]</f>
        <v>960</v>
      </c>
      <c r="M258" s="14">
        <f>InputData[[#This Row],[SELLING PRICE]]*InputData[[#This Row],[QUANTITY]]*(1-InputData[[#This Row],[DISCOUNT %]])</f>
        <v>1296</v>
      </c>
      <c r="N258" s="12">
        <f>DAY(InputData[[#This Row],[DATE]])</f>
        <v>24</v>
      </c>
      <c r="O258" s="12" t="str">
        <f>TEXT(InputData[[#This Row],[DATE]],"mmm")</f>
        <v>Dec</v>
      </c>
      <c r="P258" s="12">
        <f>YEAR(InputData[[#This Row],[DATE]])</f>
        <v>2021</v>
      </c>
    </row>
    <row r="259" spans="1:16" x14ac:dyDescent="0.3">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14">
        <f>VLOOKUP(InputData[[#This Row],[PRODUCT ID]],MasterData[],5,0)</f>
        <v>90</v>
      </c>
      <c r="K259" s="14">
        <f>VLOOKUP(InputData[[#This Row],[PRODUCT ID]],MasterData[],6,0)</f>
        <v>96.3</v>
      </c>
      <c r="L259" s="14">
        <f>InputData[[#This Row],[BUYING PRIZE]]*InputData[[#This Row],[QUANTITY]]</f>
        <v>720</v>
      </c>
      <c r="M259" s="14">
        <f>InputData[[#This Row],[SELLING PRICE]]*InputData[[#This Row],[QUANTITY]]*(1-InputData[[#This Row],[DISCOUNT %]])</f>
        <v>770.4</v>
      </c>
      <c r="N259" s="12">
        <f>DAY(InputData[[#This Row],[DATE]])</f>
        <v>24</v>
      </c>
      <c r="O259" s="12" t="str">
        <f>TEXT(InputData[[#This Row],[DATE]],"mmm")</f>
        <v>Dec</v>
      </c>
      <c r="P259" s="12">
        <f>YEAR(InputData[[#This Row],[DATE]])</f>
        <v>2021</v>
      </c>
    </row>
    <row r="260" spans="1:16" x14ac:dyDescent="0.3">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14">
        <f>VLOOKUP(InputData[[#This Row],[PRODUCT ID]],MasterData[],5,0)</f>
        <v>138</v>
      </c>
      <c r="K260" s="14">
        <f>VLOOKUP(InputData[[#This Row],[PRODUCT ID]],MasterData[],6,0)</f>
        <v>173.88</v>
      </c>
      <c r="L260" s="14">
        <f>InputData[[#This Row],[BUYING PRIZE]]*InputData[[#This Row],[QUANTITY]]</f>
        <v>1932</v>
      </c>
      <c r="M260" s="14">
        <f>InputData[[#This Row],[SELLING PRICE]]*InputData[[#This Row],[QUANTITY]]*(1-InputData[[#This Row],[DISCOUNT %]])</f>
        <v>2434.3199999999997</v>
      </c>
      <c r="N260" s="12">
        <f>DAY(InputData[[#This Row],[DATE]])</f>
        <v>26</v>
      </c>
      <c r="O260" s="12" t="str">
        <f>TEXT(InputData[[#This Row],[DATE]],"mmm")</f>
        <v>Dec</v>
      </c>
      <c r="P260" s="12">
        <f>YEAR(InputData[[#This Row],[DATE]])</f>
        <v>2021</v>
      </c>
    </row>
    <row r="261" spans="1:16" x14ac:dyDescent="0.3">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14">
        <f>VLOOKUP(InputData[[#This Row],[PRODUCT ID]],MasterData[],5,0)</f>
        <v>47</v>
      </c>
      <c r="K261" s="14">
        <f>VLOOKUP(InputData[[#This Row],[PRODUCT ID]],MasterData[],6,0)</f>
        <v>53.11</v>
      </c>
      <c r="L261" s="14">
        <f>InputData[[#This Row],[BUYING PRIZE]]*InputData[[#This Row],[QUANTITY]]</f>
        <v>658</v>
      </c>
      <c r="M261" s="14">
        <f>InputData[[#This Row],[SELLING PRICE]]*InputData[[#This Row],[QUANTITY]]*(1-InputData[[#This Row],[DISCOUNT %]])</f>
        <v>743.54</v>
      </c>
      <c r="N261" s="12">
        <f>DAY(InputData[[#This Row],[DATE]])</f>
        <v>27</v>
      </c>
      <c r="O261" s="12" t="str">
        <f>TEXT(InputData[[#This Row],[DATE]],"mmm")</f>
        <v>Dec</v>
      </c>
      <c r="P261" s="12">
        <f>YEAR(InputData[[#This Row],[DATE]])</f>
        <v>2021</v>
      </c>
    </row>
    <row r="262" spans="1:16" x14ac:dyDescent="0.3">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14">
        <f>VLOOKUP(InputData[[#This Row],[PRODUCT ID]],MasterData[],5,0)</f>
        <v>47</v>
      </c>
      <c r="K262" s="14">
        <f>VLOOKUP(InputData[[#This Row],[PRODUCT ID]],MasterData[],6,0)</f>
        <v>53.11</v>
      </c>
      <c r="L262" s="14">
        <f>InputData[[#This Row],[BUYING PRIZE]]*InputData[[#This Row],[QUANTITY]]</f>
        <v>282</v>
      </c>
      <c r="M262" s="14">
        <f>InputData[[#This Row],[SELLING PRICE]]*InputData[[#This Row],[QUANTITY]]*(1-InputData[[#This Row],[DISCOUNT %]])</f>
        <v>318.65999999999997</v>
      </c>
      <c r="N262" s="12">
        <f>DAY(InputData[[#This Row],[DATE]])</f>
        <v>28</v>
      </c>
      <c r="O262" s="12" t="str">
        <f>TEXT(InputData[[#This Row],[DATE]],"mmm")</f>
        <v>Dec</v>
      </c>
      <c r="P262" s="12">
        <f>YEAR(InputData[[#This Row],[DATE]])</f>
        <v>2021</v>
      </c>
    </row>
    <row r="263" spans="1:16" x14ac:dyDescent="0.3">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14">
        <f>VLOOKUP(InputData[[#This Row],[PRODUCT ID]],MasterData[],5,0)</f>
        <v>148</v>
      </c>
      <c r="K263" s="14">
        <f>VLOOKUP(InputData[[#This Row],[PRODUCT ID]],MasterData[],6,0)</f>
        <v>164.28</v>
      </c>
      <c r="L263" s="14">
        <f>InputData[[#This Row],[BUYING PRIZE]]*InputData[[#This Row],[QUANTITY]]</f>
        <v>1924</v>
      </c>
      <c r="M263" s="14">
        <f>InputData[[#This Row],[SELLING PRICE]]*InputData[[#This Row],[QUANTITY]]*(1-InputData[[#This Row],[DISCOUNT %]])</f>
        <v>2135.64</v>
      </c>
      <c r="N263" s="12">
        <f>DAY(InputData[[#This Row],[DATE]])</f>
        <v>30</v>
      </c>
      <c r="O263" s="12" t="str">
        <f>TEXT(InputData[[#This Row],[DATE]],"mmm")</f>
        <v>Dec</v>
      </c>
      <c r="P263" s="12">
        <f>YEAR(InputData[[#This Row],[DATE]])</f>
        <v>2021</v>
      </c>
    </row>
    <row r="264" spans="1:16" x14ac:dyDescent="0.3">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14">
        <f>VLOOKUP(InputData[[#This Row],[PRODUCT ID]],MasterData[],5,0)</f>
        <v>121</v>
      </c>
      <c r="K264" s="14">
        <f>VLOOKUP(InputData[[#This Row],[PRODUCT ID]],MasterData[],6,0)</f>
        <v>141.57</v>
      </c>
      <c r="L264" s="14">
        <f>InputData[[#This Row],[BUYING PRIZE]]*InputData[[#This Row],[QUANTITY]]</f>
        <v>121</v>
      </c>
      <c r="M264" s="14">
        <f>InputData[[#This Row],[SELLING PRICE]]*InputData[[#This Row],[QUANTITY]]*(1-InputData[[#This Row],[DISCOUNT %]])</f>
        <v>141.57</v>
      </c>
      <c r="N264" s="12">
        <f>DAY(InputData[[#This Row],[DATE]])</f>
        <v>1</v>
      </c>
      <c r="O264" s="12" t="str">
        <f>TEXT(InputData[[#This Row],[DATE]],"mmm")</f>
        <v>Jan</v>
      </c>
      <c r="P264" s="12">
        <f>YEAR(InputData[[#This Row],[DATE]])</f>
        <v>2022</v>
      </c>
    </row>
    <row r="265" spans="1:16" x14ac:dyDescent="0.3">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14">
        <f>VLOOKUP(InputData[[#This Row],[PRODUCT ID]],MasterData[],5,0)</f>
        <v>148</v>
      </c>
      <c r="K265" s="14">
        <f>VLOOKUP(InputData[[#This Row],[PRODUCT ID]],MasterData[],6,0)</f>
        <v>164.28</v>
      </c>
      <c r="L265" s="14">
        <f>InputData[[#This Row],[BUYING PRIZE]]*InputData[[#This Row],[QUANTITY]]</f>
        <v>1036</v>
      </c>
      <c r="M265" s="14">
        <f>InputData[[#This Row],[SELLING PRICE]]*InputData[[#This Row],[QUANTITY]]*(1-InputData[[#This Row],[DISCOUNT %]])</f>
        <v>1149.96</v>
      </c>
      <c r="N265" s="12">
        <f>DAY(InputData[[#This Row],[DATE]])</f>
        <v>2</v>
      </c>
      <c r="O265" s="12" t="str">
        <f>TEXT(InputData[[#This Row],[DATE]],"mmm")</f>
        <v>Jan</v>
      </c>
      <c r="P265" s="12">
        <f>YEAR(InputData[[#This Row],[DATE]])</f>
        <v>2022</v>
      </c>
    </row>
    <row r="266" spans="1:16" x14ac:dyDescent="0.3">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14">
        <f>VLOOKUP(InputData[[#This Row],[PRODUCT ID]],MasterData[],5,0)</f>
        <v>12</v>
      </c>
      <c r="K266" s="14">
        <f>VLOOKUP(InputData[[#This Row],[PRODUCT ID]],MasterData[],6,0)</f>
        <v>15.719999999999999</v>
      </c>
      <c r="L266" s="14">
        <f>InputData[[#This Row],[BUYING PRIZE]]*InputData[[#This Row],[QUANTITY]]</f>
        <v>24</v>
      </c>
      <c r="M266" s="14">
        <f>InputData[[#This Row],[SELLING PRICE]]*InputData[[#This Row],[QUANTITY]]*(1-InputData[[#This Row],[DISCOUNT %]])</f>
        <v>31.439999999999998</v>
      </c>
      <c r="N266" s="12">
        <f>DAY(InputData[[#This Row],[DATE]])</f>
        <v>2</v>
      </c>
      <c r="O266" s="12" t="str">
        <f>TEXT(InputData[[#This Row],[DATE]],"mmm")</f>
        <v>Jan</v>
      </c>
      <c r="P266" s="12">
        <f>YEAR(InputData[[#This Row],[DATE]])</f>
        <v>2022</v>
      </c>
    </row>
    <row r="267" spans="1:16" x14ac:dyDescent="0.3">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14">
        <f>VLOOKUP(InputData[[#This Row],[PRODUCT ID]],MasterData[],5,0)</f>
        <v>95</v>
      </c>
      <c r="K267" s="14">
        <f>VLOOKUP(InputData[[#This Row],[PRODUCT ID]],MasterData[],6,0)</f>
        <v>119.7</v>
      </c>
      <c r="L267" s="14">
        <f>InputData[[#This Row],[BUYING PRIZE]]*InputData[[#This Row],[QUANTITY]]</f>
        <v>95</v>
      </c>
      <c r="M267" s="14">
        <f>InputData[[#This Row],[SELLING PRICE]]*InputData[[#This Row],[QUANTITY]]*(1-InputData[[#This Row],[DISCOUNT %]])</f>
        <v>119.7</v>
      </c>
      <c r="N267" s="12">
        <f>DAY(InputData[[#This Row],[DATE]])</f>
        <v>2</v>
      </c>
      <c r="O267" s="12" t="str">
        <f>TEXT(InputData[[#This Row],[DATE]],"mmm")</f>
        <v>Jan</v>
      </c>
      <c r="P267" s="12">
        <f>YEAR(InputData[[#This Row],[DATE]])</f>
        <v>2022</v>
      </c>
    </row>
    <row r="268" spans="1:16" x14ac:dyDescent="0.3">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14">
        <f>VLOOKUP(InputData[[#This Row],[PRODUCT ID]],MasterData[],5,0)</f>
        <v>67</v>
      </c>
      <c r="K268" s="14">
        <f>VLOOKUP(InputData[[#This Row],[PRODUCT ID]],MasterData[],6,0)</f>
        <v>83.08</v>
      </c>
      <c r="L268" s="14">
        <f>InputData[[#This Row],[BUYING PRIZE]]*InputData[[#This Row],[QUANTITY]]</f>
        <v>603</v>
      </c>
      <c r="M268" s="14">
        <f>InputData[[#This Row],[SELLING PRICE]]*InputData[[#This Row],[QUANTITY]]*(1-InputData[[#This Row],[DISCOUNT %]])</f>
        <v>747.72</v>
      </c>
      <c r="N268" s="12">
        <f>DAY(InputData[[#This Row],[DATE]])</f>
        <v>3</v>
      </c>
      <c r="O268" s="12" t="str">
        <f>TEXT(InputData[[#This Row],[DATE]],"mmm")</f>
        <v>Jan</v>
      </c>
      <c r="P268" s="12">
        <f>YEAR(InputData[[#This Row],[DATE]])</f>
        <v>2022</v>
      </c>
    </row>
    <row r="269" spans="1:16" x14ac:dyDescent="0.3">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14">
        <f>VLOOKUP(InputData[[#This Row],[PRODUCT ID]],MasterData[],5,0)</f>
        <v>73</v>
      </c>
      <c r="K269" s="14">
        <f>VLOOKUP(InputData[[#This Row],[PRODUCT ID]],MasterData[],6,0)</f>
        <v>94.17</v>
      </c>
      <c r="L269" s="14">
        <f>InputData[[#This Row],[BUYING PRIZE]]*InputData[[#This Row],[QUANTITY]]</f>
        <v>584</v>
      </c>
      <c r="M269" s="14">
        <f>InputData[[#This Row],[SELLING PRICE]]*InputData[[#This Row],[QUANTITY]]*(1-InputData[[#This Row],[DISCOUNT %]])</f>
        <v>753.36</v>
      </c>
      <c r="N269" s="12">
        <f>DAY(InputData[[#This Row],[DATE]])</f>
        <v>4</v>
      </c>
      <c r="O269" s="12" t="str">
        <f>TEXT(InputData[[#This Row],[DATE]],"mmm")</f>
        <v>Jan</v>
      </c>
      <c r="P269" s="12">
        <f>YEAR(InputData[[#This Row],[DATE]])</f>
        <v>2022</v>
      </c>
    </row>
    <row r="270" spans="1:16" x14ac:dyDescent="0.3">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14">
        <f>VLOOKUP(InputData[[#This Row],[PRODUCT ID]],MasterData[],5,0)</f>
        <v>47</v>
      </c>
      <c r="K270" s="14">
        <f>VLOOKUP(InputData[[#This Row],[PRODUCT ID]],MasterData[],6,0)</f>
        <v>53.11</v>
      </c>
      <c r="L270" s="14">
        <f>InputData[[#This Row],[BUYING PRIZE]]*InputData[[#This Row],[QUANTITY]]</f>
        <v>47</v>
      </c>
      <c r="M270" s="14">
        <f>InputData[[#This Row],[SELLING PRICE]]*InputData[[#This Row],[QUANTITY]]*(1-InputData[[#This Row],[DISCOUNT %]])</f>
        <v>53.11</v>
      </c>
      <c r="N270" s="12">
        <f>DAY(InputData[[#This Row],[DATE]])</f>
        <v>4</v>
      </c>
      <c r="O270" s="12" t="str">
        <f>TEXT(InputData[[#This Row],[DATE]],"mmm")</f>
        <v>Jan</v>
      </c>
      <c r="P270" s="12">
        <f>YEAR(InputData[[#This Row],[DATE]])</f>
        <v>2022</v>
      </c>
    </row>
    <row r="271" spans="1:16" x14ac:dyDescent="0.3">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14">
        <f>VLOOKUP(InputData[[#This Row],[PRODUCT ID]],MasterData[],5,0)</f>
        <v>89</v>
      </c>
      <c r="K271" s="14">
        <f>VLOOKUP(InputData[[#This Row],[PRODUCT ID]],MasterData[],6,0)</f>
        <v>117.48</v>
      </c>
      <c r="L271" s="14">
        <f>InputData[[#This Row],[BUYING PRIZE]]*InputData[[#This Row],[QUANTITY]]</f>
        <v>1068</v>
      </c>
      <c r="M271" s="14">
        <f>InputData[[#This Row],[SELLING PRICE]]*InputData[[#This Row],[QUANTITY]]*(1-InputData[[#This Row],[DISCOUNT %]])</f>
        <v>1409.76</v>
      </c>
      <c r="N271" s="12">
        <f>DAY(InputData[[#This Row],[DATE]])</f>
        <v>9</v>
      </c>
      <c r="O271" s="12" t="str">
        <f>TEXT(InputData[[#This Row],[DATE]],"mmm")</f>
        <v>Jan</v>
      </c>
      <c r="P271" s="12">
        <f>YEAR(InputData[[#This Row],[DATE]])</f>
        <v>2022</v>
      </c>
    </row>
    <row r="272" spans="1:16" x14ac:dyDescent="0.3">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14">
        <f>VLOOKUP(InputData[[#This Row],[PRODUCT ID]],MasterData[],5,0)</f>
        <v>55</v>
      </c>
      <c r="K272" s="14">
        <f>VLOOKUP(InputData[[#This Row],[PRODUCT ID]],MasterData[],6,0)</f>
        <v>58.3</v>
      </c>
      <c r="L272" s="14">
        <f>InputData[[#This Row],[BUYING PRIZE]]*InputData[[#This Row],[QUANTITY]]</f>
        <v>770</v>
      </c>
      <c r="M272" s="14">
        <f>InputData[[#This Row],[SELLING PRICE]]*InputData[[#This Row],[QUANTITY]]*(1-InputData[[#This Row],[DISCOUNT %]])</f>
        <v>816.19999999999993</v>
      </c>
      <c r="N272" s="12">
        <f>DAY(InputData[[#This Row],[DATE]])</f>
        <v>10</v>
      </c>
      <c r="O272" s="12" t="str">
        <f>TEXT(InputData[[#This Row],[DATE]],"mmm")</f>
        <v>Jan</v>
      </c>
      <c r="P272" s="12">
        <f>YEAR(InputData[[#This Row],[DATE]])</f>
        <v>2022</v>
      </c>
    </row>
    <row r="273" spans="1:16" x14ac:dyDescent="0.3">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14">
        <f>VLOOKUP(InputData[[#This Row],[PRODUCT ID]],MasterData[],5,0)</f>
        <v>89</v>
      </c>
      <c r="K273" s="14">
        <f>VLOOKUP(InputData[[#This Row],[PRODUCT ID]],MasterData[],6,0)</f>
        <v>117.48</v>
      </c>
      <c r="L273" s="14">
        <f>InputData[[#This Row],[BUYING PRIZE]]*InputData[[#This Row],[QUANTITY]]</f>
        <v>178</v>
      </c>
      <c r="M273" s="14">
        <f>InputData[[#This Row],[SELLING PRICE]]*InputData[[#This Row],[QUANTITY]]*(1-InputData[[#This Row],[DISCOUNT %]])</f>
        <v>234.96</v>
      </c>
      <c r="N273" s="12">
        <f>DAY(InputData[[#This Row],[DATE]])</f>
        <v>11</v>
      </c>
      <c r="O273" s="12" t="str">
        <f>TEXT(InputData[[#This Row],[DATE]],"mmm")</f>
        <v>Jan</v>
      </c>
      <c r="P273" s="12">
        <f>YEAR(InputData[[#This Row],[DATE]])</f>
        <v>2022</v>
      </c>
    </row>
    <row r="274" spans="1:16" x14ac:dyDescent="0.3">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14">
        <f>VLOOKUP(InputData[[#This Row],[PRODUCT ID]],MasterData[],5,0)</f>
        <v>150</v>
      </c>
      <c r="K274" s="14">
        <f>VLOOKUP(InputData[[#This Row],[PRODUCT ID]],MasterData[],6,0)</f>
        <v>210</v>
      </c>
      <c r="L274" s="14">
        <f>InputData[[#This Row],[BUYING PRIZE]]*InputData[[#This Row],[QUANTITY]]</f>
        <v>900</v>
      </c>
      <c r="M274" s="14">
        <f>InputData[[#This Row],[SELLING PRICE]]*InputData[[#This Row],[QUANTITY]]*(1-InputData[[#This Row],[DISCOUNT %]])</f>
        <v>1260</v>
      </c>
      <c r="N274" s="12">
        <f>DAY(InputData[[#This Row],[DATE]])</f>
        <v>13</v>
      </c>
      <c r="O274" s="12" t="str">
        <f>TEXT(InputData[[#This Row],[DATE]],"mmm")</f>
        <v>Jan</v>
      </c>
      <c r="P274" s="12">
        <f>YEAR(InputData[[#This Row],[DATE]])</f>
        <v>2022</v>
      </c>
    </row>
    <row r="275" spans="1:16" x14ac:dyDescent="0.3">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14">
        <f>VLOOKUP(InputData[[#This Row],[PRODUCT ID]],MasterData[],5,0)</f>
        <v>44</v>
      </c>
      <c r="K275" s="14">
        <f>VLOOKUP(InputData[[#This Row],[PRODUCT ID]],MasterData[],6,0)</f>
        <v>48.4</v>
      </c>
      <c r="L275" s="14">
        <f>InputData[[#This Row],[BUYING PRIZE]]*InputData[[#This Row],[QUANTITY]]</f>
        <v>616</v>
      </c>
      <c r="M275" s="14">
        <f>InputData[[#This Row],[SELLING PRICE]]*InputData[[#This Row],[QUANTITY]]*(1-InputData[[#This Row],[DISCOUNT %]])</f>
        <v>677.6</v>
      </c>
      <c r="N275" s="12">
        <f>DAY(InputData[[#This Row],[DATE]])</f>
        <v>14</v>
      </c>
      <c r="O275" s="12" t="str">
        <f>TEXT(InputData[[#This Row],[DATE]],"mmm")</f>
        <v>Jan</v>
      </c>
      <c r="P275" s="12">
        <f>YEAR(InputData[[#This Row],[DATE]])</f>
        <v>2022</v>
      </c>
    </row>
    <row r="276" spans="1:16" x14ac:dyDescent="0.3">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14">
        <f>VLOOKUP(InputData[[#This Row],[PRODUCT ID]],MasterData[],5,0)</f>
        <v>121</v>
      </c>
      <c r="K276" s="14">
        <f>VLOOKUP(InputData[[#This Row],[PRODUCT ID]],MasterData[],6,0)</f>
        <v>141.57</v>
      </c>
      <c r="L276" s="14">
        <f>InputData[[#This Row],[BUYING PRIZE]]*InputData[[#This Row],[QUANTITY]]</f>
        <v>1210</v>
      </c>
      <c r="M276" s="14">
        <f>InputData[[#This Row],[SELLING PRICE]]*InputData[[#This Row],[QUANTITY]]*(1-InputData[[#This Row],[DISCOUNT %]])</f>
        <v>1415.6999999999998</v>
      </c>
      <c r="N276" s="12">
        <f>DAY(InputData[[#This Row],[DATE]])</f>
        <v>15</v>
      </c>
      <c r="O276" s="12" t="str">
        <f>TEXT(InputData[[#This Row],[DATE]],"mmm")</f>
        <v>Jan</v>
      </c>
      <c r="P276" s="12">
        <f>YEAR(InputData[[#This Row],[DATE]])</f>
        <v>2022</v>
      </c>
    </row>
    <row r="277" spans="1:16" x14ac:dyDescent="0.3">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14">
        <f>VLOOKUP(InputData[[#This Row],[PRODUCT ID]],MasterData[],5,0)</f>
        <v>112</v>
      </c>
      <c r="K277" s="14">
        <f>VLOOKUP(InputData[[#This Row],[PRODUCT ID]],MasterData[],6,0)</f>
        <v>146.72</v>
      </c>
      <c r="L277" s="14">
        <f>InputData[[#This Row],[BUYING PRIZE]]*InputData[[#This Row],[QUANTITY]]</f>
        <v>1232</v>
      </c>
      <c r="M277" s="14">
        <f>InputData[[#This Row],[SELLING PRICE]]*InputData[[#This Row],[QUANTITY]]*(1-InputData[[#This Row],[DISCOUNT %]])</f>
        <v>1613.92</v>
      </c>
      <c r="N277" s="12">
        <f>DAY(InputData[[#This Row],[DATE]])</f>
        <v>16</v>
      </c>
      <c r="O277" s="12" t="str">
        <f>TEXT(InputData[[#This Row],[DATE]],"mmm")</f>
        <v>Jan</v>
      </c>
      <c r="P277" s="12">
        <f>YEAR(InputData[[#This Row],[DATE]])</f>
        <v>2022</v>
      </c>
    </row>
    <row r="278" spans="1:16" x14ac:dyDescent="0.3">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14">
        <f>VLOOKUP(InputData[[#This Row],[PRODUCT ID]],MasterData[],5,0)</f>
        <v>90</v>
      </c>
      <c r="K278" s="14">
        <f>VLOOKUP(InputData[[#This Row],[PRODUCT ID]],MasterData[],6,0)</f>
        <v>115.2</v>
      </c>
      <c r="L278" s="14">
        <f>InputData[[#This Row],[BUYING PRIZE]]*InputData[[#This Row],[QUANTITY]]</f>
        <v>360</v>
      </c>
      <c r="M278" s="14">
        <f>InputData[[#This Row],[SELLING PRICE]]*InputData[[#This Row],[QUANTITY]]*(1-InputData[[#This Row],[DISCOUNT %]])</f>
        <v>460.8</v>
      </c>
      <c r="N278" s="12">
        <f>DAY(InputData[[#This Row],[DATE]])</f>
        <v>17</v>
      </c>
      <c r="O278" s="12" t="str">
        <f>TEXT(InputData[[#This Row],[DATE]],"mmm")</f>
        <v>Jan</v>
      </c>
      <c r="P278" s="12">
        <f>YEAR(InputData[[#This Row],[DATE]])</f>
        <v>2022</v>
      </c>
    </row>
    <row r="279" spans="1:16" x14ac:dyDescent="0.3">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14">
        <f>VLOOKUP(InputData[[#This Row],[PRODUCT ID]],MasterData[],5,0)</f>
        <v>83</v>
      </c>
      <c r="K279" s="14">
        <f>VLOOKUP(InputData[[#This Row],[PRODUCT ID]],MasterData[],6,0)</f>
        <v>94.62</v>
      </c>
      <c r="L279" s="14">
        <f>InputData[[#This Row],[BUYING PRIZE]]*InputData[[#This Row],[QUANTITY]]</f>
        <v>747</v>
      </c>
      <c r="M279" s="14">
        <f>InputData[[#This Row],[SELLING PRICE]]*InputData[[#This Row],[QUANTITY]]*(1-InputData[[#This Row],[DISCOUNT %]])</f>
        <v>851.58</v>
      </c>
      <c r="N279" s="12">
        <f>DAY(InputData[[#This Row],[DATE]])</f>
        <v>18</v>
      </c>
      <c r="O279" s="12" t="str">
        <f>TEXT(InputData[[#This Row],[DATE]],"mmm")</f>
        <v>Jan</v>
      </c>
      <c r="P279" s="12">
        <f>YEAR(InputData[[#This Row],[DATE]])</f>
        <v>2022</v>
      </c>
    </row>
    <row r="280" spans="1:16" x14ac:dyDescent="0.3">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14">
        <f>VLOOKUP(InputData[[#This Row],[PRODUCT ID]],MasterData[],5,0)</f>
        <v>126</v>
      </c>
      <c r="K280" s="14">
        <f>VLOOKUP(InputData[[#This Row],[PRODUCT ID]],MasterData[],6,0)</f>
        <v>162.54</v>
      </c>
      <c r="L280" s="14">
        <f>InputData[[#This Row],[BUYING PRIZE]]*InputData[[#This Row],[QUANTITY]]</f>
        <v>252</v>
      </c>
      <c r="M280" s="14">
        <f>InputData[[#This Row],[SELLING PRICE]]*InputData[[#This Row],[QUANTITY]]*(1-InputData[[#This Row],[DISCOUNT %]])</f>
        <v>325.08</v>
      </c>
      <c r="N280" s="12">
        <f>DAY(InputData[[#This Row],[DATE]])</f>
        <v>20</v>
      </c>
      <c r="O280" s="12" t="str">
        <f>TEXT(InputData[[#This Row],[DATE]],"mmm")</f>
        <v>Jan</v>
      </c>
      <c r="P280" s="12">
        <f>YEAR(InputData[[#This Row],[DATE]])</f>
        <v>2022</v>
      </c>
    </row>
    <row r="281" spans="1:16" x14ac:dyDescent="0.3">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14">
        <f>VLOOKUP(InputData[[#This Row],[PRODUCT ID]],MasterData[],5,0)</f>
        <v>112</v>
      </c>
      <c r="K281" s="14">
        <f>VLOOKUP(InputData[[#This Row],[PRODUCT ID]],MasterData[],6,0)</f>
        <v>146.72</v>
      </c>
      <c r="L281" s="14">
        <f>InputData[[#This Row],[BUYING PRIZE]]*InputData[[#This Row],[QUANTITY]]</f>
        <v>784</v>
      </c>
      <c r="M281" s="14">
        <f>InputData[[#This Row],[SELLING PRICE]]*InputData[[#This Row],[QUANTITY]]*(1-InputData[[#This Row],[DISCOUNT %]])</f>
        <v>1027.04</v>
      </c>
      <c r="N281" s="12">
        <f>DAY(InputData[[#This Row],[DATE]])</f>
        <v>20</v>
      </c>
      <c r="O281" s="12" t="str">
        <f>TEXT(InputData[[#This Row],[DATE]],"mmm")</f>
        <v>Jan</v>
      </c>
      <c r="P281" s="12">
        <f>YEAR(InputData[[#This Row],[DATE]])</f>
        <v>2022</v>
      </c>
    </row>
    <row r="282" spans="1:16" x14ac:dyDescent="0.3">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14">
        <f>VLOOKUP(InputData[[#This Row],[PRODUCT ID]],MasterData[],5,0)</f>
        <v>98</v>
      </c>
      <c r="K282" s="14">
        <f>VLOOKUP(InputData[[#This Row],[PRODUCT ID]],MasterData[],6,0)</f>
        <v>103.88</v>
      </c>
      <c r="L282" s="14">
        <f>InputData[[#This Row],[BUYING PRIZE]]*InputData[[#This Row],[QUANTITY]]</f>
        <v>588</v>
      </c>
      <c r="M282" s="14">
        <f>InputData[[#This Row],[SELLING PRICE]]*InputData[[#This Row],[QUANTITY]]*(1-InputData[[#This Row],[DISCOUNT %]])</f>
        <v>623.28</v>
      </c>
      <c r="N282" s="12">
        <f>DAY(InputData[[#This Row],[DATE]])</f>
        <v>22</v>
      </c>
      <c r="O282" s="12" t="str">
        <f>TEXT(InputData[[#This Row],[DATE]],"mmm")</f>
        <v>Jan</v>
      </c>
      <c r="P282" s="12">
        <f>YEAR(InputData[[#This Row],[DATE]])</f>
        <v>2022</v>
      </c>
    </row>
    <row r="283" spans="1:16" x14ac:dyDescent="0.3">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14">
        <f>VLOOKUP(InputData[[#This Row],[PRODUCT ID]],MasterData[],5,0)</f>
        <v>105</v>
      </c>
      <c r="K283" s="14">
        <f>VLOOKUP(InputData[[#This Row],[PRODUCT ID]],MasterData[],6,0)</f>
        <v>142.80000000000001</v>
      </c>
      <c r="L283" s="14">
        <f>InputData[[#This Row],[BUYING PRIZE]]*InputData[[#This Row],[QUANTITY]]</f>
        <v>525</v>
      </c>
      <c r="M283" s="14">
        <f>InputData[[#This Row],[SELLING PRICE]]*InputData[[#This Row],[QUANTITY]]*(1-InputData[[#This Row],[DISCOUNT %]])</f>
        <v>714</v>
      </c>
      <c r="N283" s="12">
        <f>DAY(InputData[[#This Row],[DATE]])</f>
        <v>23</v>
      </c>
      <c r="O283" s="12" t="str">
        <f>TEXT(InputData[[#This Row],[DATE]],"mmm")</f>
        <v>Jan</v>
      </c>
      <c r="P283" s="12">
        <f>YEAR(InputData[[#This Row],[DATE]])</f>
        <v>2022</v>
      </c>
    </row>
    <row r="284" spans="1:16" x14ac:dyDescent="0.3">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14">
        <f>VLOOKUP(InputData[[#This Row],[PRODUCT ID]],MasterData[],5,0)</f>
        <v>120</v>
      </c>
      <c r="K284" s="14">
        <f>VLOOKUP(InputData[[#This Row],[PRODUCT ID]],MasterData[],6,0)</f>
        <v>162</v>
      </c>
      <c r="L284" s="14">
        <f>InputData[[#This Row],[BUYING PRIZE]]*InputData[[#This Row],[QUANTITY]]</f>
        <v>960</v>
      </c>
      <c r="M284" s="14">
        <f>InputData[[#This Row],[SELLING PRICE]]*InputData[[#This Row],[QUANTITY]]*(1-InputData[[#This Row],[DISCOUNT %]])</f>
        <v>1296</v>
      </c>
      <c r="N284" s="12">
        <f>DAY(InputData[[#This Row],[DATE]])</f>
        <v>23</v>
      </c>
      <c r="O284" s="12" t="str">
        <f>TEXT(InputData[[#This Row],[DATE]],"mmm")</f>
        <v>Jan</v>
      </c>
      <c r="P284" s="12">
        <f>YEAR(InputData[[#This Row],[DATE]])</f>
        <v>2022</v>
      </c>
    </row>
    <row r="285" spans="1:16" x14ac:dyDescent="0.3">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14">
        <f>VLOOKUP(InputData[[#This Row],[PRODUCT ID]],MasterData[],5,0)</f>
        <v>148</v>
      </c>
      <c r="K285" s="14">
        <f>VLOOKUP(InputData[[#This Row],[PRODUCT ID]],MasterData[],6,0)</f>
        <v>201.28</v>
      </c>
      <c r="L285" s="14">
        <f>InputData[[#This Row],[BUYING PRIZE]]*InputData[[#This Row],[QUANTITY]]</f>
        <v>2220</v>
      </c>
      <c r="M285" s="14">
        <f>InputData[[#This Row],[SELLING PRICE]]*InputData[[#This Row],[QUANTITY]]*(1-InputData[[#This Row],[DISCOUNT %]])</f>
        <v>3019.2</v>
      </c>
      <c r="N285" s="12">
        <f>DAY(InputData[[#This Row],[DATE]])</f>
        <v>24</v>
      </c>
      <c r="O285" s="12" t="str">
        <f>TEXT(InputData[[#This Row],[DATE]],"mmm")</f>
        <v>Jan</v>
      </c>
      <c r="P285" s="12">
        <f>YEAR(InputData[[#This Row],[DATE]])</f>
        <v>2022</v>
      </c>
    </row>
    <row r="286" spans="1:16" x14ac:dyDescent="0.3">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14">
        <f>VLOOKUP(InputData[[#This Row],[PRODUCT ID]],MasterData[],5,0)</f>
        <v>134</v>
      </c>
      <c r="K286" s="14">
        <f>VLOOKUP(InputData[[#This Row],[PRODUCT ID]],MasterData[],6,0)</f>
        <v>156.78</v>
      </c>
      <c r="L286" s="14">
        <f>InputData[[#This Row],[BUYING PRIZE]]*InputData[[#This Row],[QUANTITY]]</f>
        <v>1876</v>
      </c>
      <c r="M286" s="14">
        <f>InputData[[#This Row],[SELLING PRICE]]*InputData[[#This Row],[QUANTITY]]*(1-InputData[[#This Row],[DISCOUNT %]])</f>
        <v>2194.92</v>
      </c>
      <c r="N286" s="12">
        <f>DAY(InputData[[#This Row],[DATE]])</f>
        <v>25</v>
      </c>
      <c r="O286" s="12" t="str">
        <f>TEXT(InputData[[#This Row],[DATE]],"mmm")</f>
        <v>Jan</v>
      </c>
      <c r="P286" s="12">
        <f>YEAR(InputData[[#This Row],[DATE]])</f>
        <v>2022</v>
      </c>
    </row>
    <row r="287" spans="1:16" x14ac:dyDescent="0.3">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14">
        <f>VLOOKUP(InputData[[#This Row],[PRODUCT ID]],MasterData[],5,0)</f>
        <v>13</v>
      </c>
      <c r="K287" s="14">
        <f>VLOOKUP(InputData[[#This Row],[PRODUCT ID]],MasterData[],6,0)</f>
        <v>16.64</v>
      </c>
      <c r="L287" s="14">
        <f>InputData[[#This Row],[BUYING PRIZE]]*InputData[[#This Row],[QUANTITY]]</f>
        <v>143</v>
      </c>
      <c r="M287" s="14">
        <f>InputData[[#This Row],[SELLING PRICE]]*InputData[[#This Row],[QUANTITY]]*(1-InputData[[#This Row],[DISCOUNT %]])</f>
        <v>183.04000000000002</v>
      </c>
      <c r="N287" s="12">
        <f>DAY(InputData[[#This Row],[DATE]])</f>
        <v>28</v>
      </c>
      <c r="O287" s="12" t="str">
        <f>TEXT(InputData[[#This Row],[DATE]],"mmm")</f>
        <v>Jan</v>
      </c>
      <c r="P287" s="12">
        <f>YEAR(InputData[[#This Row],[DATE]])</f>
        <v>2022</v>
      </c>
    </row>
    <row r="288" spans="1:16" x14ac:dyDescent="0.3">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14">
        <f>VLOOKUP(InputData[[#This Row],[PRODUCT ID]],MasterData[],5,0)</f>
        <v>141</v>
      </c>
      <c r="K288" s="14">
        <f>VLOOKUP(InputData[[#This Row],[PRODUCT ID]],MasterData[],6,0)</f>
        <v>149.46</v>
      </c>
      <c r="L288" s="14">
        <f>InputData[[#This Row],[BUYING PRIZE]]*InputData[[#This Row],[QUANTITY]]</f>
        <v>846</v>
      </c>
      <c r="M288" s="14">
        <f>InputData[[#This Row],[SELLING PRICE]]*InputData[[#This Row],[QUANTITY]]*(1-InputData[[#This Row],[DISCOUNT %]])</f>
        <v>896.76</v>
      </c>
      <c r="N288" s="12">
        <f>DAY(InputData[[#This Row],[DATE]])</f>
        <v>31</v>
      </c>
      <c r="O288" s="12" t="str">
        <f>TEXT(InputData[[#This Row],[DATE]],"mmm")</f>
        <v>Jan</v>
      </c>
      <c r="P288" s="12">
        <f>YEAR(InputData[[#This Row],[DATE]])</f>
        <v>2022</v>
      </c>
    </row>
    <row r="289" spans="1:16" x14ac:dyDescent="0.3">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14">
        <f>VLOOKUP(InputData[[#This Row],[PRODUCT ID]],MasterData[],5,0)</f>
        <v>138</v>
      </c>
      <c r="K289" s="14">
        <f>VLOOKUP(InputData[[#This Row],[PRODUCT ID]],MasterData[],6,0)</f>
        <v>173.88</v>
      </c>
      <c r="L289" s="14">
        <f>InputData[[#This Row],[BUYING PRIZE]]*InputData[[#This Row],[QUANTITY]]</f>
        <v>1242</v>
      </c>
      <c r="M289" s="14">
        <f>InputData[[#This Row],[SELLING PRICE]]*InputData[[#This Row],[QUANTITY]]*(1-InputData[[#This Row],[DISCOUNT %]])</f>
        <v>1564.92</v>
      </c>
      <c r="N289" s="12">
        <f>DAY(InputData[[#This Row],[DATE]])</f>
        <v>31</v>
      </c>
      <c r="O289" s="12" t="str">
        <f>TEXT(InputData[[#This Row],[DATE]],"mmm")</f>
        <v>Jan</v>
      </c>
      <c r="P289" s="12">
        <f>YEAR(InputData[[#This Row],[DATE]])</f>
        <v>2022</v>
      </c>
    </row>
    <row r="290" spans="1:16" x14ac:dyDescent="0.3">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14">
        <f>VLOOKUP(InputData[[#This Row],[PRODUCT ID]],MasterData[],5,0)</f>
        <v>133</v>
      </c>
      <c r="K290" s="14">
        <f>VLOOKUP(InputData[[#This Row],[PRODUCT ID]],MasterData[],6,0)</f>
        <v>155.61000000000001</v>
      </c>
      <c r="L290" s="14">
        <f>InputData[[#This Row],[BUYING PRIZE]]*InputData[[#This Row],[QUANTITY]]</f>
        <v>1197</v>
      </c>
      <c r="M290" s="14">
        <f>InputData[[#This Row],[SELLING PRICE]]*InputData[[#This Row],[QUANTITY]]*(1-InputData[[#This Row],[DISCOUNT %]])</f>
        <v>1400.4900000000002</v>
      </c>
      <c r="N290" s="12">
        <f>DAY(InputData[[#This Row],[DATE]])</f>
        <v>1</v>
      </c>
      <c r="O290" s="12" t="str">
        <f>TEXT(InputData[[#This Row],[DATE]],"mmm")</f>
        <v>Feb</v>
      </c>
      <c r="P290" s="12">
        <f>YEAR(InputData[[#This Row],[DATE]])</f>
        <v>2022</v>
      </c>
    </row>
    <row r="291" spans="1:16" x14ac:dyDescent="0.3">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14">
        <f>VLOOKUP(InputData[[#This Row],[PRODUCT ID]],MasterData[],5,0)</f>
        <v>112</v>
      </c>
      <c r="K291" s="14">
        <f>VLOOKUP(InputData[[#This Row],[PRODUCT ID]],MasterData[],6,0)</f>
        <v>146.72</v>
      </c>
      <c r="L291" s="14">
        <f>InputData[[#This Row],[BUYING PRIZE]]*InputData[[#This Row],[QUANTITY]]</f>
        <v>896</v>
      </c>
      <c r="M291" s="14">
        <f>InputData[[#This Row],[SELLING PRICE]]*InputData[[#This Row],[QUANTITY]]*(1-InputData[[#This Row],[DISCOUNT %]])</f>
        <v>1173.76</v>
      </c>
      <c r="N291" s="12">
        <f>DAY(InputData[[#This Row],[DATE]])</f>
        <v>3</v>
      </c>
      <c r="O291" s="12" t="str">
        <f>TEXT(InputData[[#This Row],[DATE]],"mmm")</f>
        <v>Feb</v>
      </c>
      <c r="P291" s="12">
        <f>YEAR(InputData[[#This Row],[DATE]])</f>
        <v>2022</v>
      </c>
    </row>
    <row r="292" spans="1:16" x14ac:dyDescent="0.3">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14">
        <f>VLOOKUP(InputData[[#This Row],[PRODUCT ID]],MasterData[],5,0)</f>
        <v>37</v>
      </c>
      <c r="K292" s="14">
        <f>VLOOKUP(InputData[[#This Row],[PRODUCT ID]],MasterData[],6,0)</f>
        <v>49.21</v>
      </c>
      <c r="L292" s="14">
        <f>InputData[[#This Row],[BUYING PRIZE]]*InputData[[#This Row],[QUANTITY]]</f>
        <v>222</v>
      </c>
      <c r="M292" s="14">
        <f>InputData[[#This Row],[SELLING PRICE]]*InputData[[#This Row],[QUANTITY]]*(1-InputData[[#This Row],[DISCOUNT %]])</f>
        <v>295.26</v>
      </c>
      <c r="N292" s="12">
        <f>DAY(InputData[[#This Row],[DATE]])</f>
        <v>5</v>
      </c>
      <c r="O292" s="12" t="str">
        <f>TEXT(InputData[[#This Row],[DATE]],"mmm")</f>
        <v>Feb</v>
      </c>
      <c r="P292" s="12">
        <f>YEAR(InputData[[#This Row],[DATE]])</f>
        <v>2022</v>
      </c>
    </row>
    <row r="293" spans="1:16" x14ac:dyDescent="0.3">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14">
        <f>VLOOKUP(InputData[[#This Row],[PRODUCT ID]],MasterData[],5,0)</f>
        <v>105</v>
      </c>
      <c r="K293" s="14">
        <f>VLOOKUP(InputData[[#This Row],[PRODUCT ID]],MasterData[],6,0)</f>
        <v>142.80000000000001</v>
      </c>
      <c r="L293" s="14">
        <f>InputData[[#This Row],[BUYING PRIZE]]*InputData[[#This Row],[QUANTITY]]</f>
        <v>630</v>
      </c>
      <c r="M293" s="14">
        <f>InputData[[#This Row],[SELLING PRICE]]*InputData[[#This Row],[QUANTITY]]*(1-InputData[[#This Row],[DISCOUNT %]])</f>
        <v>856.80000000000007</v>
      </c>
      <c r="N293" s="12">
        <f>DAY(InputData[[#This Row],[DATE]])</f>
        <v>6</v>
      </c>
      <c r="O293" s="12" t="str">
        <f>TEXT(InputData[[#This Row],[DATE]],"mmm")</f>
        <v>Feb</v>
      </c>
      <c r="P293" s="12">
        <f>YEAR(InputData[[#This Row],[DATE]])</f>
        <v>2022</v>
      </c>
    </row>
    <row r="294" spans="1:16" x14ac:dyDescent="0.3">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14">
        <f>VLOOKUP(InputData[[#This Row],[PRODUCT ID]],MasterData[],5,0)</f>
        <v>133</v>
      </c>
      <c r="K294" s="14">
        <f>VLOOKUP(InputData[[#This Row],[PRODUCT ID]],MasterData[],6,0)</f>
        <v>155.61000000000001</v>
      </c>
      <c r="L294" s="14">
        <f>InputData[[#This Row],[BUYING PRIZE]]*InputData[[#This Row],[QUANTITY]]</f>
        <v>1463</v>
      </c>
      <c r="M294" s="14">
        <f>InputData[[#This Row],[SELLING PRICE]]*InputData[[#This Row],[QUANTITY]]*(1-InputData[[#This Row],[DISCOUNT %]])</f>
        <v>1711.71</v>
      </c>
      <c r="N294" s="12">
        <f>DAY(InputData[[#This Row],[DATE]])</f>
        <v>8</v>
      </c>
      <c r="O294" s="12" t="str">
        <f>TEXT(InputData[[#This Row],[DATE]],"mmm")</f>
        <v>Feb</v>
      </c>
      <c r="P294" s="12">
        <f>YEAR(InputData[[#This Row],[DATE]])</f>
        <v>2022</v>
      </c>
    </row>
    <row r="295" spans="1:16" x14ac:dyDescent="0.3">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14">
        <f>VLOOKUP(InputData[[#This Row],[PRODUCT ID]],MasterData[],5,0)</f>
        <v>44</v>
      </c>
      <c r="K295" s="14">
        <f>VLOOKUP(InputData[[#This Row],[PRODUCT ID]],MasterData[],6,0)</f>
        <v>48.84</v>
      </c>
      <c r="L295" s="14">
        <f>InputData[[#This Row],[BUYING PRIZE]]*InputData[[#This Row],[QUANTITY]]</f>
        <v>132</v>
      </c>
      <c r="M295" s="14">
        <f>InputData[[#This Row],[SELLING PRICE]]*InputData[[#This Row],[QUANTITY]]*(1-InputData[[#This Row],[DISCOUNT %]])</f>
        <v>146.52000000000001</v>
      </c>
      <c r="N295" s="12">
        <f>DAY(InputData[[#This Row],[DATE]])</f>
        <v>8</v>
      </c>
      <c r="O295" s="12" t="str">
        <f>TEXT(InputData[[#This Row],[DATE]],"mmm")</f>
        <v>Feb</v>
      </c>
      <c r="P295" s="12">
        <f>YEAR(InputData[[#This Row],[DATE]])</f>
        <v>2022</v>
      </c>
    </row>
    <row r="296" spans="1:16" x14ac:dyDescent="0.3">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14">
        <f>VLOOKUP(InputData[[#This Row],[PRODUCT ID]],MasterData[],5,0)</f>
        <v>89</v>
      </c>
      <c r="K296" s="14">
        <f>VLOOKUP(InputData[[#This Row],[PRODUCT ID]],MasterData[],6,0)</f>
        <v>117.48</v>
      </c>
      <c r="L296" s="14">
        <f>InputData[[#This Row],[BUYING PRIZE]]*InputData[[#This Row],[QUANTITY]]</f>
        <v>1246</v>
      </c>
      <c r="M296" s="14">
        <f>InputData[[#This Row],[SELLING PRICE]]*InputData[[#This Row],[QUANTITY]]*(1-InputData[[#This Row],[DISCOUNT %]])</f>
        <v>1644.72</v>
      </c>
      <c r="N296" s="12">
        <f>DAY(InputData[[#This Row],[DATE]])</f>
        <v>9</v>
      </c>
      <c r="O296" s="12" t="str">
        <f>TEXT(InputData[[#This Row],[DATE]],"mmm")</f>
        <v>Feb</v>
      </c>
      <c r="P296" s="12">
        <f>YEAR(InputData[[#This Row],[DATE]])</f>
        <v>2022</v>
      </c>
    </row>
    <row r="297" spans="1:16" x14ac:dyDescent="0.3">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14">
        <f>VLOOKUP(InputData[[#This Row],[PRODUCT ID]],MasterData[],5,0)</f>
        <v>148</v>
      </c>
      <c r="K297" s="14">
        <f>VLOOKUP(InputData[[#This Row],[PRODUCT ID]],MasterData[],6,0)</f>
        <v>164.28</v>
      </c>
      <c r="L297" s="14">
        <f>InputData[[#This Row],[BUYING PRIZE]]*InputData[[#This Row],[QUANTITY]]</f>
        <v>1924</v>
      </c>
      <c r="M297" s="14">
        <f>InputData[[#This Row],[SELLING PRICE]]*InputData[[#This Row],[QUANTITY]]*(1-InputData[[#This Row],[DISCOUNT %]])</f>
        <v>2135.64</v>
      </c>
      <c r="N297" s="12">
        <f>DAY(InputData[[#This Row],[DATE]])</f>
        <v>12</v>
      </c>
      <c r="O297" s="12" t="str">
        <f>TEXT(InputData[[#This Row],[DATE]],"mmm")</f>
        <v>Feb</v>
      </c>
      <c r="P297" s="12">
        <f>YEAR(InputData[[#This Row],[DATE]])</f>
        <v>2022</v>
      </c>
    </row>
    <row r="298" spans="1:16" x14ac:dyDescent="0.3">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14">
        <f>VLOOKUP(InputData[[#This Row],[PRODUCT ID]],MasterData[],5,0)</f>
        <v>18</v>
      </c>
      <c r="K298" s="14">
        <f>VLOOKUP(InputData[[#This Row],[PRODUCT ID]],MasterData[],6,0)</f>
        <v>24.66</v>
      </c>
      <c r="L298" s="14">
        <f>InputData[[#This Row],[BUYING PRIZE]]*InputData[[#This Row],[QUANTITY]]</f>
        <v>144</v>
      </c>
      <c r="M298" s="14">
        <f>InputData[[#This Row],[SELLING PRICE]]*InputData[[#This Row],[QUANTITY]]*(1-InputData[[#This Row],[DISCOUNT %]])</f>
        <v>197.28</v>
      </c>
      <c r="N298" s="12">
        <f>DAY(InputData[[#This Row],[DATE]])</f>
        <v>14</v>
      </c>
      <c r="O298" s="12" t="str">
        <f>TEXT(InputData[[#This Row],[DATE]],"mmm")</f>
        <v>Feb</v>
      </c>
      <c r="P298" s="12">
        <f>YEAR(InputData[[#This Row],[DATE]])</f>
        <v>2022</v>
      </c>
    </row>
    <row r="299" spans="1:16" x14ac:dyDescent="0.3">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14">
        <f>VLOOKUP(InputData[[#This Row],[PRODUCT ID]],MasterData[],5,0)</f>
        <v>37</v>
      </c>
      <c r="K299" s="14">
        <f>VLOOKUP(InputData[[#This Row],[PRODUCT ID]],MasterData[],6,0)</f>
        <v>41.81</v>
      </c>
      <c r="L299" s="14">
        <f>InputData[[#This Row],[BUYING PRIZE]]*InputData[[#This Row],[QUANTITY]]</f>
        <v>111</v>
      </c>
      <c r="M299" s="14">
        <f>InputData[[#This Row],[SELLING PRICE]]*InputData[[#This Row],[QUANTITY]]*(1-InputData[[#This Row],[DISCOUNT %]])</f>
        <v>125.43</v>
      </c>
      <c r="N299" s="12">
        <f>DAY(InputData[[#This Row],[DATE]])</f>
        <v>14</v>
      </c>
      <c r="O299" s="12" t="str">
        <f>TEXT(InputData[[#This Row],[DATE]],"mmm")</f>
        <v>Feb</v>
      </c>
      <c r="P299" s="12">
        <f>YEAR(InputData[[#This Row],[DATE]])</f>
        <v>2022</v>
      </c>
    </row>
    <row r="300" spans="1:16" x14ac:dyDescent="0.3">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14">
        <f>VLOOKUP(InputData[[#This Row],[PRODUCT ID]],MasterData[],5,0)</f>
        <v>89</v>
      </c>
      <c r="K300" s="14">
        <f>VLOOKUP(InputData[[#This Row],[PRODUCT ID]],MasterData[],6,0)</f>
        <v>117.48</v>
      </c>
      <c r="L300" s="14">
        <f>InputData[[#This Row],[BUYING PRIZE]]*InputData[[#This Row],[QUANTITY]]</f>
        <v>89</v>
      </c>
      <c r="M300" s="14">
        <f>InputData[[#This Row],[SELLING PRICE]]*InputData[[#This Row],[QUANTITY]]*(1-InputData[[#This Row],[DISCOUNT %]])</f>
        <v>117.48</v>
      </c>
      <c r="N300" s="12">
        <f>DAY(InputData[[#This Row],[DATE]])</f>
        <v>16</v>
      </c>
      <c r="O300" s="12" t="str">
        <f>TEXT(InputData[[#This Row],[DATE]],"mmm")</f>
        <v>Feb</v>
      </c>
      <c r="P300" s="12">
        <f>YEAR(InputData[[#This Row],[DATE]])</f>
        <v>2022</v>
      </c>
    </row>
    <row r="301" spans="1:16" x14ac:dyDescent="0.3">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14">
        <f>VLOOKUP(InputData[[#This Row],[PRODUCT ID]],MasterData[],5,0)</f>
        <v>105</v>
      </c>
      <c r="K301" s="14">
        <f>VLOOKUP(InputData[[#This Row],[PRODUCT ID]],MasterData[],6,0)</f>
        <v>142.80000000000001</v>
      </c>
      <c r="L301" s="14">
        <f>InputData[[#This Row],[BUYING PRIZE]]*InputData[[#This Row],[QUANTITY]]</f>
        <v>1365</v>
      </c>
      <c r="M301" s="14">
        <f>InputData[[#This Row],[SELLING PRICE]]*InputData[[#This Row],[QUANTITY]]*(1-InputData[[#This Row],[DISCOUNT %]])</f>
        <v>1856.4</v>
      </c>
      <c r="N301" s="12">
        <f>DAY(InputData[[#This Row],[DATE]])</f>
        <v>19</v>
      </c>
      <c r="O301" s="12" t="str">
        <f>TEXT(InputData[[#This Row],[DATE]],"mmm")</f>
        <v>Feb</v>
      </c>
      <c r="P301" s="12">
        <f>YEAR(InputData[[#This Row],[DATE]])</f>
        <v>2022</v>
      </c>
    </row>
    <row r="302" spans="1:16" x14ac:dyDescent="0.3">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14">
        <f>VLOOKUP(InputData[[#This Row],[PRODUCT ID]],MasterData[],5,0)</f>
        <v>73</v>
      </c>
      <c r="K302" s="14">
        <f>VLOOKUP(InputData[[#This Row],[PRODUCT ID]],MasterData[],6,0)</f>
        <v>94.17</v>
      </c>
      <c r="L302" s="14">
        <f>InputData[[#This Row],[BUYING PRIZE]]*InputData[[#This Row],[QUANTITY]]</f>
        <v>438</v>
      </c>
      <c r="M302" s="14">
        <f>InputData[[#This Row],[SELLING PRICE]]*InputData[[#This Row],[QUANTITY]]*(1-InputData[[#This Row],[DISCOUNT %]])</f>
        <v>565.02</v>
      </c>
      <c r="N302" s="12">
        <f>DAY(InputData[[#This Row],[DATE]])</f>
        <v>20</v>
      </c>
      <c r="O302" s="12" t="str">
        <f>TEXT(InputData[[#This Row],[DATE]],"mmm")</f>
        <v>Feb</v>
      </c>
      <c r="P302" s="12">
        <f>YEAR(InputData[[#This Row],[DATE]])</f>
        <v>2022</v>
      </c>
    </row>
    <row r="303" spans="1:16" x14ac:dyDescent="0.3">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14">
        <f>VLOOKUP(InputData[[#This Row],[PRODUCT ID]],MasterData[],5,0)</f>
        <v>112</v>
      </c>
      <c r="K303" s="14">
        <f>VLOOKUP(InputData[[#This Row],[PRODUCT ID]],MasterData[],6,0)</f>
        <v>122.08</v>
      </c>
      <c r="L303" s="14">
        <f>InputData[[#This Row],[BUYING PRIZE]]*InputData[[#This Row],[QUANTITY]]</f>
        <v>672</v>
      </c>
      <c r="M303" s="14">
        <f>InputData[[#This Row],[SELLING PRICE]]*InputData[[#This Row],[QUANTITY]]*(1-InputData[[#This Row],[DISCOUNT %]])</f>
        <v>732.48</v>
      </c>
      <c r="N303" s="12">
        <f>DAY(InputData[[#This Row],[DATE]])</f>
        <v>23</v>
      </c>
      <c r="O303" s="12" t="str">
        <f>TEXT(InputData[[#This Row],[DATE]],"mmm")</f>
        <v>Feb</v>
      </c>
      <c r="P303" s="12">
        <f>YEAR(InputData[[#This Row],[DATE]])</f>
        <v>2022</v>
      </c>
    </row>
    <row r="304" spans="1:16" x14ac:dyDescent="0.3">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14">
        <f>VLOOKUP(InputData[[#This Row],[PRODUCT ID]],MasterData[],5,0)</f>
        <v>13</v>
      </c>
      <c r="K304" s="14">
        <f>VLOOKUP(InputData[[#This Row],[PRODUCT ID]],MasterData[],6,0)</f>
        <v>16.64</v>
      </c>
      <c r="L304" s="14">
        <f>InputData[[#This Row],[BUYING PRIZE]]*InputData[[#This Row],[QUANTITY]]</f>
        <v>195</v>
      </c>
      <c r="M304" s="14">
        <f>InputData[[#This Row],[SELLING PRICE]]*InputData[[#This Row],[QUANTITY]]*(1-InputData[[#This Row],[DISCOUNT %]])</f>
        <v>249.60000000000002</v>
      </c>
      <c r="N304" s="12">
        <f>DAY(InputData[[#This Row],[DATE]])</f>
        <v>23</v>
      </c>
      <c r="O304" s="12" t="str">
        <f>TEXT(InputData[[#This Row],[DATE]],"mmm")</f>
        <v>Feb</v>
      </c>
      <c r="P304" s="12">
        <f>YEAR(InputData[[#This Row],[DATE]])</f>
        <v>2022</v>
      </c>
    </row>
    <row r="305" spans="1:16" x14ac:dyDescent="0.3">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14">
        <f>VLOOKUP(InputData[[#This Row],[PRODUCT ID]],MasterData[],5,0)</f>
        <v>90</v>
      </c>
      <c r="K305" s="14">
        <f>VLOOKUP(InputData[[#This Row],[PRODUCT ID]],MasterData[],6,0)</f>
        <v>96.3</v>
      </c>
      <c r="L305" s="14">
        <f>InputData[[#This Row],[BUYING PRIZE]]*InputData[[#This Row],[QUANTITY]]</f>
        <v>720</v>
      </c>
      <c r="M305" s="14">
        <f>InputData[[#This Row],[SELLING PRICE]]*InputData[[#This Row],[QUANTITY]]*(1-InputData[[#This Row],[DISCOUNT %]])</f>
        <v>770.4</v>
      </c>
      <c r="N305" s="12">
        <f>DAY(InputData[[#This Row],[DATE]])</f>
        <v>23</v>
      </c>
      <c r="O305" s="12" t="str">
        <f>TEXT(InputData[[#This Row],[DATE]],"mmm")</f>
        <v>Feb</v>
      </c>
      <c r="P305" s="12">
        <f>YEAR(InputData[[#This Row],[DATE]])</f>
        <v>2022</v>
      </c>
    </row>
    <row r="306" spans="1:16" x14ac:dyDescent="0.3">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14">
        <f>VLOOKUP(InputData[[#This Row],[PRODUCT ID]],MasterData[],5,0)</f>
        <v>73</v>
      </c>
      <c r="K306" s="14">
        <f>VLOOKUP(InputData[[#This Row],[PRODUCT ID]],MasterData[],6,0)</f>
        <v>94.17</v>
      </c>
      <c r="L306" s="14">
        <f>InputData[[#This Row],[BUYING PRIZE]]*InputData[[#This Row],[QUANTITY]]</f>
        <v>511</v>
      </c>
      <c r="M306" s="14">
        <f>InputData[[#This Row],[SELLING PRICE]]*InputData[[#This Row],[QUANTITY]]*(1-InputData[[#This Row],[DISCOUNT %]])</f>
        <v>659.19</v>
      </c>
      <c r="N306" s="12">
        <f>DAY(InputData[[#This Row],[DATE]])</f>
        <v>27</v>
      </c>
      <c r="O306" s="12" t="str">
        <f>TEXT(InputData[[#This Row],[DATE]],"mmm")</f>
        <v>Feb</v>
      </c>
      <c r="P306" s="12">
        <f>YEAR(InputData[[#This Row],[DATE]])</f>
        <v>2022</v>
      </c>
    </row>
    <row r="307" spans="1:16" x14ac:dyDescent="0.3">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14">
        <f>VLOOKUP(InputData[[#This Row],[PRODUCT ID]],MasterData[],5,0)</f>
        <v>133</v>
      </c>
      <c r="K307" s="14">
        <f>VLOOKUP(InputData[[#This Row],[PRODUCT ID]],MasterData[],6,0)</f>
        <v>155.61000000000001</v>
      </c>
      <c r="L307" s="14">
        <f>InputData[[#This Row],[BUYING PRIZE]]*InputData[[#This Row],[QUANTITY]]</f>
        <v>1995</v>
      </c>
      <c r="M307" s="14">
        <f>InputData[[#This Row],[SELLING PRICE]]*InputData[[#This Row],[QUANTITY]]*(1-InputData[[#This Row],[DISCOUNT %]])</f>
        <v>2334.15</v>
      </c>
      <c r="N307" s="12">
        <f>DAY(InputData[[#This Row],[DATE]])</f>
        <v>27</v>
      </c>
      <c r="O307" s="12" t="str">
        <f>TEXT(InputData[[#This Row],[DATE]],"mmm")</f>
        <v>Feb</v>
      </c>
      <c r="P307" s="12">
        <f>YEAR(InputData[[#This Row],[DATE]])</f>
        <v>2022</v>
      </c>
    </row>
    <row r="308" spans="1:16" x14ac:dyDescent="0.3">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14">
        <f>VLOOKUP(InputData[[#This Row],[PRODUCT ID]],MasterData[],5,0)</f>
        <v>67</v>
      </c>
      <c r="K308" s="14">
        <f>VLOOKUP(InputData[[#This Row],[PRODUCT ID]],MasterData[],6,0)</f>
        <v>85.76</v>
      </c>
      <c r="L308" s="14">
        <f>InputData[[#This Row],[BUYING PRIZE]]*InputData[[#This Row],[QUANTITY]]</f>
        <v>1005</v>
      </c>
      <c r="M308" s="14">
        <f>InputData[[#This Row],[SELLING PRICE]]*InputData[[#This Row],[QUANTITY]]*(1-InputData[[#This Row],[DISCOUNT %]])</f>
        <v>1286.4000000000001</v>
      </c>
      <c r="N308" s="12">
        <f>DAY(InputData[[#This Row],[DATE]])</f>
        <v>28</v>
      </c>
      <c r="O308" s="12" t="str">
        <f>TEXT(InputData[[#This Row],[DATE]],"mmm")</f>
        <v>Feb</v>
      </c>
      <c r="P308" s="12">
        <f>YEAR(InputData[[#This Row],[DATE]])</f>
        <v>2022</v>
      </c>
    </row>
    <row r="309" spans="1:16" x14ac:dyDescent="0.3">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14">
        <f>VLOOKUP(InputData[[#This Row],[PRODUCT ID]],MasterData[],5,0)</f>
        <v>18</v>
      </c>
      <c r="K309" s="14">
        <f>VLOOKUP(InputData[[#This Row],[PRODUCT ID]],MasterData[],6,0)</f>
        <v>24.66</v>
      </c>
      <c r="L309" s="14">
        <f>InputData[[#This Row],[BUYING PRIZE]]*InputData[[#This Row],[QUANTITY]]</f>
        <v>234</v>
      </c>
      <c r="M309" s="14">
        <f>InputData[[#This Row],[SELLING PRICE]]*InputData[[#This Row],[QUANTITY]]*(1-InputData[[#This Row],[DISCOUNT %]])</f>
        <v>320.58</v>
      </c>
      <c r="N309" s="12">
        <f>DAY(InputData[[#This Row],[DATE]])</f>
        <v>4</v>
      </c>
      <c r="O309" s="12" t="str">
        <f>TEXT(InputData[[#This Row],[DATE]],"mmm")</f>
        <v>Mar</v>
      </c>
      <c r="P309" s="12">
        <f>YEAR(InputData[[#This Row],[DATE]])</f>
        <v>2022</v>
      </c>
    </row>
    <row r="310" spans="1:16" x14ac:dyDescent="0.3">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14">
        <f>VLOOKUP(InputData[[#This Row],[PRODUCT ID]],MasterData[],5,0)</f>
        <v>44</v>
      </c>
      <c r="K310" s="14">
        <f>VLOOKUP(InputData[[#This Row],[PRODUCT ID]],MasterData[],6,0)</f>
        <v>48.84</v>
      </c>
      <c r="L310" s="14">
        <f>InputData[[#This Row],[BUYING PRIZE]]*InputData[[#This Row],[QUANTITY]]</f>
        <v>88</v>
      </c>
      <c r="M310" s="14">
        <f>InputData[[#This Row],[SELLING PRICE]]*InputData[[#This Row],[QUANTITY]]*(1-InputData[[#This Row],[DISCOUNT %]])</f>
        <v>97.68</v>
      </c>
      <c r="N310" s="12">
        <f>DAY(InputData[[#This Row],[DATE]])</f>
        <v>6</v>
      </c>
      <c r="O310" s="12" t="str">
        <f>TEXT(InputData[[#This Row],[DATE]],"mmm")</f>
        <v>Mar</v>
      </c>
      <c r="P310" s="12">
        <f>YEAR(InputData[[#This Row],[DATE]])</f>
        <v>2022</v>
      </c>
    </row>
    <row r="311" spans="1:16" x14ac:dyDescent="0.3">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14">
        <f>VLOOKUP(InputData[[#This Row],[PRODUCT ID]],MasterData[],5,0)</f>
        <v>71</v>
      </c>
      <c r="K311" s="14">
        <f>VLOOKUP(InputData[[#This Row],[PRODUCT ID]],MasterData[],6,0)</f>
        <v>80.94</v>
      </c>
      <c r="L311" s="14">
        <f>InputData[[#This Row],[BUYING PRIZE]]*InputData[[#This Row],[QUANTITY]]</f>
        <v>71</v>
      </c>
      <c r="M311" s="14">
        <f>InputData[[#This Row],[SELLING PRICE]]*InputData[[#This Row],[QUANTITY]]*(1-InputData[[#This Row],[DISCOUNT %]])</f>
        <v>80.94</v>
      </c>
      <c r="N311" s="12">
        <f>DAY(InputData[[#This Row],[DATE]])</f>
        <v>7</v>
      </c>
      <c r="O311" s="12" t="str">
        <f>TEXT(InputData[[#This Row],[DATE]],"mmm")</f>
        <v>Mar</v>
      </c>
      <c r="P311" s="12">
        <f>YEAR(InputData[[#This Row],[DATE]])</f>
        <v>2022</v>
      </c>
    </row>
    <row r="312" spans="1:16" x14ac:dyDescent="0.3">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14">
        <f>VLOOKUP(InputData[[#This Row],[PRODUCT ID]],MasterData[],5,0)</f>
        <v>76</v>
      </c>
      <c r="K312" s="14">
        <f>VLOOKUP(InputData[[#This Row],[PRODUCT ID]],MasterData[],6,0)</f>
        <v>82.08</v>
      </c>
      <c r="L312" s="14">
        <f>InputData[[#This Row],[BUYING PRIZE]]*InputData[[#This Row],[QUANTITY]]</f>
        <v>456</v>
      </c>
      <c r="M312" s="14">
        <f>InputData[[#This Row],[SELLING PRICE]]*InputData[[#This Row],[QUANTITY]]*(1-InputData[[#This Row],[DISCOUNT %]])</f>
        <v>492.48</v>
      </c>
      <c r="N312" s="12">
        <f>DAY(InputData[[#This Row],[DATE]])</f>
        <v>8</v>
      </c>
      <c r="O312" s="12" t="str">
        <f>TEXT(InputData[[#This Row],[DATE]],"mmm")</f>
        <v>Mar</v>
      </c>
      <c r="P312" s="12">
        <f>YEAR(InputData[[#This Row],[DATE]])</f>
        <v>2022</v>
      </c>
    </row>
    <row r="313" spans="1:16" x14ac:dyDescent="0.3">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14">
        <f>VLOOKUP(InputData[[#This Row],[PRODUCT ID]],MasterData[],5,0)</f>
        <v>148</v>
      </c>
      <c r="K313" s="14">
        <f>VLOOKUP(InputData[[#This Row],[PRODUCT ID]],MasterData[],6,0)</f>
        <v>201.28</v>
      </c>
      <c r="L313" s="14">
        <f>InputData[[#This Row],[BUYING PRIZE]]*InputData[[#This Row],[QUANTITY]]</f>
        <v>444</v>
      </c>
      <c r="M313" s="14">
        <f>InputData[[#This Row],[SELLING PRICE]]*InputData[[#This Row],[QUANTITY]]*(1-InputData[[#This Row],[DISCOUNT %]])</f>
        <v>603.84</v>
      </c>
      <c r="N313" s="12">
        <f>DAY(InputData[[#This Row],[DATE]])</f>
        <v>9</v>
      </c>
      <c r="O313" s="12" t="str">
        <f>TEXT(InputData[[#This Row],[DATE]],"mmm")</f>
        <v>Mar</v>
      </c>
      <c r="P313" s="12">
        <f>YEAR(InputData[[#This Row],[DATE]])</f>
        <v>2022</v>
      </c>
    </row>
    <row r="314" spans="1:16" x14ac:dyDescent="0.3">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14">
        <f>VLOOKUP(InputData[[#This Row],[PRODUCT ID]],MasterData[],5,0)</f>
        <v>44</v>
      </c>
      <c r="K314" s="14">
        <f>VLOOKUP(InputData[[#This Row],[PRODUCT ID]],MasterData[],6,0)</f>
        <v>48.84</v>
      </c>
      <c r="L314" s="14">
        <f>InputData[[#This Row],[BUYING PRIZE]]*InputData[[#This Row],[QUANTITY]]</f>
        <v>484</v>
      </c>
      <c r="M314" s="14">
        <f>InputData[[#This Row],[SELLING PRICE]]*InputData[[#This Row],[QUANTITY]]*(1-InputData[[#This Row],[DISCOUNT %]])</f>
        <v>537.24</v>
      </c>
      <c r="N314" s="12">
        <f>DAY(InputData[[#This Row],[DATE]])</f>
        <v>9</v>
      </c>
      <c r="O314" s="12" t="str">
        <f>TEXT(InputData[[#This Row],[DATE]],"mmm")</f>
        <v>Mar</v>
      </c>
      <c r="P314" s="12">
        <f>YEAR(InputData[[#This Row],[DATE]])</f>
        <v>2022</v>
      </c>
    </row>
    <row r="315" spans="1:16" x14ac:dyDescent="0.3">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14">
        <f>VLOOKUP(InputData[[#This Row],[PRODUCT ID]],MasterData[],5,0)</f>
        <v>95</v>
      </c>
      <c r="K315" s="14">
        <f>VLOOKUP(InputData[[#This Row],[PRODUCT ID]],MasterData[],6,0)</f>
        <v>119.7</v>
      </c>
      <c r="L315" s="14">
        <f>InputData[[#This Row],[BUYING PRIZE]]*InputData[[#This Row],[QUANTITY]]</f>
        <v>1140</v>
      </c>
      <c r="M315" s="14">
        <f>InputData[[#This Row],[SELLING PRICE]]*InputData[[#This Row],[QUANTITY]]*(1-InputData[[#This Row],[DISCOUNT %]])</f>
        <v>1436.4</v>
      </c>
      <c r="N315" s="12">
        <f>DAY(InputData[[#This Row],[DATE]])</f>
        <v>10</v>
      </c>
      <c r="O315" s="12" t="str">
        <f>TEXT(InputData[[#This Row],[DATE]],"mmm")</f>
        <v>Mar</v>
      </c>
      <c r="P315" s="12">
        <f>YEAR(InputData[[#This Row],[DATE]])</f>
        <v>2022</v>
      </c>
    </row>
    <row r="316" spans="1:16" x14ac:dyDescent="0.3">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14">
        <f>VLOOKUP(InputData[[#This Row],[PRODUCT ID]],MasterData[],5,0)</f>
        <v>13</v>
      </c>
      <c r="K316" s="14">
        <f>VLOOKUP(InputData[[#This Row],[PRODUCT ID]],MasterData[],6,0)</f>
        <v>16.64</v>
      </c>
      <c r="L316" s="14">
        <f>InputData[[#This Row],[BUYING PRIZE]]*InputData[[#This Row],[QUANTITY]]</f>
        <v>26</v>
      </c>
      <c r="M316" s="14">
        <f>InputData[[#This Row],[SELLING PRICE]]*InputData[[#This Row],[QUANTITY]]*(1-InputData[[#This Row],[DISCOUNT %]])</f>
        <v>33.28</v>
      </c>
      <c r="N316" s="12">
        <f>DAY(InputData[[#This Row],[DATE]])</f>
        <v>14</v>
      </c>
      <c r="O316" s="12" t="str">
        <f>TEXT(InputData[[#This Row],[DATE]],"mmm")</f>
        <v>Mar</v>
      </c>
      <c r="P316" s="12">
        <f>YEAR(InputData[[#This Row],[DATE]])</f>
        <v>2022</v>
      </c>
    </row>
    <row r="317" spans="1:16" x14ac:dyDescent="0.3">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14">
        <f>VLOOKUP(InputData[[#This Row],[PRODUCT ID]],MasterData[],5,0)</f>
        <v>18</v>
      </c>
      <c r="K317" s="14">
        <f>VLOOKUP(InputData[[#This Row],[PRODUCT ID]],MasterData[],6,0)</f>
        <v>24.66</v>
      </c>
      <c r="L317" s="14">
        <f>InputData[[#This Row],[BUYING PRIZE]]*InputData[[#This Row],[QUANTITY]]</f>
        <v>234</v>
      </c>
      <c r="M317" s="14">
        <f>InputData[[#This Row],[SELLING PRICE]]*InputData[[#This Row],[QUANTITY]]*(1-InputData[[#This Row],[DISCOUNT %]])</f>
        <v>320.58</v>
      </c>
      <c r="N317" s="12">
        <f>DAY(InputData[[#This Row],[DATE]])</f>
        <v>14</v>
      </c>
      <c r="O317" s="12" t="str">
        <f>TEXT(InputData[[#This Row],[DATE]],"mmm")</f>
        <v>Mar</v>
      </c>
      <c r="P317" s="12">
        <f>YEAR(InputData[[#This Row],[DATE]])</f>
        <v>2022</v>
      </c>
    </row>
    <row r="318" spans="1:16" x14ac:dyDescent="0.3">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14">
        <f>VLOOKUP(InputData[[#This Row],[PRODUCT ID]],MasterData[],5,0)</f>
        <v>150</v>
      </c>
      <c r="K318" s="14">
        <f>VLOOKUP(InputData[[#This Row],[PRODUCT ID]],MasterData[],6,0)</f>
        <v>210</v>
      </c>
      <c r="L318" s="14">
        <f>InputData[[#This Row],[BUYING PRIZE]]*InputData[[#This Row],[QUANTITY]]</f>
        <v>300</v>
      </c>
      <c r="M318" s="14">
        <f>InputData[[#This Row],[SELLING PRICE]]*InputData[[#This Row],[QUANTITY]]*(1-InputData[[#This Row],[DISCOUNT %]])</f>
        <v>420</v>
      </c>
      <c r="N318" s="12">
        <f>DAY(InputData[[#This Row],[DATE]])</f>
        <v>18</v>
      </c>
      <c r="O318" s="12" t="str">
        <f>TEXT(InputData[[#This Row],[DATE]],"mmm")</f>
        <v>Mar</v>
      </c>
      <c r="P318" s="12">
        <f>YEAR(InputData[[#This Row],[DATE]])</f>
        <v>2022</v>
      </c>
    </row>
    <row r="319" spans="1:16" x14ac:dyDescent="0.3">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14">
        <f>VLOOKUP(InputData[[#This Row],[PRODUCT ID]],MasterData[],5,0)</f>
        <v>48</v>
      </c>
      <c r="K319" s="14">
        <f>VLOOKUP(InputData[[#This Row],[PRODUCT ID]],MasterData[],6,0)</f>
        <v>57.120000000000005</v>
      </c>
      <c r="L319" s="14">
        <f>InputData[[#This Row],[BUYING PRIZE]]*InputData[[#This Row],[QUANTITY]]</f>
        <v>480</v>
      </c>
      <c r="M319" s="14">
        <f>InputData[[#This Row],[SELLING PRICE]]*InputData[[#This Row],[QUANTITY]]*(1-InputData[[#This Row],[DISCOUNT %]])</f>
        <v>571.20000000000005</v>
      </c>
      <c r="N319" s="12">
        <f>DAY(InputData[[#This Row],[DATE]])</f>
        <v>18</v>
      </c>
      <c r="O319" s="12" t="str">
        <f>TEXT(InputData[[#This Row],[DATE]],"mmm")</f>
        <v>Mar</v>
      </c>
      <c r="P319" s="12">
        <f>YEAR(InputData[[#This Row],[DATE]])</f>
        <v>2022</v>
      </c>
    </row>
    <row r="320" spans="1:16" x14ac:dyDescent="0.3">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14">
        <f>VLOOKUP(InputData[[#This Row],[PRODUCT ID]],MasterData[],5,0)</f>
        <v>138</v>
      </c>
      <c r="K320" s="14">
        <f>VLOOKUP(InputData[[#This Row],[PRODUCT ID]],MasterData[],6,0)</f>
        <v>173.88</v>
      </c>
      <c r="L320" s="14">
        <f>InputData[[#This Row],[BUYING PRIZE]]*InputData[[#This Row],[QUANTITY]]</f>
        <v>828</v>
      </c>
      <c r="M320" s="14">
        <f>InputData[[#This Row],[SELLING PRICE]]*InputData[[#This Row],[QUANTITY]]*(1-InputData[[#This Row],[DISCOUNT %]])</f>
        <v>1043.28</v>
      </c>
      <c r="N320" s="12">
        <f>DAY(InputData[[#This Row],[DATE]])</f>
        <v>19</v>
      </c>
      <c r="O320" s="12" t="str">
        <f>TEXT(InputData[[#This Row],[DATE]],"mmm")</f>
        <v>Mar</v>
      </c>
      <c r="P320" s="12">
        <f>YEAR(InputData[[#This Row],[DATE]])</f>
        <v>2022</v>
      </c>
    </row>
    <row r="321" spans="1:16" x14ac:dyDescent="0.3">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14">
        <f>VLOOKUP(InputData[[#This Row],[PRODUCT ID]],MasterData[],5,0)</f>
        <v>89</v>
      </c>
      <c r="K321" s="14">
        <f>VLOOKUP(InputData[[#This Row],[PRODUCT ID]],MasterData[],6,0)</f>
        <v>117.48</v>
      </c>
      <c r="L321" s="14">
        <f>InputData[[#This Row],[BUYING PRIZE]]*InputData[[#This Row],[QUANTITY]]</f>
        <v>801</v>
      </c>
      <c r="M321" s="14">
        <f>InputData[[#This Row],[SELLING PRICE]]*InputData[[#This Row],[QUANTITY]]*(1-InputData[[#This Row],[DISCOUNT %]])</f>
        <v>1057.32</v>
      </c>
      <c r="N321" s="12">
        <f>DAY(InputData[[#This Row],[DATE]])</f>
        <v>23</v>
      </c>
      <c r="O321" s="12" t="str">
        <f>TEXT(InputData[[#This Row],[DATE]],"mmm")</f>
        <v>Mar</v>
      </c>
      <c r="P321" s="12">
        <f>YEAR(InputData[[#This Row],[DATE]])</f>
        <v>2022</v>
      </c>
    </row>
    <row r="322" spans="1:16" x14ac:dyDescent="0.3">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14">
        <f>VLOOKUP(InputData[[#This Row],[PRODUCT ID]],MasterData[],5,0)</f>
        <v>98</v>
      </c>
      <c r="K322" s="14">
        <f>VLOOKUP(InputData[[#This Row],[PRODUCT ID]],MasterData[],6,0)</f>
        <v>103.88</v>
      </c>
      <c r="L322" s="14">
        <f>InputData[[#This Row],[BUYING PRIZE]]*InputData[[#This Row],[QUANTITY]]</f>
        <v>196</v>
      </c>
      <c r="M322" s="14">
        <f>InputData[[#This Row],[SELLING PRICE]]*InputData[[#This Row],[QUANTITY]]*(1-InputData[[#This Row],[DISCOUNT %]])</f>
        <v>207.76</v>
      </c>
      <c r="N322" s="12">
        <f>DAY(InputData[[#This Row],[DATE]])</f>
        <v>25</v>
      </c>
      <c r="O322" s="12" t="str">
        <f>TEXT(InputData[[#This Row],[DATE]],"mmm")</f>
        <v>Mar</v>
      </c>
      <c r="P322" s="12">
        <f>YEAR(InputData[[#This Row],[DATE]])</f>
        <v>2022</v>
      </c>
    </row>
    <row r="323" spans="1:16" x14ac:dyDescent="0.3">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14">
        <f>VLOOKUP(InputData[[#This Row],[PRODUCT ID]],MasterData[],5,0)</f>
        <v>148</v>
      </c>
      <c r="K323" s="14">
        <f>VLOOKUP(InputData[[#This Row],[PRODUCT ID]],MasterData[],6,0)</f>
        <v>201.28</v>
      </c>
      <c r="L323" s="14">
        <f>InputData[[#This Row],[BUYING PRIZE]]*InputData[[#This Row],[QUANTITY]]</f>
        <v>1628</v>
      </c>
      <c r="M323" s="14">
        <f>InputData[[#This Row],[SELLING PRICE]]*InputData[[#This Row],[QUANTITY]]*(1-InputData[[#This Row],[DISCOUNT %]])</f>
        <v>2214.08</v>
      </c>
      <c r="N323" s="12">
        <f>DAY(InputData[[#This Row],[DATE]])</f>
        <v>25</v>
      </c>
      <c r="O323" s="12" t="str">
        <f>TEXT(InputData[[#This Row],[DATE]],"mmm")</f>
        <v>Mar</v>
      </c>
      <c r="P323" s="12">
        <f>YEAR(InputData[[#This Row],[DATE]])</f>
        <v>2022</v>
      </c>
    </row>
    <row r="324" spans="1:16" x14ac:dyDescent="0.3">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14">
        <f>VLOOKUP(InputData[[#This Row],[PRODUCT ID]],MasterData[],5,0)</f>
        <v>89</v>
      </c>
      <c r="K324" s="14">
        <f>VLOOKUP(InputData[[#This Row],[PRODUCT ID]],MasterData[],6,0)</f>
        <v>117.48</v>
      </c>
      <c r="L324" s="14">
        <f>InputData[[#This Row],[BUYING PRIZE]]*InputData[[#This Row],[QUANTITY]]</f>
        <v>1068</v>
      </c>
      <c r="M324" s="14">
        <f>InputData[[#This Row],[SELLING PRICE]]*InputData[[#This Row],[QUANTITY]]*(1-InputData[[#This Row],[DISCOUNT %]])</f>
        <v>1409.76</v>
      </c>
      <c r="N324" s="12">
        <f>DAY(InputData[[#This Row],[DATE]])</f>
        <v>29</v>
      </c>
      <c r="O324" s="12" t="str">
        <f>TEXT(InputData[[#This Row],[DATE]],"mmm")</f>
        <v>Mar</v>
      </c>
      <c r="P324" s="12">
        <f>YEAR(InputData[[#This Row],[DATE]])</f>
        <v>2022</v>
      </c>
    </row>
    <row r="325" spans="1:16" x14ac:dyDescent="0.3">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14">
        <f>VLOOKUP(InputData[[#This Row],[PRODUCT ID]],MasterData[],5,0)</f>
        <v>98</v>
      </c>
      <c r="K325" s="14">
        <f>VLOOKUP(InputData[[#This Row],[PRODUCT ID]],MasterData[],6,0)</f>
        <v>103.88</v>
      </c>
      <c r="L325" s="14">
        <f>InputData[[#This Row],[BUYING PRIZE]]*InputData[[#This Row],[QUANTITY]]</f>
        <v>1274</v>
      </c>
      <c r="M325" s="14">
        <f>InputData[[#This Row],[SELLING PRICE]]*InputData[[#This Row],[QUANTITY]]*(1-InputData[[#This Row],[DISCOUNT %]])</f>
        <v>1350.44</v>
      </c>
      <c r="N325" s="12">
        <f>DAY(InputData[[#This Row],[DATE]])</f>
        <v>30</v>
      </c>
      <c r="O325" s="12" t="str">
        <f>TEXT(InputData[[#This Row],[DATE]],"mmm")</f>
        <v>Mar</v>
      </c>
      <c r="P325" s="12">
        <f>YEAR(InputData[[#This Row],[DATE]])</f>
        <v>2022</v>
      </c>
    </row>
    <row r="326" spans="1:16" x14ac:dyDescent="0.3">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14">
        <f>VLOOKUP(InputData[[#This Row],[PRODUCT ID]],MasterData[],5,0)</f>
        <v>105</v>
      </c>
      <c r="K326" s="14">
        <f>VLOOKUP(InputData[[#This Row],[PRODUCT ID]],MasterData[],6,0)</f>
        <v>142.80000000000001</v>
      </c>
      <c r="L326" s="14">
        <f>InputData[[#This Row],[BUYING PRIZE]]*InputData[[#This Row],[QUANTITY]]</f>
        <v>210</v>
      </c>
      <c r="M326" s="14">
        <f>InputData[[#This Row],[SELLING PRICE]]*InputData[[#This Row],[QUANTITY]]*(1-InputData[[#This Row],[DISCOUNT %]])</f>
        <v>285.60000000000002</v>
      </c>
      <c r="N326" s="12">
        <f>DAY(InputData[[#This Row],[DATE]])</f>
        <v>1</v>
      </c>
      <c r="O326" s="12" t="str">
        <f>TEXT(InputData[[#This Row],[DATE]],"mmm")</f>
        <v>Apr</v>
      </c>
      <c r="P326" s="12">
        <f>YEAR(InputData[[#This Row],[DATE]])</f>
        <v>2022</v>
      </c>
    </row>
    <row r="327" spans="1:16" x14ac:dyDescent="0.3">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14">
        <f>VLOOKUP(InputData[[#This Row],[PRODUCT ID]],MasterData[],5,0)</f>
        <v>105</v>
      </c>
      <c r="K327" s="14">
        <f>VLOOKUP(InputData[[#This Row],[PRODUCT ID]],MasterData[],6,0)</f>
        <v>142.80000000000001</v>
      </c>
      <c r="L327" s="14">
        <f>InputData[[#This Row],[BUYING PRIZE]]*InputData[[#This Row],[QUANTITY]]</f>
        <v>315</v>
      </c>
      <c r="M327" s="14">
        <f>InputData[[#This Row],[SELLING PRICE]]*InputData[[#This Row],[QUANTITY]]*(1-InputData[[#This Row],[DISCOUNT %]])</f>
        <v>428.40000000000003</v>
      </c>
      <c r="N327" s="12">
        <f>DAY(InputData[[#This Row],[DATE]])</f>
        <v>2</v>
      </c>
      <c r="O327" s="12" t="str">
        <f>TEXT(InputData[[#This Row],[DATE]],"mmm")</f>
        <v>Apr</v>
      </c>
      <c r="P327" s="12">
        <f>YEAR(InputData[[#This Row],[DATE]])</f>
        <v>2022</v>
      </c>
    </row>
    <row r="328" spans="1:16" x14ac:dyDescent="0.3">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14">
        <f>VLOOKUP(InputData[[#This Row],[PRODUCT ID]],MasterData[],5,0)</f>
        <v>90</v>
      </c>
      <c r="K328" s="14">
        <f>VLOOKUP(InputData[[#This Row],[PRODUCT ID]],MasterData[],6,0)</f>
        <v>115.2</v>
      </c>
      <c r="L328" s="14">
        <f>InputData[[#This Row],[BUYING PRIZE]]*InputData[[#This Row],[QUANTITY]]</f>
        <v>180</v>
      </c>
      <c r="M328" s="14">
        <f>InputData[[#This Row],[SELLING PRICE]]*InputData[[#This Row],[QUANTITY]]*(1-InputData[[#This Row],[DISCOUNT %]])</f>
        <v>230.4</v>
      </c>
      <c r="N328" s="12">
        <f>DAY(InputData[[#This Row],[DATE]])</f>
        <v>6</v>
      </c>
      <c r="O328" s="12" t="str">
        <f>TEXT(InputData[[#This Row],[DATE]],"mmm")</f>
        <v>Apr</v>
      </c>
      <c r="P328" s="12">
        <f>YEAR(InputData[[#This Row],[DATE]])</f>
        <v>2022</v>
      </c>
    </row>
    <row r="329" spans="1:16" x14ac:dyDescent="0.3">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14">
        <f>VLOOKUP(InputData[[#This Row],[PRODUCT ID]],MasterData[],5,0)</f>
        <v>18</v>
      </c>
      <c r="K329" s="14">
        <f>VLOOKUP(InputData[[#This Row],[PRODUCT ID]],MasterData[],6,0)</f>
        <v>24.66</v>
      </c>
      <c r="L329" s="14">
        <f>InputData[[#This Row],[BUYING PRIZE]]*InputData[[#This Row],[QUANTITY]]</f>
        <v>126</v>
      </c>
      <c r="M329" s="14">
        <f>InputData[[#This Row],[SELLING PRICE]]*InputData[[#This Row],[QUANTITY]]*(1-InputData[[#This Row],[DISCOUNT %]])</f>
        <v>172.62</v>
      </c>
      <c r="N329" s="12">
        <f>DAY(InputData[[#This Row],[DATE]])</f>
        <v>7</v>
      </c>
      <c r="O329" s="12" t="str">
        <f>TEXT(InputData[[#This Row],[DATE]],"mmm")</f>
        <v>Apr</v>
      </c>
      <c r="P329" s="12">
        <f>YEAR(InputData[[#This Row],[DATE]])</f>
        <v>2022</v>
      </c>
    </row>
    <row r="330" spans="1:16" x14ac:dyDescent="0.3">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14">
        <f>VLOOKUP(InputData[[#This Row],[PRODUCT ID]],MasterData[],5,0)</f>
        <v>37</v>
      </c>
      <c r="K330" s="14">
        <f>VLOOKUP(InputData[[#This Row],[PRODUCT ID]],MasterData[],6,0)</f>
        <v>42.55</v>
      </c>
      <c r="L330" s="14">
        <f>InputData[[#This Row],[BUYING PRIZE]]*InputData[[#This Row],[QUANTITY]]</f>
        <v>444</v>
      </c>
      <c r="M330" s="14">
        <f>InputData[[#This Row],[SELLING PRICE]]*InputData[[#This Row],[QUANTITY]]*(1-InputData[[#This Row],[DISCOUNT %]])</f>
        <v>510.59999999999997</v>
      </c>
      <c r="N330" s="12">
        <f>DAY(InputData[[#This Row],[DATE]])</f>
        <v>9</v>
      </c>
      <c r="O330" s="12" t="str">
        <f>TEXT(InputData[[#This Row],[DATE]],"mmm")</f>
        <v>Apr</v>
      </c>
      <c r="P330" s="12">
        <f>YEAR(InputData[[#This Row],[DATE]])</f>
        <v>2022</v>
      </c>
    </row>
    <row r="331" spans="1:16" x14ac:dyDescent="0.3">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14">
        <f>VLOOKUP(InputData[[#This Row],[PRODUCT ID]],MasterData[],5,0)</f>
        <v>105</v>
      </c>
      <c r="K331" s="14">
        <f>VLOOKUP(InputData[[#This Row],[PRODUCT ID]],MasterData[],6,0)</f>
        <v>142.80000000000001</v>
      </c>
      <c r="L331" s="14">
        <f>InputData[[#This Row],[BUYING PRIZE]]*InputData[[#This Row],[QUANTITY]]</f>
        <v>945</v>
      </c>
      <c r="M331" s="14">
        <f>InputData[[#This Row],[SELLING PRICE]]*InputData[[#This Row],[QUANTITY]]*(1-InputData[[#This Row],[DISCOUNT %]])</f>
        <v>1285.2</v>
      </c>
      <c r="N331" s="12">
        <f>DAY(InputData[[#This Row],[DATE]])</f>
        <v>9</v>
      </c>
      <c r="O331" s="12" t="str">
        <f>TEXT(InputData[[#This Row],[DATE]],"mmm")</f>
        <v>Apr</v>
      </c>
      <c r="P331" s="12">
        <f>YEAR(InputData[[#This Row],[DATE]])</f>
        <v>2022</v>
      </c>
    </row>
    <row r="332" spans="1:16" x14ac:dyDescent="0.3">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14">
        <f>VLOOKUP(InputData[[#This Row],[PRODUCT ID]],MasterData[],5,0)</f>
        <v>13</v>
      </c>
      <c r="K332" s="14">
        <f>VLOOKUP(InputData[[#This Row],[PRODUCT ID]],MasterData[],6,0)</f>
        <v>16.64</v>
      </c>
      <c r="L332" s="14">
        <f>InputData[[#This Row],[BUYING PRIZE]]*InputData[[#This Row],[QUANTITY]]</f>
        <v>182</v>
      </c>
      <c r="M332" s="14">
        <f>InputData[[#This Row],[SELLING PRICE]]*InputData[[#This Row],[QUANTITY]]*(1-InputData[[#This Row],[DISCOUNT %]])</f>
        <v>232.96</v>
      </c>
      <c r="N332" s="12">
        <f>DAY(InputData[[#This Row],[DATE]])</f>
        <v>13</v>
      </c>
      <c r="O332" s="12" t="str">
        <f>TEXT(InputData[[#This Row],[DATE]],"mmm")</f>
        <v>Apr</v>
      </c>
      <c r="P332" s="12">
        <f>YEAR(InputData[[#This Row],[DATE]])</f>
        <v>2022</v>
      </c>
    </row>
    <row r="333" spans="1:16" x14ac:dyDescent="0.3">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14">
        <f>VLOOKUP(InputData[[#This Row],[PRODUCT ID]],MasterData[],5,0)</f>
        <v>138</v>
      </c>
      <c r="K333" s="14">
        <f>VLOOKUP(InputData[[#This Row],[PRODUCT ID]],MasterData[],6,0)</f>
        <v>173.88</v>
      </c>
      <c r="L333" s="14">
        <f>InputData[[#This Row],[BUYING PRIZE]]*InputData[[#This Row],[QUANTITY]]</f>
        <v>1242</v>
      </c>
      <c r="M333" s="14">
        <f>InputData[[#This Row],[SELLING PRICE]]*InputData[[#This Row],[QUANTITY]]*(1-InputData[[#This Row],[DISCOUNT %]])</f>
        <v>1564.92</v>
      </c>
      <c r="N333" s="12">
        <f>DAY(InputData[[#This Row],[DATE]])</f>
        <v>18</v>
      </c>
      <c r="O333" s="12" t="str">
        <f>TEXT(InputData[[#This Row],[DATE]],"mmm")</f>
        <v>Apr</v>
      </c>
      <c r="P333" s="12">
        <f>YEAR(InputData[[#This Row],[DATE]])</f>
        <v>2022</v>
      </c>
    </row>
    <row r="334" spans="1:16" x14ac:dyDescent="0.3">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14">
        <f>VLOOKUP(InputData[[#This Row],[PRODUCT ID]],MasterData[],5,0)</f>
        <v>37</v>
      </c>
      <c r="K334" s="14">
        <f>VLOOKUP(InputData[[#This Row],[PRODUCT ID]],MasterData[],6,0)</f>
        <v>49.21</v>
      </c>
      <c r="L334" s="14">
        <f>InputData[[#This Row],[BUYING PRIZE]]*InputData[[#This Row],[QUANTITY]]</f>
        <v>74</v>
      </c>
      <c r="M334" s="14">
        <f>InputData[[#This Row],[SELLING PRICE]]*InputData[[#This Row],[QUANTITY]]*(1-InputData[[#This Row],[DISCOUNT %]])</f>
        <v>98.42</v>
      </c>
      <c r="N334" s="12">
        <f>DAY(InputData[[#This Row],[DATE]])</f>
        <v>20</v>
      </c>
      <c r="O334" s="12" t="str">
        <f>TEXT(InputData[[#This Row],[DATE]],"mmm")</f>
        <v>Apr</v>
      </c>
      <c r="P334" s="12">
        <f>YEAR(InputData[[#This Row],[DATE]])</f>
        <v>2022</v>
      </c>
    </row>
    <row r="335" spans="1:16" x14ac:dyDescent="0.3">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14">
        <f>VLOOKUP(InputData[[#This Row],[PRODUCT ID]],MasterData[],5,0)</f>
        <v>73</v>
      </c>
      <c r="K335" s="14">
        <f>VLOOKUP(InputData[[#This Row],[PRODUCT ID]],MasterData[],6,0)</f>
        <v>94.17</v>
      </c>
      <c r="L335" s="14">
        <f>InputData[[#This Row],[BUYING PRIZE]]*InputData[[#This Row],[QUANTITY]]</f>
        <v>292</v>
      </c>
      <c r="M335" s="14">
        <f>InputData[[#This Row],[SELLING PRICE]]*InputData[[#This Row],[QUANTITY]]*(1-InputData[[#This Row],[DISCOUNT %]])</f>
        <v>376.68</v>
      </c>
      <c r="N335" s="12">
        <f>DAY(InputData[[#This Row],[DATE]])</f>
        <v>20</v>
      </c>
      <c r="O335" s="12" t="str">
        <f>TEXT(InputData[[#This Row],[DATE]],"mmm")</f>
        <v>Apr</v>
      </c>
      <c r="P335" s="12">
        <f>YEAR(InputData[[#This Row],[DATE]])</f>
        <v>2022</v>
      </c>
    </row>
    <row r="336" spans="1:16" x14ac:dyDescent="0.3">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14">
        <f>VLOOKUP(InputData[[#This Row],[PRODUCT ID]],MasterData[],5,0)</f>
        <v>148</v>
      </c>
      <c r="K336" s="14">
        <f>VLOOKUP(InputData[[#This Row],[PRODUCT ID]],MasterData[],6,0)</f>
        <v>201.28</v>
      </c>
      <c r="L336" s="14">
        <f>InputData[[#This Row],[BUYING PRIZE]]*InputData[[#This Row],[QUANTITY]]</f>
        <v>296</v>
      </c>
      <c r="M336" s="14">
        <f>InputData[[#This Row],[SELLING PRICE]]*InputData[[#This Row],[QUANTITY]]*(1-InputData[[#This Row],[DISCOUNT %]])</f>
        <v>402.56</v>
      </c>
      <c r="N336" s="12">
        <f>DAY(InputData[[#This Row],[DATE]])</f>
        <v>21</v>
      </c>
      <c r="O336" s="12" t="str">
        <f>TEXT(InputData[[#This Row],[DATE]],"mmm")</f>
        <v>Apr</v>
      </c>
      <c r="P336" s="12">
        <f>YEAR(InputData[[#This Row],[DATE]])</f>
        <v>2022</v>
      </c>
    </row>
    <row r="337" spans="1:16" x14ac:dyDescent="0.3">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14">
        <f>VLOOKUP(InputData[[#This Row],[PRODUCT ID]],MasterData[],5,0)</f>
        <v>18</v>
      </c>
      <c r="K337" s="14">
        <f>VLOOKUP(InputData[[#This Row],[PRODUCT ID]],MasterData[],6,0)</f>
        <v>24.66</v>
      </c>
      <c r="L337" s="14">
        <f>InputData[[#This Row],[BUYING PRIZE]]*InputData[[#This Row],[QUANTITY]]</f>
        <v>252</v>
      </c>
      <c r="M337" s="14">
        <f>InputData[[#This Row],[SELLING PRICE]]*InputData[[#This Row],[QUANTITY]]*(1-InputData[[#This Row],[DISCOUNT %]])</f>
        <v>345.24</v>
      </c>
      <c r="N337" s="12">
        <f>DAY(InputData[[#This Row],[DATE]])</f>
        <v>21</v>
      </c>
      <c r="O337" s="12" t="str">
        <f>TEXT(InputData[[#This Row],[DATE]],"mmm")</f>
        <v>Apr</v>
      </c>
      <c r="P337" s="12">
        <f>YEAR(InputData[[#This Row],[DATE]])</f>
        <v>2022</v>
      </c>
    </row>
    <row r="338" spans="1:16" x14ac:dyDescent="0.3">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14">
        <f>VLOOKUP(InputData[[#This Row],[PRODUCT ID]],MasterData[],5,0)</f>
        <v>76</v>
      </c>
      <c r="K338" s="14">
        <f>VLOOKUP(InputData[[#This Row],[PRODUCT ID]],MasterData[],6,0)</f>
        <v>82.08</v>
      </c>
      <c r="L338" s="14">
        <f>InputData[[#This Row],[BUYING PRIZE]]*InputData[[#This Row],[QUANTITY]]</f>
        <v>1140</v>
      </c>
      <c r="M338" s="14">
        <f>InputData[[#This Row],[SELLING PRICE]]*InputData[[#This Row],[QUANTITY]]*(1-InputData[[#This Row],[DISCOUNT %]])</f>
        <v>1231.2</v>
      </c>
      <c r="N338" s="12">
        <f>DAY(InputData[[#This Row],[DATE]])</f>
        <v>23</v>
      </c>
      <c r="O338" s="12" t="str">
        <f>TEXT(InputData[[#This Row],[DATE]],"mmm")</f>
        <v>Apr</v>
      </c>
      <c r="P338" s="12">
        <f>YEAR(InputData[[#This Row],[DATE]])</f>
        <v>2022</v>
      </c>
    </row>
    <row r="339" spans="1:16" x14ac:dyDescent="0.3">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14">
        <f>VLOOKUP(InputData[[#This Row],[PRODUCT ID]],MasterData[],5,0)</f>
        <v>55</v>
      </c>
      <c r="K339" s="14">
        <f>VLOOKUP(InputData[[#This Row],[PRODUCT ID]],MasterData[],6,0)</f>
        <v>58.3</v>
      </c>
      <c r="L339" s="14">
        <f>InputData[[#This Row],[BUYING PRIZE]]*InputData[[#This Row],[QUANTITY]]</f>
        <v>220</v>
      </c>
      <c r="M339" s="14">
        <f>InputData[[#This Row],[SELLING PRICE]]*InputData[[#This Row],[QUANTITY]]*(1-InputData[[#This Row],[DISCOUNT %]])</f>
        <v>233.2</v>
      </c>
      <c r="N339" s="12">
        <f>DAY(InputData[[#This Row],[DATE]])</f>
        <v>24</v>
      </c>
      <c r="O339" s="12" t="str">
        <f>TEXT(InputData[[#This Row],[DATE]],"mmm")</f>
        <v>Apr</v>
      </c>
      <c r="P339" s="12">
        <f>YEAR(InputData[[#This Row],[DATE]])</f>
        <v>2022</v>
      </c>
    </row>
    <row r="340" spans="1:16" x14ac:dyDescent="0.3">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14">
        <f>VLOOKUP(InputData[[#This Row],[PRODUCT ID]],MasterData[],5,0)</f>
        <v>44</v>
      </c>
      <c r="K340" s="14">
        <f>VLOOKUP(InputData[[#This Row],[PRODUCT ID]],MasterData[],6,0)</f>
        <v>48.84</v>
      </c>
      <c r="L340" s="14">
        <f>InputData[[#This Row],[BUYING PRIZE]]*InputData[[#This Row],[QUANTITY]]</f>
        <v>396</v>
      </c>
      <c r="M340" s="14">
        <f>InputData[[#This Row],[SELLING PRICE]]*InputData[[#This Row],[QUANTITY]]*(1-InputData[[#This Row],[DISCOUNT %]])</f>
        <v>439.56000000000006</v>
      </c>
      <c r="N340" s="12">
        <f>DAY(InputData[[#This Row],[DATE]])</f>
        <v>25</v>
      </c>
      <c r="O340" s="12" t="str">
        <f>TEXT(InputData[[#This Row],[DATE]],"mmm")</f>
        <v>Apr</v>
      </c>
      <c r="P340" s="12">
        <f>YEAR(InputData[[#This Row],[DATE]])</f>
        <v>2022</v>
      </c>
    </row>
    <row r="341" spans="1:16" x14ac:dyDescent="0.3">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14">
        <f>VLOOKUP(InputData[[#This Row],[PRODUCT ID]],MasterData[],5,0)</f>
        <v>71</v>
      </c>
      <c r="K341" s="14">
        <f>VLOOKUP(InputData[[#This Row],[PRODUCT ID]],MasterData[],6,0)</f>
        <v>80.94</v>
      </c>
      <c r="L341" s="14">
        <f>InputData[[#This Row],[BUYING PRIZE]]*InputData[[#This Row],[QUANTITY]]</f>
        <v>568</v>
      </c>
      <c r="M341" s="14">
        <f>InputData[[#This Row],[SELLING PRICE]]*InputData[[#This Row],[QUANTITY]]*(1-InputData[[#This Row],[DISCOUNT %]])</f>
        <v>647.52</v>
      </c>
      <c r="N341" s="12">
        <f>DAY(InputData[[#This Row],[DATE]])</f>
        <v>25</v>
      </c>
      <c r="O341" s="12" t="str">
        <f>TEXT(InputData[[#This Row],[DATE]],"mmm")</f>
        <v>Apr</v>
      </c>
      <c r="P341" s="12">
        <f>YEAR(InputData[[#This Row],[DATE]])</f>
        <v>2022</v>
      </c>
    </row>
    <row r="342" spans="1:16" x14ac:dyDescent="0.3">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14">
        <f>VLOOKUP(InputData[[#This Row],[PRODUCT ID]],MasterData[],5,0)</f>
        <v>48</v>
      </c>
      <c r="K342" s="14">
        <f>VLOOKUP(InputData[[#This Row],[PRODUCT ID]],MasterData[],6,0)</f>
        <v>57.120000000000005</v>
      </c>
      <c r="L342" s="14">
        <f>InputData[[#This Row],[BUYING PRIZE]]*InputData[[#This Row],[QUANTITY]]</f>
        <v>96</v>
      </c>
      <c r="M342" s="14">
        <f>InputData[[#This Row],[SELLING PRICE]]*InputData[[#This Row],[QUANTITY]]*(1-InputData[[#This Row],[DISCOUNT %]])</f>
        <v>114.24000000000001</v>
      </c>
      <c r="N342" s="12">
        <f>DAY(InputData[[#This Row],[DATE]])</f>
        <v>26</v>
      </c>
      <c r="O342" s="12" t="str">
        <f>TEXT(InputData[[#This Row],[DATE]],"mmm")</f>
        <v>Apr</v>
      </c>
      <c r="P342" s="12">
        <f>YEAR(InputData[[#This Row],[DATE]])</f>
        <v>2022</v>
      </c>
    </row>
    <row r="343" spans="1:16" x14ac:dyDescent="0.3">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14">
        <f>VLOOKUP(InputData[[#This Row],[PRODUCT ID]],MasterData[],5,0)</f>
        <v>112</v>
      </c>
      <c r="K343" s="14">
        <f>VLOOKUP(InputData[[#This Row],[PRODUCT ID]],MasterData[],6,0)</f>
        <v>146.72</v>
      </c>
      <c r="L343" s="14">
        <f>InputData[[#This Row],[BUYING PRIZE]]*InputData[[#This Row],[QUANTITY]]</f>
        <v>1568</v>
      </c>
      <c r="M343" s="14">
        <f>InputData[[#This Row],[SELLING PRICE]]*InputData[[#This Row],[QUANTITY]]*(1-InputData[[#This Row],[DISCOUNT %]])</f>
        <v>2054.08</v>
      </c>
      <c r="N343" s="12">
        <f>DAY(InputData[[#This Row],[DATE]])</f>
        <v>28</v>
      </c>
      <c r="O343" s="12" t="str">
        <f>TEXT(InputData[[#This Row],[DATE]],"mmm")</f>
        <v>Apr</v>
      </c>
      <c r="P343" s="12">
        <f>YEAR(InputData[[#This Row],[DATE]])</f>
        <v>2022</v>
      </c>
    </row>
    <row r="344" spans="1:16" x14ac:dyDescent="0.3">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14">
        <f>VLOOKUP(InputData[[#This Row],[PRODUCT ID]],MasterData[],5,0)</f>
        <v>13</v>
      </c>
      <c r="K344" s="14">
        <f>VLOOKUP(InputData[[#This Row],[PRODUCT ID]],MasterData[],6,0)</f>
        <v>16.64</v>
      </c>
      <c r="L344" s="14">
        <f>InputData[[#This Row],[BUYING PRIZE]]*InputData[[#This Row],[QUANTITY]]</f>
        <v>169</v>
      </c>
      <c r="M344" s="14">
        <f>InputData[[#This Row],[SELLING PRICE]]*InputData[[#This Row],[QUANTITY]]*(1-InputData[[#This Row],[DISCOUNT %]])</f>
        <v>216.32</v>
      </c>
      <c r="N344" s="12">
        <f>DAY(InputData[[#This Row],[DATE]])</f>
        <v>30</v>
      </c>
      <c r="O344" s="12" t="str">
        <f>TEXT(InputData[[#This Row],[DATE]],"mmm")</f>
        <v>Apr</v>
      </c>
      <c r="P344" s="12">
        <f>YEAR(InputData[[#This Row],[DATE]])</f>
        <v>2022</v>
      </c>
    </row>
    <row r="345" spans="1:16" x14ac:dyDescent="0.3">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14">
        <f>VLOOKUP(InputData[[#This Row],[PRODUCT ID]],MasterData[],5,0)</f>
        <v>48</v>
      </c>
      <c r="K345" s="14">
        <f>VLOOKUP(InputData[[#This Row],[PRODUCT ID]],MasterData[],6,0)</f>
        <v>57.120000000000005</v>
      </c>
      <c r="L345" s="14">
        <f>InputData[[#This Row],[BUYING PRIZE]]*InputData[[#This Row],[QUANTITY]]</f>
        <v>384</v>
      </c>
      <c r="M345" s="14">
        <f>InputData[[#This Row],[SELLING PRICE]]*InputData[[#This Row],[QUANTITY]]*(1-InputData[[#This Row],[DISCOUNT %]])</f>
        <v>456.96000000000004</v>
      </c>
      <c r="N345" s="12">
        <f>DAY(InputData[[#This Row],[DATE]])</f>
        <v>30</v>
      </c>
      <c r="O345" s="12" t="str">
        <f>TEXT(InputData[[#This Row],[DATE]],"mmm")</f>
        <v>Apr</v>
      </c>
      <c r="P345" s="12">
        <f>YEAR(InputData[[#This Row],[DATE]])</f>
        <v>2022</v>
      </c>
    </row>
    <row r="346" spans="1:16" x14ac:dyDescent="0.3">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14">
        <f>VLOOKUP(InputData[[#This Row],[PRODUCT ID]],MasterData[],5,0)</f>
        <v>55</v>
      </c>
      <c r="K346" s="14">
        <f>VLOOKUP(InputData[[#This Row],[PRODUCT ID]],MasterData[],6,0)</f>
        <v>58.3</v>
      </c>
      <c r="L346" s="14">
        <f>InputData[[#This Row],[BUYING PRIZE]]*InputData[[#This Row],[QUANTITY]]</f>
        <v>495</v>
      </c>
      <c r="M346" s="14">
        <f>InputData[[#This Row],[SELLING PRICE]]*InputData[[#This Row],[QUANTITY]]*(1-InputData[[#This Row],[DISCOUNT %]])</f>
        <v>524.69999999999993</v>
      </c>
      <c r="N346" s="12">
        <f>DAY(InputData[[#This Row],[DATE]])</f>
        <v>1</v>
      </c>
      <c r="O346" s="12" t="str">
        <f>TEXT(InputData[[#This Row],[DATE]],"mmm")</f>
        <v>May</v>
      </c>
      <c r="P346" s="12">
        <f>YEAR(InputData[[#This Row],[DATE]])</f>
        <v>2022</v>
      </c>
    </row>
    <row r="347" spans="1:16" x14ac:dyDescent="0.3">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14">
        <f>VLOOKUP(InputData[[#This Row],[PRODUCT ID]],MasterData[],5,0)</f>
        <v>95</v>
      </c>
      <c r="K347" s="14">
        <f>VLOOKUP(InputData[[#This Row],[PRODUCT ID]],MasterData[],6,0)</f>
        <v>119.7</v>
      </c>
      <c r="L347" s="14">
        <f>InputData[[#This Row],[BUYING PRIZE]]*InputData[[#This Row],[QUANTITY]]</f>
        <v>570</v>
      </c>
      <c r="M347" s="14">
        <f>InputData[[#This Row],[SELLING PRICE]]*InputData[[#This Row],[QUANTITY]]*(1-InputData[[#This Row],[DISCOUNT %]])</f>
        <v>718.2</v>
      </c>
      <c r="N347" s="12">
        <f>DAY(InputData[[#This Row],[DATE]])</f>
        <v>1</v>
      </c>
      <c r="O347" s="12" t="str">
        <f>TEXT(InputData[[#This Row],[DATE]],"mmm")</f>
        <v>May</v>
      </c>
      <c r="P347" s="12">
        <f>YEAR(InputData[[#This Row],[DATE]])</f>
        <v>2022</v>
      </c>
    </row>
    <row r="348" spans="1:16" x14ac:dyDescent="0.3">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14">
        <f>VLOOKUP(InputData[[#This Row],[PRODUCT ID]],MasterData[],5,0)</f>
        <v>112</v>
      </c>
      <c r="K348" s="14">
        <f>VLOOKUP(InputData[[#This Row],[PRODUCT ID]],MasterData[],6,0)</f>
        <v>122.08</v>
      </c>
      <c r="L348" s="14">
        <f>InputData[[#This Row],[BUYING PRIZE]]*InputData[[#This Row],[QUANTITY]]</f>
        <v>448</v>
      </c>
      <c r="M348" s="14">
        <f>InputData[[#This Row],[SELLING PRICE]]*InputData[[#This Row],[QUANTITY]]*(1-InputData[[#This Row],[DISCOUNT %]])</f>
        <v>488.32</v>
      </c>
      <c r="N348" s="12">
        <f>DAY(InputData[[#This Row],[DATE]])</f>
        <v>2</v>
      </c>
      <c r="O348" s="12" t="str">
        <f>TEXT(InputData[[#This Row],[DATE]],"mmm")</f>
        <v>May</v>
      </c>
      <c r="P348" s="12">
        <f>YEAR(InputData[[#This Row],[DATE]])</f>
        <v>2022</v>
      </c>
    </row>
    <row r="349" spans="1:16" x14ac:dyDescent="0.3">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14">
        <f>VLOOKUP(InputData[[#This Row],[PRODUCT ID]],MasterData[],5,0)</f>
        <v>61</v>
      </c>
      <c r="K349" s="14">
        <f>VLOOKUP(InputData[[#This Row],[PRODUCT ID]],MasterData[],6,0)</f>
        <v>76.25</v>
      </c>
      <c r="L349" s="14">
        <f>InputData[[#This Row],[BUYING PRIZE]]*InputData[[#This Row],[QUANTITY]]</f>
        <v>610</v>
      </c>
      <c r="M349" s="14">
        <f>InputData[[#This Row],[SELLING PRICE]]*InputData[[#This Row],[QUANTITY]]*(1-InputData[[#This Row],[DISCOUNT %]])</f>
        <v>762.5</v>
      </c>
      <c r="N349" s="12">
        <f>DAY(InputData[[#This Row],[DATE]])</f>
        <v>4</v>
      </c>
      <c r="O349" s="12" t="str">
        <f>TEXT(InputData[[#This Row],[DATE]],"mmm")</f>
        <v>May</v>
      </c>
      <c r="P349" s="12">
        <f>YEAR(InputData[[#This Row],[DATE]])</f>
        <v>2022</v>
      </c>
    </row>
    <row r="350" spans="1:16" x14ac:dyDescent="0.3">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14">
        <f>VLOOKUP(InputData[[#This Row],[PRODUCT ID]],MasterData[],5,0)</f>
        <v>55</v>
      </c>
      <c r="K350" s="14">
        <f>VLOOKUP(InputData[[#This Row],[PRODUCT ID]],MasterData[],6,0)</f>
        <v>58.3</v>
      </c>
      <c r="L350" s="14">
        <f>InputData[[#This Row],[BUYING PRIZE]]*InputData[[#This Row],[QUANTITY]]</f>
        <v>385</v>
      </c>
      <c r="M350" s="14">
        <f>InputData[[#This Row],[SELLING PRICE]]*InputData[[#This Row],[QUANTITY]]*(1-InputData[[#This Row],[DISCOUNT %]])</f>
        <v>408.09999999999997</v>
      </c>
      <c r="N350" s="12">
        <f>DAY(InputData[[#This Row],[DATE]])</f>
        <v>6</v>
      </c>
      <c r="O350" s="12" t="str">
        <f>TEXT(InputData[[#This Row],[DATE]],"mmm")</f>
        <v>May</v>
      </c>
      <c r="P350" s="12">
        <f>YEAR(InputData[[#This Row],[DATE]])</f>
        <v>2022</v>
      </c>
    </row>
    <row r="351" spans="1:16" x14ac:dyDescent="0.3">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14">
        <f>VLOOKUP(InputData[[#This Row],[PRODUCT ID]],MasterData[],5,0)</f>
        <v>12</v>
      </c>
      <c r="K351" s="14">
        <f>VLOOKUP(InputData[[#This Row],[PRODUCT ID]],MasterData[],6,0)</f>
        <v>15.719999999999999</v>
      </c>
      <c r="L351" s="14">
        <f>InputData[[#This Row],[BUYING PRIZE]]*InputData[[#This Row],[QUANTITY]]</f>
        <v>48</v>
      </c>
      <c r="M351" s="14">
        <f>InputData[[#This Row],[SELLING PRICE]]*InputData[[#This Row],[QUANTITY]]*(1-InputData[[#This Row],[DISCOUNT %]])</f>
        <v>62.879999999999995</v>
      </c>
      <c r="N351" s="12">
        <f>DAY(InputData[[#This Row],[DATE]])</f>
        <v>7</v>
      </c>
      <c r="O351" s="12" t="str">
        <f>TEXT(InputData[[#This Row],[DATE]],"mmm")</f>
        <v>May</v>
      </c>
      <c r="P351" s="12">
        <f>YEAR(InputData[[#This Row],[DATE]])</f>
        <v>2022</v>
      </c>
    </row>
    <row r="352" spans="1:16" x14ac:dyDescent="0.3">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14">
        <f>VLOOKUP(InputData[[#This Row],[PRODUCT ID]],MasterData[],5,0)</f>
        <v>48</v>
      </c>
      <c r="K352" s="14">
        <f>VLOOKUP(InputData[[#This Row],[PRODUCT ID]],MasterData[],6,0)</f>
        <v>57.120000000000005</v>
      </c>
      <c r="L352" s="14">
        <f>InputData[[#This Row],[BUYING PRIZE]]*InputData[[#This Row],[QUANTITY]]</f>
        <v>48</v>
      </c>
      <c r="M352" s="14">
        <f>InputData[[#This Row],[SELLING PRICE]]*InputData[[#This Row],[QUANTITY]]*(1-InputData[[#This Row],[DISCOUNT %]])</f>
        <v>57.120000000000005</v>
      </c>
      <c r="N352" s="12">
        <f>DAY(InputData[[#This Row],[DATE]])</f>
        <v>7</v>
      </c>
      <c r="O352" s="12" t="str">
        <f>TEXT(InputData[[#This Row],[DATE]],"mmm")</f>
        <v>May</v>
      </c>
      <c r="P352" s="12">
        <f>YEAR(InputData[[#This Row],[DATE]])</f>
        <v>2022</v>
      </c>
    </row>
    <row r="353" spans="1:16" x14ac:dyDescent="0.3">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14">
        <f>VLOOKUP(InputData[[#This Row],[PRODUCT ID]],MasterData[],5,0)</f>
        <v>121</v>
      </c>
      <c r="K353" s="14">
        <f>VLOOKUP(InputData[[#This Row],[PRODUCT ID]],MasterData[],6,0)</f>
        <v>141.57</v>
      </c>
      <c r="L353" s="14">
        <f>InputData[[#This Row],[BUYING PRIZE]]*InputData[[#This Row],[QUANTITY]]</f>
        <v>847</v>
      </c>
      <c r="M353" s="14">
        <f>InputData[[#This Row],[SELLING PRICE]]*InputData[[#This Row],[QUANTITY]]*(1-InputData[[#This Row],[DISCOUNT %]])</f>
        <v>990.99</v>
      </c>
      <c r="N353" s="12">
        <f>DAY(InputData[[#This Row],[DATE]])</f>
        <v>8</v>
      </c>
      <c r="O353" s="12" t="str">
        <f>TEXT(InputData[[#This Row],[DATE]],"mmm")</f>
        <v>May</v>
      </c>
      <c r="P353" s="12">
        <f>YEAR(InputData[[#This Row],[DATE]])</f>
        <v>2022</v>
      </c>
    </row>
    <row r="354" spans="1:16" x14ac:dyDescent="0.3">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14">
        <f>VLOOKUP(InputData[[#This Row],[PRODUCT ID]],MasterData[],5,0)</f>
        <v>134</v>
      </c>
      <c r="K354" s="14">
        <f>VLOOKUP(InputData[[#This Row],[PRODUCT ID]],MasterData[],6,0)</f>
        <v>156.78</v>
      </c>
      <c r="L354" s="14">
        <f>InputData[[#This Row],[BUYING PRIZE]]*InputData[[#This Row],[QUANTITY]]</f>
        <v>1608</v>
      </c>
      <c r="M354" s="14">
        <f>InputData[[#This Row],[SELLING PRICE]]*InputData[[#This Row],[QUANTITY]]*(1-InputData[[#This Row],[DISCOUNT %]])</f>
        <v>1881.3600000000001</v>
      </c>
      <c r="N354" s="12">
        <f>DAY(InputData[[#This Row],[DATE]])</f>
        <v>9</v>
      </c>
      <c r="O354" s="12" t="str">
        <f>TEXT(InputData[[#This Row],[DATE]],"mmm")</f>
        <v>May</v>
      </c>
      <c r="P354" s="12">
        <f>YEAR(InputData[[#This Row],[DATE]])</f>
        <v>2022</v>
      </c>
    </row>
    <row r="355" spans="1:16" x14ac:dyDescent="0.3">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14">
        <f>VLOOKUP(InputData[[#This Row],[PRODUCT ID]],MasterData[],5,0)</f>
        <v>6</v>
      </c>
      <c r="K355" s="14">
        <f>VLOOKUP(InputData[[#This Row],[PRODUCT ID]],MasterData[],6,0)</f>
        <v>7.8599999999999994</v>
      </c>
      <c r="L355" s="14">
        <f>InputData[[#This Row],[BUYING PRIZE]]*InputData[[#This Row],[QUANTITY]]</f>
        <v>36</v>
      </c>
      <c r="M355" s="14">
        <f>InputData[[#This Row],[SELLING PRICE]]*InputData[[#This Row],[QUANTITY]]*(1-InputData[[#This Row],[DISCOUNT %]])</f>
        <v>47.16</v>
      </c>
      <c r="N355" s="12">
        <f>DAY(InputData[[#This Row],[DATE]])</f>
        <v>10</v>
      </c>
      <c r="O355" s="12" t="str">
        <f>TEXT(InputData[[#This Row],[DATE]],"mmm")</f>
        <v>May</v>
      </c>
      <c r="P355" s="12">
        <f>YEAR(InputData[[#This Row],[DATE]])</f>
        <v>2022</v>
      </c>
    </row>
    <row r="356" spans="1:16" x14ac:dyDescent="0.3">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14">
        <f>VLOOKUP(InputData[[#This Row],[PRODUCT ID]],MasterData[],5,0)</f>
        <v>44</v>
      </c>
      <c r="K356" s="14">
        <f>VLOOKUP(InputData[[#This Row],[PRODUCT ID]],MasterData[],6,0)</f>
        <v>48.4</v>
      </c>
      <c r="L356" s="14">
        <f>InputData[[#This Row],[BUYING PRIZE]]*InputData[[#This Row],[QUANTITY]]</f>
        <v>308</v>
      </c>
      <c r="M356" s="14">
        <f>InputData[[#This Row],[SELLING PRICE]]*InputData[[#This Row],[QUANTITY]]*(1-InputData[[#This Row],[DISCOUNT %]])</f>
        <v>338.8</v>
      </c>
      <c r="N356" s="12">
        <f>DAY(InputData[[#This Row],[DATE]])</f>
        <v>12</v>
      </c>
      <c r="O356" s="12" t="str">
        <f>TEXT(InputData[[#This Row],[DATE]],"mmm")</f>
        <v>May</v>
      </c>
      <c r="P356" s="12">
        <f>YEAR(InputData[[#This Row],[DATE]])</f>
        <v>2022</v>
      </c>
    </row>
    <row r="357" spans="1:16" x14ac:dyDescent="0.3">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14">
        <f>VLOOKUP(InputData[[#This Row],[PRODUCT ID]],MasterData[],5,0)</f>
        <v>73</v>
      </c>
      <c r="K357" s="14">
        <f>VLOOKUP(InputData[[#This Row],[PRODUCT ID]],MasterData[],6,0)</f>
        <v>94.17</v>
      </c>
      <c r="L357" s="14">
        <f>InputData[[#This Row],[BUYING PRIZE]]*InputData[[#This Row],[QUANTITY]]</f>
        <v>365</v>
      </c>
      <c r="M357" s="14">
        <f>InputData[[#This Row],[SELLING PRICE]]*InputData[[#This Row],[QUANTITY]]*(1-InputData[[#This Row],[DISCOUNT %]])</f>
        <v>470.85</v>
      </c>
      <c r="N357" s="12">
        <f>DAY(InputData[[#This Row],[DATE]])</f>
        <v>13</v>
      </c>
      <c r="O357" s="12" t="str">
        <f>TEXT(InputData[[#This Row],[DATE]],"mmm")</f>
        <v>May</v>
      </c>
      <c r="P357" s="12">
        <f>YEAR(InputData[[#This Row],[DATE]])</f>
        <v>2022</v>
      </c>
    </row>
    <row r="358" spans="1:16" x14ac:dyDescent="0.3">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14">
        <f>VLOOKUP(InputData[[#This Row],[PRODUCT ID]],MasterData[],5,0)</f>
        <v>83</v>
      </c>
      <c r="K358" s="14">
        <f>VLOOKUP(InputData[[#This Row],[PRODUCT ID]],MasterData[],6,0)</f>
        <v>94.62</v>
      </c>
      <c r="L358" s="14">
        <f>InputData[[#This Row],[BUYING PRIZE]]*InputData[[#This Row],[QUANTITY]]</f>
        <v>1162</v>
      </c>
      <c r="M358" s="14">
        <f>InputData[[#This Row],[SELLING PRICE]]*InputData[[#This Row],[QUANTITY]]*(1-InputData[[#This Row],[DISCOUNT %]])</f>
        <v>1324.68</v>
      </c>
      <c r="N358" s="12">
        <f>DAY(InputData[[#This Row],[DATE]])</f>
        <v>14</v>
      </c>
      <c r="O358" s="12" t="str">
        <f>TEXT(InputData[[#This Row],[DATE]],"mmm")</f>
        <v>May</v>
      </c>
      <c r="P358" s="12">
        <f>YEAR(InputData[[#This Row],[DATE]])</f>
        <v>2022</v>
      </c>
    </row>
    <row r="359" spans="1:16" x14ac:dyDescent="0.3">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14">
        <f>VLOOKUP(InputData[[#This Row],[PRODUCT ID]],MasterData[],5,0)</f>
        <v>61</v>
      </c>
      <c r="K359" s="14">
        <f>VLOOKUP(InputData[[#This Row],[PRODUCT ID]],MasterData[],6,0)</f>
        <v>76.25</v>
      </c>
      <c r="L359" s="14">
        <f>InputData[[#This Row],[BUYING PRIZE]]*InputData[[#This Row],[QUANTITY]]</f>
        <v>305</v>
      </c>
      <c r="M359" s="14">
        <f>InputData[[#This Row],[SELLING PRICE]]*InputData[[#This Row],[QUANTITY]]*(1-InputData[[#This Row],[DISCOUNT %]])</f>
        <v>381.25</v>
      </c>
      <c r="N359" s="12">
        <f>DAY(InputData[[#This Row],[DATE]])</f>
        <v>15</v>
      </c>
      <c r="O359" s="12" t="str">
        <f>TEXT(InputData[[#This Row],[DATE]],"mmm")</f>
        <v>May</v>
      </c>
      <c r="P359" s="12">
        <f>YEAR(InputData[[#This Row],[DATE]])</f>
        <v>2022</v>
      </c>
    </row>
    <row r="360" spans="1:16" x14ac:dyDescent="0.3">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14">
        <f>VLOOKUP(InputData[[#This Row],[PRODUCT ID]],MasterData[],5,0)</f>
        <v>148</v>
      </c>
      <c r="K360" s="14">
        <f>VLOOKUP(InputData[[#This Row],[PRODUCT ID]],MasterData[],6,0)</f>
        <v>164.28</v>
      </c>
      <c r="L360" s="14">
        <f>InputData[[#This Row],[BUYING PRIZE]]*InputData[[#This Row],[QUANTITY]]</f>
        <v>1924</v>
      </c>
      <c r="M360" s="14">
        <f>InputData[[#This Row],[SELLING PRICE]]*InputData[[#This Row],[QUANTITY]]*(1-InputData[[#This Row],[DISCOUNT %]])</f>
        <v>2135.64</v>
      </c>
      <c r="N360" s="12">
        <f>DAY(InputData[[#This Row],[DATE]])</f>
        <v>16</v>
      </c>
      <c r="O360" s="12" t="str">
        <f>TEXT(InputData[[#This Row],[DATE]],"mmm")</f>
        <v>May</v>
      </c>
      <c r="P360" s="12">
        <f>YEAR(InputData[[#This Row],[DATE]])</f>
        <v>2022</v>
      </c>
    </row>
    <row r="361" spans="1:16" x14ac:dyDescent="0.3">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14">
        <f>VLOOKUP(InputData[[#This Row],[PRODUCT ID]],MasterData[],5,0)</f>
        <v>93</v>
      </c>
      <c r="K361" s="14">
        <f>VLOOKUP(InputData[[#This Row],[PRODUCT ID]],MasterData[],6,0)</f>
        <v>104.16</v>
      </c>
      <c r="L361" s="14">
        <f>InputData[[#This Row],[BUYING PRIZE]]*InputData[[#This Row],[QUANTITY]]</f>
        <v>1209</v>
      </c>
      <c r="M361" s="14">
        <f>InputData[[#This Row],[SELLING PRICE]]*InputData[[#This Row],[QUANTITY]]*(1-InputData[[#This Row],[DISCOUNT %]])</f>
        <v>1354.08</v>
      </c>
      <c r="N361" s="12">
        <f>DAY(InputData[[#This Row],[DATE]])</f>
        <v>16</v>
      </c>
      <c r="O361" s="12" t="str">
        <f>TEXT(InputData[[#This Row],[DATE]],"mmm")</f>
        <v>May</v>
      </c>
      <c r="P361" s="12">
        <f>YEAR(InputData[[#This Row],[DATE]])</f>
        <v>2022</v>
      </c>
    </row>
    <row r="362" spans="1:16" x14ac:dyDescent="0.3">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14">
        <f>VLOOKUP(InputData[[#This Row],[PRODUCT ID]],MasterData[],5,0)</f>
        <v>48</v>
      </c>
      <c r="K362" s="14">
        <f>VLOOKUP(InputData[[#This Row],[PRODUCT ID]],MasterData[],6,0)</f>
        <v>57.120000000000005</v>
      </c>
      <c r="L362" s="14">
        <f>InputData[[#This Row],[BUYING PRIZE]]*InputData[[#This Row],[QUANTITY]]</f>
        <v>384</v>
      </c>
      <c r="M362" s="14">
        <f>InputData[[#This Row],[SELLING PRICE]]*InputData[[#This Row],[QUANTITY]]*(1-InputData[[#This Row],[DISCOUNT %]])</f>
        <v>456.96000000000004</v>
      </c>
      <c r="N362" s="12">
        <f>DAY(InputData[[#This Row],[DATE]])</f>
        <v>17</v>
      </c>
      <c r="O362" s="12" t="str">
        <f>TEXT(InputData[[#This Row],[DATE]],"mmm")</f>
        <v>May</v>
      </c>
      <c r="P362" s="12">
        <f>YEAR(InputData[[#This Row],[DATE]])</f>
        <v>2022</v>
      </c>
    </row>
    <row r="363" spans="1:16" x14ac:dyDescent="0.3">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14">
        <f>VLOOKUP(InputData[[#This Row],[PRODUCT ID]],MasterData[],5,0)</f>
        <v>48</v>
      </c>
      <c r="K363" s="14">
        <f>VLOOKUP(InputData[[#This Row],[PRODUCT ID]],MasterData[],6,0)</f>
        <v>57.120000000000005</v>
      </c>
      <c r="L363" s="14">
        <f>InputData[[#This Row],[BUYING PRIZE]]*InputData[[#This Row],[QUANTITY]]</f>
        <v>192</v>
      </c>
      <c r="M363" s="14">
        <f>InputData[[#This Row],[SELLING PRICE]]*InputData[[#This Row],[QUANTITY]]*(1-InputData[[#This Row],[DISCOUNT %]])</f>
        <v>228.48000000000002</v>
      </c>
      <c r="N363" s="12">
        <f>DAY(InputData[[#This Row],[DATE]])</f>
        <v>18</v>
      </c>
      <c r="O363" s="12" t="str">
        <f>TEXT(InputData[[#This Row],[DATE]],"mmm")</f>
        <v>May</v>
      </c>
      <c r="P363" s="12">
        <f>YEAR(InputData[[#This Row],[DATE]])</f>
        <v>2022</v>
      </c>
    </row>
    <row r="364" spans="1:16" x14ac:dyDescent="0.3">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14">
        <f>VLOOKUP(InputData[[#This Row],[PRODUCT ID]],MasterData[],5,0)</f>
        <v>72</v>
      </c>
      <c r="K364" s="14">
        <f>VLOOKUP(InputData[[#This Row],[PRODUCT ID]],MasterData[],6,0)</f>
        <v>79.92</v>
      </c>
      <c r="L364" s="14">
        <f>InputData[[#This Row],[BUYING PRIZE]]*InputData[[#This Row],[QUANTITY]]</f>
        <v>576</v>
      </c>
      <c r="M364" s="14">
        <f>InputData[[#This Row],[SELLING PRICE]]*InputData[[#This Row],[QUANTITY]]*(1-InputData[[#This Row],[DISCOUNT %]])</f>
        <v>639.36</v>
      </c>
      <c r="N364" s="12">
        <f>DAY(InputData[[#This Row],[DATE]])</f>
        <v>18</v>
      </c>
      <c r="O364" s="12" t="str">
        <f>TEXT(InputData[[#This Row],[DATE]],"mmm")</f>
        <v>May</v>
      </c>
      <c r="P364" s="12">
        <f>YEAR(InputData[[#This Row],[DATE]])</f>
        <v>2022</v>
      </c>
    </row>
    <row r="365" spans="1:16" x14ac:dyDescent="0.3">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14">
        <f>VLOOKUP(InputData[[#This Row],[PRODUCT ID]],MasterData[],5,0)</f>
        <v>76</v>
      </c>
      <c r="K365" s="14">
        <f>VLOOKUP(InputData[[#This Row],[PRODUCT ID]],MasterData[],6,0)</f>
        <v>82.08</v>
      </c>
      <c r="L365" s="14">
        <f>InputData[[#This Row],[BUYING PRIZE]]*InputData[[#This Row],[QUANTITY]]</f>
        <v>1140</v>
      </c>
      <c r="M365" s="14">
        <f>InputData[[#This Row],[SELLING PRICE]]*InputData[[#This Row],[QUANTITY]]*(1-InputData[[#This Row],[DISCOUNT %]])</f>
        <v>1231.2</v>
      </c>
      <c r="N365" s="12">
        <f>DAY(InputData[[#This Row],[DATE]])</f>
        <v>20</v>
      </c>
      <c r="O365" s="12" t="str">
        <f>TEXT(InputData[[#This Row],[DATE]],"mmm")</f>
        <v>May</v>
      </c>
      <c r="P365" s="12">
        <f>YEAR(InputData[[#This Row],[DATE]])</f>
        <v>2022</v>
      </c>
    </row>
    <row r="366" spans="1:16" x14ac:dyDescent="0.3">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14">
        <f>VLOOKUP(InputData[[#This Row],[PRODUCT ID]],MasterData[],5,0)</f>
        <v>12</v>
      </c>
      <c r="K366" s="14">
        <f>VLOOKUP(InputData[[#This Row],[PRODUCT ID]],MasterData[],6,0)</f>
        <v>15.719999999999999</v>
      </c>
      <c r="L366" s="14">
        <f>InputData[[#This Row],[BUYING PRIZE]]*InputData[[#This Row],[QUANTITY]]</f>
        <v>144</v>
      </c>
      <c r="M366" s="14">
        <f>InputData[[#This Row],[SELLING PRICE]]*InputData[[#This Row],[QUANTITY]]*(1-InputData[[#This Row],[DISCOUNT %]])</f>
        <v>188.64</v>
      </c>
      <c r="N366" s="12">
        <f>DAY(InputData[[#This Row],[DATE]])</f>
        <v>22</v>
      </c>
      <c r="O366" s="12" t="str">
        <f>TEXT(InputData[[#This Row],[DATE]],"mmm")</f>
        <v>May</v>
      </c>
      <c r="P366" s="12">
        <f>YEAR(InputData[[#This Row],[DATE]])</f>
        <v>2022</v>
      </c>
    </row>
    <row r="367" spans="1:16" x14ac:dyDescent="0.3">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14">
        <f>VLOOKUP(InputData[[#This Row],[PRODUCT ID]],MasterData[],5,0)</f>
        <v>105</v>
      </c>
      <c r="K367" s="14">
        <f>VLOOKUP(InputData[[#This Row],[PRODUCT ID]],MasterData[],6,0)</f>
        <v>142.80000000000001</v>
      </c>
      <c r="L367" s="14">
        <f>InputData[[#This Row],[BUYING PRIZE]]*InputData[[#This Row],[QUANTITY]]</f>
        <v>735</v>
      </c>
      <c r="M367" s="14">
        <f>InputData[[#This Row],[SELLING PRICE]]*InputData[[#This Row],[QUANTITY]]*(1-InputData[[#This Row],[DISCOUNT %]])</f>
        <v>999.60000000000014</v>
      </c>
      <c r="N367" s="12">
        <f>DAY(InputData[[#This Row],[DATE]])</f>
        <v>25</v>
      </c>
      <c r="O367" s="12" t="str">
        <f>TEXT(InputData[[#This Row],[DATE]],"mmm")</f>
        <v>May</v>
      </c>
      <c r="P367" s="12">
        <f>YEAR(InputData[[#This Row],[DATE]])</f>
        <v>2022</v>
      </c>
    </row>
    <row r="368" spans="1:16" x14ac:dyDescent="0.3">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14">
        <f>VLOOKUP(InputData[[#This Row],[PRODUCT ID]],MasterData[],5,0)</f>
        <v>37</v>
      </c>
      <c r="K368" s="14">
        <f>VLOOKUP(InputData[[#This Row],[PRODUCT ID]],MasterData[],6,0)</f>
        <v>41.81</v>
      </c>
      <c r="L368" s="14">
        <f>InputData[[#This Row],[BUYING PRIZE]]*InputData[[#This Row],[QUANTITY]]</f>
        <v>74</v>
      </c>
      <c r="M368" s="14">
        <f>InputData[[#This Row],[SELLING PRICE]]*InputData[[#This Row],[QUANTITY]]*(1-InputData[[#This Row],[DISCOUNT %]])</f>
        <v>83.62</v>
      </c>
      <c r="N368" s="12">
        <f>DAY(InputData[[#This Row],[DATE]])</f>
        <v>26</v>
      </c>
      <c r="O368" s="12" t="str">
        <f>TEXT(InputData[[#This Row],[DATE]],"mmm")</f>
        <v>May</v>
      </c>
      <c r="P368" s="12">
        <f>YEAR(InputData[[#This Row],[DATE]])</f>
        <v>2022</v>
      </c>
    </row>
    <row r="369" spans="1:16" x14ac:dyDescent="0.3">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14">
        <f>VLOOKUP(InputData[[#This Row],[PRODUCT ID]],MasterData[],5,0)</f>
        <v>48</v>
      </c>
      <c r="K369" s="14">
        <f>VLOOKUP(InputData[[#This Row],[PRODUCT ID]],MasterData[],6,0)</f>
        <v>57.120000000000005</v>
      </c>
      <c r="L369" s="14">
        <f>InputData[[#This Row],[BUYING PRIZE]]*InputData[[#This Row],[QUANTITY]]</f>
        <v>96</v>
      </c>
      <c r="M369" s="14">
        <f>InputData[[#This Row],[SELLING PRICE]]*InputData[[#This Row],[QUANTITY]]*(1-InputData[[#This Row],[DISCOUNT %]])</f>
        <v>114.24000000000001</v>
      </c>
      <c r="N369" s="12">
        <f>DAY(InputData[[#This Row],[DATE]])</f>
        <v>26</v>
      </c>
      <c r="O369" s="12" t="str">
        <f>TEXT(InputData[[#This Row],[DATE]],"mmm")</f>
        <v>May</v>
      </c>
      <c r="P369" s="12">
        <f>YEAR(InputData[[#This Row],[DATE]])</f>
        <v>2022</v>
      </c>
    </row>
    <row r="370" spans="1:16" x14ac:dyDescent="0.3">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14">
        <f>VLOOKUP(InputData[[#This Row],[PRODUCT ID]],MasterData[],5,0)</f>
        <v>138</v>
      </c>
      <c r="K370" s="14">
        <f>VLOOKUP(InputData[[#This Row],[PRODUCT ID]],MasterData[],6,0)</f>
        <v>173.88</v>
      </c>
      <c r="L370" s="14">
        <f>InputData[[#This Row],[BUYING PRIZE]]*InputData[[#This Row],[QUANTITY]]</f>
        <v>1380</v>
      </c>
      <c r="M370" s="14">
        <f>InputData[[#This Row],[SELLING PRICE]]*InputData[[#This Row],[QUANTITY]]*(1-InputData[[#This Row],[DISCOUNT %]])</f>
        <v>1738.8</v>
      </c>
      <c r="N370" s="12">
        <f>DAY(InputData[[#This Row],[DATE]])</f>
        <v>28</v>
      </c>
      <c r="O370" s="12" t="str">
        <f>TEXT(InputData[[#This Row],[DATE]],"mmm")</f>
        <v>May</v>
      </c>
      <c r="P370" s="12">
        <f>YEAR(InputData[[#This Row],[DATE]])</f>
        <v>2022</v>
      </c>
    </row>
    <row r="371" spans="1:16" x14ac:dyDescent="0.3">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14">
        <f>VLOOKUP(InputData[[#This Row],[PRODUCT ID]],MasterData[],5,0)</f>
        <v>83</v>
      </c>
      <c r="K371" s="14">
        <f>VLOOKUP(InputData[[#This Row],[PRODUCT ID]],MasterData[],6,0)</f>
        <v>94.62</v>
      </c>
      <c r="L371" s="14">
        <f>InputData[[#This Row],[BUYING PRIZE]]*InputData[[#This Row],[QUANTITY]]</f>
        <v>415</v>
      </c>
      <c r="M371" s="14">
        <f>InputData[[#This Row],[SELLING PRICE]]*InputData[[#This Row],[QUANTITY]]*(1-InputData[[#This Row],[DISCOUNT %]])</f>
        <v>473.1</v>
      </c>
      <c r="N371" s="12">
        <f>DAY(InputData[[#This Row],[DATE]])</f>
        <v>28</v>
      </c>
      <c r="O371" s="12" t="str">
        <f>TEXT(InputData[[#This Row],[DATE]],"mmm")</f>
        <v>May</v>
      </c>
      <c r="P371" s="12">
        <f>YEAR(InputData[[#This Row],[DATE]])</f>
        <v>2022</v>
      </c>
    </row>
    <row r="372" spans="1:16" x14ac:dyDescent="0.3">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14">
        <f>VLOOKUP(InputData[[#This Row],[PRODUCT ID]],MasterData[],5,0)</f>
        <v>148</v>
      </c>
      <c r="K372" s="14">
        <f>VLOOKUP(InputData[[#This Row],[PRODUCT ID]],MasterData[],6,0)</f>
        <v>164.28</v>
      </c>
      <c r="L372" s="14">
        <f>InputData[[#This Row],[BUYING PRIZE]]*InputData[[#This Row],[QUANTITY]]</f>
        <v>1332</v>
      </c>
      <c r="M372" s="14">
        <f>InputData[[#This Row],[SELLING PRICE]]*InputData[[#This Row],[QUANTITY]]*(1-InputData[[#This Row],[DISCOUNT %]])</f>
        <v>1478.52</v>
      </c>
      <c r="N372" s="12">
        <f>DAY(InputData[[#This Row],[DATE]])</f>
        <v>28</v>
      </c>
      <c r="O372" s="12" t="str">
        <f>TEXT(InputData[[#This Row],[DATE]],"mmm")</f>
        <v>May</v>
      </c>
      <c r="P372" s="12">
        <f>YEAR(InputData[[#This Row],[DATE]])</f>
        <v>2022</v>
      </c>
    </row>
    <row r="373" spans="1:16" x14ac:dyDescent="0.3">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14">
        <f>VLOOKUP(InputData[[#This Row],[PRODUCT ID]],MasterData[],5,0)</f>
        <v>44</v>
      </c>
      <c r="K373" s="14">
        <f>VLOOKUP(InputData[[#This Row],[PRODUCT ID]],MasterData[],6,0)</f>
        <v>48.84</v>
      </c>
      <c r="L373" s="14">
        <f>InputData[[#This Row],[BUYING PRIZE]]*InputData[[#This Row],[QUANTITY]]</f>
        <v>528</v>
      </c>
      <c r="M373" s="14">
        <f>InputData[[#This Row],[SELLING PRICE]]*InputData[[#This Row],[QUANTITY]]*(1-InputData[[#This Row],[DISCOUNT %]])</f>
        <v>586.08000000000004</v>
      </c>
      <c r="N373" s="12">
        <f>DAY(InputData[[#This Row],[DATE]])</f>
        <v>28</v>
      </c>
      <c r="O373" s="12" t="str">
        <f>TEXT(InputData[[#This Row],[DATE]],"mmm")</f>
        <v>May</v>
      </c>
      <c r="P373" s="12">
        <f>YEAR(InputData[[#This Row],[DATE]])</f>
        <v>2022</v>
      </c>
    </row>
    <row r="374" spans="1:16" x14ac:dyDescent="0.3">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14">
        <f>VLOOKUP(InputData[[#This Row],[PRODUCT ID]],MasterData[],5,0)</f>
        <v>61</v>
      </c>
      <c r="K374" s="14">
        <f>VLOOKUP(InputData[[#This Row],[PRODUCT ID]],MasterData[],6,0)</f>
        <v>76.25</v>
      </c>
      <c r="L374" s="14">
        <f>InputData[[#This Row],[BUYING PRIZE]]*InputData[[#This Row],[QUANTITY]]</f>
        <v>854</v>
      </c>
      <c r="M374" s="14">
        <f>InputData[[#This Row],[SELLING PRICE]]*InputData[[#This Row],[QUANTITY]]*(1-InputData[[#This Row],[DISCOUNT %]])</f>
        <v>1067.5</v>
      </c>
      <c r="N374" s="12">
        <f>DAY(InputData[[#This Row],[DATE]])</f>
        <v>28</v>
      </c>
      <c r="O374" s="12" t="str">
        <f>TEXT(InputData[[#This Row],[DATE]],"mmm")</f>
        <v>May</v>
      </c>
      <c r="P374" s="12">
        <f>YEAR(InputData[[#This Row],[DATE]])</f>
        <v>2022</v>
      </c>
    </row>
    <row r="375" spans="1:16" x14ac:dyDescent="0.3">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14">
        <f>VLOOKUP(InputData[[#This Row],[PRODUCT ID]],MasterData[],5,0)</f>
        <v>76</v>
      </c>
      <c r="K375" s="14">
        <f>VLOOKUP(InputData[[#This Row],[PRODUCT ID]],MasterData[],6,0)</f>
        <v>82.08</v>
      </c>
      <c r="L375" s="14">
        <f>InputData[[#This Row],[BUYING PRIZE]]*InputData[[#This Row],[QUANTITY]]</f>
        <v>684</v>
      </c>
      <c r="M375" s="14">
        <f>InputData[[#This Row],[SELLING PRICE]]*InputData[[#This Row],[QUANTITY]]*(1-InputData[[#This Row],[DISCOUNT %]])</f>
        <v>738.72</v>
      </c>
      <c r="N375" s="12">
        <f>DAY(InputData[[#This Row],[DATE]])</f>
        <v>30</v>
      </c>
      <c r="O375" s="12" t="str">
        <f>TEXT(InputData[[#This Row],[DATE]],"mmm")</f>
        <v>May</v>
      </c>
      <c r="P375" s="12">
        <f>YEAR(InputData[[#This Row],[DATE]])</f>
        <v>2022</v>
      </c>
    </row>
    <row r="376" spans="1:16" x14ac:dyDescent="0.3">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14">
        <f>VLOOKUP(InputData[[#This Row],[PRODUCT ID]],MasterData[],5,0)</f>
        <v>133</v>
      </c>
      <c r="K376" s="14">
        <f>VLOOKUP(InputData[[#This Row],[PRODUCT ID]],MasterData[],6,0)</f>
        <v>155.61000000000001</v>
      </c>
      <c r="L376" s="14">
        <f>InputData[[#This Row],[BUYING PRIZE]]*InputData[[#This Row],[QUANTITY]]</f>
        <v>532</v>
      </c>
      <c r="M376" s="14">
        <f>InputData[[#This Row],[SELLING PRICE]]*InputData[[#This Row],[QUANTITY]]*(1-InputData[[#This Row],[DISCOUNT %]])</f>
        <v>622.44000000000005</v>
      </c>
      <c r="N376" s="12">
        <f>DAY(InputData[[#This Row],[DATE]])</f>
        <v>30</v>
      </c>
      <c r="O376" s="12" t="str">
        <f>TEXT(InputData[[#This Row],[DATE]],"mmm")</f>
        <v>May</v>
      </c>
      <c r="P376" s="12">
        <f>YEAR(InputData[[#This Row],[DATE]])</f>
        <v>2022</v>
      </c>
    </row>
    <row r="377" spans="1:16" x14ac:dyDescent="0.3">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14">
        <f>VLOOKUP(InputData[[#This Row],[PRODUCT ID]],MasterData[],5,0)</f>
        <v>95</v>
      </c>
      <c r="K377" s="14">
        <f>VLOOKUP(InputData[[#This Row],[PRODUCT ID]],MasterData[],6,0)</f>
        <v>119.7</v>
      </c>
      <c r="L377" s="14">
        <f>InputData[[#This Row],[BUYING PRIZE]]*InputData[[#This Row],[QUANTITY]]</f>
        <v>285</v>
      </c>
      <c r="M377" s="14">
        <f>InputData[[#This Row],[SELLING PRICE]]*InputData[[#This Row],[QUANTITY]]*(1-InputData[[#This Row],[DISCOUNT %]])</f>
        <v>359.1</v>
      </c>
      <c r="N377" s="12">
        <f>DAY(InputData[[#This Row],[DATE]])</f>
        <v>30</v>
      </c>
      <c r="O377" s="12" t="str">
        <f>TEXT(InputData[[#This Row],[DATE]],"mmm")</f>
        <v>May</v>
      </c>
      <c r="P377" s="12">
        <f>YEAR(InputData[[#This Row],[DATE]])</f>
        <v>2022</v>
      </c>
    </row>
    <row r="378" spans="1:16" x14ac:dyDescent="0.3">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14">
        <f>VLOOKUP(InputData[[#This Row],[PRODUCT ID]],MasterData[],5,0)</f>
        <v>83</v>
      </c>
      <c r="K378" s="14">
        <f>VLOOKUP(InputData[[#This Row],[PRODUCT ID]],MasterData[],6,0)</f>
        <v>94.62</v>
      </c>
      <c r="L378" s="14">
        <f>InputData[[#This Row],[BUYING PRIZE]]*InputData[[#This Row],[QUANTITY]]</f>
        <v>1162</v>
      </c>
      <c r="M378" s="14">
        <f>InputData[[#This Row],[SELLING PRICE]]*InputData[[#This Row],[QUANTITY]]*(1-InputData[[#This Row],[DISCOUNT %]])</f>
        <v>1324.68</v>
      </c>
      <c r="N378" s="12">
        <f>DAY(InputData[[#This Row],[DATE]])</f>
        <v>3</v>
      </c>
      <c r="O378" s="12" t="str">
        <f>TEXT(InputData[[#This Row],[DATE]],"mmm")</f>
        <v>Jun</v>
      </c>
      <c r="P378" s="12">
        <f>YEAR(InputData[[#This Row],[DATE]])</f>
        <v>2022</v>
      </c>
    </row>
    <row r="379" spans="1:16" x14ac:dyDescent="0.3">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14">
        <f>VLOOKUP(InputData[[#This Row],[PRODUCT ID]],MasterData[],5,0)</f>
        <v>37</v>
      </c>
      <c r="K379" s="14">
        <f>VLOOKUP(InputData[[#This Row],[PRODUCT ID]],MasterData[],6,0)</f>
        <v>41.81</v>
      </c>
      <c r="L379" s="14">
        <f>InputData[[#This Row],[BUYING PRIZE]]*InputData[[#This Row],[QUANTITY]]</f>
        <v>296</v>
      </c>
      <c r="M379" s="14">
        <f>InputData[[#This Row],[SELLING PRICE]]*InputData[[#This Row],[QUANTITY]]*(1-InputData[[#This Row],[DISCOUNT %]])</f>
        <v>334.48</v>
      </c>
      <c r="N379" s="12">
        <f>DAY(InputData[[#This Row],[DATE]])</f>
        <v>10</v>
      </c>
      <c r="O379" s="12" t="str">
        <f>TEXT(InputData[[#This Row],[DATE]],"mmm")</f>
        <v>Jun</v>
      </c>
      <c r="P379" s="12">
        <f>YEAR(InputData[[#This Row],[DATE]])</f>
        <v>2022</v>
      </c>
    </row>
    <row r="380" spans="1:16" x14ac:dyDescent="0.3">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14">
        <f>VLOOKUP(InputData[[#This Row],[PRODUCT ID]],MasterData[],5,0)</f>
        <v>37</v>
      </c>
      <c r="K380" s="14">
        <f>VLOOKUP(InputData[[#This Row],[PRODUCT ID]],MasterData[],6,0)</f>
        <v>42.55</v>
      </c>
      <c r="L380" s="14">
        <f>InputData[[#This Row],[BUYING PRIZE]]*InputData[[#This Row],[QUANTITY]]</f>
        <v>481</v>
      </c>
      <c r="M380" s="14">
        <f>InputData[[#This Row],[SELLING PRICE]]*InputData[[#This Row],[QUANTITY]]*(1-InputData[[#This Row],[DISCOUNT %]])</f>
        <v>553.15</v>
      </c>
      <c r="N380" s="12">
        <f>DAY(InputData[[#This Row],[DATE]])</f>
        <v>11</v>
      </c>
      <c r="O380" s="12" t="str">
        <f>TEXT(InputData[[#This Row],[DATE]],"mmm")</f>
        <v>Jun</v>
      </c>
      <c r="P380" s="12">
        <f>YEAR(InputData[[#This Row],[DATE]])</f>
        <v>2022</v>
      </c>
    </row>
    <row r="381" spans="1:16" x14ac:dyDescent="0.3">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14">
        <f>VLOOKUP(InputData[[#This Row],[PRODUCT ID]],MasterData[],5,0)</f>
        <v>126</v>
      </c>
      <c r="K381" s="14">
        <f>VLOOKUP(InputData[[#This Row],[PRODUCT ID]],MasterData[],6,0)</f>
        <v>162.54</v>
      </c>
      <c r="L381" s="14">
        <f>InputData[[#This Row],[BUYING PRIZE]]*InputData[[#This Row],[QUANTITY]]</f>
        <v>756</v>
      </c>
      <c r="M381" s="14">
        <f>InputData[[#This Row],[SELLING PRICE]]*InputData[[#This Row],[QUANTITY]]*(1-InputData[[#This Row],[DISCOUNT %]])</f>
        <v>975.24</v>
      </c>
      <c r="N381" s="12">
        <f>DAY(InputData[[#This Row],[DATE]])</f>
        <v>11</v>
      </c>
      <c r="O381" s="12" t="str">
        <f>TEXT(InputData[[#This Row],[DATE]],"mmm")</f>
        <v>Jun</v>
      </c>
      <c r="P381" s="12">
        <f>YEAR(InputData[[#This Row],[DATE]])</f>
        <v>2022</v>
      </c>
    </row>
    <row r="382" spans="1:16" x14ac:dyDescent="0.3">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14">
        <f>VLOOKUP(InputData[[#This Row],[PRODUCT ID]],MasterData[],5,0)</f>
        <v>18</v>
      </c>
      <c r="K382" s="14">
        <f>VLOOKUP(InputData[[#This Row],[PRODUCT ID]],MasterData[],6,0)</f>
        <v>24.66</v>
      </c>
      <c r="L382" s="14">
        <f>InputData[[#This Row],[BUYING PRIZE]]*InputData[[#This Row],[QUANTITY]]</f>
        <v>108</v>
      </c>
      <c r="M382" s="14">
        <f>InputData[[#This Row],[SELLING PRICE]]*InputData[[#This Row],[QUANTITY]]*(1-InputData[[#This Row],[DISCOUNT %]])</f>
        <v>147.96</v>
      </c>
      <c r="N382" s="12">
        <f>DAY(InputData[[#This Row],[DATE]])</f>
        <v>13</v>
      </c>
      <c r="O382" s="12" t="str">
        <f>TEXT(InputData[[#This Row],[DATE]],"mmm")</f>
        <v>Jun</v>
      </c>
      <c r="P382" s="12">
        <f>YEAR(InputData[[#This Row],[DATE]])</f>
        <v>2022</v>
      </c>
    </row>
    <row r="383" spans="1:16" x14ac:dyDescent="0.3">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14">
        <f>VLOOKUP(InputData[[#This Row],[PRODUCT ID]],MasterData[],5,0)</f>
        <v>120</v>
      </c>
      <c r="K383" s="14">
        <f>VLOOKUP(InputData[[#This Row],[PRODUCT ID]],MasterData[],6,0)</f>
        <v>162</v>
      </c>
      <c r="L383" s="14">
        <f>InputData[[#This Row],[BUYING PRIZE]]*InputData[[#This Row],[QUANTITY]]</f>
        <v>1800</v>
      </c>
      <c r="M383" s="14">
        <f>InputData[[#This Row],[SELLING PRICE]]*InputData[[#This Row],[QUANTITY]]*(1-InputData[[#This Row],[DISCOUNT %]])</f>
        <v>2430</v>
      </c>
      <c r="N383" s="12">
        <f>DAY(InputData[[#This Row],[DATE]])</f>
        <v>15</v>
      </c>
      <c r="O383" s="12" t="str">
        <f>TEXT(InputData[[#This Row],[DATE]],"mmm")</f>
        <v>Jun</v>
      </c>
      <c r="P383" s="12">
        <f>YEAR(InputData[[#This Row],[DATE]])</f>
        <v>2022</v>
      </c>
    </row>
    <row r="384" spans="1:16" x14ac:dyDescent="0.3">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14">
        <f>VLOOKUP(InputData[[#This Row],[PRODUCT ID]],MasterData[],5,0)</f>
        <v>47</v>
      </c>
      <c r="K384" s="14">
        <f>VLOOKUP(InputData[[#This Row],[PRODUCT ID]],MasterData[],6,0)</f>
        <v>53.11</v>
      </c>
      <c r="L384" s="14">
        <f>InputData[[#This Row],[BUYING PRIZE]]*InputData[[#This Row],[QUANTITY]]</f>
        <v>705</v>
      </c>
      <c r="M384" s="14">
        <f>InputData[[#This Row],[SELLING PRICE]]*InputData[[#This Row],[QUANTITY]]*(1-InputData[[#This Row],[DISCOUNT %]])</f>
        <v>796.65</v>
      </c>
      <c r="N384" s="12">
        <f>DAY(InputData[[#This Row],[DATE]])</f>
        <v>16</v>
      </c>
      <c r="O384" s="12" t="str">
        <f>TEXT(InputData[[#This Row],[DATE]],"mmm")</f>
        <v>Jun</v>
      </c>
      <c r="P384" s="12">
        <f>YEAR(InputData[[#This Row],[DATE]])</f>
        <v>2022</v>
      </c>
    </row>
    <row r="385" spans="1:16" x14ac:dyDescent="0.3">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14">
        <f>VLOOKUP(InputData[[#This Row],[PRODUCT ID]],MasterData[],5,0)</f>
        <v>105</v>
      </c>
      <c r="K385" s="14">
        <f>VLOOKUP(InputData[[#This Row],[PRODUCT ID]],MasterData[],6,0)</f>
        <v>142.80000000000001</v>
      </c>
      <c r="L385" s="14">
        <f>InputData[[#This Row],[BUYING PRIZE]]*InputData[[#This Row],[QUANTITY]]</f>
        <v>840</v>
      </c>
      <c r="M385" s="14">
        <f>InputData[[#This Row],[SELLING PRICE]]*InputData[[#This Row],[QUANTITY]]*(1-InputData[[#This Row],[DISCOUNT %]])</f>
        <v>1142.4000000000001</v>
      </c>
      <c r="N385" s="12">
        <f>DAY(InputData[[#This Row],[DATE]])</f>
        <v>19</v>
      </c>
      <c r="O385" s="12" t="str">
        <f>TEXT(InputData[[#This Row],[DATE]],"mmm")</f>
        <v>Jun</v>
      </c>
      <c r="P385" s="12">
        <f>YEAR(InputData[[#This Row],[DATE]])</f>
        <v>2022</v>
      </c>
    </row>
    <row r="386" spans="1:16" x14ac:dyDescent="0.3">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14">
        <f>VLOOKUP(InputData[[#This Row],[PRODUCT ID]],MasterData[],5,0)</f>
        <v>134</v>
      </c>
      <c r="K386" s="14">
        <f>VLOOKUP(InputData[[#This Row],[PRODUCT ID]],MasterData[],6,0)</f>
        <v>156.78</v>
      </c>
      <c r="L386" s="14">
        <f>InputData[[#This Row],[BUYING PRIZE]]*InputData[[#This Row],[QUANTITY]]</f>
        <v>1876</v>
      </c>
      <c r="M386" s="14">
        <f>InputData[[#This Row],[SELLING PRICE]]*InputData[[#This Row],[QUANTITY]]*(1-InputData[[#This Row],[DISCOUNT %]])</f>
        <v>2194.92</v>
      </c>
      <c r="N386" s="12">
        <f>DAY(InputData[[#This Row],[DATE]])</f>
        <v>21</v>
      </c>
      <c r="O386" s="12" t="str">
        <f>TEXT(InputData[[#This Row],[DATE]],"mmm")</f>
        <v>Jun</v>
      </c>
      <c r="P386" s="12">
        <f>YEAR(InputData[[#This Row],[DATE]])</f>
        <v>2022</v>
      </c>
    </row>
    <row r="387" spans="1:16" x14ac:dyDescent="0.3">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14">
        <f>VLOOKUP(InputData[[#This Row],[PRODUCT ID]],MasterData[],5,0)</f>
        <v>90</v>
      </c>
      <c r="K387" s="14">
        <f>VLOOKUP(InputData[[#This Row],[PRODUCT ID]],MasterData[],6,0)</f>
        <v>115.2</v>
      </c>
      <c r="L387" s="14">
        <f>InputData[[#This Row],[BUYING PRIZE]]*InputData[[#This Row],[QUANTITY]]</f>
        <v>900</v>
      </c>
      <c r="M387" s="14">
        <f>InputData[[#This Row],[SELLING PRICE]]*InputData[[#This Row],[QUANTITY]]*(1-InputData[[#This Row],[DISCOUNT %]])</f>
        <v>1152</v>
      </c>
      <c r="N387" s="12">
        <f>DAY(InputData[[#This Row],[DATE]])</f>
        <v>22</v>
      </c>
      <c r="O387" s="12" t="str">
        <f>TEXT(InputData[[#This Row],[DATE]],"mmm")</f>
        <v>Jun</v>
      </c>
      <c r="P387" s="12">
        <f>YEAR(InputData[[#This Row],[DATE]])</f>
        <v>2022</v>
      </c>
    </row>
    <row r="388" spans="1:16" x14ac:dyDescent="0.3">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14">
        <f>VLOOKUP(InputData[[#This Row],[PRODUCT ID]],MasterData[],5,0)</f>
        <v>98</v>
      </c>
      <c r="K388" s="14">
        <f>VLOOKUP(InputData[[#This Row],[PRODUCT ID]],MasterData[],6,0)</f>
        <v>103.88</v>
      </c>
      <c r="L388" s="14">
        <f>InputData[[#This Row],[BUYING PRIZE]]*InputData[[#This Row],[QUANTITY]]</f>
        <v>392</v>
      </c>
      <c r="M388" s="14">
        <f>InputData[[#This Row],[SELLING PRICE]]*InputData[[#This Row],[QUANTITY]]*(1-InputData[[#This Row],[DISCOUNT %]])</f>
        <v>415.52</v>
      </c>
      <c r="N388" s="12">
        <f>DAY(InputData[[#This Row],[DATE]])</f>
        <v>22</v>
      </c>
      <c r="O388" s="12" t="str">
        <f>TEXT(InputData[[#This Row],[DATE]],"mmm")</f>
        <v>Jun</v>
      </c>
      <c r="P388" s="12">
        <f>YEAR(InputData[[#This Row],[DATE]])</f>
        <v>2022</v>
      </c>
    </row>
    <row r="389" spans="1:16" x14ac:dyDescent="0.3">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14">
        <f>VLOOKUP(InputData[[#This Row],[PRODUCT ID]],MasterData[],5,0)</f>
        <v>44</v>
      </c>
      <c r="K389" s="14">
        <f>VLOOKUP(InputData[[#This Row],[PRODUCT ID]],MasterData[],6,0)</f>
        <v>48.84</v>
      </c>
      <c r="L389" s="14">
        <f>InputData[[#This Row],[BUYING PRIZE]]*InputData[[#This Row],[QUANTITY]]</f>
        <v>352</v>
      </c>
      <c r="M389" s="14">
        <f>InputData[[#This Row],[SELLING PRICE]]*InputData[[#This Row],[QUANTITY]]*(1-InputData[[#This Row],[DISCOUNT %]])</f>
        <v>390.72</v>
      </c>
      <c r="N389" s="12">
        <f>DAY(InputData[[#This Row],[DATE]])</f>
        <v>23</v>
      </c>
      <c r="O389" s="12" t="str">
        <f>TEXT(InputData[[#This Row],[DATE]],"mmm")</f>
        <v>Jun</v>
      </c>
      <c r="P389" s="12">
        <f>YEAR(InputData[[#This Row],[DATE]])</f>
        <v>2022</v>
      </c>
    </row>
    <row r="390" spans="1:16" x14ac:dyDescent="0.3">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14">
        <f>VLOOKUP(InputData[[#This Row],[PRODUCT ID]],MasterData[],5,0)</f>
        <v>37</v>
      </c>
      <c r="K390" s="14">
        <f>VLOOKUP(InputData[[#This Row],[PRODUCT ID]],MasterData[],6,0)</f>
        <v>49.21</v>
      </c>
      <c r="L390" s="14">
        <f>InputData[[#This Row],[BUYING PRIZE]]*InputData[[#This Row],[QUANTITY]]</f>
        <v>259</v>
      </c>
      <c r="M390" s="14">
        <f>InputData[[#This Row],[SELLING PRICE]]*InputData[[#This Row],[QUANTITY]]*(1-InputData[[#This Row],[DISCOUNT %]])</f>
        <v>344.47</v>
      </c>
      <c r="N390" s="12">
        <f>DAY(InputData[[#This Row],[DATE]])</f>
        <v>24</v>
      </c>
      <c r="O390" s="12" t="str">
        <f>TEXT(InputData[[#This Row],[DATE]],"mmm")</f>
        <v>Jun</v>
      </c>
      <c r="P390" s="12">
        <f>YEAR(InputData[[#This Row],[DATE]])</f>
        <v>2022</v>
      </c>
    </row>
    <row r="391" spans="1:16" x14ac:dyDescent="0.3">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14">
        <f>VLOOKUP(InputData[[#This Row],[PRODUCT ID]],MasterData[],5,0)</f>
        <v>73</v>
      </c>
      <c r="K391" s="14">
        <f>VLOOKUP(InputData[[#This Row],[PRODUCT ID]],MasterData[],6,0)</f>
        <v>94.17</v>
      </c>
      <c r="L391" s="14">
        <f>InputData[[#This Row],[BUYING PRIZE]]*InputData[[#This Row],[QUANTITY]]</f>
        <v>511</v>
      </c>
      <c r="M391" s="14">
        <f>InputData[[#This Row],[SELLING PRICE]]*InputData[[#This Row],[QUANTITY]]*(1-InputData[[#This Row],[DISCOUNT %]])</f>
        <v>659.19</v>
      </c>
      <c r="N391" s="12">
        <f>DAY(InputData[[#This Row],[DATE]])</f>
        <v>25</v>
      </c>
      <c r="O391" s="12" t="str">
        <f>TEXT(InputData[[#This Row],[DATE]],"mmm")</f>
        <v>Jun</v>
      </c>
      <c r="P391" s="12">
        <f>YEAR(InputData[[#This Row],[DATE]])</f>
        <v>2022</v>
      </c>
    </row>
    <row r="392" spans="1:16" x14ac:dyDescent="0.3">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14">
        <f>VLOOKUP(InputData[[#This Row],[PRODUCT ID]],MasterData[],5,0)</f>
        <v>55</v>
      </c>
      <c r="K392" s="14">
        <f>VLOOKUP(InputData[[#This Row],[PRODUCT ID]],MasterData[],6,0)</f>
        <v>58.3</v>
      </c>
      <c r="L392" s="14">
        <f>InputData[[#This Row],[BUYING PRIZE]]*InputData[[#This Row],[QUANTITY]]</f>
        <v>220</v>
      </c>
      <c r="M392" s="14">
        <f>InputData[[#This Row],[SELLING PRICE]]*InputData[[#This Row],[QUANTITY]]*(1-InputData[[#This Row],[DISCOUNT %]])</f>
        <v>233.2</v>
      </c>
      <c r="N392" s="12">
        <f>DAY(InputData[[#This Row],[DATE]])</f>
        <v>26</v>
      </c>
      <c r="O392" s="12" t="str">
        <f>TEXT(InputData[[#This Row],[DATE]],"mmm")</f>
        <v>Jun</v>
      </c>
      <c r="P392" s="12">
        <f>YEAR(InputData[[#This Row],[DATE]])</f>
        <v>2022</v>
      </c>
    </row>
    <row r="393" spans="1:16" x14ac:dyDescent="0.3">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14">
        <f>VLOOKUP(InputData[[#This Row],[PRODUCT ID]],MasterData[],5,0)</f>
        <v>67</v>
      </c>
      <c r="K393" s="14">
        <f>VLOOKUP(InputData[[#This Row],[PRODUCT ID]],MasterData[],6,0)</f>
        <v>83.08</v>
      </c>
      <c r="L393" s="14">
        <f>InputData[[#This Row],[BUYING PRIZE]]*InputData[[#This Row],[QUANTITY]]</f>
        <v>804</v>
      </c>
      <c r="M393" s="14">
        <f>InputData[[#This Row],[SELLING PRICE]]*InputData[[#This Row],[QUANTITY]]*(1-InputData[[#This Row],[DISCOUNT %]])</f>
        <v>996.96</v>
      </c>
      <c r="N393" s="12">
        <f>DAY(InputData[[#This Row],[DATE]])</f>
        <v>26</v>
      </c>
      <c r="O393" s="12" t="str">
        <f>TEXT(InputData[[#This Row],[DATE]],"mmm")</f>
        <v>Jun</v>
      </c>
      <c r="P393" s="12">
        <f>YEAR(InputData[[#This Row],[DATE]])</f>
        <v>2022</v>
      </c>
    </row>
    <row r="394" spans="1:16" x14ac:dyDescent="0.3">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14">
        <f>VLOOKUP(InputData[[#This Row],[PRODUCT ID]],MasterData[],5,0)</f>
        <v>95</v>
      </c>
      <c r="K394" s="14">
        <f>VLOOKUP(InputData[[#This Row],[PRODUCT ID]],MasterData[],6,0)</f>
        <v>119.7</v>
      </c>
      <c r="L394" s="14">
        <f>InputData[[#This Row],[BUYING PRIZE]]*InputData[[#This Row],[QUANTITY]]</f>
        <v>1425</v>
      </c>
      <c r="M394" s="14">
        <f>InputData[[#This Row],[SELLING PRICE]]*InputData[[#This Row],[QUANTITY]]*(1-InputData[[#This Row],[DISCOUNT %]])</f>
        <v>1795.5</v>
      </c>
      <c r="N394" s="12">
        <f>DAY(InputData[[#This Row],[DATE]])</f>
        <v>3</v>
      </c>
      <c r="O394" s="12" t="str">
        <f>TEXT(InputData[[#This Row],[DATE]],"mmm")</f>
        <v>Jul</v>
      </c>
      <c r="P394" s="12">
        <f>YEAR(InputData[[#This Row],[DATE]])</f>
        <v>2022</v>
      </c>
    </row>
    <row r="395" spans="1:16" x14ac:dyDescent="0.3">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14">
        <f>VLOOKUP(InputData[[#This Row],[PRODUCT ID]],MasterData[],5,0)</f>
        <v>43</v>
      </c>
      <c r="K395" s="14">
        <f>VLOOKUP(InputData[[#This Row],[PRODUCT ID]],MasterData[],6,0)</f>
        <v>47.730000000000004</v>
      </c>
      <c r="L395" s="14">
        <f>InputData[[#This Row],[BUYING PRIZE]]*InputData[[#This Row],[QUANTITY]]</f>
        <v>301</v>
      </c>
      <c r="M395" s="14">
        <f>InputData[[#This Row],[SELLING PRICE]]*InputData[[#This Row],[QUANTITY]]*(1-InputData[[#This Row],[DISCOUNT %]])</f>
        <v>334.11</v>
      </c>
      <c r="N395" s="12">
        <f>DAY(InputData[[#This Row],[DATE]])</f>
        <v>4</v>
      </c>
      <c r="O395" s="12" t="str">
        <f>TEXT(InputData[[#This Row],[DATE]],"mmm")</f>
        <v>Jul</v>
      </c>
      <c r="P395" s="12">
        <f>YEAR(InputData[[#This Row],[DATE]])</f>
        <v>2022</v>
      </c>
    </row>
    <row r="396" spans="1:16" x14ac:dyDescent="0.3">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14">
        <f>VLOOKUP(InputData[[#This Row],[PRODUCT ID]],MasterData[],5,0)</f>
        <v>7</v>
      </c>
      <c r="K396" s="14">
        <f>VLOOKUP(InputData[[#This Row],[PRODUCT ID]],MasterData[],6,0)</f>
        <v>8.33</v>
      </c>
      <c r="L396" s="14">
        <f>InputData[[#This Row],[BUYING PRIZE]]*InputData[[#This Row],[QUANTITY]]</f>
        <v>49</v>
      </c>
      <c r="M396" s="14">
        <f>InputData[[#This Row],[SELLING PRICE]]*InputData[[#This Row],[QUANTITY]]*(1-InputData[[#This Row],[DISCOUNT %]])</f>
        <v>58.31</v>
      </c>
      <c r="N396" s="12">
        <f>DAY(InputData[[#This Row],[DATE]])</f>
        <v>5</v>
      </c>
      <c r="O396" s="12" t="str">
        <f>TEXT(InputData[[#This Row],[DATE]],"mmm")</f>
        <v>Jul</v>
      </c>
      <c r="P396" s="12">
        <f>YEAR(InputData[[#This Row],[DATE]])</f>
        <v>2022</v>
      </c>
    </row>
    <row r="397" spans="1:16" x14ac:dyDescent="0.3">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14">
        <f>VLOOKUP(InputData[[#This Row],[PRODUCT ID]],MasterData[],5,0)</f>
        <v>12</v>
      </c>
      <c r="K397" s="14">
        <f>VLOOKUP(InputData[[#This Row],[PRODUCT ID]],MasterData[],6,0)</f>
        <v>15.719999999999999</v>
      </c>
      <c r="L397" s="14">
        <f>InputData[[#This Row],[BUYING PRIZE]]*InputData[[#This Row],[QUANTITY]]</f>
        <v>96</v>
      </c>
      <c r="M397" s="14">
        <f>InputData[[#This Row],[SELLING PRICE]]*InputData[[#This Row],[QUANTITY]]*(1-InputData[[#This Row],[DISCOUNT %]])</f>
        <v>125.75999999999999</v>
      </c>
      <c r="N397" s="12">
        <f>DAY(InputData[[#This Row],[DATE]])</f>
        <v>5</v>
      </c>
      <c r="O397" s="12" t="str">
        <f>TEXT(InputData[[#This Row],[DATE]],"mmm")</f>
        <v>Jul</v>
      </c>
      <c r="P397" s="12">
        <f>YEAR(InputData[[#This Row],[DATE]])</f>
        <v>2022</v>
      </c>
    </row>
    <row r="398" spans="1:16" x14ac:dyDescent="0.3">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14">
        <f>VLOOKUP(InputData[[#This Row],[PRODUCT ID]],MasterData[],5,0)</f>
        <v>138</v>
      </c>
      <c r="K398" s="14">
        <f>VLOOKUP(InputData[[#This Row],[PRODUCT ID]],MasterData[],6,0)</f>
        <v>173.88</v>
      </c>
      <c r="L398" s="14">
        <f>InputData[[#This Row],[BUYING PRIZE]]*InputData[[#This Row],[QUANTITY]]</f>
        <v>276</v>
      </c>
      <c r="M398" s="14">
        <f>InputData[[#This Row],[SELLING PRICE]]*InputData[[#This Row],[QUANTITY]]*(1-InputData[[#This Row],[DISCOUNT %]])</f>
        <v>347.76</v>
      </c>
      <c r="N398" s="12">
        <f>DAY(InputData[[#This Row],[DATE]])</f>
        <v>6</v>
      </c>
      <c r="O398" s="12" t="str">
        <f>TEXT(InputData[[#This Row],[DATE]],"mmm")</f>
        <v>Jul</v>
      </c>
      <c r="P398" s="12">
        <f>YEAR(InputData[[#This Row],[DATE]])</f>
        <v>2022</v>
      </c>
    </row>
    <row r="399" spans="1:16" x14ac:dyDescent="0.3">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14">
        <f>VLOOKUP(InputData[[#This Row],[PRODUCT ID]],MasterData[],5,0)</f>
        <v>37</v>
      </c>
      <c r="K399" s="14">
        <f>VLOOKUP(InputData[[#This Row],[PRODUCT ID]],MasterData[],6,0)</f>
        <v>49.21</v>
      </c>
      <c r="L399" s="14">
        <f>InputData[[#This Row],[BUYING PRIZE]]*InputData[[#This Row],[QUANTITY]]</f>
        <v>74</v>
      </c>
      <c r="M399" s="14">
        <f>InputData[[#This Row],[SELLING PRICE]]*InputData[[#This Row],[QUANTITY]]*(1-InputData[[#This Row],[DISCOUNT %]])</f>
        <v>98.42</v>
      </c>
      <c r="N399" s="12">
        <f>DAY(InputData[[#This Row],[DATE]])</f>
        <v>8</v>
      </c>
      <c r="O399" s="12" t="str">
        <f>TEXT(InputData[[#This Row],[DATE]],"mmm")</f>
        <v>Jul</v>
      </c>
      <c r="P399" s="12">
        <f>YEAR(InputData[[#This Row],[DATE]])</f>
        <v>2022</v>
      </c>
    </row>
    <row r="400" spans="1:16" x14ac:dyDescent="0.3">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14">
        <f>VLOOKUP(InputData[[#This Row],[PRODUCT ID]],MasterData[],5,0)</f>
        <v>89</v>
      </c>
      <c r="K400" s="14">
        <f>VLOOKUP(InputData[[#This Row],[PRODUCT ID]],MasterData[],6,0)</f>
        <v>117.48</v>
      </c>
      <c r="L400" s="14">
        <f>InputData[[#This Row],[BUYING PRIZE]]*InputData[[#This Row],[QUANTITY]]</f>
        <v>1068</v>
      </c>
      <c r="M400" s="14">
        <f>InputData[[#This Row],[SELLING PRICE]]*InputData[[#This Row],[QUANTITY]]*(1-InputData[[#This Row],[DISCOUNT %]])</f>
        <v>1409.76</v>
      </c>
      <c r="N400" s="12">
        <f>DAY(InputData[[#This Row],[DATE]])</f>
        <v>10</v>
      </c>
      <c r="O400" s="12" t="str">
        <f>TEXT(InputData[[#This Row],[DATE]],"mmm")</f>
        <v>Jul</v>
      </c>
      <c r="P400" s="12">
        <f>YEAR(InputData[[#This Row],[DATE]])</f>
        <v>2022</v>
      </c>
    </row>
    <row r="401" spans="1:16" x14ac:dyDescent="0.3">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14">
        <f>VLOOKUP(InputData[[#This Row],[PRODUCT ID]],MasterData[],5,0)</f>
        <v>37</v>
      </c>
      <c r="K401" s="14">
        <f>VLOOKUP(InputData[[#This Row],[PRODUCT ID]],MasterData[],6,0)</f>
        <v>41.81</v>
      </c>
      <c r="L401" s="14">
        <f>InputData[[#This Row],[BUYING PRIZE]]*InputData[[#This Row],[QUANTITY]]</f>
        <v>444</v>
      </c>
      <c r="M401" s="14">
        <f>InputData[[#This Row],[SELLING PRICE]]*InputData[[#This Row],[QUANTITY]]*(1-InputData[[#This Row],[DISCOUNT %]])</f>
        <v>501.72</v>
      </c>
      <c r="N401" s="12">
        <f>DAY(InputData[[#This Row],[DATE]])</f>
        <v>12</v>
      </c>
      <c r="O401" s="12" t="str">
        <f>TEXT(InputData[[#This Row],[DATE]],"mmm")</f>
        <v>Jul</v>
      </c>
      <c r="P401" s="12">
        <f>YEAR(InputData[[#This Row],[DATE]])</f>
        <v>2022</v>
      </c>
    </row>
    <row r="402" spans="1:16" x14ac:dyDescent="0.3">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14">
        <f>VLOOKUP(InputData[[#This Row],[PRODUCT ID]],MasterData[],5,0)</f>
        <v>7</v>
      </c>
      <c r="K402" s="14">
        <f>VLOOKUP(InputData[[#This Row],[PRODUCT ID]],MasterData[],6,0)</f>
        <v>8.33</v>
      </c>
      <c r="L402" s="14">
        <f>InputData[[#This Row],[BUYING PRIZE]]*InputData[[#This Row],[QUANTITY]]</f>
        <v>49</v>
      </c>
      <c r="M402" s="14">
        <f>InputData[[#This Row],[SELLING PRICE]]*InputData[[#This Row],[QUANTITY]]*(1-InputData[[#This Row],[DISCOUNT %]])</f>
        <v>58.31</v>
      </c>
      <c r="N402" s="12">
        <f>DAY(InputData[[#This Row],[DATE]])</f>
        <v>13</v>
      </c>
      <c r="O402" s="12" t="str">
        <f>TEXT(InputData[[#This Row],[DATE]],"mmm")</f>
        <v>Jul</v>
      </c>
      <c r="P402" s="12">
        <f>YEAR(InputData[[#This Row],[DATE]])</f>
        <v>2022</v>
      </c>
    </row>
    <row r="403" spans="1:16" x14ac:dyDescent="0.3">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14">
        <f>VLOOKUP(InputData[[#This Row],[PRODUCT ID]],MasterData[],5,0)</f>
        <v>95</v>
      </c>
      <c r="K403" s="14">
        <f>VLOOKUP(InputData[[#This Row],[PRODUCT ID]],MasterData[],6,0)</f>
        <v>119.7</v>
      </c>
      <c r="L403" s="14">
        <f>InputData[[#This Row],[BUYING PRIZE]]*InputData[[#This Row],[QUANTITY]]</f>
        <v>855</v>
      </c>
      <c r="M403" s="14">
        <f>InputData[[#This Row],[SELLING PRICE]]*InputData[[#This Row],[QUANTITY]]*(1-InputData[[#This Row],[DISCOUNT %]])</f>
        <v>1077.3</v>
      </c>
      <c r="N403" s="12">
        <f>DAY(InputData[[#This Row],[DATE]])</f>
        <v>14</v>
      </c>
      <c r="O403" s="12" t="str">
        <f>TEXT(InputData[[#This Row],[DATE]],"mmm")</f>
        <v>Jul</v>
      </c>
      <c r="P403" s="12">
        <f>YEAR(InputData[[#This Row],[DATE]])</f>
        <v>2022</v>
      </c>
    </row>
    <row r="404" spans="1:16" x14ac:dyDescent="0.3">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14">
        <f>VLOOKUP(InputData[[#This Row],[PRODUCT ID]],MasterData[],5,0)</f>
        <v>44</v>
      </c>
      <c r="K404" s="14">
        <f>VLOOKUP(InputData[[#This Row],[PRODUCT ID]],MasterData[],6,0)</f>
        <v>48.84</v>
      </c>
      <c r="L404" s="14">
        <f>InputData[[#This Row],[BUYING PRIZE]]*InputData[[#This Row],[QUANTITY]]</f>
        <v>88</v>
      </c>
      <c r="M404" s="14">
        <f>InputData[[#This Row],[SELLING PRICE]]*InputData[[#This Row],[QUANTITY]]*(1-InputData[[#This Row],[DISCOUNT %]])</f>
        <v>97.68</v>
      </c>
      <c r="N404" s="12">
        <f>DAY(InputData[[#This Row],[DATE]])</f>
        <v>15</v>
      </c>
      <c r="O404" s="12" t="str">
        <f>TEXT(InputData[[#This Row],[DATE]],"mmm")</f>
        <v>Jul</v>
      </c>
      <c r="P404" s="12">
        <f>YEAR(InputData[[#This Row],[DATE]])</f>
        <v>2022</v>
      </c>
    </row>
    <row r="405" spans="1:16" x14ac:dyDescent="0.3">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14">
        <f>VLOOKUP(InputData[[#This Row],[PRODUCT ID]],MasterData[],5,0)</f>
        <v>138</v>
      </c>
      <c r="K405" s="14">
        <f>VLOOKUP(InputData[[#This Row],[PRODUCT ID]],MasterData[],6,0)</f>
        <v>173.88</v>
      </c>
      <c r="L405" s="14">
        <f>InputData[[#This Row],[BUYING PRIZE]]*InputData[[#This Row],[QUANTITY]]</f>
        <v>1104</v>
      </c>
      <c r="M405" s="14">
        <f>InputData[[#This Row],[SELLING PRICE]]*InputData[[#This Row],[QUANTITY]]*(1-InputData[[#This Row],[DISCOUNT %]])</f>
        <v>1391.04</v>
      </c>
      <c r="N405" s="12">
        <f>DAY(InputData[[#This Row],[DATE]])</f>
        <v>17</v>
      </c>
      <c r="O405" s="12" t="str">
        <f>TEXT(InputData[[#This Row],[DATE]],"mmm")</f>
        <v>Jul</v>
      </c>
      <c r="P405" s="12">
        <f>YEAR(InputData[[#This Row],[DATE]])</f>
        <v>2022</v>
      </c>
    </row>
    <row r="406" spans="1:16" x14ac:dyDescent="0.3">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14">
        <f>VLOOKUP(InputData[[#This Row],[PRODUCT ID]],MasterData[],5,0)</f>
        <v>148</v>
      </c>
      <c r="K406" s="14">
        <f>VLOOKUP(InputData[[#This Row],[PRODUCT ID]],MasterData[],6,0)</f>
        <v>164.28</v>
      </c>
      <c r="L406" s="14">
        <f>InputData[[#This Row],[BUYING PRIZE]]*InputData[[#This Row],[QUANTITY]]</f>
        <v>1776</v>
      </c>
      <c r="M406" s="14">
        <f>InputData[[#This Row],[SELLING PRICE]]*InputData[[#This Row],[QUANTITY]]*(1-InputData[[#This Row],[DISCOUNT %]])</f>
        <v>1971.3600000000001</v>
      </c>
      <c r="N406" s="12">
        <f>DAY(InputData[[#This Row],[DATE]])</f>
        <v>18</v>
      </c>
      <c r="O406" s="12" t="str">
        <f>TEXT(InputData[[#This Row],[DATE]],"mmm")</f>
        <v>Jul</v>
      </c>
      <c r="P406" s="12">
        <f>YEAR(InputData[[#This Row],[DATE]])</f>
        <v>2022</v>
      </c>
    </row>
    <row r="407" spans="1:16" x14ac:dyDescent="0.3">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14">
        <f>VLOOKUP(InputData[[#This Row],[PRODUCT ID]],MasterData[],5,0)</f>
        <v>120</v>
      </c>
      <c r="K407" s="14">
        <f>VLOOKUP(InputData[[#This Row],[PRODUCT ID]],MasterData[],6,0)</f>
        <v>162</v>
      </c>
      <c r="L407" s="14">
        <f>InputData[[#This Row],[BUYING PRIZE]]*InputData[[#This Row],[QUANTITY]]</f>
        <v>960</v>
      </c>
      <c r="M407" s="14">
        <f>InputData[[#This Row],[SELLING PRICE]]*InputData[[#This Row],[QUANTITY]]*(1-InputData[[#This Row],[DISCOUNT %]])</f>
        <v>1296</v>
      </c>
      <c r="N407" s="12">
        <f>DAY(InputData[[#This Row],[DATE]])</f>
        <v>20</v>
      </c>
      <c r="O407" s="12" t="str">
        <f>TEXT(InputData[[#This Row],[DATE]],"mmm")</f>
        <v>Jul</v>
      </c>
      <c r="P407" s="12">
        <f>YEAR(InputData[[#This Row],[DATE]])</f>
        <v>2022</v>
      </c>
    </row>
    <row r="408" spans="1:16" x14ac:dyDescent="0.3">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14">
        <f>VLOOKUP(InputData[[#This Row],[PRODUCT ID]],MasterData[],5,0)</f>
        <v>55</v>
      </c>
      <c r="K408" s="14">
        <f>VLOOKUP(InputData[[#This Row],[PRODUCT ID]],MasterData[],6,0)</f>
        <v>58.3</v>
      </c>
      <c r="L408" s="14">
        <f>InputData[[#This Row],[BUYING PRIZE]]*InputData[[#This Row],[QUANTITY]]</f>
        <v>330</v>
      </c>
      <c r="M408" s="14">
        <f>InputData[[#This Row],[SELLING PRICE]]*InputData[[#This Row],[QUANTITY]]*(1-InputData[[#This Row],[DISCOUNT %]])</f>
        <v>349.79999999999995</v>
      </c>
      <c r="N408" s="12">
        <f>DAY(InputData[[#This Row],[DATE]])</f>
        <v>22</v>
      </c>
      <c r="O408" s="12" t="str">
        <f>TEXT(InputData[[#This Row],[DATE]],"mmm")</f>
        <v>Jul</v>
      </c>
      <c r="P408" s="12">
        <f>YEAR(InputData[[#This Row],[DATE]])</f>
        <v>2022</v>
      </c>
    </row>
    <row r="409" spans="1:16" x14ac:dyDescent="0.3">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14">
        <f>VLOOKUP(InputData[[#This Row],[PRODUCT ID]],MasterData[],5,0)</f>
        <v>37</v>
      </c>
      <c r="K409" s="14">
        <f>VLOOKUP(InputData[[#This Row],[PRODUCT ID]],MasterData[],6,0)</f>
        <v>49.21</v>
      </c>
      <c r="L409" s="14">
        <f>InputData[[#This Row],[BUYING PRIZE]]*InputData[[#This Row],[QUANTITY]]</f>
        <v>74</v>
      </c>
      <c r="M409" s="14">
        <f>InputData[[#This Row],[SELLING PRICE]]*InputData[[#This Row],[QUANTITY]]*(1-InputData[[#This Row],[DISCOUNT %]])</f>
        <v>98.42</v>
      </c>
      <c r="N409" s="12">
        <f>DAY(InputData[[#This Row],[DATE]])</f>
        <v>23</v>
      </c>
      <c r="O409" s="12" t="str">
        <f>TEXT(InputData[[#This Row],[DATE]],"mmm")</f>
        <v>Jul</v>
      </c>
      <c r="P409" s="12">
        <f>YEAR(InputData[[#This Row],[DATE]])</f>
        <v>2022</v>
      </c>
    </row>
    <row r="410" spans="1:16" x14ac:dyDescent="0.3">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14">
        <f>VLOOKUP(InputData[[#This Row],[PRODUCT ID]],MasterData[],5,0)</f>
        <v>75</v>
      </c>
      <c r="K410" s="14">
        <f>VLOOKUP(InputData[[#This Row],[PRODUCT ID]],MasterData[],6,0)</f>
        <v>85.5</v>
      </c>
      <c r="L410" s="14">
        <f>InputData[[#This Row],[BUYING PRIZE]]*InputData[[#This Row],[QUANTITY]]</f>
        <v>1050</v>
      </c>
      <c r="M410" s="14">
        <f>InputData[[#This Row],[SELLING PRICE]]*InputData[[#This Row],[QUANTITY]]*(1-InputData[[#This Row],[DISCOUNT %]])</f>
        <v>1197</v>
      </c>
      <c r="N410" s="12">
        <f>DAY(InputData[[#This Row],[DATE]])</f>
        <v>24</v>
      </c>
      <c r="O410" s="12" t="str">
        <f>TEXT(InputData[[#This Row],[DATE]],"mmm")</f>
        <v>Jul</v>
      </c>
      <c r="P410" s="12">
        <f>YEAR(InputData[[#This Row],[DATE]])</f>
        <v>2022</v>
      </c>
    </row>
    <row r="411" spans="1:16" x14ac:dyDescent="0.3">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14">
        <f>VLOOKUP(InputData[[#This Row],[PRODUCT ID]],MasterData[],5,0)</f>
        <v>48</v>
      </c>
      <c r="K411" s="14">
        <f>VLOOKUP(InputData[[#This Row],[PRODUCT ID]],MasterData[],6,0)</f>
        <v>57.120000000000005</v>
      </c>
      <c r="L411" s="14">
        <f>InputData[[#This Row],[BUYING PRIZE]]*InputData[[#This Row],[QUANTITY]]</f>
        <v>48</v>
      </c>
      <c r="M411" s="14">
        <f>InputData[[#This Row],[SELLING PRICE]]*InputData[[#This Row],[QUANTITY]]*(1-InputData[[#This Row],[DISCOUNT %]])</f>
        <v>57.120000000000005</v>
      </c>
      <c r="N411" s="12">
        <f>DAY(InputData[[#This Row],[DATE]])</f>
        <v>24</v>
      </c>
      <c r="O411" s="12" t="str">
        <f>TEXT(InputData[[#This Row],[DATE]],"mmm")</f>
        <v>Jul</v>
      </c>
      <c r="P411" s="12">
        <f>YEAR(InputData[[#This Row],[DATE]])</f>
        <v>2022</v>
      </c>
    </row>
    <row r="412" spans="1:16" x14ac:dyDescent="0.3">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14">
        <f>VLOOKUP(InputData[[#This Row],[PRODUCT ID]],MasterData[],5,0)</f>
        <v>76</v>
      </c>
      <c r="K412" s="14">
        <f>VLOOKUP(InputData[[#This Row],[PRODUCT ID]],MasterData[],6,0)</f>
        <v>82.08</v>
      </c>
      <c r="L412" s="14">
        <f>InputData[[#This Row],[BUYING PRIZE]]*InputData[[#This Row],[QUANTITY]]</f>
        <v>152</v>
      </c>
      <c r="M412" s="14">
        <f>InputData[[#This Row],[SELLING PRICE]]*InputData[[#This Row],[QUANTITY]]*(1-InputData[[#This Row],[DISCOUNT %]])</f>
        <v>164.16</v>
      </c>
      <c r="N412" s="12">
        <f>DAY(InputData[[#This Row],[DATE]])</f>
        <v>25</v>
      </c>
      <c r="O412" s="12" t="str">
        <f>TEXT(InputData[[#This Row],[DATE]],"mmm")</f>
        <v>Jul</v>
      </c>
      <c r="P412" s="12">
        <f>YEAR(InputData[[#This Row],[DATE]])</f>
        <v>2022</v>
      </c>
    </row>
    <row r="413" spans="1:16" x14ac:dyDescent="0.3">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14">
        <f>VLOOKUP(InputData[[#This Row],[PRODUCT ID]],MasterData[],5,0)</f>
        <v>134</v>
      </c>
      <c r="K413" s="14">
        <f>VLOOKUP(InputData[[#This Row],[PRODUCT ID]],MasterData[],6,0)</f>
        <v>156.78</v>
      </c>
      <c r="L413" s="14">
        <f>InputData[[#This Row],[BUYING PRIZE]]*InputData[[#This Row],[QUANTITY]]</f>
        <v>1608</v>
      </c>
      <c r="M413" s="14">
        <f>InputData[[#This Row],[SELLING PRICE]]*InputData[[#This Row],[QUANTITY]]*(1-InputData[[#This Row],[DISCOUNT %]])</f>
        <v>1881.3600000000001</v>
      </c>
      <c r="N413" s="12">
        <f>DAY(InputData[[#This Row],[DATE]])</f>
        <v>25</v>
      </c>
      <c r="O413" s="12" t="str">
        <f>TEXT(InputData[[#This Row],[DATE]],"mmm")</f>
        <v>Jul</v>
      </c>
      <c r="P413" s="12">
        <f>YEAR(InputData[[#This Row],[DATE]])</f>
        <v>2022</v>
      </c>
    </row>
    <row r="414" spans="1:16" x14ac:dyDescent="0.3">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14">
        <f>VLOOKUP(InputData[[#This Row],[PRODUCT ID]],MasterData[],5,0)</f>
        <v>71</v>
      </c>
      <c r="K414" s="14">
        <f>VLOOKUP(InputData[[#This Row],[PRODUCT ID]],MasterData[],6,0)</f>
        <v>80.94</v>
      </c>
      <c r="L414" s="14">
        <f>InputData[[#This Row],[BUYING PRIZE]]*InputData[[#This Row],[QUANTITY]]</f>
        <v>923</v>
      </c>
      <c r="M414" s="14">
        <f>InputData[[#This Row],[SELLING PRICE]]*InputData[[#This Row],[QUANTITY]]*(1-InputData[[#This Row],[DISCOUNT %]])</f>
        <v>1052.22</v>
      </c>
      <c r="N414" s="12">
        <f>DAY(InputData[[#This Row],[DATE]])</f>
        <v>25</v>
      </c>
      <c r="O414" s="12" t="str">
        <f>TEXT(InputData[[#This Row],[DATE]],"mmm")</f>
        <v>Jul</v>
      </c>
      <c r="P414" s="12">
        <f>YEAR(InputData[[#This Row],[DATE]])</f>
        <v>2022</v>
      </c>
    </row>
    <row r="415" spans="1:16" x14ac:dyDescent="0.3">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14">
        <f>VLOOKUP(InputData[[#This Row],[PRODUCT ID]],MasterData[],5,0)</f>
        <v>71</v>
      </c>
      <c r="K415" s="14">
        <f>VLOOKUP(InputData[[#This Row],[PRODUCT ID]],MasterData[],6,0)</f>
        <v>80.94</v>
      </c>
      <c r="L415" s="14">
        <f>InputData[[#This Row],[BUYING PRIZE]]*InputData[[#This Row],[QUANTITY]]</f>
        <v>710</v>
      </c>
      <c r="M415" s="14">
        <f>InputData[[#This Row],[SELLING PRICE]]*InputData[[#This Row],[QUANTITY]]*(1-InputData[[#This Row],[DISCOUNT %]])</f>
        <v>809.4</v>
      </c>
      <c r="N415" s="12">
        <f>DAY(InputData[[#This Row],[DATE]])</f>
        <v>26</v>
      </c>
      <c r="O415" s="12" t="str">
        <f>TEXT(InputData[[#This Row],[DATE]],"mmm")</f>
        <v>Jul</v>
      </c>
      <c r="P415" s="12">
        <f>YEAR(InputData[[#This Row],[DATE]])</f>
        <v>2022</v>
      </c>
    </row>
    <row r="416" spans="1:16" x14ac:dyDescent="0.3">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14">
        <f>VLOOKUP(InputData[[#This Row],[PRODUCT ID]],MasterData[],5,0)</f>
        <v>18</v>
      </c>
      <c r="K416" s="14">
        <f>VLOOKUP(InputData[[#This Row],[PRODUCT ID]],MasterData[],6,0)</f>
        <v>24.66</v>
      </c>
      <c r="L416" s="14">
        <f>InputData[[#This Row],[BUYING PRIZE]]*InputData[[#This Row],[QUANTITY]]</f>
        <v>18</v>
      </c>
      <c r="M416" s="14">
        <f>InputData[[#This Row],[SELLING PRICE]]*InputData[[#This Row],[QUANTITY]]*(1-InputData[[#This Row],[DISCOUNT %]])</f>
        <v>24.66</v>
      </c>
      <c r="N416" s="12">
        <f>DAY(InputData[[#This Row],[DATE]])</f>
        <v>26</v>
      </c>
      <c r="O416" s="12" t="str">
        <f>TEXT(InputData[[#This Row],[DATE]],"mmm")</f>
        <v>Jul</v>
      </c>
      <c r="P416" s="12">
        <f>YEAR(InputData[[#This Row],[DATE]])</f>
        <v>2022</v>
      </c>
    </row>
    <row r="417" spans="1:16" x14ac:dyDescent="0.3">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14">
        <f>VLOOKUP(InputData[[#This Row],[PRODUCT ID]],MasterData[],5,0)</f>
        <v>73</v>
      </c>
      <c r="K417" s="14">
        <f>VLOOKUP(InputData[[#This Row],[PRODUCT ID]],MasterData[],6,0)</f>
        <v>94.17</v>
      </c>
      <c r="L417" s="14">
        <f>InputData[[#This Row],[BUYING PRIZE]]*InputData[[#This Row],[QUANTITY]]</f>
        <v>365</v>
      </c>
      <c r="M417" s="14">
        <f>InputData[[#This Row],[SELLING PRICE]]*InputData[[#This Row],[QUANTITY]]*(1-InputData[[#This Row],[DISCOUNT %]])</f>
        <v>470.85</v>
      </c>
      <c r="N417" s="12">
        <f>DAY(InputData[[#This Row],[DATE]])</f>
        <v>3</v>
      </c>
      <c r="O417" s="12" t="str">
        <f>TEXT(InputData[[#This Row],[DATE]],"mmm")</f>
        <v>Aug</v>
      </c>
      <c r="P417" s="12">
        <f>YEAR(InputData[[#This Row],[DATE]])</f>
        <v>2022</v>
      </c>
    </row>
    <row r="418" spans="1:16" x14ac:dyDescent="0.3">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14">
        <f>VLOOKUP(InputData[[#This Row],[PRODUCT ID]],MasterData[],5,0)</f>
        <v>13</v>
      </c>
      <c r="K418" s="14">
        <f>VLOOKUP(InputData[[#This Row],[PRODUCT ID]],MasterData[],6,0)</f>
        <v>16.64</v>
      </c>
      <c r="L418" s="14">
        <f>InputData[[#This Row],[BUYING PRIZE]]*InputData[[#This Row],[QUANTITY]]</f>
        <v>117</v>
      </c>
      <c r="M418" s="14">
        <f>InputData[[#This Row],[SELLING PRICE]]*InputData[[#This Row],[QUANTITY]]*(1-InputData[[#This Row],[DISCOUNT %]])</f>
        <v>149.76</v>
      </c>
      <c r="N418" s="12">
        <f>DAY(InputData[[#This Row],[DATE]])</f>
        <v>6</v>
      </c>
      <c r="O418" s="12" t="str">
        <f>TEXT(InputData[[#This Row],[DATE]],"mmm")</f>
        <v>Aug</v>
      </c>
      <c r="P418" s="12">
        <f>YEAR(InputData[[#This Row],[DATE]])</f>
        <v>2022</v>
      </c>
    </row>
    <row r="419" spans="1:16" x14ac:dyDescent="0.3">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14">
        <f>VLOOKUP(InputData[[#This Row],[PRODUCT ID]],MasterData[],5,0)</f>
        <v>13</v>
      </c>
      <c r="K419" s="14">
        <f>VLOOKUP(InputData[[#This Row],[PRODUCT ID]],MasterData[],6,0)</f>
        <v>16.64</v>
      </c>
      <c r="L419" s="14">
        <f>InputData[[#This Row],[BUYING PRIZE]]*InputData[[#This Row],[QUANTITY]]</f>
        <v>26</v>
      </c>
      <c r="M419" s="14">
        <f>InputData[[#This Row],[SELLING PRICE]]*InputData[[#This Row],[QUANTITY]]*(1-InputData[[#This Row],[DISCOUNT %]])</f>
        <v>33.28</v>
      </c>
      <c r="N419" s="12">
        <f>DAY(InputData[[#This Row],[DATE]])</f>
        <v>8</v>
      </c>
      <c r="O419" s="12" t="str">
        <f>TEXT(InputData[[#This Row],[DATE]],"mmm")</f>
        <v>Aug</v>
      </c>
      <c r="P419" s="12">
        <f>YEAR(InputData[[#This Row],[DATE]])</f>
        <v>2022</v>
      </c>
    </row>
    <row r="420" spans="1:16" x14ac:dyDescent="0.3">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14">
        <f>VLOOKUP(InputData[[#This Row],[PRODUCT ID]],MasterData[],5,0)</f>
        <v>89</v>
      </c>
      <c r="K420" s="14">
        <f>VLOOKUP(InputData[[#This Row],[PRODUCT ID]],MasterData[],6,0)</f>
        <v>117.48</v>
      </c>
      <c r="L420" s="14">
        <f>InputData[[#This Row],[BUYING PRIZE]]*InputData[[#This Row],[QUANTITY]]</f>
        <v>1068</v>
      </c>
      <c r="M420" s="14">
        <f>InputData[[#This Row],[SELLING PRICE]]*InputData[[#This Row],[QUANTITY]]*(1-InputData[[#This Row],[DISCOUNT %]])</f>
        <v>1409.76</v>
      </c>
      <c r="N420" s="12">
        <f>DAY(InputData[[#This Row],[DATE]])</f>
        <v>8</v>
      </c>
      <c r="O420" s="12" t="str">
        <f>TEXT(InputData[[#This Row],[DATE]],"mmm")</f>
        <v>Aug</v>
      </c>
      <c r="P420" s="12">
        <f>YEAR(InputData[[#This Row],[DATE]])</f>
        <v>2022</v>
      </c>
    </row>
    <row r="421" spans="1:16" x14ac:dyDescent="0.3">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14">
        <f>VLOOKUP(InputData[[#This Row],[PRODUCT ID]],MasterData[],5,0)</f>
        <v>126</v>
      </c>
      <c r="K421" s="14">
        <f>VLOOKUP(InputData[[#This Row],[PRODUCT ID]],MasterData[],6,0)</f>
        <v>162.54</v>
      </c>
      <c r="L421" s="14">
        <f>InputData[[#This Row],[BUYING PRIZE]]*InputData[[#This Row],[QUANTITY]]</f>
        <v>1386</v>
      </c>
      <c r="M421" s="14">
        <f>InputData[[#This Row],[SELLING PRICE]]*InputData[[#This Row],[QUANTITY]]*(1-InputData[[#This Row],[DISCOUNT %]])</f>
        <v>1787.9399999999998</v>
      </c>
      <c r="N421" s="12">
        <f>DAY(InputData[[#This Row],[DATE]])</f>
        <v>8</v>
      </c>
      <c r="O421" s="12" t="str">
        <f>TEXT(InputData[[#This Row],[DATE]],"mmm")</f>
        <v>Aug</v>
      </c>
      <c r="P421" s="12">
        <f>YEAR(InputData[[#This Row],[DATE]])</f>
        <v>2022</v>
      </c>
    </row>
    <row r="422" spans="1:16" x14ac:dyDescent="0.3">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14">
        <f>VLOOKUP(InputData[[#This Row],[PRODUCT ID]],MasterData[],5,0)</f>
        <v>148</v>
      </c>
      <c r="K422" s="14">
        <f>VLOOKUP(InputData[[#This Row],[PRODUCT ID]],MasterData[],6,0)</f>
        <v>201.28</v>
      </c>
      <c r="L422" s="14">
        <f>InputData[[#This Row],[BUYING PRIZE]]*InputData[[#This Row],[QUANTITY]]</f>
        <v>2072</v>
      </c>
      <c r="M422" s="14">
        <f>InputData[[#This Row],[SELLING PRICE]]*InputData[[#This Row],[QUANTITY]]*(1-InputData[[#This Row],[DISCOUNT %]])</f>
        <v>2817.92</v>
      </c>
      <c r="N422" s="12">
        <f>DAY(InputData[[#This Row],[DATE]])</f>
        <v>14</v>
      </c>
      <c r="O422" s="12" t="str">
        <f>TEXT(InputData[[#This Row],[DATE]],"mmm")</f>
        <v>Aug</v>
      </c>
      <c r="P422" s="12">
        <f>YEAR(InputData[[#This Row],[DATE]])</f>
        <v>2022</v>
      </c>
    </row>
    <row r="423" spans="1:16" x14ac:dyDescent="0.3">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14">
        <f>VLOOKUP(InputData[[#This Row],[PRODUCT ID]],MasterData[],5,0)</f>
        <v>44</v>
      </c>
      <c r="K423" s="14">
        <f>VLOOKUP(InputData[[#This Row],[PRODUCT ID]],MasterData[],6,0)</f>
        <v>48.4</v>
      </c>
      <c r="L423" s="14">
        <f>InputData[[#This Row],[BUYING PRIZE]]*InputData[[#This Row],[QUANTITY]]</f>
        <v>440</v>
      </c>
      <c r="M423" s="14">
        <f>InputData[[#This Row],[SELLING PRICE]]*InputData[[#This Row],[QUANTITY]]*(1-InputData[[#This Row],[DISCOUNT %]])</f>
        <v>484</v>
      </c>
      <c r="N423" s="12">
        <f>DAY(InputData[[#This Row],[DATE]])</f>
        <v>15</v>
      </c>
      <c r="O423" s="12" t="str">
        <f>TEXT(InputData[[#This Row],[DATE]],"mmm")</f>
        <v>Aug</v>
      </c>
      <c r="P423" s="12">
        <f>YEAR(InputData[[#This Row],[DATE]])</f>
        <v>2022</v>
      </c>
    </row>
    <row r="424" spans="1:16" x14ac:dyDescent="0.3">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14">
        <f>VLOOKUP(InputData[[#This Row],[PRODUCT ID]],MasterData[],5,0)</f>
        <v>12</v>
      </c>
      <c r="K424" s="14">
        <f>VLOOKUP(InputData[[#This Row],[PRODUCT ID]],MasterData[],6,0)</f>
        <v>15.719999999999999</v>
      </c>
      <c r="L424" s="14">
        <f>InputData[[#This Row],[BUYING PRIZE]]*InputData[[#This Row],[QUANTITY]]</f>
        <v>84</v>
      </c>
      <c r="M424" s="14">
        <f>InputData[[#This Row],[SELLING PRICE]]*InputData[[#This Row],[QUANTITY]]*(1-InputData[[#This Row],[DISCOUNT %]])</f>
        <v>110.03999999999999</v>
      </c>
      <c r="N424" s="12">
        <f>DAY(InputData[[#This Row],[DATE]])</f>
        <v>15</v>
      </c>
      <c r="O424" s="12" t="str">
        <f>TEXT(InputData[[#This Row],[DATE]],"mmm")</f>
        <v>Aug</v>
      </c>
      <c r="P424" s="12">
        <f>YEAR(InputData[[#This Row],[DATE]])</f>
        <v>2022</v>
      </c>
    </row>
    <row r="425" spans="1:16" x14ac:dyDescent="0.3">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14">
        <f>VLOOKUP(InputData[[#This Row],[PRODUCT ID]],MasterData[],5,0)</f>
        <v>47</v>
      </c>
      <c r="K425" s="14">
        <f>VLOOKUP(InputData[[#This Row],[PRODUCT ID]],MasterData[],6,0)</f>
        <v>53.11</v>
      </c>
      <c r="L425" s="14">
        <f>InputData[[#This Row],[BUYING PRIZE]]*InputData[[#This Row],[QUANTITY]]</f>
        <v>376</v>
      </c>
      <c r="M425" s="14">
        <f>InputData[[#This Row],[SELLING PRICE]]*InputData[[#This Row],[QUANTITY]]*(1-InputData[[#This Row],[DISCOUNT %]])</f>
        <v>424.88</v>
      </c>
      <c r="N425" s="12">
        <f>DAY(InputData[[#This Row],[DATE]])</f>
        <v>18</v>
      </c>
      <c r="O425" s="12" t="str">
        <f>TEXT(InputData[[#This Row],[DATE]],"mmm")</f>
        <v>Aug</v>
      </c>
      <c r="P425" s="12">
        <f>YEAR(InputData[[#This Row],[DATE]])</f>
        <v>2022</v>
      </c>
    </row>
    <row r="426" spans="1:16" x14ac:dyDescent="0.3">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14">
        <f>VLOOKUP(InputData[[#This Row],[PRODUCT ID]],MasterData[],5,0)</f>
        <v>148</v>
      </c>
      <c r="K426" s="14">
        <f>VLOOKUP(InputData[[#This Row],[PRODUCT ID]],MasterData[],6,0)</f>
        <v>164.28</v>
      </c>
      <c r="L426" s="14">
        <f>InputData[[#This Row],[BUYING PRIZE]]*InputData[[#This Row],[QUANTITY]]</f>
        <v>296</v>
      </c>
      <c r="M426" s="14">
        <f>InputData[[#This Row],[SELLING PRICE]]*InputData[[#This Row],[QUANTITY]]*(1-InputData[[#This Row],[DISCOUNT %]])</f>
        <v>328.56</v>
      </c>
      <c r="N426" s="12">
        <f>DAY(InputData[[#This Row],[DATE]])</f>
        <v>18</v>
      </c>
      <c r="O426" s="12" t="str">
        <f>TEXT(InputData[[#This Row],[DATE]],"mmm")</f>
        <v>Aug</v>
      </c>
      <c r="P426" s="12">
        <f>YEAR(InputData[[#This Row],[DATE]])</f>
        <v>2022</v>
      </c>
    </row>
    <row r="427" spans="1:16" x14ac:dyDescent="0.3">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14">
        <f>VLOOKUP(InputData[[#This Row],[PRODUCT ID]],MasterData[],5,0)</f>
        <v>43</v>
      </c>
      <c r="K427" s="14">
        <f>VLOOKUP(InputData[[#This Row],[PRODUCT ID]],MasterData[],6,0)</f>
        <v>47.730000000000004</v>
      </c>
      <c r="L427" s="14">
        <f>InputData[[#This Row],[BUYING PRIZE]]*InputData[[#This Row],[QUANTITY]]</f>
        <v>129</v>
      </c>
      <c r="M427" s="14">
        <f>InputData[[#This Row],[SELLING PRICE]]*InputData[[#This Row],[QUANTITY]]*(1-InputData[[#This Row],[DISCOUNT %]])</f>
        <v>143.19</v>
      </c>
      <c r="N427" s="12">
        <f>DAY(InputData[[#This Row],[DATE]])</f>
        <v>19</v>
      </c>
      <c r="O427" s="12" t="str">
        <f>TEXT(InputData[[#This Row],[DATE]],"mmm")</f>
        <v>Aug</v>
      </c>
      <c r="P427" s="12">
        <f>YEAR(InputData[[#This Row],[DATE]])</f>
        <v>2022</v>
      </c>
    </row>
    <row r="428" spans="1:16" x14ac:dyDescent="0.3">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14">
        <f>VLOOKUP(InputData[[#This Row],[PRODUCT ID]],MasterData[],5,0)</f>
        <v>141</v>
      </c>
      <c r="K428" s="14">
        <f>VLOOKUP(InputData[[#This Row],[PRODUCT ID]],MasterData[],6,0)</f>
        <v>149.46</v>
      </c>
      <c r="L428" s="14">
        <f>InputData[[#This Row],[BUYING PRIZE]]*InputData[[#This Row],[QUANTITY]]</f>
        <v>1833</v>
      </c>
      <c r="M428" s="14">
        <f>InputData[[#This Row],[SELLING PRICE]]*InputData[[#This Row],[QUANTITY]]*(1-InputData[[#This Row],[DISCOUNT %]])</f>
        <v>1942.98</v>
      </c>
      <c r="N428" s="12">
        <f>DAY(InputData[[#This Row],[DATE]])</f>
        <v>20</v>
      </c>
      <c r="O428" s="12" t="str">
        <f>TEXT(InputData[[#This Row],[DATE]],"mmm")</f>
        <v>Aug</v>
      </c>
      <c r="P428" s="12">
        <f>YEAR(InputData[[#This Row],[DATE]])</f>
        <v>2022</v>
      </c>
    </row>
    <row r="429" spans="1:16" x14ac:dyDescent="0.3">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14">
        <f>VLOOKUP(InputData[[#This Row],[PRODUCT ID]],MasterData[],5,0)</f>
        <v>95</v>
      </c>
      <c r="K429" s="14">
        <f>VLOOKUP(InputData[[#This Row],[PRODUCT ID]],MasterData[],6,0)</f>
        <v>119.7</v>
      </c>
      <c r="L429" s="14">
        <f>InputData[[#This Row],[BUYING PRIZE]]*InputData[[#This Row],[QUANTITY]]</f>
        <v>1330</v>
      </c>
      <c r="M429" s="14">
        <f>InputData[[#This Row],[SELLING PRICE]]*InputData[[#This Row],[QUANTITY]]*(1-InputData[[#This Row],[DISCOUNT %]])</f>
        <v>1675.8</v>
      </c>
      <c r="N429" s="12">
        <f>DAY(InputData[[#This Row],[DATE]])</f>
        <v>20</v>
      </c>
      <c r="O429" s="12" t="str">
        <f>TEXT(InputData[[#This Row],[DATE]],"mmm")</f>
        <v>Aug</v>
      </c>
      <c r="P429" s="12">
        <f>YEAR(InputData[[#This Row],[DATE]])</f>
        <v>2022</v>
      </c>
    </row>
    <row r="430" spans="1:16" x14ac:dyDescent="0.3">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14">
        <f>VLOOKUP(InputData[[#This Row],[PRODUCT ID]],MasterData[],5,0)</f>
        <v>13</v>
      </c>
      <c r="K430" s="14">
        <f>VLOOKUP(InputData[[#This Row],[PRODUCT ID]],MasterData[],6,0)</f>
        <v>16.64</v>
      </c>
      <c r="L430" s="14">
        <f>InputData[[#This Row],[BUYING PRIZE]]*InputData[[#This Row],[QUANTITY]]</f>
        <v>52</v>
      </c>
      <c r="M430" s="14">
        <f>InputData[[#This Row],[SELLING PRICE]]*InputData[[#This Row],[QUANTITY]]*(1-InputData[[#This Row],[DISCOUNT %]])</f>
        <v>66.56</v>
      </c>
      <c r="N430" s="12">
        <f>DAY(InputData[[#This Row],[DATE]])</f>
        <v>21</v>
      </c>
      <c r="O430" s="12" t="str">
        <f>TEXT(InputData[[#This Row],[DATE]],"mmm")</f>
        <v>Aug</v>
      </c>
      <c r="P430" s="12">
        <f>YEAR(InputData[[#This Row],[DATE]])</f>
        <v>2022</v>
      </c>
    </row>
    <row r="431" spans="1:16" x14ac:dyDescent="0.3">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14">
        <f>VLOOKUP(InputData[[#This Row],[PRODUCT ID]],MasterData[],5,0)</f>
        <v>76</v>
      </c>
      <c r="K431" s="14">
        <f>VLOOKUP(InputData[[#This Row],[PRODUCT ID]],MasterData[],6,0)</f>
        <v>82.08</v>
      </c>
      <c r="L431" s="14">
        <f>InputData[[#This Row],[BUYING PRIZE]]*InputData[[#This Row],[QUANTITY]]</f>
        <v>836</v>
      </c>
      <c r="M431" s="14">
        <f>InputData[[#This Row],[SELLING PRICE]]*InputData[[#This Row],[QUANTITY]]*(1-InputData[[#This Row],[DISCOUNT %]])</f>
        <v>902.88</v>
      </c>
      <c r="N431" s="12">
        <f>DAY(InputData[[#This Row],[DATE]])</f>
        <v>23</v>
      </c>
      <c r="O431" s="12" t="str">
        <f>TEXT(InputData[[#This Row],[DATE]],"mmm")</f>
        <v>Aug</v>
      </c>
      <c r="P431" s="12">
        <f>YEAR(InputData[[#This Row],[DATE]])</f>
        <v>2022</v>
      </c>
    </row>
    <row r="432" spans="1:16" x14ac:dyDescent="0.3">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14">
        <f>VLOOKUP(InputData[[#This Row],[PRODUCT ID]],MasterData[],5,0)</f>
        <v>47</v>
      </c>
      <c r="K432" s="14">
        <f>VLOOKUP(InputData[[#This Row],[PRODUCT ID]],MasterData[],6,0)</f>
        <v>53.11</v>
      </c>
      <c r="L432" s="14">
        <f>InputData[[#This Row],[BUYING PRIZE]]*InputData[[#This Row],[QUANTITY]]</f>
        <v>658</v>
      </c>
      <c r="M432" s="14">
        <f>InputData[[#This Row],[SELLING PRICE]]*InputData[[#This Row],[QUANTITY]]*(1-InputData[[#This Row],[DISCOUNT %]])</f>
        <v>743.54</v>
      </c>
      <c r="N432" s="12">
        <f>DAY(InputData[[#This Row],[DATE]])</f>
        <v>23</v>
      </c>
      <c r="O432" s="12" t="str">
        <f>TEXT(InputData[[#This Row],[DATE]],"mmm")</f>
        <v>Aug</v>
      </c>
      <c r="P432" s="12">
        <f>YEAR(InputData[[#This Row],[DATE]])</f>
        <v>2022</v>
      </c>
    </row>
    <row r="433" spans="1:16" x14ac:dyDescent="0.3">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14">
        <f>VLOOKUP(InputData[[#This Row],[PRODUCT ID]],MasterData[],5,0)</f>
        <v>133</v>
      </c>
      <c r="K433" s="14">
        <f>VLOOKUP(InputData[[#This Row],[PRODUCT ID]],MasterData[],6,0)</f>
        <v>155.61000000000001</v>
      </c>
      <c r="L433" s="14">
        <f>InputData[[#This Row],[BUYING PRIZE]]*InputData[[#This Row],[QUANTITY]]</f>
        <v>665</v>
      </c>
      <c r="M433" s="14">
        <f>InputData[[#This Row],[SELLING PRICE]]*InputData[[#This Row],[QUANTITY]]*(1-InputData[[#This Row],[DISCOUNT %]])</f>
        <v>778.05000000000007</v>
      </c>
      <c r="N433" s="12">
        <f>DAY(InputData[[#This Row],[DATE]])</f>
        <v>24</v>
      </c>
      <c r="O433" s="12" t="str">
        <f>TEXT(InputData[[#This Row],[DATE]],"mmm")</f>
        <v>Aug</v>
      </c>
      <c r="P433" s="12">
        <f>YEAR(InputData[[#This Row],[DATE]])</f>
        <v>2022</v>
      </c>
    </row>
    <row r="434" spans="1:16" x14ac:dyDescent="0.3">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14">
        <f>VLOOKUP(InputData[[#This Row],[PRODUCT ID]],MasterData[],5,0)</f>
        <v>150</v>
      </c>
      <c r="K434" s="14">
        <f>VLOOKUP(InputData[[#This Row],[PRODUCT ID]],MasterData[],6,0)</f>
        <v>210</v>
      </c>
      <c r="L434" s="14">
        <f>InputData[[#This Row],[BUYING PRIZE]]*InputData[[#This Row],[QUANTITY]]</f>
        <v>1950</v>
      </c>
      <c r="M434" s="14">
        <f>InputData[[#This Row],[SELLING PRICE]]*InputData[[#This Row],[QUANTITY]]*(1-InputData[[#This Row],[DISCOUNT %]])</f>
        <v>2730</v>
      </c>
      <c r="N434" s="12">
        <f>DAY(InputData[[#This Row],[DATE]])</f>
        <v>26</v>
      </c>
      <c r="O434" s="12" t="str">
        <f>TEXT(InputData[[#This Row],[DATE]],"mmm")</f>
        <v>Aug</v>
      </c>
      <c r="P434" s="12">
        <f>YEAR(InputData[[#This Row],[DATE]])</f>
        <v>2022</v>
      </c>
    </row>
    <row r="435" spans="1:16" x14ac:dyDescent="0.3">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14">
        <f>VLOOKUP(InputData[[#This Row],[PRODUCT ID]],MasterData[],5,0)</f>
        <v>67</v>
      </c>
      <c r="K435" s="14">
        <f>VLOOKUP(InputData[[#This Row],[PRODUCT ID]],MasterData[],6,0)</f>
        <v>85.76</v>
      </c>
      <c r="L435" s="14">
        <f>InputData[[#This Row],[BUYING PRIZE]]*InputData[[#This Row],[QUANTITY]]</f>
        <v>536</v>
      </c>
      <c r="M435" s="14">
        <f>InputData[[#This Row],[SELLING PRICE]]*InputData[[#This Row],[QUANTITY]]*(1-InputData[[#This Row],[DISCOUNT %]])</f>
        <v>686.08</v>
      </c>
      <c r="N435" s="12">
        <f>DAY(InputData[[#This Row],[DATE]])</f>
        <v>26</v>
      </c>
      <c r="O435" s="12" t="str">
        <f>TEXT(InputData[[#This Row],[DATE]],"mmm")</f>
        <v>Aug</v>
      </c>
      <c r="P435" s="12">
        <f>YEAR(InputData[[#This Row],[DATE]])</f>
        <v>2022</v>
      </c>
    </row>
    <row r="436" spans="1:16" x14ac:dyDescent="0.3">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14">
        <f>VLOOKUP(InputData[[#This Row],[PRODUCT ID]],MasterData[],5,0)</f>
        <v>37</v>
      </c>
      <c r="K436" s="14">
        <f>VLOOKUP(InputData[[#This Row],[PRODUCT ID]],MasterData[],6,0)</f>
        <v>42.55</v>
      </c>
      <c r="L436" s="14">
        <f>InputData[[#This Row],[BUYING PRIZE]]*InputData[[#This Row],[QUANTITY]]</f>
        <v>555</v>
      </c>
      <c r="M436" s="14">
        <f>InputData[[#This Row],[SELLING PRICE]]*InputData[[#This Row],[QUANTITY]]*(1-InputData[[#This Row],[DISCOUNT %]])</f>
        <v>638.25</v>
      </c>
      <c r="N436" s="12">
        <f>DAY(InputData[[#This Row],[DATE]])</f>
        <v>27</v>
      </c>
      <c r="O436" s="12" t="str">
        <f>TEXT(InputData[[#This Row],[DATE]],"mmm")</f>
        <v>Aug</v>
      </c>
      <c r="P436" s="12">
        <f>YEAR(InputData[[#This Row],[DATE]])</f>
        <v>2022</v>
      </c>
    </row>
    <row r="437" spans="1:16" x14ac:dyDescent="0.3">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14">
        <f>VLOOKUP(InputData[[#This Row],[PRODUCT ID]],MasterData[],5,0)</f>
        <v>133</v>
      </c>
      <c r="K437" s="14">
        <f>VLOOKUP(InputData[[#This Row],[PRODUCT ID]],MasterData[],6,0)</f>
        <v>155.61000000000001</v>
      </c>
      <c r="L437" s="14">
        <f>InputData[[#This Row],[BUYING PRIZE]]*InputData[[#This Row],[QUANTITY]]</f>
        <v>1197</v>
      </c>
      <c r="M437" s="14">
        <f>InputData[[#This Row],[SELLING PRICE]]*InputData[[#This Row],[QUANTITY]]*(1-InputData[[#This Row],[DISCOUNT %]])</f>
        <v>1400.4900000000002</v>
      </c>
      <c r="N437" s="12">
        <f>DAY(InputData[[#This Row],[DATE]])</f>
        <v>28</v>
      </c>
      <c r="O437" s="12" t="str">
        <f>TEXT(InputData[[#This Row],[DATE]],"mmm")</f>
        <v>Aug</v>
      </c>
      <c r="P437" s="12">
        <f>YEAR(InputData[[#This Row],[DATE]])</f>
        <v>2022</v>
      </c>
    </row>
    <row r="438" spans="1:16" x14ac:dyDescent="0.3">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14">
        <f>VLOOKUP(InputData[[#This Row],[PRODUCT ID]],MasterData[],5,0)</f>
        <v>37</v>
      </c>
      <c r="K438" s="14">
        <f>VLOOKUP(InputData[[#This Row],[PRODUCT ID]],MasterData[],6,0)</f>
        <v>42.55</v>
      </c>
      <c r="L438" s="14">
        <f>InputData[[#This Row],[BUYING PRIZE]]*InputData[[#This Row],[QUANTITY]]</f>
        <v>185</v>
      </c>
      <c r="M438" s="14">
        <f>InputData[[#This Row],[SELLING PRICE]]*InputData[[#This Row],[QUANTITY]]*(1-InputData[[#This Row],[DISCOUNT %]])</f>
        <v>212.75</v>
      </c>
      <c r="N438" s="12">
        <f>DAY(InputData[[#This Row],[DATE]])</f>
        <v>28</v>
      </c>
      <c r="O438" s="12" t="str">
        <f>TEXT(InputData[[#This Row],[DATE]],"mmm")</f>
        <v>Aug</v>
      </c>
      <c r="P438" s="12">
        <f>YEAR(InputData[[#This Row],[DATE]])</f>
        <v>2022</v>
      </c>
    </row>
    <row r="439" spans="1:16" x14ac:dyDescent="0.3">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14">
        <f>VLOOKUP(InputData[[#This Row],[PRODUCT ID]],MasterData[],5,0)</f>
        <v>75</v>
      </c>
      <c r="K439" s="14">
        <f>VLOOKUP(InputData[[#This Row],[PRODUCT ID]],MasterData[],6,0)</f>
        <v>85.5</v>
      </c>
      <c r="L439" s="14">
        <f>InputData[[#This Row],[BUYING PRIZE]]*InputData[[#This Row],[QUANTITY]]</f>
        <v>450</v>
      </c>
      <c r="M439" s="14">
        <f>InputData[[#This Row],[SELLING PRICE]]*InputData[[#This Row],[QUANTITY]]*(1-InputData[[#This Row],[DISCOUNT %]])</f>
        <v>513</v>
      </c>
      <c r="N439" s="12">
        <f>DAY(InputData[[#This Row],[DATE]])</f>
        <v>30</v>
      </c>
      <c r="O439" s="12" t="str">
        <f>TEXT(InputData[[#This Row],[DATE]],"mmm")</f>
        <v>Aug</v>
      </c>
      <c r="P439" s="12">
        <f>YEAR(InputData[[#This Row],[DATE]])</f>
        <v>2022</v>
      </c>
    </row>
    <row r="440" spans="1:16" x14ac:dyDescent="0.3">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14">
        <f>VLOOKUP(InputData[[#This Row],[PRODUCT ID]],MasterData[],5,0)</f>
        <v>67</v>
      </c>
      <c r="K440" s="14">
        <f>VLOOKUP(InputData[[#This Row],[PRODUCT ID]],MasterData[],6,0)</f>
        <v>83.08</v>
      </c>
      <c r="L440" s="14">
        <f>InputData[[#This Row],[BUYING PRIZE]]*InputData[[#This Row],[QUANTITY]]</f>
        <v>402</v>
      </c>
      <c r="M440" s="14">
        <f>InputData[[#This Row],[SELLING PRICE]]*InputData[[#This Row],[QUANTITY]]*(1-InputData[[#This Row],[DISCOUNT %]])</f>
        <v>498.48</v>
      </c>
      <c r="N440" s="12">
        <f>DAY(InputData[[#This Row],[DATE]])</f>
        <v>30</v>
      </c>
      <c r="O440" s="12" t="str">
        <f>TEXT(InputData[[#This Row],[DATE]],"mmm")</f>
        <v>Aug</v>
      </c>
      <c r="P440" s="12">
        <f>YEAR(InputData[[#This Row],[DATE]])</f>
        <v>2022</v>
      </c>
    </row>
    <row r="441" spans="1:16" x14ac:dyDescent="0.3">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14">
        <f>VLOOKUP(InputData[[#This Row],[PRODUCT ID]],MasterData[],5,0)</f>
        <v>7</v>
      </c>
      <c r="K441" s="14">
        <f>VLOOKUP(InputData[[#This Row],[PRODUCT ID]],MasterData[],6,0)</f>
        <v>8.33</v>
      </c>
      <c r="L441" s="14">
        <f>InputData[[#This Row],[BUYING PRIZE]]*InputData[[#This Row],[QUANTITY]]</f>
        <v>35</v>
      </c>
      <c r="M441" s="14">
        <f>InputData[[#This Row],[SELLING PRICE]]*InputData[[#This Row],[QUANTITY]]*(1-InputData[[#This Row],[DISCOUNT %]])</f>
        <v>41.65</v>
      </c>
      <c r="N441" s="12">
        <f>DAY(InputData[[#This Row],[DATE]])</f>
        <v>30</v>
      </c>
      <c r="O441" s="12" t="str">
        <f>TEXT(InputData[[#This Row],[DATE]],"mmm")</f>
        <v>Aug</v>
      </c>
      <c r="P441" s="12">
        <f>YEAR(InputData[[#This Row],[DATE]])</f>
        <v>2022</v>
      </c>
    </row>
    <row r="442" spans="1:16" x14ac:dyDescent="0.3">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14">
        <f>VLOOKUP(InputData[[#This Row],[PRODUCT ID]],MasterData[],5,0)</f>
        <v>12</v>
      </c>
      <c r="K442" s="14">
        <f>VLOOKUP(InputData[[#This Row],[PRODUCT ID]],MasterData[],6,0)</f>
        <v>15.719999999999999</v>
      </c>
      <c r="L442" s="14">
        <f>InputData[[#This Row],[BUYING PRIZE]]*InputData[[#This Row],[QUANTITY]]</f>
        <v>156</v>
      </c>
      <c r="M442" s="14">
        <f>InputData[[#This Row],[SELLING PRICE]]*InputData[[#This Row],[QUANTITY]]*(1-InputData[[#This Row],[DISCOUNT %]])</f>
        <v>204.35999999999999</v>
      </c>
      <c r="N442" s="12">
        <f>DAY(InputData[[#This Row],[DATE]])</f>
        <v>31</v>
      </c>
      <c r="O442" s="12" t="str">
        <f>TEXT(InputData[[#This Row],[DATE]],"mmm")</f>
        <v>Aug</v>
      </c>
      <c r="P442" s="12">
        <f>YEAR(InputData[[#This Row],[DATE]])</f>
        <v>2022</v>
      </c>
    </row>
    <row r="443" spans="1:16" x14ac:dyDescent="0.3">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14">
        <f>VLOOKUP(InputData[[#This Row],[PRODUCT ID]],MasterData[],5,0)</f>
        <v>105</v>
      </c>
      <c r="K443" s="14">
        <f>VLOOKUP(InputData[[#This Row],[PRODUCT ID]],MasterData[],6,0)</f>
        <v>142.80000000000001</v>
      </c>
      <c r="L443" s="14">
        <f>InputData[[#This Row],[BUYING PRIZE]]*InputData[[#This Row],[QUANTITY]]</f>
        <v>105</v>
      </c>
      <c r="M443" s="14">
        <f>InputData[[#This Row],[SELLING PRICE]]*InputData[[#This Row],[QUANTITY]]*(1-InputData[[#This Row],[DISCOUNT %]])</f>
        <v>142.80000000000001</v>
      </c>
      <c r="N443" s="12">
        <f>DAY(InputData[[#This Row],[DATE]])</f>
        <v>4</v>
      </c>
      <c r="O443" s="12" t="str">
        <f>TEXT(InputData[[#This Row],[DATE]],"mmm")</f>
        <v>Sep</v>
      </c>
      <c r="P443" s="12">
        <f>YEAR(InputData[[#This Row],[DATE]])</f>
        <v>2022</v>
      </c>
    </row>
    <row r="444" spans="1:16" x14ac:dyDescent="0.3">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14">
        <f>VLOOKUP(InputData[[#This Row],[PRODUCT ID]],MasterData[],5,0)</f>
        <v>133</v>
      </c>
      <c r="K444" s="14">
        <f>VLOOKUP(InputData[[#This Row],[PRODUCT ID]],MasterData[],6,0)</f>
        <v>155.61000000000001</v>
      </c>
      <c r="L444" s="14">
        <f>InputData[[#This Row],[BUYING PRIZE]]*InputData[[#This Row],[QUANTITY]]</f>
        <v>1596</v>
      </c>
      <c r="M444" s="14">
        <f>InputData[[#This Row],[SELLING PRICE]]*InputData[[#This Row],[QUANTITY]]*(1-InputData[[#This Row],[DISCOUNT %]])</f>
        <v>1867.3200000000002</v>
      </c>
      <c r="N444" s="12">
        <f>DAY(InputData[[#This Row],[DATE]])</f>
        <v>6</v>
      </c>
      <c r="O444" s="12" t="str">
        <f>TEXT(InputData[[#This Row],[DATE]],"mmm")</f>
        <v>Sep</v>
      </c>
      <c r="P444" s="12">
        <f>YEAR(InputData[[#This Row],[DATE]])</f>
        <v>2022</v>
      </c>
    </row>
    <row r="445" spans="1:16" x14ac:dyDescent="0.3">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14">
        <f>VLOOKUP(InputData[[#This Row],[PRODUCT ID]],MasterData[],5,0)</f>
        <v>138</v>
      </c>
      <c r="K445" s="14">
        <f>VLOOKUP(InputData[[#This Row],[PRODUCT ID]],MasterData[],6,0)</f>
        <v>173.88</v>
      </c>
      <c r="L445" s="14">
        <f>InputData[[#This Row],[BUYING PRIZE]]*InputData[[#This Row],[QUANTITY]]</f>
        <v>1242</v>
      </c>
      <c r="M445" s="14">
        <f>InputData[[#This Row],[SELLING PRICE]]*InputData[[#This Row],[QUANTITY]]*(1-InputData[[#This Row],[DISCOUNT %]])</f>
        <v>1564.92</v>
      </c>
      <c r="N445" s="12">
        <f>DAY(InputData[[#This Row],[DATE]])</f>
        <v>9</v>
      </c>
      <c r="O445" s="12" t="str">
        <f>TEXT(InputData[[#This Row],[DATE]],"mmm")</f>
        <v>Sep</v>
      </c>
      <c r="P445" s="12">
        <f>YEAR(InputData[[#This Row],[DATE]])</f>
        <v>2022</v>
      </c>
    </row>
    <row r="446" spans="1:16" x14ac:dyDescent="0.3">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14">
        <f>VLOOKUP(InputData[[#This Row],[PRODUCT ID]],MasterData[],5,0)</f>
        <v>71</v>
      </c>
      <c r="K446" s="14">
        <f>VLOOKUP(InputData[[#This Row],[PRODUCT ID]],MasterData[],6,0)</f>
        <v>80.94</v>
      </c>
      <c r="L446" s="14">
        <f>InputData[[#This Row],[BUYING PRIZE]]*InputData[[#This Row],[QUANTITY]]</f>
        <v>213</v>
      </c>
      <c r="M446" s="14">
        <f>InputData[[#This Row],[SELLING PRICE]]*InputData[[#This Row],[QUANTITY]]*(1-InputData[[#This Row],[DISCOUNT %]])</f>
        <v>242.82</v>
      </c>
      <c r="N446" s="12">
        <f>DAY(InputData[[#This Row],[DATE]])</f>
        <v>9</v>
      </c>
      <c r="O446" s="12" t="str">
        <f>TEXT(InputData[[#This Row],[DATE]],"mmm")</f>
        <v>Sep</v>
      </c>
      <c r="P446" s="12">
        <f>YEAR(InputData[[#This Row],[DATE]])</f>
        <v>2022</v>
      </c>
    </row>
    <row r="447" spans="1:16" x14ac:dyDescent="0.3">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14">
        <f>VLOOKUP(InputData[[#This Row],[PRODUCT ID]],MasterData[],5,0)</f>
        <v>5</v>
      </c>
      <c r="K447" s="14">
        <f>VLOOKUP(InputData[[#This Row],[PRODUCT ID]],MasterData[],6,0)</f>
        <v>6.7</v>
      </c>
      <c r="L447" s="14">
        <f>InputData[[#This Row],[BUYING PRIZE]]*InputData[[#This Row],[QUANTITY]]</f>
        <v>75</v>
      </c>
      <c r="M447" s="14">
        <f>InputData[[#This Row],[SELLING PRICE]]*InputData[[#This Row],[QUANTITY]]*(1-InputData[[#This Row],[DISCOUNT %]])</f>
        <v>100.5</v>
      </c>
      <c r="N447" s="12">
        <f>DAY(InputData[[#This Row],[DATE]])</f>
        <v>10</v>
      </c>
      <c r="O447" s="12" t="str">
        <f>TEXT(InputData[[#This Row],[DATE]],"mmm")</f>
        <v>Sep</v>
      </c>
      <c r="P447" s="12">
        <f>YEAR(InputData[[#This Row],[DATE]])</f>
        <v>2022</v>
      </c>
    </row>
    <row r="448" spans="1:16" x14ac:dyDescent="0.3">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14">
        <f>VLOOKUP(InputData[[#This Row],[PRODUCT ID]],MasterData[],5,0)</f>
        <v>72</v>
      </c>
      <c r="K448" s="14">
        <f>VLOOKUP(InputData[[#This Row],[PRODUCT ID]],MasterData[],6,0)</f>
        <v>79.92</v>
      </c>
      <c r="L448" s="14">
        <f>InputData[[#This Row],[BUYING PRIZE]]*InputData[[#This Row],[QUANTITY]]</f>
        <v>288</v>
      </c>
      <c r="M448" s="14">
        <f>InputData[[#This Row],[SELLING PRICE]]*InputData[[#This Row],[QUANTITY]]*(1-InputData[[#This Row],[DISCOUNT %]])</f>
        <v>319.68</v>
      </c>
      <c r="N448" s="12">
        <f>DAY(InputData[[#This Row],[DATE]])</f>
        <v>10</v>
      </c>
      <c r="O448" s="12" t="str">
        <f>TEXT(InputData[[#This Row],[DATE]],"mmm")</f>
        <v>Sep</v>
      </c>
      <c r="P448" s="12">
        <f>YEAR(InputData[[#This Row],[DATE]])</f>
        <v>2022</v>
      </c>
    </row>
    <row r="449" spans="1:16" x14ac:dyDescent="0.3">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14">
        <f>VLOOKUP(InputData[[#This Row],[PRODUCT ID]],MasterData[],5,0)</f>
        <v>47</v>
      </c>
      <c r="K449" s="14">
        <f>VLOOKUP(InputData[[#This Row],[PRODUCT ID]],MasterData[],6,0)</f>
        <v>53.11</v>
      </c>
      <c r="L449" s="14">
        <f>InputData[[#This Row],[BUYING PRIZE]]*InputData[[#This Row],[QUANTITY]]</f>
        <v>141</v>
      </c>
      <c r="M449" s="14">
        <f>InputData[[#This Row],[SELLING PRICE]]*InputData[[#This Row],[QUANTITY]]*(1-InputData[[#This Row],[DISCOUNT %]])</f>
        <v>159.32999999999998</v>
      </c>
      <c r="N449" s="12">
        <f>DAY(InputData[[#This Row],[DATE]])</f>
        <v>14</v>
      </c>
      <c r="O449" s="12" t="str">
        <f>TEXT(InputData[[#This Row],[DATE]],"mmm")</f>
        <v>Sep</v>
      </c>
      <c r="P449" s="12">
        <f>YEAR(InputData[[#This Row],[DATE]])</f>
        <v>2022</v>
      </c>
    </row>
    <row r="450" spans="1:16" x14ac:dyDescent="0.3">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14">
        <f>VLOOKUP(InputData[[#This Row],[PRODUCT ID]],MasterData[],5,0)</f>
        <v>67</v>
      </c>
      <c r="K450" s="14">
        <f>VLOOKUP(InputData[[#This Row],[PRODUCT ID]],MasterData[],6,0)</f>
        <v>85.76</v>
      </c>
      <c r="L450" s="14">
        <f>InputData[[#This Row],[BUYING PRIZE]]*InputData[[#This Row],[QUANTITY]]</f>
        <v>1005</v>
      </c>
      <c r="M450" s="14">
        <f>InputData[[#This Row],[SELLING PRICE]]*InputData[[#This Row],[QUANTITY]]*(1-InputData[[#This Row],[DISCOUNT %]])</f>
        <v>1286.4000000000001</v>
      </c>
      <c r="N450" s="12">
        <f>DAY(InputData[[#This Row],[DATE]])</f>
        <v>15</v>
      </c>
      <c r="O450" s="12" t="str">
        <f>TEXT(InputData[[#This Row],[DATE]],"mmm")</f>
        <v>Sep</v>
      </c>
      <c r="P450" s="12">
        <f>YEAR(InputData[[#This Row],[DATE]])</f>
        <v>2022</v>
      </c>
    </row>
    <row r="451" spans="1:16" x14ac:dyDescent="0.3">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14">
        <f>VLOOKUP(InputData[[#This Row],[PRODUCT ID]],MasterData[],5,0)</f>
        <v>18</v>
      </c>
      <c r="K451" s="14">
        <f>VLOOKUP(InputData[[#This Row],[PRODUCT ID]],MasterData[],6,0)</f>
        <v>24.66</v>
      </c>
      <c r="L451" s="14">
        <f>InputData[[#This Row],[BUYING PRIZE]]*InputData[[#This Row],[QUANTITY]]</f>
        <v>252</v>
      </c>
      <c r="M451" s="14">
        <f>InputData[[#This Row],[SELLING PRICE]]*InputData[[#This Row],[QUANTITY]]*(1-InputData[[#This Row],[DISCOUNT %]])</f>
        <v>345.24</v>
      </c>
      <c r="N451" s="12">
        <f>DAY(InputData[[#This Row],[DATE]])</f>
        <v>18</v>
      </c>
      <c r="O451" s="12" t="str">
        <f>TEXT(InputData[[#This Row],[DATE]],"mmm")</f>
        <v>Sep</v>
      </c>
      <c r="P451" s="12">
        <f>YEAR(InputData[[#This Row],[DATE]])</f>
        <v>2022</v>
      </c>
    </row>
    <row r="452" spans="1:16" x14ac:dyDescent="0.3">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14">
        <f>VLOOKUP(InputData[[#This Row],[PRODUCT ID]],MasterData[],5,0)</f>
        <v>95</v>
      </c>
      <c r="K452" s="14">
        <f>VLOOKUP(InputData[[#This Row],[PRODUCT ID]],MasterData[],6,0)</f>
        <v>119.7</v>
      </c>
      <c r="L452" s="14">
        <f>InputData[[#This Row],[BUYING PRIZE]]*InputData[[#This Row],[QUANTITY]]</f>
        <v>760</v>
      </c>
      <c r="M452" s="14">
        <f>InputData[[#This Row],[SELLING PRICE]]*InputData[[#This Row],[QUANTITY]]*(1-InputData[[#This Row],[DISCOUNT %]])</f>
        <v>957.6</v>
      </c>
      <c r="N452" s="12">
        <f>DAY(InputData[[#This Row],[DATE]])</f>
        <v>19</v>
      </c>
      <c r="O452" s="12" t="str">
        <f>TEXT(InputData[[#This Row],[DATE]],"mmm")</f>
        <v>Sep</v>
      </c>
      <c r="P452" s="12">
        <f>YEAR(InputData[[#This Row],[DATE]])</f>
        <v>2022</v>
      </c>
    </row>
    <row r="453" spans="1:16" x14ac:dyDescent="0.3">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14">
        <f>VLOOKUP(InputData[[#This Row],[PRODUCT ID]],MasterData[],5,0)</f>
        <v>95</v>
      </c>
      <c r="K453" s="14">
        <f>VLOOKUP(InputData[[#This Row],[PRODUCT ID]],MasterData[],6,0)</f>
        <v>119.7</v>
      </c>
      <c r="L453" s="14">
        <f>InputData[[#This Row],[BUYING PRIZE]]*InputData[[#This Row],[QUANTITY]]</f>
        <v>570</v>
      </c>
      <c r="M453" s="14">
        <f>InputData[[#This Row],[SELLING PRICE]]*InputData[[#This Row],[QUANTITY]]*(1-InputData[[#This Row],[DISCOUNT %]])</f>
        <v>718.2</v>
      </c>
      <c r="N453" s="12">
        <f>DAY(InputData[[#This Row],[DATE]])</f>
        <v>20</v>
      </c>
      <c r="O453" s="12" t="str">
        <f>TEXT(InputData[[#This Row],[DATE]],"mmm")</f>
        <v>Sep</v>
      </c>
      <c r="P453" s="12">
        <f>YEAR(InputData[[#This Row],[DATE]])</f>
        <v>2022</v>
      </c>
    </row>
    <row r="454" spans="1:16" x14ac:dyDescent="0.3">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14">
        <f>VLOOKUP(InputData[[#This Row],[PRODUCT ID]],MasterData[],5,0)</f>
        <v>98</v>
      </c>
      <c r="K454" s="14">
        <f>VLOOKUP(InputData[[#This Row],[PRODUCT ID]],MasterData[],6,0)</f>
        <v>103.88</v>
      </c>
      <c r="L454" s="14">
        <f>InputData[[#This Row],[BUYING PRIZE]]*InputData[[#This Row],[QUANTITY]]</f>
        <v>980</v>
      </c>
      <c r="M454" s="14">
        <f>InputData[[#This Row],[SELLING PRICE]]*InputData[[#This Row],[QUANTITY]]*(1-InputData[[#This Row],[DISCOUNT %]])</f>
        <v>1038.8</v>
      </c>
      <c r="N454" s="12">
        <f>DAY(InputData[[#This Row],[DATE]])</f>
        <v>20</v>
      </c>
      <c r="O454" s="12" t="str">
        <f>TEXT(InputData[[#This Row],[DATE]],"mmm")</f>
        <v>Sep</v>
      </c>
      <c r="P454" s="12">
        <f>YEAR(InputData[[#This Row],[DATE]])</f>
        <v>2022</v>
      </c>
    </row>
    <row r="455" spans="1:16" x14ac:dyDescent="0.3">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14">
        <f>VLOOKUP(InputData[[#This Row],[PRODUCT ID]],MasterData[],5,0)</f>
        <v>37</v>
      </c>
      <c r="K455" s="14">
        <f>VLOOKUP(InputData[[#This Row],[PRODUCT ID]],MasterData[],6,0)</f>
        <v>49.21</v>
      </c>
      <c r="L455" s="14">
        <f>InputData[[#This Row],[BUYING PRIZE]]*InputData[[#This Row],[QUANTITY]]</f>
        <v>518</v>
      </c>
      <c r="M455" s="14">
        <f>InputData[[#This Row],[SELLING PRICE]]*InputData[[#This Row],[QUANTITY]]*(1-InputData[[#This Row],[DISCOUNT %]])</f>
        <v>688.94</v>
      </c>
      <c r="N455" s="12">
        <f>DAY(InputData[[#This Row],[DATE]])</f>
        <v>21</v>
      </c>
      <c r="O455" s="12" t="str">
        <f>TEXT(InputData[[#This Row],[DATE]],"mmm")</f>
        <v>Sep</v>
      </c>
      <c r="P455" s="12">
        <f>YEAR(InputData[[#This Row],[DATE]])</f>
        <v>2022</v>
      </c>
    </row>
    <row r="456" spans="1:16" x14ac:dyDescent="0.3">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14">
        <f>VLOOKUP(InputData[[#This Row],[PRODUCT ID]],MasterData[],5,0)</f>
        <v>18</v>
      </c>
      <c r="K456" s="14">
        <f>VLOOKUP(InputData[[#This Row],[PRODUCT ID]],MasterData[],6,0)</f>
        <v>24.66</v>
      </c>
      <c r="L456" s="14">
        <f>InputData[[#This Row],[BUYING PRIZE]]*InputData[[#This Row],[QUANTITY]]</f>
        <v>90</v>
      </c>
      <c r="M456" s="14">
        <f>InputData[[#This Row],[SELLING PRICE]]*InputData[[#This Row],[QUANTITY]]*(1-InputData[[#This Row],[DISCOUNT %]])</f>
        <v>123.3</v>
      </c>
      <c r="N456" s="12">
        <f>DAY(InputData[[#This Row],[DATE]])</f>
        <v>21</v>
      </c>
      <c r="O456" s="12" t="str">
        <f>TEXT(InputData[[#This Row],[DATE]],"mmm")</f>
        <v>Sep</v>
      </c>
      <c r="P456" s="12">
        <f>YEAR(InputData[[#This Row],[DATE]])</f>
        <v>2022</v>
      </c>
    </row>
    <row r="457" spans="1:16" x14ac:dyDescent="0.3">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14">
        <f>VLOOKUP(InputData[[#This Row],[PRODUCT ID]],MasterData[],5,0)</f>
        <v>67</v>
      </c>
      <c r="K457" s="14">
        <f>VLOOKUP(InputData[[#This Row],[PRODUCT ID]],MasterData[],6,0)</f>
        <v>83.08</v>
      </c>
      <c r="L457" s="14">
        <f>InputData[[#This Row],[BUYING PRIZE]]*InputData[[#This Row],[QUANTITY]]</f>
        <v>804</v>
      </c>
      <c r="M457" s="14">
        <f>InputData[[#This Row],[SELLING PRICE]]*InputData[[#This Row],[QUANTITY]]*(1-InputData[[#This Row],[DISCOUNT %]])</f>
        <v>996.96</v>
      </c>
      <c r="N457" s="12">
        <f>DAY(InputData[[#This Row],[DATE]])</f>
        <v>22</v>
      </c>
      <c r="O457" s="12" t="str">
        <f>TEXT(InputData[[#This Row],[DATE]],"mmm")</f>
        <v>Sep</v>
      </c>
      <c r="P457" s="12">
        <f>YEAR(InputData[[#This Row],[DATE]])</f>
        <v>2022</v>
      </c>
    </row>
    <row r="458" spans="1:16" x14ac:dyDescent="0.3">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14">
        <f>VLOOKUP(InputData[[#This Row],[PRODUCT ID]],MasterData[],5,0)</f>
        <v>73</v>
      </c>
      <c r="K458" s="14">
        <f>VLOOKUP(InputData[[#This Row],[PRODUCT ID]],MasterData[],6,0)</f>
        <v>94.17</v>
      </c>
      <c r="L458" s="14">
        <f>InputData[[#This Row],[BUYING PRIZE]]*InputData[[#This Row],[QUANTITY]]</f>
        <v>876</v>
      </c>
      <c r="M458" s="14">
        <f>InputData[[#This Row],[SELLING PRICE]]*InputData[[#This Row],[QUANTITY]]*(1-InputData[[#This Row],[DISCOUNT %]])</f>
        <v>1130.04</v>
      </c>
      <c r="N458" s="12">
        <f>DAY(InputData[[#This Row],[DATE]])</f>
        <v>23</v>
      </c>
      <c r="O458" s="12" t="str">
        <f>TEXT(InputData[[#This Row],[DATE]],"mmm")</f>
        <v>Sep</v>
      </c>
      <c r="P458" s="12">
        <f>YEAR(InputData[[#This Row],[DATE]])</f>
        <v>2022</v>
      </c>
    </row>
    <row r="459" spans="1:16" x14ac:dyDescent="0.3">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14">
        <f>VLOOKUP(InputData[[#This Row],[PRODUCT ID]],MasterData[],5,0)</f>
        <v>89</v>
      </c>
      <c r="K459" s="14">
        <f>VLOOKUP(InputData[[#This Row],[PRODUCT ID]],MasterData[],6,0)</f>
        <v>117.48</v>
      </c>
      <c r="L459" s="14">
        <f>InputData[[#This Row],[BUYING PRIZE]]*InputData[[#This Row],[QUANTITY]]</f>
        <v>1246</v>
      </c>
      <c r="M459" s="14">
        <f>InputData[[#This Row],[SELLING PRICE]]*InputData[[#This Row],[QUANTITY]]*(1-InputData[[#This Row],[DISCOUNT %]])</f>
        <v>1644.72</v>
      </c>
      <c r="N459" s="12">
        <f>DAY(InputData[[#This Row],[DATE]])</f>
        <v>24</v>
      </c>
      <c r="O459" s="12" t="str">
        <f>TEXT(InputData[[#This Row],[DATE]],"mmm")</f>
        <v>Sep</v>
      </c>
      <c r="P459" s="12">
        <f>YEAR(InputData[[#This Row],[DATE]])</f>
        <v>2022</v>
      </c>
    </row>
    <row r="460" spans="1:16" x14ac:dyDescent="0.3">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14">
        <f>VLOOKUP(InputData[[#This Row],[PRODUCT ID]],MasterData[],5,0)</f>
        <v>89</v>
      </c>
      <c r="K460" s="14">
        <f>VLOOKUP(InputData[[#This Row],[PRODUCT ID]],MasterData[],6,0)</f>
        <v>117.48</v>
      </c>
      <c r="L460" s="14">
        <f>InputData[[#This Row],[BUYING PRIZE]]*InputData[[#This Row],[QUANTITY]]</f>
        <v>712</v>
      </c>
      <c r="M460" s="14">
        <f>InputData[[#This Row],[SELLING PRICE]]*InputData[[#This Row],[QUANTITY]]*(1-InputData[[#This Row],[DISCOUNT %]])</f>
        <v>939.84</v>
      </c>
      <c r="N460" s="12">
        <f>DAY(InputData[[#This Row],[DATE]])</f>
        <v>24</v>
      </c>
      <c r="O460" s="12" t="str">
        <f>TEXT(InputData[[#This Row],[DATE]],"mmm")</f>
        <v>Sep</v>
      </c>
      <c r="P460" s="12">
        <f>YEAR(InputData[[#This Row],[DATE]])</f>
        <v>2022</v>
      </c>
    </row>
    <row r="461" spans="1:16" x14ac:dyDescent="0.3">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14">
        <f>VLOOKUP(InputData[[#This Row],[PRODUCT ID]],MasterData[],5,0)</f>
        <v>90</v>
      </c>
      <c r="K461" s="14">
        <f>VLOOKUP(InputData[[#This Row],[PRODUCT ID]],MasterData[],6,0)</f>
        <v>96.3</v>
      </c>
      <c r="L461" s="14">
        <f>InputData[[#This Row],[BUYING PRIZE]]*InputData[[#This Row],[QUANTITY]]</f>
        <v>360</v>
      </c>
      <c r="M461" s="14">
        <f>InputData[[#This Row],[SELLING PRICE]]*InputData[[#This Row],[QUANTITY]]*(1-InputData[[#This Row],[DISCOUNT %]])</f>
        <v>385.2</v>
      </c>
      <c r="N461" s="12">
        <f>DAY(InputData[[#This Row],[DATE]])</f>
        <v>27</v>
      </c>
      <c r="O461" s="12" t="str">
        <f>TEXT(InputData[[#This Row],[DATE]],"mmm")</f>
        <v>Sep</v>
      </c>
      <c r="P461" s="12">
        <f>YEAR(InputData[[#This Row],[DATE]])</f>
        <v>2022</v>
      </c>
    </row>
    <row r="462" spans="1:16" x14ac:dyDescent="0.3">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14">
        <f>VLOOKUP(InputData[[#This Row],[PRODUCT ID]],MasterData[],5,0)</f>
        <v>76</v>
      </c>
      <c r="K462" s="14">
        <f>VLOOKUP(InputData[[#This Row],[PRODUCT ID]],MasterData[],6,0)</f>
        <v>82.08</v>
      </c>
      <c r="L462" s="14">
        <f>InputData[[#This Row],[BUYING PRIZE]]*InputData[[#This Row],[QUANTITY]]</f>
        <v>684</v>
      </c>
      <c r="M462" s="14">
        <f>InputData[[#This Row],[SELLING PRICE]]*InputData[[#This Row],[QUANTITY]]*(1-InputData[[#This Row],[DISCOUNT %]])</f>
        <v>738.72</v>
      </c>
      <c r="N462" s="12">
        <f>DAY(InputData[[#This Row],[DATE]])</f>
        <v>27</v>
      </c>
      <c r="O462" s="12" t="str">
        <f>TEXT(InputData[[#This Row],[DATE]],"mmm")</f>
        <v>Sep</v>
      </c>
      <c r="P462" s="12">
        <f>YEAR(InputData[[#This Row],[DATE]])</f>
        <v>2022</v>
      </c>
    </row>
    <row r="463" spans="1:16" x14ac:dyDescent="0.3">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14">
        <f>VLOOKUP(InputData[[#This Row],[PRODUCT ID]],MasterData[],5,0)</f>
        <v>72</v>
      </c>
      <c r="K463" s="14">
        <f>VLOOKUP(InputData[[#This Row],[PRODUCT ID]],MasterData[],6,0)</f>
        <v>79.92</v>
      </c>
      <c r="L463" s="14">
        <f>InputData[[#This Row],[BUYING PRIZE]]*InputData[[#This Row],[QUANTITY]]</f>
        <v>216</v>
      </c>
      <c r="M463" s="14">
        <f>InputData[[#This Row],[SELLING PRICE]]*InputData[[#This Row],[QUANTITY]]*(1-InputData[[#This Row],[DISCOUNT %]])</f>
        <v>239.76</v>
      </c>
      <c r="N463" s="12">
        <f>DAY(InputData[[#This Row],[DATE]])</f>
        <v>27</v>
      </c>
      <c r="O463" s="12" t="str">
        <f>TEXT(InputData[[#This Row],[DATE]],"mmm")</f>
        <v>Sep</v>
      </c>
      <c r="P463" s="12">
        <f>YEAR(InputData[[#This Row],[DATE]])</f>
        <v>2022</v>
      </c>
    </row>
    <row r="464" spans="1:16" x14ac:dyDescent="0.3">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14">
        <f>VLOOKUP(InputData[[#This Row],[PRODUCT ID]],MasterData[],5,0)</f>
        <v>55</v>
      </c>
      <c r="K464" s="14">
        <f>VLOOKUP(InputData[[#This Row],[PRODUCT ID]],MasterData[],6,0)</f>
        <v>58.3</v>
      </c>
      <c r="L464" s="14">
        <f>InputData[[#This Row],[BUYING PRIZE]]*InputData[[#This Row],[QUANTITY]]</f>
        <v>715</v>
      </c>
      <c r="M464" s="14">
        <f>InputData[[#This Row],[SELLING PRICE]]*InputData[[#This Row],[QUANTITY]]*(1-InputData[[#This Row],[DISCOUNT %]])</f>
        <v>757.9</v>
      </c>
      <c r="N464" s="12">
        <f>DAY(InputData[[#This Row],[DATE]])</f>
        <v>29</v>
      </c>
      <c r="O464" s="12" t="str">
        <f>TEXT(InputData[[#This Row],[DATE]],"mmm")</f>
        <v>Sep</v>
      </c>
      <c r="P464" s="12">
        <f>YEAR(InputData[[#This Row],[DATE]])</f>
        <v>2022</v>
      </c>
    </row>
    <row r="465" spans="1:16" x14ac:dyDescent="0.3">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14">
        <f>VLOOKUP(InputData[[#This Row],[PRODUCT ID]],MasterData[],5,0)</f>
        <v>44</v>
      </c>
      <c r="K465" s="14">
        <f>VLOOKUP(InputData[[#This Row],[PRODUCT ID]],MasterData[],6,0)</f>
        <v>48.4</v>
      </c>
      <c r="L465" s="14">
        <f>InputData[[#This Row],[BUYING PRIZE]]*InputData[[#This Row],[QUANTITY]]</f>
        <v>220</v>
      </c>
      <c r="M465" s="14">
        <f>InputData[[#This Row],[SELLING PRICE]]*InputData[[#This Row],[QUANTITY]]*(1-InputData[[#This Row],[DISCOUNT %]])</f>
        <v>242</v>
      </c>
      <c r="N465" s="12">
        <f>DAY(InputData[[#This Row],[DATE]])</f>
        <v>3</v>
      </c>
      <c r="O465" s="12" t="str">
        <f>TEXT(InputData[[#This Row],[DATE]],"mmm")</f>
        <v>Oct</v>
      </c>
      <c r="P465" s="12">
        <f>YEAR(InputData[[#This Row],[DATE]])</f>
        <v>2022</v>
      </c>
    </row>
    <row r="466" spans="1:16" x14ac:dyDescent="0.3">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14">
        <f>VLOOKUP(InputData[[#This Row],[PRODUCT ID]],MasterData[],5,0)</f>
        <v>43</v>
      </c>
      <c r="K466" s="14">
        <f>VLOOKUP(InputData[[#This Row],[PRODUCT ID]],MasterData[],6,0)</f>
        <v>47.730000000000004</v>
      </c>
      <c r="L466" s="14">
        <f>InputData[[#This Row],[BUYING PRIZE]]*InputData[[#This Row],[QUANTITY]]</f>
        <v>645</v>
      </c>
      <c r="M466" s="14">
        <f>InputData[[#This Row],[SELLING PRICE]]*InputData[[#This Row],[QUANTITY]]*(1-InputData[[#This Row],[DISCOUNT %]])</f>
        <v>715.95</v>
      </c>
      <c r="N466" s="12">
        <f>DAY(InputData[[#This Row],[DATE]])</f>
        <v>4</v>
      </c>
      <c r="O466" s="12" t="str">
        <f>TEXT(InputData[[#This Row],[DATE]],"mmm")</f>
        <v>Oct</v>
      </c>
      <c r="P466" s="12">
        <f>YEAR(InputData[[#This Row],[DATE]])</f>
        <v>2022</v>
      </c>
    </row>
    <row r="467" spans="1:16" x14ac:dyDescent="0.3">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14">
        <f>VLOOKUP(InputData[[#This Row],[PRODUCT ID]],MasterData[],5,0)</f>
        <v>5</v>
      </c>
      <c r="K467" s="14">
        <f>VLOOKUP(InputData[[#This Row],[PRODUCT ID]],MasterData[],6,0)</f>
        <v>6.7</v>
      </c>
      <c r="L467" s="14">
        <f>InputData[[#This Row],[BUYING PRIZE]]*InputData[[#This Row],[QUANTITY]]</f>
        <v>5</v>
      </c>
      <c r="M467" s="14">
        <f>InputData[[#This Row],[SELLING PRICE]]*InputData[[#This Row],[QUANTITY]]*(1-InputData[[#This Row],[DISCOUNT %]])</f>
        <v>6.7</v>
      </c>
      <c r="N467" s="12">
        <f>DAY(InputData[[#This Row],[DATE]])</f>
        <v>6</v>
      </c>
      <c r="O467" s="12" t="str">
        <f>TEXT(InputData[[#This Row],[DATE]],"mmm")</f>
        <v>Oct</v>
      </c>
      <c r="P467" s="12">
        <f>YEAR(InputData[[#This Row],[DATE]])</f>
        <v>2022</v>
      </c>
    </row>
    <row r="468" spans="1:16" x14ac:dyDescent="0.3">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14">
        <f>VLOOKUP(InputData[[#This Row],[PRODUCT ID]],MasterData[],5,0)</f>
        <v>72</v>
      </c>
      <c r="K468" s="14">
        <f>VLOOKUP(InputData[[#This Row],[PRODUCT ID]],MasterData[],6,0)</f>
        <v>79.92</v>
      </c>
      <c r="L468" s="14">
        <f>InputData[[#This Row],[BUYING PRIZE]]*InputData[[#This Row],[QUANTITY]]</f>
        <v>1008</v>
      </c>
      <c r="M468" s="14">
        <f>InputData[[#This Row],[SELLING PRICE]]*InputData[[#This Row],[QUANTITY]]*(1-InputData[[#This Row],[DISCOUNT %]])</f>
        <v>1118.8800000000001</v>
      </c>
      <c r="N468" s="12">
        <f>DAY(InputData[[#This Row],[DATE]])</f>
        <v>9</v>
      </c>
      <c r="O468" s="12" t="str">
        <f>TEXT(InputData[[#This Row],[DATE]],"mmm")</f>
        <v>Oct</v>
      </c>
      <c r="P468" s="12">
        <f>YEAR(InputData[[#This Row],[DATE]])</f>
        <v>2022</v>
      </c>
    </row>
    <row r="469" spans="1:16" x14ac:dyDescent="0.3">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14">
        <f>VLOOKUP(InputData[[#This Row],[PRODUCT ID]],MasterData[],5,0)</f>
        <v>150</v>
      </c>
      <c r="K469" s="14">
        <f>VLOOKUP(InputData[[#This Row],[PRODUCT ID]],MasterData[],6,0)</f>
        <v>210</v>
      </c>
      <c r="L469" s="14">
        <f>InputData[[#This Row],[BUYING PRIZE]]*InputData[[#This Row],[QUANTITY]]</f>
        <v>1350</v>
      </c>
      <c r="M469" s="14">
        <f>InputData[[#This Row],[SELLING PRICE]]*InputData[[#This Row],[QUANTITY]]*(1-InputData[[#This Row],[DISCOUNT %]])</f>
        <v>1890</v>
      </c>
      <c r="N469" s="12">
        <f>DAY(InputData[[#This Row],[DATE]])</f>
        <v>10</v>
      </c>
      <c r="O469" s="12" t="str">
        <f>TEXT(InputData[[#This Row],[DATE]],"mmm")</f>
        <v>Oct</v>
      </c>
      <c r="P469" s="12">
        <f>YEAR(InputData[[#This Row],[DATE]])</f>
        <v>2022</v>
      </c>
    </row>
    <row r="470" spans="1:16" x14ac:dyDescent="0.3">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14">
        <f>VLOOKUP(InputData[[#This Row],[PRODUCT ID]],MasterData[],5,0)</f>
        <v>76</v>
      </c>
      <c r="K470" s="14">
        <f>VLOOKUP(InputData[[#This Row],[PRODUCT ID]],MasterData[],6,0)</f>
        <v>82.08</v>
      </c>
      <c r="L470" s="14">
        <f>InputData[[#This Row],[BUYING PRIZE]]*InputData[[#This Row],[QUANTITY]]</f>
        <v>912</v>
      </c>
      <c r="M470" s="14">
        <f>InputData[[#This Row],[SELLING PRICE]]*InputData[[#This Row],[QUANTITY]]*(1-InputData[[#This Row],[DISCOUNT %]])</f>
        <v>984.96</v>
      </c>
      <c r="N470" s="12">
        <f>DAY(InputData[[#This Row],[DATE]])</f>
        <v>10</v>
      </c>
      <c r="O470" s="12" t="str">
        <f>TEXT(InputData[[#This Row],[DATE]],"mmm")</f>
        <v>Oct</v>
      </c>
      <c r="P470" s="12">
        <f>YEAR(InputData[[#This Row],[DATE]])</f>
        <v>2022</v>
      </c>
    </row>
    <row r="471" spans="1:16" x14ac:dyDescent="0.3">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14">
        <f>VLOOKUP(InputData[[#This Row],[PRODUCT ID]],MasterData[],5,0)</f>
        <v>83</v>
      </c>
      <c r="K471" s="14">
        <f>VLOOKUP(InputData[[#This Row],[PRODUCT ID]],MasterData[],6,0)</f>
        <v>94.62</v>
      </c>
      <c r="L471" s="14">
        <f>InputData[[#This Row],[BUYING PRIZE]]*InputData[[#This Row],[QUANTITY]]</f>
        <v>830</v>
      </c>
      <c r="M471" s="14">
        <f>InputData[[#This Row],[SELLING PRICE]]*InputData[[#This Row],[QUANTITY]]*(1-InputData[[#This Row],[DISCOUNT %]])</f>
        <v>946.2</v>
      </c>
      <c r="N471" s="12">
        <f>DAY(InputData[[#This Row],[DATE]])</f>
        <v>11</v>
      </c>
      <c r="O471" s="12" t="str">
        <f>TEXT(InputData[[#This Row],[DATE]],"mmm")</f>
        <v>Oct</v>
      </c>
      <c r="P471" s="12">
        <f>YEAR(InputData[[#This Row],[DATE]])</f>
        <v>2022</v>
      </c>
    </row>
    <row r="472" spans="1:16" x14ac:dyDescent="0.3">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14">
        <f>VLOOKUP(InputData[[#This Row],[PRODUCT ID]],MasterData[],5,0)</f>
        <v>105</v>
      </c>
      <c r="K472" s="14">
        <f>VLOOKUP(InputData[[#This Row],[PRODUCT ID]],MasterData[],6,0)</f>
        <v>142.80000000000001</v>
      </c>
      <c r="L472" s="14">
        <f>InputData[[#This Row],[BUYING PRIZE]]*InputData[[#This Row],[QUANTITY]]</f>
        <v>1575</v>
      </c>
      <c r="M472" s="14">
        <f>InputData[[#This Row],[SELLING PRICE]]*InputData[[#This Row],[QUANTITY]]*(1-InputData[[#This Row],[DISCOUNT %]])</f>
        <v>2142</v>
      </c>
      <c r="N472" s="12">
        <f>DAY(InputData[[#This Row],[DATE]])</f>
        <v>13</v>
      </c>
      <c r="O472" s="12" t="str">
        <f>TEXT(InputData[[#This Row],[DATE]],"mmm")</f>
        <v>Oct</v>
      </c>
      <c r="P472" s="12">
        <f>YEAR(InputData[[#This Row],[DATE]])</f>
        <v>2022</v>
      </c>
    </row>
    <row r="473" spans="1:16" x14ac:dyDescent="0.3">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14">
        <f>VLOOKUP(InputData[[#This Row],[PRODUCT ID]],MasterData[],5,0)</f>
        <v>76</v>
      </c>
      <c r="K473" s="14">
        <f>VLOOKUP(InputData[[#This Row],[PRODUCT ID]],MasterData[],6,0)</f>
        <v>82.08</v>
      </c>
      <c r="L473" s="14">
        <f>InputData[[#This Row],[BUYING PRIZE]]*InputData[[#This Row],[QUANTITY]]</f>
        <v>1140</v>
      </c>
      <c r="M473" s="14">
        <f>InputData[[#This Row],[SELLING PRICE]]*InputData[[#This Row],[QUANTITY]]*(1-InputData[[#This Row],[DISCOUNT %]])</f>
        <v>1231.2</v>
      </c>
      <c r="N473" s="12">
        <f>DAY(InputData[[#This Row],[DATE]])</f>
        <v>14</v>
      </c>
      <c r="O473" s="12" t="str">
        <f>TEXT(InputData[[#This Row],[DATE]],"mmm")</f>
        <v>Oct</v>
      </c>
      <c r="P473" s="12">
        <f>YEAR(InputData[[#This Row],[DATE]])</f>
        <v>2022</v>
      </c>
    </row>
    <row r="474" spans="1:16" x14ac:dyDescent="0.3">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14">
        <f>VLOOKUP(InputData[[#This Row],[PRODUCT ID]],MasterData[],5,0)</f>
        <v>12</v>
      </c>
      <c r="K474" s="14">
        <f>VLOOKUP(InputData[[#This Row],[PRODUCT ID]],MasterData[],6,0)</f>
        <v>15.719999999999999</v>
      </c>
      <c r="L474" s="14">
        <f>InputData[[#This Row],[BUYING PRIZE]]*InputData[[#This Row],[QUANTITY]]</f>
        <v>120</v>
      </c>
      <c r="M474" s="14">
        <f>InputData[[#This Row],[SELLING PRICE]]*InputData[[#This Row],[QUANTITY]]*(1-InputData[[#This Row],[DISCOUNT %]])</f>
        <v>157.19999999999999</v>
      </c>
      <c r="N474" s="12">
        <f>DAY(InputData[[#This Row],[DATE]])</f>
        <v>15</v>
      </c>
      <c r="O474" s="12" t="str">
        <f>TEXT(InputData[[#This Row],[DATE]],"mmm")</f>
        <v>Oct</v>
      </c>
      <c r="P474" s="12">
        <f>YEAR(InputData[[#This Row],[DATE]])</f>
        <v>2022</v>
      </c>
    </row>
    <row r="475" spans="1:16" x14ac:dyDescent="0.3">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14">
        <f>VLOOKUP(InputData[[#This Row],[PRODUCT ID]],MasterData[],5,0)</f>
        <v>90</v>
      </c>
      <c r="K475" s="14">
        <f>VLOOKUP(InputData[[#This Row],[PRODUCT ID]],MasterData[],6,0)</f>
        <v>96.3</v>
      </c>
      <c r="L475" s="14">
        <f>InputData[[#This Row],[BUYING PRIZE]]*InputData[[#This Row],[QUANTITY]]</f>
        <v>270</v>
      </c>
      <c r="M475" s="14">
        <f>InputData[[#This Row],[SELLING PRICE]]*InputData[[#This Row],[QUANTITY]]*(1-InputData[[#This Row],[DISCOUNT %]])</f>
        <v>288.89999999999998</v>
      </c>
      <c r="N475" s="12">
        <f>DAY(InputData[[#This Row],[DATE]])</f>
        <v>16</v>
      </c>
      <c r="O475" s="12" t="str">
        <f>TEXT(InputData[[#This Row],[DATE]],"mmm")</f>
        <v>Oct</v>
      </c>
      <c r="P475" s="12">
        <f>YEAR(InputData[[#This Row],[DATE]])</f>
        <v>2022</v>
      </c>
    </row>
    <row r="476" spans="1:16" x14ac:dyDescent="0.3">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14">
        <f>VLOOKUP(InputData[[#This Row],[PRODUCT ID]],MasterData[],5,0)</f>
        <v>144</v>
      </c>
      <c r="K476" s="14">
        <f>VLOOKUP(InputData[[#This Row],[PRODUCT ID]],MasterData[],6,0)</f>
        <v>156.96</v>
      </c>
      <c r="L476" s="14">
        <f>InputData[[#This Row],[BUYING PRIZE]]*InputData[[#This Row],[QUANTITY]]</f>
        <v>2016</v>
      </c>
      <c r="M476" s="14">
        <f>InputData[[#This Row],[SELLING PRICE]]*InputData[[#This Row],[QUANTITY]]*(1-InputData[[#This Row],[DISCOUNT %]])</f>
        <v>2197.44</v>
      </c>
      <c r="N476" s="12">
        <f>DAY(InputData[[#This Row],[DATE]])</f>
        <v>23</v>
      </c>
      <c r="O476" s="12" t="str">
        <f>TEXT(InputData[[#This Row],[DATE]],"mmm")</f>
        <v>Oct</v>
      </c>
      <c r="P476" s="12">
        <f>YEAR(InputData[[#This Row],[DATE]])</f>
        <v>2022</v>
      </c>
    </row>
    <row r="477" spans="1:16" x14ac:dyDescent="0.3">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14">
        <f>VLOOKUP(InputData[[#This Row],[PRODUCT ID]],MasterData[],5,0)</f>
        <v>120</v>
      </c>
      <c r="K477" s="14">
        <f>VLOOKUP(InputData[[#This Row],[PRODUCT ID]],MasterData[],6,0)</f>
        <v>162</v>
      </c>
      <c r="L477" s="14">
        <f>InputData[[#This Row],[BUYING PRIZE]]*InputData[[#This Row],[QUANTITY]]</f>
        <v>360</v>
      </c>
      <c r="M477" s="14">
        <f>InputData[[#This Row],[SELLING PRICE]]*InputData[[#This Row],[QUANTITY]]*(1-InputData[[#This Row],[DISCOUNT %]])</f>
        <v>486</v>
      </c>
      <c r="N477" s="12">
        <f>DAY(InputData[[#This Row],[DATE]])</f>
        <v>30</v>
      </c>
      <c r="O477" s="12" t="str">
        <f>TEXT(InputData[[#This Row],[DATE]],"mmm")</f>
        <v>Oct</v>
      </c>
      <c r="P477" s="12">
        <f>YEAR(InputData[[#This Row],[DATE]])</f>
        <v>2022</v>
      </c>
    </row>
    <row r="478" spans="1:16" x14ac:dyDescent="0.3">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14">
        <f>VLOOKUP(InputData[[#This Row],[PRODUCT ID]],MasterData[],5,0)</f>
        <v>72</v>
      </c>
      <c r="K478" s="14">
        <f>VLOOKUP(InputData[[#This Row],[PRODUCT ID]],MasterData[],6,0)</f>
        <v>79.92</v>
      </c>
      <c r="L478" s="14">
        <f>InputData[[#This Row],[BUYING PRIZE]]*InputData[[#This Row],[QUANTITY]]</f>
        <v>576</v>
      </c>
      <c r="M478" s="14">
        <f>InputData[[#This Row],[SELLING PRICE]]*InputData[[#This Row],[QUANTITY]]*(1-InputData[[#This Row],[DISCOUNT %]])</f>
        <v>639.36</v>
      </c>
      <c r="N478" s="12">
        <f>DAY(InputData[[#This Row],[DATE]])</f>
        <v>31</v>
      </c>
      <c r="O478" s="12" t="str">
        <f>TEXT(InputData[[#This Row],[DATE]],"mmm")</f>
        <v>Oct</v>
      </c>
      <c r="P478" s="12">
        <f>YEAR(InputData[[#This Row],[DATE]])</f>
        <v>2022</v>
      </c>
    </row>
    <row r="479" spans="1:16" x14ac:dyDescent="0.3">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14">
        <f>VLOOKUP(InputData[[#This Row],[PRODUCT ID]],MasterData[],5,0)</f>
        <v>73</v>
      </c>
      <c r="K479" s="14">
        <f>VLOOKUP(InputData[[#This Row],[PRODUCT ID]],MasterData[],6,0)</f>
        <v>94.17</v>
      </c>
      <c r="L479" s="14">
        <f>InputData[[#This Row],[BUYING PRIZE]]*InputData[[#This Row],[QUANTITY]]</f>
        <v>1095</v>
      </c>
      <c r="M479" s="14">
        <f>InputData[[#This Row],[SELLING PRICE]]*InputData[[#This Row],[QUANTITY]]*(1-InputData[[#This Row],[DISCOUNT %]])</f>
        <v>1412.55</v>
      </c>
      <c r="N479" s="12">
        <f>DAY(InputData[[#This Row],[DATE]])</f>
        <v>1</v>
      </c>
      <c r="O479" s="12" t="str">
        <f>TEXT(InputData[[#This Row],[DATE]],"mmm")</f>
        <v>Nov</v>
      </c>
      <c r="P479" s="12">
        <f>YEAR(InputData[[#This Row],[DATE]])</f>
        <v>2022</v>
      </c>
    </row>
    <row r="480" spans="1:16" x14ac:dyDescent="0.3">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14">
        <f>VLOOKUP(InputData[[#This Row],[PRODUCT ID]],MasterData[],5,0)</f>
        <v>12</v>
      </c>
      <c r="K480" s="14">
        <f>VLOOKUP(InputData[[#This Row],[PRODUCT ID]],MasterData[],6,0)</f>
        <v>15.719999999999999</v>
      </c>
      <c r="L480" s="14">
        <f>InputData[[#This Row],[BUYING PRIZE]]*InputData[[#This Row],[QUANTITY]]</f>
        <v>180</v>
      </c>
      <c r="M480" s="14">
        <f>InputData[[#This Row],[SELLING PRICE]]*InputData[[#This Row],[QUANTITY]]*(1-InputData[[#This Row],[DISCOUNT %]])</f>
        <v>235.79999999999998</v>
      </c>
      <c r="N480" s="12">
        <f>DAY(InputData[[#This Row],[DATE]])</f>
        <v>2</v>
      </c>
      <c r="O480" s="12" t="str">
        <f>TEXT(InputData[[#This Row],[DATE]],"mmm")</f>
        <v>Nov</v>
      </c>
      <c r="P480" s="12">
        <f>YEAR(InputData[[#This Row],[DATE]])</f>
        <v>2022</v>
      </c>
    </row>
    <row r="481" spans="1:16" x14ac:dyDescent="0.3">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14">
        <f>VLOOKUP(InputData[[#This Row],[PRODUCT ID]],MasterData[],5,0)</f>
        <v>148</v>
      </c>
      <c r="K481" s="14">
        <f>VLOOKUP(InputData[[#This Row],[PRODUCT ID]],MasterData[],6,0)</f>
        <v>201.28</v>
      </c>
      <c r="L481" s="14">
        <f>InputData[[#This Row],[BUYING PRIZE]]*InputData[[#This Row],[QUANTITY]]</f>
        <v>2220</v>
      </c>
      <c r="M481" s="14">
        <f>InputData[[#This Row],[SELLING PRICE]]*InputData[[#This Row],[QUANTITY]]*(1-InputData[[#This Row],[DISCOUNT %]])</f>
        <v>3019.2</v>
      </c>
      <c r="N481" s="12">
        <f>DAY(InputData[[#This Row],[DATE]])</f>
        <v>2</v>
      </c>
      <c r="O481" s="12" t="str">
        <f>TEXT(InputData[[#This Row],[DATE]],"mmm")</f>
        <v>Nov</v>
      </c>
      <c r="P481" s="12">
        <f>YEAR(InputData[[#This Row],[DATE]])</f>
        <v>2022</v>
      </c>
    </row>
    <row r="482" spans="1:16" x14ac:dyDescent="0.3">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14">
        <f>VLOOKUP(InputData[[#This Row],[PRODUCT ID]],MasterData[],5,0)</f>
        <v>5</v>
      </c>
      <c r="K482" s="14">
        <f>VLOOKUP(InputData[[#This Row],[PRODUCT ID]],MasterData[],6,0)</f>
        <v>6.7</v>
      </c>
      <c r="L482" s="14">
        <f>InputData[[#This Row],[BUYING PRIZE]]*InputData[[#This Row],[QUANTITY]]</f>
        <v>25</v>
      </c>
      <c r="M482" s="14">
        <f>InputData[[#This Row],[SELLING PRICE]]*InputData[[#This Row],[QUANTITY]]*(1-InputData[[#This Row],[DISCOUNT %]])</f>
        <v>33.5</v>
      </c>
      <c r="N482" s="12">
        <f>DAY(InputData[[#This Row],[DATE]])</f>
        <v>2</v>
      </c>
      <c r="O482" s="12" t="str">
        <f>TEXT(InputData[[#This Row],[DATE]],"mmm")</f>
        <v>Nov</v>
      </c>
      <c r="P482" s="12">
        <f>YEAR(InputData[[#This Row],[DATE]])</f>
        <v>2022</v>
      </c>
    </row>
    <row r="483" spans="1:16" x14ac:dyDescent="0.3">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14">
        <f>VLOOKUP(InputData[[#This Row],[PRODUCT ID]],MasterData[],5,0)</f>
        <v>61</v>
      </c>
      <c r="K483" s="14">
        <f>VLOOKUP(InputData[[#This Row],[PRODUCT ID]],MasterData[],6,0)</f>
        <v>76.25</v>
      </c>
      <c r="L483" s="14">
        <f>InputData[[#This Row],[BUYING PRIZE]]*InputData[[#This Row],[QUANTITY]]</f>
        <v>671</v>
      </c>
      <c r="M483" s="14">
        <f>InputData[[#This Row],[SELLING PRICE]]*InputData[[#This Row],[QUANTITY]]*(1-InputData[[#This Row],[DISCOUNT %]])</f>
        <v>838.75</v>
      </c>
      <c r="N483" s="12">
        <f>DAY(InputData[[#This Row],[DATE]])</f>
        <v>3</v>
      </c>
      <c r="O483" s="12" t="str">
        <f>TEXT(InputData[[#This Row],[DATE]],"mmm")</f>
        <v>Nov</v>
      </c>
      <c r="P483" s="12">
        <f>YEAR(InputData[[#This Row],[DATE]])</f>
        <v>2022</v>
      </c>
    </row>
    <row r="484" spans="1:16" x14ac:dyDescent="0.3">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14">
        <f>VLOOKUP(InputData[[#This Row],[PRODUCT ID]],MasterData[],5,0)</f>
        <v>83</v>
      </c>
      <c r="K484" s="14">
        <f>VLOOKUP(InputData[[#This Row],[PRODUCT ID]],MasterData[],6,0)</f>
        <v>94.62</v>
      </c>
      <c r="L484" s="14">
        <f>InputData[[#This Row],[BUYING PRIZE]]*InputData[[#This Row],[QUANTITY]]</f>
        <v>830</v>
      </c>
      <c r="M484" s="14">
        <f>InputData[[#This Row],[SELLING PRICE]]*InputData[[#This Row],[QUANTITY]]*(1-InputData[[#This Row],[DISCOUNT %]])</f>
        <v>946.2</v>
      </c>
      <c r="N484" s="12">
        <f>DAY(InputData[[#This Row],[DATE]])</f>
        <v>4</v>
      </c>
      <c r="O484" s="12" t="str">
        <f>TEXT(InputData[[#This Row],[DATE]],"mmm")</f>
        <v>Nov</v>
      </c>
      <c r="P484" s="12">
        <f>YEAR(InputData[[#This Row],[DATE]])</f>
        <v>2022</v>
      </c>
    </row>
    <row r="485" spans="1:16" x14ac:dyDescent="0.3">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14">
        <f>VLOOKUP(InputData[[#This Row],[PRODUCT ID]],MasterData[],5,0)</f>
        <v>150</v>
      </c>
      <c r="K485" s="14">
        <f>VLOOKUP(InputData[[#This Row],[PRODUCT ID]],MasterData[],6,0)</f>
        <v>210</v>
      </c>
      <c r="L485" s="14">
        <f>InputData[[#This Row],[BUYING PRIZE]]*InputData[[#This Row],[QUANTITY]]</f>
        <v>2250</v>
      </c>
      <c r="M485" s="14">
        <f>InputData[[#This Row],[SELLING PRICE]]*InputData[[#This Row],[QUANTITY]]*(1-InputData[[#This Row],[DISCOUNT %]])</f>
        <v>3150</v>
      </c>
      <c r="N485" s="12">
        <f>DAY(InputData[[#This Row],[DATE]])</f>
        <v>5</v>
      </c>
      <c r="O485" s="12" t="str">
        <f>TEXT(InputData[[#This Row],[DATE]],"mmm")</f>
        <v>Nov</v>
      </c>
      <c r="P485" s="12">
        <f>YEAR(InputData[[#This Row],[DATE]])</f>
        <v>2022</v>
      </c>
    </row>
    <row r="486" spans="1:16" x14ac:dyDescent="0.3">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14">
        <f>VLOOKUP(InputData[[#This Row],[PRODUCT ID]],MasterData[],5,0)</f>
        <v>67</v>
      </c>
      <c r="K486" s="14">
        <f>VLOOKUP(InputData[[#This Row],[PRODUCT ID]],MasterData[],6,0)</f>
        <v>83.08</v>
      </c>
      <c r="L486" s="14">
        <f>InputData[[#This Row],[BUYING PRIZE]]*InputData[[#This Row],[QUANTITY]]</f>
        <v>871</v>
      </c>
      <c r="M486" s="14">
        <f>InputData[[#This Row],[SELLING PRICE]]*InputData[[#This Row],[QUANTITY]]*(1-InputData[[#This Row],[DISCOUNT %]])</f>
        <v>1080.04</v>
      </c>
      <c r="N486" s="12">
        <f>DAY(InputData[[#This Row],[DATE]])</f>
        <v>6</v>
      </c>
      <c r="O486" s="12" t="str">
        <f>TEXT(InputData[[#This Row],[DATE]],"mmm")</f>
        <v>Nov</v>
      </c>
      <c r="P486" s="12">
        <f>YEAR(InputData[[#This Row],[DATE]])</f>
        <v>2022</v>
      </c>
    </row>
    <row r="487" spans="1:16" x14ac:dyDescent="0.3">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14">
        <f>VLOOKUP(InputData[[#This Row],[PRODUCT ID]],MasterData[],5,0)</f>
        <v>12</v>
      </c>
      <c r="K487" s="14">
        <f>VLOOKUP(InputData[[#This Row],[PRODUCT ID]],MasterData[],6,0)</f>
        <v>15.719999999999999</v>
      </c>
      <c r="L487" s="14">
        <f>InputData[[#This Row],[BUYING PRIZE]]*InputData[[#This Row],[QUANTITY]]</f>
        <v>156</v>
      </c>
      <c r="M487" s="14">
        <f>InputData[[#This Row],[SELLING PRICE]]*InputData[[#This Row],[QUANTITY]]*(1-InputData[[#This Row],[DISCOUNT %]])</f>
        <v>204.35999999999999</v>
      </c>
      <c r="N487" s="12">
        <f>DAY(InputData[[#This Row],[DATE]])</f>
        <v>6</v>
      </c>
      <c r="O487" s="12" t="str">
        <f>TEXT(InputData[[#This Row],[DATE]],"mmm")</f>
        <v>Nov</v>
      </c>
      <c r="P487" s="12">
        <f>YEAR(InputData[[#This Row],[DATE]])</f>
        <v>2022</v>
      </c>
    </row>
    <row r="488" spans="1:16" x14ac:dyDescent="0.3">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14">
        <f>VLOOKUP(InputData[[#This Row],[PRODUCT ID]],MasterData[],5,0)</f>
        <v>120</v>
      </c>
      <c r="K488" s="14">
        <f>VLOOKUP(InputData[[#This Row],[PRODUCT ID]],MasterData[],6,0)</f>
        <v>162</v>
      </c>
      <c r="L488" s="14">
        <f>InputData[[#This Row],[BUYING PRIZE]]*InputData[[#This Row],[QUANTITY]]</f>
        <v>1560</v>
      </c>
      <c r="M488" s="14">
        <f>InputData[[#This Row],[SELLING PRICE]]*InputData[[#This Row],[QUANTITY]]*(1-InputData[[#This Row],[DISCOUNT %]])</f>
        <v>2106</v>
      </c>
      <c r="N488" s="12">
        <f>DAY(InputData[[#This Row],[DATE]])</f>
        <v>6</v>
      </c>
      <c r="O488" s="12" t="str">
        <f>TEXT(InputData[[#This Row],[DATE]],"mmm")</f>
        <v>Nov</v>
      </c>
      <c r="P488" s="12">
        <f>YEAR(InputData[[#This Row],[DATE]])</f>
        <v>2022</v>
      </c>
    </row>
    <row r="489" spans="1:16" x14ac:dyDescent="0.3">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14">
        <f>VLOOKUP(InputData[[#This Row],[PRODUCT ID]],MasterData[],5,0)</f>
        <v>90</v>
      </c>
      <c r="K489" s="14">
        <f>VLOOKUP(InputData[[#This Row],[PRODUCT ID]],MasterData[],6,0)</f>
        <v>115.2</v>
      </c>
      <c r="L489" s="14">
        <f>InputData[[#This Row],[BUYING PRIZE]]*InputData[[#This Row],[QUANTITY]]</f>
        <v>1170</v>
      </c>
      <c r="M489" s="14">
        <f>InputData[[#This Row],[SELLING PRICE]]*InputData[[#This Row],[QUANTITY]]*(1-InputData[[#This Row],[DISCOUNT %]])</f>
        <v>1497.6000000000001</v>
      </c>
      <c r="N489" s="12">
        <f>DAY(InputData[[#This Row],[DATE]])</f>
        <v>7</v>
      </c>
      <c r="O489" s="12" t="str">
        <f>TEXT(InputData[[#This Row],[DATE]],"mmm")</f>
        <v>Nov</v>
      </c>
      <c r="P489" s="12">
        <f>YEAR(InputData[[#This Row],[DATE]])</f>
        <v>2022</v>
      </c>
    </row>
    <row r="490" spans="1:16" x14ac:dyDescent="0.3">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14">
        <f>VLOOKUP(InputData[[#This Row],[PRODUCT ID]],MasterData[],5,0)</f>
        <v>90</v>
      </c>
      <c r="K490" s="14">
        <f>VLOOKUP(InputData[[#This Row],[PRODUCT ID]],MasterData[],6,0)</f>
        <v>96.3</v>
      </c>
      <c r="L490" s="14">
        <f>InputData[[#This Row],[BUYING PRIZE]]*InputData[[#This Row],[QUANTITY]]</f>
        <v>990</v>
      </c>
      <c r="M490" s="14">
        <f>InputData[[#This Row],[SELLING PRICE]]*InputData[[#This Row],[QUANTITY]]*(1-InputData[[#This Row],[DISCOUNT %]])</f>
        <v>1059.3</v>
      </c>
      <c r="N490" s="12">
        <f>DAY(InputData[[#This Row],[DATE]])</f>
        <v>8</v>
      </c>
      <c r="O490" s="12" t="str">
        <f>TEXT(InputData[[#This Row],[DATE]],"mmm")</f>
        <v>Nov</v>
      </c>
      <c r="P490" s="12">
        <f>YEAR(InputData[[#This Row],[DATE]])</f>
        <v>2022</v>
      </c>
    </row>
    <row r="491" spans="1:16" x14ac:dyDescent="0.3">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14">
        <f>VLOOKUP(InputData[[#This Row],[PRODUCT ID]],MasterData[],5,0)</f>
        <v>150</v>
      </c>
      <c r="K491" s="14">
        <f>VLOOKUP(InputData[[#This Row],[PRODUCT ID]],MasterData[],6,0)</f>
        <v>210</v>
      </c>
      <c r="L491" s="14">
        <f>InputData[[#This Row],[BUYING PRIZE]]*InputData[[#This Row],[QUANTITY]]</f>
        <v>1500</v>
      </c>
      <c r="M491" s="14">
        <f>InputData[[#This Row],[SELLING PRICE]]*InputData[[#This Row],[QUANTITY]]*(1-InputData[[#This Row],[DISCOUNT %]])</f>
        <v>2100</v>
      </c>
      <c r="N491" s="12">
        <f>DAY(InputData[[#This Row],[DATE]])</f>
        <v>8</v>
      </c>
      <c r="O491" s="12" t="str">
        <f>TEXT(InputData[[#This Row],[DATE]],"mmm")</f>
        <v>Nov</v>
      </c>
      <c r="P491" s="12">
        <f>YEAR(InputData[[#This Row],[DATE]])</f>
        <v>2022</v>
      </c>
    </row>
    <row r="492" spans="1:16" x14ac:dyDescent="0.3">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14">
        <f>VLOOKUP(InputData[[#This Row],[PRODUCT ID]],MasterData[],5,0)</f>
        <v>48</v>
      </c>
      <c r="K492" s="14">
        <f>VLOOKUP(InputData[[#This Row],[PRODUCT ID]],MasterData[],6,0)</f>
        <v>57.120000000000005</v>
      </c>
      <c r="L492" s="14">
        <f>InputData[[#This Row],[BUYING PRIZE]]*InputData[[#This Row],[QUANTITY]]</f>
        <v>384</v>
      </c>
      <c r="M492" s="14">
        <f>InputData[[#This Row],[SELLING PRICE]]*InputData[[#This Row],[QUANTITY]]*(1-InputData[[#This Row],[DISCOUNT %]])</f>
        <v>456.96000000000004</v>
      </c>
      <c r="N492" s="12">
        <f>DAY(InputData[[#This Row],[DATE]])</f>
        <v>9</v>
      </c>
      <c r="O492" s="12" t="str">
        <f>TEXT(InputData[[#This Row],[DATE]],"mmm")</f>
        <v>Nov</v>
      </c>
      <c r="P492" s="12">
        <f>YEAR(InputData[[#This Row],[DATE]])</f>
        <v>2022</v>
      </c>
    </row>
    <row r="493" spans="1:16" x14ac:dyDescent="0.3">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14">
        <f>VLOOKUP(InputData[[#This Row],[PRODUCT ID]],MasterData[],5,0)</f>
        <v>37</v>
      </c>
      <c r="K493" s="14">
        <f>VLOOKUP(InputData[[#This Row],[PRODUCT ID]],MasterData[],6,0)</f>
        <v>49.21</v>
      </c>
      <c r="L493" s="14">
        <f>InputData[[#This Row],[BUYING PRIZE]]*InputData[[#This Row],[QUANTITY]]</f>
        <v>259</v>
      </c>
      <c r="M493" s="14">
        <f>InputData[[#This Row],[SELLING PRICE]]*InputData[[#This Row],[QUANTITY]]*(1-InputData[[#This Row],[DISCOUNT %]])</f>
        <v>344.47</v>
      </c>
      <c r="N493" s="12">
        <f>DAY(InputData[[#This Row],[DATE]])</f>
        <v>10</v>
      </c>
      <c r="O493" s="12" t="str">
        <f>TEXT(InputData[[#This Row],[DATE]],"mmm")</f>
        <v>Nov</v>
      </c>
      <c r="P493" s="12">
        <f>YEAR(InputData[[#This Row],[DATE]])</f>
        <v>2022</v>
      </c>
    </row>
    <row r="494" spans="1:16" x14ac:dyDescent="0.3">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14">
        <f>VLOOKUP(InputData[[#This Row],[PRODUCT ID]],MasterData[],5,0)</f>
        <v>48</v>
      </c>
      <c r="K494" s="14">
        <f>VLOOKUP(InputData[[#This Row],[PRODUCT ID]],MasterData[],6,0)</f>
        <v>57.120000000000005</v>
      </c>
      <c r="L494" s="14">
        <f>InputData[[#This Row],[BUYING PRIZE]]*InputData[[#This Row],[QUANTITY]]</f>
        <v>480</v>
      </c>
      <c r="M494" s="14">
        <f>InputData[[#This Row],[SELLING PRICE]]*InputData[[#This Row],[QUANTITY]]*(1-InputData[[#This Row],[DISCOUNT %]])</f>
        <v>571.20000000000005</v>
      </c>
      <c r="N494" s="12">
        <f>DAY(InputData[[#This Row],[DATE]])</f>
        <v>13</v>
      </c>
      <c r="O494" s="12" t="str">
        <f>TEXT(InputData[[#This Row],[DATE]],"mmm")</f>
        <v>Nov</v>
      </c>
      <c r="P494" s="12">
        <f>YEAR(InputData[[#This Row],[DATE]])</f>
        <v>2022</v>
      </c>
    </row>
    <row r="495" spans="1:16" x14ac:dyDescent="0.3">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14">
        <f>VLOOKUP(InputData[[#This Row],[PRODUCT ID]],MasterData[],5,0)</f>
        <v>105</v>
      </c>
      <c r="K495" s="14">
        <f>VLOOKUP(InputData[[#This Row],[PRODUCT ID]],MasterData[],6,0)</f>
        <v>142.80000000000001</v>
      </c>
      <c r="L495" s="14">
        <f>InputData[[#This Row],[BUYING PRIZE]]*InputData[[#This Row],[QUANTITY]]</f>
        <v>105</v>
      </c>
      <c r="M495" s="14">
        <f>InputData[[#This Row],[SELLING PRICE]]*InputData[[#This Row],[QUANTITY]]*(1-InputData[[#This Row],[DISCOUNT %]])</f>
        <v>142.80000000000001</v>
      </c>
      <c r="N495" s="12">
        <f>DAY(InputData[[#This Row],[DATE]])</f>
        <v>14</v>
      </c>
      <c r="O495" s="12" t="str">
        <f>TEXT(InputData[[#This Row],[DATE]],"mmm")</f>
        <v>Nov</v>
      </c>
      <c r="P495" s="12">
        <f>YEAR(InputData[[#This Row],[DATE]])</f>
        <v>2022</v>
      </c>
    </row>
    <row r="496" spans="1:16" x14ac:dyDescent="0.3">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14">
        <f>VLOOKUP(InputData[[#This Row],[PRODUCT ID]],MasterData[],5,0)</f>
        <v>73</v>
      </c>
      <c r="K496" s="14">
        <f>VLOOKUP(InputData[[#This Row],[PRODUCT ID]],MasterData[],6,0)</f>
        <v>94.17</v>
      </c>
      <c r="L496" s="14">
        <f>InputData[[#This Row],[BUYING PRIZE]]*InputData[[#This Row],[QUANTITY]]</f>
        <v>1022</v>
      </c>
      <c r="M496" s="14">
        <f>InputData[[#This Row],[SELLING PRICE]]*InputData[[#This Row],[QUANTITY]]*(1-InputData[[#This Row],[DISCOUNT %]])</f>
        <v>1318.38</v>
      </c>
      <c r="N496" s="12">
        <f>DAY(InputData[[#This Row],[DATE]])</f>
        <v>15</v>
      </c>
      <c r="O496" s="12" t="str">
        <f>TEXT(InputData[[#This Row],[DATE]],"mmm")</f>
        <v>Nov</v>
      </c>
      <c r="P496" s="12">
        <f>YEAR(InputData[[#This Row],[DATE]])</f>
        <v>2022</v>
      </c>
    </row>
    <row r="497" spans="1:16" x14ac:dyDescent="0.3">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14">
        <f>VLOOKUP(InputData[[#This Row],[PRODUCT ID]],MasterData[],5,0)</f>
        <v>134</v>
      </c>
      <c r="K497" s="14">
        <f>VLOOKUP(InputData[[#This Row],[PRODUCT ID]],MasterData[],6,0)</f>
        <v>156.78</v>
      </c>
      <c r="L497" s="14">
        <f>InputData[[#This Row],[BUYING PRIZE]]*InputData[[#This Row],[QUANTITY]]</f>
        <v>1072</v>
      </c>
      <c r="M497" s="14">
        <f>InputData[[#This Row],[SELLING PRICE]]*InputData[[#This Row],[QUANTITY]]*(1-InputData[[#This Row],[DISCOUNT %]])</f>
        <v>1254.24</v>
      </c>
      <c r="N497" s="12">
        <f>DAY(InputData[[#This Row],[DATE]])</f>
        <v>16</v>
      </c>
      <c r="O497" s="12" t="str">
        <f>TEXT(InputData[[#This Row],[DATE]],"mmm")</f>
        <v>Nov</v>
      </c>
      <c r="P497" s="12">
        <f>YEAR(InputData[[#This Row],[DATE]])</f>
        <v>2022</v>
      </c>
    </row>
    <row r="498" spans="1:16" x14ac:dyDescent="0.3">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14">
        <f>VLOOKUP(InputData[[#This Row],[PRODUCT ID]],MasterData[],5,0)</f>
        <v>55</v>
      </c>
      <c r="K498" s="14">
        <f>VLOOKUP(InputData[[#This Row],[PRODUCT ID]],MasterData[],6,0)</f>
        <v>58.3</v>
      </c>
      <c r="L498" s="14">
        <f>InputData[[#This Row],[BUYING PRIZE]]*InputData[[#This Row],[QUANTITY]]</f>
        <v>440</v>
      </c>
      <c r="M498" s="14">
        <f>InputData[[#This Row],[SELLING PRICE]]*InputData[[#This Row],[QUANTITY]]*(1-InputData[[#This Row],[DISCOUNT %]])</f>
        <v>466.4</v>
      </c>
      <c r="N498" s="12">
        <f>DAY(InputData[[#This Row],[DATE]])</f>
        <v>18</v>
      </c>
      <c r="O498" s="12" t="str">
        <f>TEXT(InputData[[#This Row],[DATE]],"mmm")</f>
        <v>Nov</v>
      </c>
      <c r="P498" s="12">
        <f>YEAR(InputData[[#This Row],[DATE]])</f>
        <v>2022</v>
      </c>
    </row>
    <row r="499" spans="1:16" x14ac:dyDescent="0.3">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14">
        <f>VLOOKUP(InputData[[#This Row],[PRODUCT ID]],MasterData[],5,0)</f>
        <v>61</v>
      </c>
      <c r="K499" s="14">
        <f>VLOOKUP(InputData[[#This Row],[PRODUCT ID]],MasterData[],6,0)</f>
        <v>76.25</v>
      </c>
      <c r="L499" s="14">
        <f>InputData[[#This Row],[BUYING PRIZE]]*InputData[[#This Row],[QUANTITY]]</f>
        <v>366</v>
      </c>
      <c r="M499" s="14">
        <f>InputData[[#This Row],[SELLING PRICE]]*InputData[[#This Row],[QUANTITY]]*(1-InputData[[#This Row],[DISCOUNT %]])</f>
        <v>457.5</v>
      </c>
      <c r="N499" s="12">
        <f>DAY(InputData[[#This Row],[DATE]])</f>
        <v>21</v>
      </c>
      <c r="O499" s="12" t="str">
        <f>TEXT(InputData[[#This Row],[DATE]],"mmm")</f>
        <v>Nov</v>
      </c>
      <c r="P499" s="12">
        <f>YEAR(InputData[[#This Row],[DATE]])</f>
        <v>2022</v>
      </c>
    </row>
    <row r="500" spans="1:16" x14ac:dyDescent="0.3">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14">
        <f>VLOOKUP(InputData[[#This Row],[PRODUCT ID]],MasterData[],5,0)</f>
        <v>90</v>
      </c>
      <c r="K500" s="14">
        <f>VLOOKUP(InputData[[#This Row],[PRODUCT ID]],MasterData[],6,0)</f>
        <v>96.3</v>
      </c>
      <c r="L500" s="14">
        <f>InputData[[#This Row],[BUYING PRIZE]]*InputData[[#This Row],[QUANTITY]]</f>
        <v>1080</v>
      </c>
      <c r="M500" s="14">
        <f>InputData[[#This Row],[SELLING PRICE]]*InputData[[#This Row],[QUANTITY]]*(1-InputData[[#This Row],[DISCOUNT %]])</f>
        <v>1155.5999999999999</v>
      </c>
      <c r="N500" s="12">
        <f>DAY(InputData[[#This Row],[DATE]])</f>
        <v>23</v>
      </c>
      <c r="O500" s="12" t="str">
        <f>TEXT(InputData[[#This Row],[DATE]],"mmm")</f>
        <v>Nov</v>
      </c>
      <c r="P500" s="12">
        <f>YEAR(InputData[[#This Row],[DATE]])</f>
        <v>2022</v>
      </c>
    </row>
    <row r="501" spans="1:16" x14ac:dyDescent="0.3">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14">
        <f>VLOOKUP(InputData[[#This Row],[PRODUCT ID]],MasterData[],5,0)</f>
        <v>44</v>
      </c>
      <c r="K501" s="14">
        <f>VLOOKUP(InputData[[#This Row],[PRODUCT ID]],MasterData[],6,0)</f>
        <v>48.84</v>
      </c>
      <c r="L501" s="14">
        <f>InputData[[#This Row],[BUYING PRIZE]]*InputData[[#This Row],[QUANTITY]]</f>
        <v>220</v>
      </c>
      <c r="M501" s="14">
        <f>InputData[[#This Row],[SELLING PRICE]]*InputData[[#This Row],[QUANTITY]]*(1-InputData[[#This Row],[DISCOUNT %]])</f>
        <v>244.20000000000002</v>
      </c>
      <c r="N501" s="12">
        <f>DAY(InputData[[#This Row],[DATE]])</f>
        <v>25</v>
      </c>
      <c r="O501" s="12" t="str">
        <f>TEXT(InputData[[#This Row],[DATE]],"mmm")</f>
        <v>Nov</v>
      </c>
      <c r="P501" s="12">
        <f>YEAR(InputData[[#This Row],[DATE]])</f>
        <v>2022</v>
      </c>
    </row>
    <row r="502" spans="1:16" x14ac:dyDescent="0.3">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14">
        <f>VLOOKUP(InputData[[#This Row],[PRODUCT ID]],MasterData[],5,0)</f>
        <v>89</v>
      </c>
      <c r="K502" s="14">
        <f>VLOOKUP(InputData[[#This Row],[PRODUCT ID]],MasterData[],6,0)</f>
        <v>117.48</v>
      </c>
      <c r="L502" s="14">
        <f>InputData[[#This Row],[BUYING PRIZE]]*InputData[[#This Row],[QUANTITY]]</f>
        <v>445</v>
      </c>
      <c r="M502" s="14">
        <f>InputData[[#This Row],[SELLING PRICE]]*InputData[[#This Row],[QUANTITY]]*(1-InputData[[#This Row],[DISCOUNT %]])</f>
        <v>587.4</v>
      </c>
      <c r="N502" s="12">
        <f>DAY(InputData[[#This Row],[DATE]])</f>
        <v>26</v>
      </c>
      <c r="O502" s="12" t="str">
        <f>TEXT(InputData[[#This Row],[DATE]],"mmm")</f>
        <v>Nov</v>
      </c>
      <c r="P502" s="12">
        <f>YEAR(InputData[[#This Row],[DATE]])</f>
        <v>2022</v>
      </c>
    </row>
    <row r="503" spans="1:16" x14ac:dyDescent="0.3">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14">
        <f>VLOOKUP(InputData[[#This Row],[PRODUCT ID]],MasterData[],5,0)</f>
        <v>55</v>
      </c>
      <c r="K503" s="14">
        <f>VLOOKUP(InputData[[#This Row],[PRODUCT ID]],MasterData[],6,0)</f>
        <v>58.3</v>
      </c>
      <c r="L503" s="14">
        <f>InputData[[#This Row],[BUYING PRIZE]]*InputData[[#This Row],[QUANTITY]]</f>
        <v>825</v>
      </c>
      <c r="M503" s="14">
        <f>InputData[[#This Row],[SELLING PRICE]]*InputData[[#This Row],[QUANTITY]]*(1-InputData[[#This Row],[DISCOUNT %]])</f>
        <v>874.5</v>
      </c>
      <c r="N503" s="12">
        <f>DAY(InputData[[#This Row],[DATE]])</f>
        <v>27</v>
      </c>
      <c r="O503" s="12" t="str">
        <f>TEXT(InputData[[#This Row],[DATE]],"mmm")</f>
        <v>Nov</v>
      </c>
      <c r="P503" s="12">
        <f>YEAR(InputData[[#This Row],[DATE]])</f>
        <v>2022</v>
      </c>
    </row>
    <row r="504" spans="1:16" x14ac:dyDescent="0.3">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14">
        <f>VLOOKUP(InputData[[#This Row],[PRODUCT ID]],MasterData[],5,0)</f>
        <v>93</v>
      </c>
      <c r="K504" s="14">
        <f>VLOOKUP(InputData[[#This Row],[PRODUCT ID]],MasterData[],6,0)</f>
        <v>104.16</v>
      </c>
      <c r="L504" s="14">
        <f>InputData[[#This Row],[BUYING PRIZE]]*InputData[[#This Row],[QUANTITY]]</f>
        <v>744</v>
      </c>
      <c r="M504" s="14">
        <f>InputData[[#This Row],[SELLING PRICE]]*InputData[[#This Row],[QUANTITY]]*(1-InputData[[#This Row],[DISCOUNT %]])</f>
        <v>833.28</v>
      </c>
      <c r="N504" s="12">
        <f>DAY(InputData[[#This Row],[DATE]])</f>
        <v>28</v>
      </c>
      <c r="O504" s="12" t="str">
        <f>TEXT(InputData[[#This Row],[DATE]],"mmm")</f>
        <v>Nov</v>
      </c>
      <c r="P504" s="12">
        <f>YEAR(InputData[[#This Row],[DATE]])</f>
        <v>2022</v>
      </c>
    </row>
    <row r="505" spans="1:16" x14ac:dyDescent="0.3">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14">
        <f>VLOOKUP(InputData[[#This Row],[PRODUCT ID]],MasterData[],5,0)</f>
        <v>12</v>
      </c>
      <c r="K505" s="14">
        <f>VLOOKUP(InputData[[#This Row],[PRODUCT ID]],MasterData[],6,0)</f>
        <v>15.719999999999999</v>
      </c>
      <c r="L505" s="14">
        <f>InputData[[#This Row],[BUYING PRIZE]]*InputData[[#This Row],[QUANTITY]]</f>
        <v>24</v>
      </c>
      <c r="M505" s="14">
        <f>InputData[[#This Row],[SELLING PRICE]]*InputData[[#This Row],[QUANTITY]]*(1-InputData[[#This Row],[DISCOUNT %]])</f>
        <v>31.439999999999998</v>
      </c>
      <c r="N505" s="12">
        <f>DAY(InputData[[#This Row],[DATE]])</f>
        <v>30</v>
      </c>
      <c r="O505" s="12" t="str">
        <f>TEXT(InputData[[#This Row],[DATE]],"mmm")</f>
        <v>Nov</v>
      </c>
      <c r="P505" s="12">
        <f>YEAR(InputData[[#This Row],[DATE]])</f>
        <v>2022</v>
      </c>
    </row>
    <row r="506" spans="1:16" x14ac:dyDescent="0.3">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14">
        <f>VLOOKUP(InputData[[#This Row],[PRODUCT ID]],MasterData[],5,0)</f>
        <v>37</v>
      </c>
      <c r="K506" s="14">
        <f>VLOOKUP(InputData[[#This Row],[PRODUCT ID]],MasterData[],6,0)</f>
        <v>41.81</v>
      </c>
      <c r="L506" s="14">
        <f>InputData[[#This Row],[BUYING PRIZE]]*InputData[[#This Row],[QUANTITY]]</f>
        <v>185</v>
      </c>
      <c r="M506" s="14">
        <f>InputData[[#This Row],[SELLING PRICE]]*InputData[[#This Row],[QUANTITY]]*(1-InputData[[#This Row],[DISCOUNT %]])</f>
        <v>209.05</v>
      </c>
      <c r="N506" s="12">
        <f>DAY(InputData[[#This Row],[DATE]])</f>
        <v>3</v>
      </c>
      <c r="O506" s="12" t="str">
        <f>TEXT(InputData[[#This Row],[DATE]],"mmm")</f>
        <v>Dec</v>
      </c>
      <c r="P506" s="12">
        <f>YEAR(InputData[[#This Row],[DATE]])</f>
        <v>2022</v>
      </c>
    </row>
    <row r="507" spans="1:16" x14ac:dyDescent="0.3">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14">
        <f>VLOOKUP(InputData[[#This Row],[PRODUCT ID]],MasterData[],5,0)</f>
        <v>18</v>
      </c>
      <c r="K507" s="14">
        <f>VLOOKUP(InputData[[#This Row],[PRODUCT ID]],MasterData[],6,0)</f>
        <v>24.66</v>
      </c>
      <c r="L507" s="14">
        <f>InputData[[#This Row],[BUYING PRIZE]]*InputData[[#This Row],[QUANTITY]]</f>
        <v>180</v>
      </c>
      <c r="M507" s="14">
        <f>InputData[[#This Row],[SELLING PRICE]]*InputData[[#This Row],[QUANTITY]]*(1-InputData[[#This Row],[DISCOUNT %]])</f>
        <v>246.6</v>
      </c>
      <c r="N507" s="12">
        <f>DAY(InputData[[#This Row],[DATE]])</f>
        <v>4</v>
      </c>
      <c r="O507" s="12" t="str">
        <f>TEXT(InputData[[#This Row],[DATE]],"mmm")</f>
        <v>Dec</v>
      </c>
      <c r="P507" s="12">
        <f>YEAR(InputData[[#This Row],[DATE]])</f>
        <v>2022</v>
      </c>
    </row>
    <row r="508" spans="1:16" x14ac:dyDescent="0.3">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14">
        <f>VLOOKUP(InputData[[#This Row],[PRODUCT ID]],MasterData[],5,0)</f>
        <v>76</v>
      </c>
      <c r="K508" s="14">
        <f>VLOOKUP(InputData[[#This Row],[PRODUCT ID]],MasterData[],6,0)</f>
        <v>82.08</v>
      </c>
      <c r="L508" s="14">
        <f>InputData[[#This Row],[BUYING PRIZE]]*InputData[[#This Row],[QUANTITY]]</f>
        <v>1140</v>
      </c>
      <c r="M508" s="14">
        <f>InputData[[#This Row],[SELLING PRICE]]*InputData[[#This Row],[QUANTITY]]*(1-InputData[[#This Row],[DISCOUNT %]])</f>
        <v>1231.2</v>
      </c>
      <c r="N508" s="12">
        <f>DAY(InputData[[#This Row],[DATE]])</f>
        <v>4</v>
      </c>
      <c r="O508" s="12" t="str">
        <f>TEXT(InputData[[#This Row],[DATE]],"mmm")</f>
        <v>Dec</v>
      </c>
      <c r="P508" s="12">
        <f>YEAR(InputData[[#This Row],[DATE]])</f>
        <v>2022</v>
      </c>
    </row>
    <row r="509" spans="1:16" x14ac:dyDescent="0.3">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14">
        <f>VLOOKUP(InputData[[#This Row],[PRODUCT ID]],MasterData[],5,0)</f>
        <v>72</v>
      </c>
      <c r="K509" s="14">
        <f>VLOOKUP(InputData[[#This Row],[PRODUCT ID]],MasterData[],6,0)</f>
        <v>79.92</v>
      </c>
      <c r="L509" s="14">
        <f>InputData[[#This Row],[BUYING PRIZE]]*InputData[[#This Row],[QUANTITY]]</f>
        <v>864</v>
      </c>
      <c r="M509" s="14">
        <f>InputData[[#This Row],[SELLING PRICE]]*InputData[[#This Row],[QUANTITY]]*(1-InputData[[#This Row],[DISCOUNT %]])</f>
        <v>959.04</v>
      </c>
      <c r="N509" s="12">
        <f>DAY(InputData[[#This Row],[DATE]])</f>
        <v>7</v>
      </c>
      <c r="O509" s="12" t="str">
        <f>TEXT(InputData[[#This Row],[DATE]],"mmm")</f>
        <v>Dec</v>
      </c>
      <c r="P509" s="12">
        <f>YEAR(InputData[[#This Row],[DATE]])</f>
        <v>2022</v>
      </c>
    </row>
    <row r="510" spans="1:16" x14ac:dyDescent="0.3">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14">
        <f>VLOOKUP(InputData[[#This Row],[PRODUCT ID]],MasterData[],5,0)</f>
        <v>13</v>
      </c>
      <c r="K510" s="14">
        <f>VLOOKUP(InputData[[#This Row],[PRODUCT ID]],MasterData[],6,0)</f>
        <v>16.64</v>
      </c>
      <c r="L510" s="14">
        <f>InputData[[#This Row],[BUYING PRIZE]]*InputData[[#This Row],[QUANTITY]]</f>
        <v>169</v>
      </c>
      <c r="M510" s="14">
        <f>InputData[[#This Row],[SELLING PRICE]]*InputData[[#This Row],[QUANTITY]]*(1-InputData[[#This Row],[DISCOUNT %]])</f>
        <v>216.32</v>
      </c>
      <c r="N510" s="12">
        <f>DAY(InputData[[#This Row],[DATE]])</f>
        <v>7</v>
      </c>
      <c r="O510" s="12" t="str">
        <f>TEXT(InputData[[#This Row],[DATE]],"mmm")</f>
        <v>Dec</v>
      </c>
      <c r="P510" s="12">
        <f>YEAR(InputData[[#This Row],[DATE]])</f>
        <v>2022</v>
      </c>
    </row>
    <row r="511" spans="1:16" x14ac:dyDescent="0.3">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14">
        <f>VLOOKUP(InputData[[#This Row],[PRODUCT ID]],MasterData[],5,0)</f>
        <v>72</v>
      </c>
      <c r="K511" s="14">
        <f>VLOOKUP(InputData[[#This Row],[PRODUCT ID]],MasterData[],6,0)</f>
        <v>79.92</v>
      </c>
      <c r="L511" s="14">
        <f>InputData[[#This Row],[BUYING PRIZE]]*InputData[[#This Row],[QUANTITY]]</f>
        <v>360</v>
      </c>
      <c r="M511" s="14">
        <f>InputData[[#This Row],[SELLING PRICE]]*InputData[[#This Row],[QUANTITY]]*(1-InputData[[#This Row],[DISCOUNT %]])</f>
        <v>399.6</v>
      </c>
      <c r="N511" s="12">
        <f>DAY(InputData[[#This Row],[DATE]])</f>
        <v>7</v>
      </c>
      <c r="O511" s="12" t="str">
        <f>TEXT(InputData[[#This Row],[DATE]],"mmm")</f>
        <v>Dec</v>
      </c>
      <c r="P511" s="12">
        <f>YEAR(InputData[[#This Row],[DATE]])</f>
        <v>2022</v>
      </c>
    </row>
    <row r="512" spans="1:16" x14ac:dyDescent="0.3">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14">
        <f>VLOOKUP(InputData[[#This Row],[PRODUCT ID]],MasterData[],5,0)</f>
        <v>48</v>
      </c>
      <c r="K512" s="14">
        <f>VLOOKUP(InputData[[#This Row],[PRODUCT ID]],MasterData[],6,0)</f>
        <v>57.120000000000005</v>
      </c>
      <c r="L512" s="14">
        <f>InputData[[#This Row],[BUYING PRIZE]]*InputData[[#This Row],[QUANTITY]]</f>
        <v>240</v>
      </c>
      <c r="M512" s="14">
        <f>InputData[[#This Row],[SELLING PRICE]]*InputData[[#This Row],[QUANTITY]]*(1-InputData[[#This Row],[DISCOUNT %]])</f>
        <v>285.60000000000002</v>
      </c>
      <c r="N512" s="12">
        <f>DAY(InputData[[#This Row],[DATE]])</f>
        <v>11</v>
      </c>
      <c r="O512" s="12" t="str">
        <f>TEXT(InputData[[#This Row],[DATE]],"mmm")</f>
        <v>Dec</v>
      </c>
      <c r="P512" s="12">
        <f>YEAR(InputData[[#This Row],[DATE]])</f>
        <v>2022</v>
      </c>
    </row>
    <row r="513" spans="1:16" x14ac:dyDescent="0.3">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14">
        <f>VLOOKUP(InputData[[#This Row],[PRODUCT ID]],MasterData[],5,0)</f>
        <v>112</v>
      </c>
      <c r="K513" s="14">
        <f>VLOOKUP(InputData[[#This Row],[PRODUCT ID]],MasterData[],6,0)</f>
        <v>122.08</v>
      </c>
      <c r="L513" s="14">
        <f>InputData[[#This Row],[BUYING PRIZE]]*InputData[[#This Row],[QUANTITY]]</f>
        <v>1008</v>
      </c>
      <c r="M513" s="14">
        <f>InputData[[#This Row],[SELLING PRICE]]*InputData[[#This Row],[QUANTITY]]*(1-InputData[[#This Row],[DISCOUNT %]])</f>
        <v>1098.72</v>
      </c>
      <c r="N513" s="12">
        <f>DAY(InputData[[#This Row],[DATE]])</f>
        <v>11</v>
      </c>
      <c r="O513" s="12" t="str">
        <f>TEXT(InputData[[#This Row],[DATE]],"mmm")</f>
        <v>Dec</v>
      </c>
      <c r="P513" s="12">
        <f>YEAR(InputData[[#This Row],[DATE]])</f>
        <v>2022</v>
      </c>
    </row>
    <row r="514" spans="1:16" x14ac:dyDescent="0.3">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14">
        <f>VLOOKUP(InputData[[#This Row],[PRODUCT ID]],MasterData[],5,0)</f>
        <v>112</v>
      </c>
      <c r="K514" s="14">
        <f>VLOOKUP(InputData[[#This Row],[PRODUCT ID]],MasterData[],6,0)</f>
        <v>146.72</v>
      </c>
      <c r="L514" s="14">
        <f>InputData[[#This Row],[BUYING PRIZE]]*InputData[[#This Row],[QUANTITY]]</f>
        <v>1120</v>
      </c>
      <c r="M514" s="14">
        <f>InputData[[#This Row],[SELLING PRICE]]*InputData[[#This Row],[QUANTITY]]*(1-InputData[[#This Row],[DISCOUNT %]])</f>
        <v>1467.2</v>
      </c>
      <c r="N514" s="12">
        <f>DAY(InputData[[#This Row],[DATE]])</f>
        <v>11</v>
      </c>
      <c r="O514" s="12" t="str">
        <f>TEXT(InputData[[#This Row],[DATE]],"mmm")</f>
        <v>Dec</v>
      </c>
      <c r="P514" s="12">
        <f>YEAR(InputData[[#This Row],[DATE]])</f>
        <v>2022</v>
      </c>
    </row>
    <row r="515" spans="1:16" x14ac:dyDescent="0.3">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14">
        <f>VLOOKUP(InputData[[#This Row],[PRODUCT ID]],MasterData[],5,0)</f>
        <v>148</v>
      </c>
      <c r="K515" s="14">
        <f>VLOOKUP(InputData[[#This Row],[PRODUCT ID]],MasterData[],6,0)</f>
        <v>201.28</v>
      </c>
      <c r="L515" s="14">
        <f>InputData[[#This Row],[BUYING PRIZE]]*InputData[[#This Row],[QUANTITY]]</f>
        <v>1332</v>
      </c>
      <c r="M515" s="14">
        <f>InputData[[#This Row],[SELLING PRICE]]*InputData[[#This Row],[QUANTITY]]*(1-InputData[[#This Row],[DISCOUNT %]])</f>
        <v>1811.52</v>
      </c>
      <c r="N515" s="12">
        <f>DAY(InputData[[#This Row],[DATE]])</f>
        <v>12</v>
      </c>
      <c r="O515" s="12" t="str">
        <f>TEXT(InputData[[#This Row],[DATE]],"mmm")</f>
        <v>Dec</v>
      </c>
      <c r="P515" s="12">
        <f>YEAR(InputData[[#This Row],[DATE]])</f>
        <v>2022</v>
      </c>
    </row>
    <row r="516" spans="1:16" x14ac:dyDescent="0.3">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14">
        <f>VLOOKUP(InputData[[#This Row],[PRODUCT ID]],MasterData[],5,0)</f>
        <v>138</v>
      </c>
      <c r="K516" s="14">
        <f>VLOOKUP(InputData[[#This Row],[PRODUCT ID]],MasterData[],6,0)</f>
        <v>173.88</v>
      </c>
      <c r="L516" s="14">
        <f>InputData[[#This Row],[BUYING PRIZE]]*InputData[[#This Row],[QUANTITY]]</f>
        <v>1380</v>
      </c>
      <c r="M516" s="14">
        <f>InputData[[#This Row],[SELLING PRICE]]*InputData[[#This Row],[QUANTITY]]*(1-InputData[[#This Row],[DISCOUNT %]])</f>
        <v>1738.8</v>
      </c>
      <c r="N516" s="12">
        <f>DAY(InputData[[#This Row],[DATE]])</f>
        <v>12</v>
      </c>
      <c r="O516" s="12" t="str">
        <f>TEXT(InputData[[#This Row],[DATE]],"mmm")</f>
        <v>Dec</v>
      </c>
      <c r="P516" s="12">
        <f>YEAR(InputData[[#This Row],[DATE]])</f>
        <v>2022</v>
      </c>
    </row>
    <row r="517" spans="1:16" x14ac:dyDescent="0.3">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14">
        <f>VLOOKUP(InputData[[#This Row],[PRODUCT ID]],MasterData[],5,0)</f>
        <v>133</v>
      </c>
      <c r="K517" s="14">
        <f>VLOOKUP(InputData[[#This Row],[PRODUCT ID]],MasterData[],6,0)</f>
        <v>155.61000000000001</v>
      </c>
      <c r="L517" s="14">
        <f>InputData[[#This Row],[BUYING PRIZE]]*InputData[[#This Row],[QUANTITY]]</f>
        <v>532</v>
      </c>
      <c r="M517" s="14">
        <f>InputData[[#This Row],[SELLING PRICE]]*InputData[[#This Row],[QUANTITY]]*(1-InputData[[#This Row],[DISCOUNT %]])</f>
        <v>622.44000000000005</v>
      </c>
      <c r="N517" s="12">
        <f>DAY(InputData[[#This Row],[DATE]])</f>
        <v>14</v>
      </c>
      <c r="O517" s="12" t="str">
        <f>TEXT(InputData[[#This Row],[DATE]],"mmm")</f>
        <v>Dec</v>
      </c>
      <c r="P517" s="12">
        <f>YEAR(InputData[[#This Row],[DATE]])</f>
        <v>2022</v>
      </c>
    </row>
    <row r="518" spans="1:16" x14ac:dyDescent="0.3">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14">
        <f>VLOOKUP(InputData[[#This Row],[PRODUCT ID]],MasterData[],5,0)</f>
        <v>6</v>
      </c>
      <c r="K518" s="14">
        <f>VLOOKUP(InputData[[#This Row],[PRODUCT ID]],MasterData[],6,0)</f>
        <v>7.8599999999999994</v>
      </c>
      <c r="L518" s="14">
        <f>InputData[[#This Row],[BUYING PRIZE]]*InputData[[#This Row],[QUANTITY]]</f>
        <v>78</v>
      </c>
      <c r="M518" s="14">
        <f>InputData[[#This Row],[SELLING PRICE]]*InputData[[#This Row],[QUANTITY]]*(1-InputData[[#This Row],[DISCOUNT %]])</f>
        <v>102.17999999999999</v>
      </c>
      <c r="N518" s="12">
        <f>DAY(InputData[[#This Row],[DATE]])</f>
        <v>15</v>
      </c>
      <c r="O518" s="12" t="str">
        <f>TEXT(InputData[[#This Row],[DATE]],"mmm")</f>
        <v>Dec</v>
      </c>
      <c r="P518" s="12">
        <f>YEAR(InputData[[#This Row],[DATE]])</f>
        <v>2022</v>
      </c>
    </row>
    <row r="519" spans="1:16" x14ac:dyDescent="0.3">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14">
        <f>VLOOKUP(InputData[[#This Row],[PRODUCT ID]],MasterData[],5,0)</f>
        <v>76</v>
      </c>
      <c r="K519" s="14">
        <f>VLOOKUP(InputData[[#This Row],[PRODUCT ID]],MasterData[],6,0)</f>
        <v>82.08</v>
      </c>
      <c r="L519" s="14">
        <f>InputData[[#This Row],[BUYING PRIZE]]*InputData[[#This Row],[QUANTITY]]</f>
        <v>532</v>
      </c>
      <c r="M519" s="14">
        <f>InputData[[#This Row],[SELLING PRICE]]*InputData[[#This Row],[QUANTITY]]*(1-InputData[[#This Row],[DISCOUNT %]])</f>
        <v>574.55999999999995</v>
      </c>
      <c r="N519" s="12">
        <f>DAY(InputData[[#This Row],[DATE]])</f>
        <v>19</v>
      </c>
      <c r="O519" s="12" t="str">
        <f>TEXT(InputData[[#This Row],[DATE]],"mmm")</f>
        <v>Dec</v>
      </c>
      <c r="P519" s="12">
        <f>YEAR(InputData[[#This Row],[DATE]])</f>
        <v>2022</v>
      </c>
    </row>
    <row r="520" spans="1:16" x14ac:dyDescent="0.3">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14">
        <f>VLOOKUP(InputData[[#This Row],[PRODUCT ID]],MasterData[],5,0)</f>
        <v>44</v>
      </c>
      <c r="K520" s="14">
        <f>VLOOKUP(InputData[[#This Row],[PRODUCT ID]],MasterData[],6,0)</f>
        <v>48.4</v>
      </c>
      <c r="L520" s="14">
        <f>InputData[[#This Row],[BUYING PRIZE]]*InputData[[#This Row],[QUANTITY]]</f>
        <v>616</v>
      </c>
      <c r="M520" s="14">
        <f>InputData[[#This Row],[SELLING PRICE]]*InputData[[#This Row],[QUANTITY]]*(1-InputData[[#This Row],[DISCOUNT %]])</f>
        <v>677.6</v>
      </c>
      <c r="N520" s="12">
        <f>DAY(InputData[[#This Row],[DATE]])</f>
        <v>19</v>
      </c>
      <c r="O520" s="12" t="str">
        <f>TEXT(InputData[[#This Row],[DATE]],"mmm")</f>
        <v>Dec</v>
      </c>
      <c r="P520" s="12">
        <f>YEAR(InputData[[#This Row],[DATE]])</f>
        <v>2022</v>
      </c>
    </row>
    <row r="521" spans="1:16" x14ac:dyDescent="0.3">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14">
        <f>VLOOKUP(InputData[[#This Row],[PRODUCT ID]],MasterData[],5,0)</f>
        <v>6</v>
      </c>
      <c r="K521" s="14">
        <f>VLOOKUP(InputData[[#This Row],[PRODUCT ID]],MasterData[],6,0)</f>
        <v>7.8599999999999994</v>
      </c>
      <c r="L521" s="14">
        <f>InputData[[#This Row],[BUYING PRIZE]]*InputData[[#This Row],[QUANTITY]]</f>
        <v>66</v>
      </c>
      <c r="M521" s="14">
        <f>InputData[[#This Row],[SELLING PRICE]]*InputData[[#This Row],[QUANTITY]]*(1-InputData[[#This Row],[DISCOUNT %]])</f>
        <v>86.46</v>
      </c>
      <c r="N521" s="12">
        <f>DAY(InputData[[#This Row],[DATE]])</f>
        <v>19</v>
      </c>
      <c r="O521" s="12" t="str">
        <f>TEXT(InputData[[#This Row],[DATE]],"mmm")</f>
        <v>Dec</v>
      </c>
      <c r="P521" s="12">
        <f>YEAR(InputData[[#This Row],[DATE]])</f>
        <v>2022</v>
      </c>
    </row>
    <row r="522" spans="1:16" x14ac:dyDescent="0.3">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14">
        <f>VLOOKUP(InputData[[#This Row],[PRODUCT ID]],MasterData[],5,0)</f>
        <v>75</v>
      </c>
      <c r="K522" s="14">
        <f>VLOOKUP(InputData[[#This Row],[PRODUCT ID]],MasterData[],6,0)</f>
        <v>85.5</v>
      </c>
      <c r="L522" s="14">
        <f>InputData[[#This Row],[BUYING PRIZE]]*InputData[[#This Row],[QUANTITY]]</f>
        <v>750</v>
      </c>
      <c r="M522" s="14">
        <f>InputData[[#This Row],[SELLING PRICE]]*InputData[[#This Row],[QUANTITY]]*(1-InputData[[#This Row],[DISCOUNT %]])</f>
        <v>855</v>
      </c>
      <c r="N522" s="12">
        <f>DAY(InputData[[#This Row],[DATE]])</f>
        <v>21</v>
      </c>
      <c r="O522" s="12" t="str">
        <f>TEXT(InputData[[#This Row],[DATE]],"mmm")</f>
        <v>Dec</v>
      </c>
      <c r="P522" s="12">
        <f>YEAR(InputData[[#This Row],[DATE]])</f>
        <v>2022</v>
      </c>
    </row>
    <row r="523" spans="1:16" x14ac:dyDescent="0.3">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14">
        <f>VLOOKUP(InputData[[#This Row],[PRODUCT ID]],MasterData[],5,0)</f>
        <v>83</v>
      </c>
      <c r="K523" s="14">
        <f>VLOOKUP(InputData[[#This Row],[PRODUCT ID]],MasterData[],6,0)</f>
        <v>94.62</v>
      </c>
      <c r="L523" s="14">
        <f>InputData[[#This Row],[BUYING PRIZE]]*InputData[[#This Row],[QUANTITY]]</f>
        <v>1245</v>
      </c>
      <c r="M523" s="14">
        <f>InputData[[#This Row],[SELLING PRICE]]*InputData[[#This Row],[QUANTITY]]*(1-InputData[[#This Row],[DISCOUNT %]])</f>
        <v>1419.3000000000002</v>
      </c>
      <c r="N523" s="12">
        <f>DAY(InputData[[#This Row],[DATE]])</f>
        <v>29</v>
      </c>
      <c r="O523" s="12" t="str">
        <f>TEXT(InputData[[#This Row],[DATE]],"mmm")</f>
        <v>Dec</v>
      </c>
      <c r="P523" s="12">
        <f>YEAR(InputData[[#This Row],[DATE]])</f>
        <v>2022</v>
      </c>
    </row>
    <row r="524" spans="1:16" x14ac:dyDescent="0.3">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14">
        <f>VLOOKUP(InputData[[#This Row],[PRODUCT ID]],MasterData[],5,0)</f>
        <v>120</v>
      </c>
      <c r="K524" s="14">
        <f>VLOOKUP(InputData[[#This Row],[PRODUCT ID]],MasterData[],6,0)</f>
        <v>162</v>
      </c>
      <c r="L524" s="14">
        <f>InputData[[#This Row],[BUYING PRIZE]]*InputData[[#This Row],[QUANTITY]]</f>
        <v>120</v>
      </c>
      <c r="M524" s="14">
        <f>InputData[[#This Row],[SELLING PRICE]]*InputData[[#This Row],[QUANTITY]]*(1-InputData[[#This Row],[DISCOUNT %]])</f>
        <v>162</v>
      </c>
      <c r="N524" s="12">
        <f>DAY(InputData[[#This Row],[DATE]])</f>
        <v>29</v>
      </c>
      <c r="O524" s="12" t="str">
        <f>TEXT(InputData[[#This Row],[DATE]],"mmm")</f>
        <v>Dec</v>
      </c>
      <c r="P524" s="12">
        <f>YEAR(InputData[[#This Row],[DATE]])</f>
        <v>2022</v>
      </c>
    </row>
    <row r="525" spans="1:16" x14ac:dyDescent="0.3">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14">
        <f>VLOOKUP(InputData[[#This Row],[PRODUCT ID]],MasterData[],5,0)</f>
        <v>138</v>
      </c>
      <c r="K525" s="14">
        <f>VLOOKUP(InputData[[#This Row],[PRODUCT ID]],MasterData[],6,0)</f>
        <v>173.88</v>
      </c>
      <c r="L525" s="14">
        <f>InputData[[#This Row],[BUYING PRIZE]]*InputData[[#This Row],[QUANTITY]]</f>
        <v>1932</v>
      </c>
      <c r="M525" s="14">
        <f>InputData[[#This Row],[SELLING PRICE]]*InputData[[#This Row],[QUANTITY]]*(1-InputData[[#This Row],[DISCOUNT %]])</f>
        <v>2434.3199999999997</v>
      </c>
      <c r="N525" s="12">
        <f>DAY(InputData[[#This Row],[DATE]])</f>
        <v>30</v>
      </c>
      <c r="O525" s="12" t="str">
        <f>TEXT(InputData[[#This Row],[DATE]],"mmm")</f>
        <v>Dec</v>
      </c>
      <c r="P525" s="12">
        <f>YEAR(InputData[[#This Row],[DATE]])</f>
        <v>2022</v>
      </c>
    </row>
    <row r="526" spans="1:16" x14ac:dyDescent="0.3">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14">
        <f>VLOOKUP(InputData[[#This Row],[PRODUCT ID]],MasterData[],5,0)</f>
        <v>95</v>
      </c>
      <c r="K526" s="14">
        <f>VLOOKUP(InputData[[#This Row],[PRODUCT ID]],MasterData[],6,0)</f>
        <v>119.7</v>
      </c>
      <c r="L526" s="14">
        <f>InputData[[#This Row],[BUYING PRIZE]]*InputData[[#This Row],[QUANTITY]]</f>
        <v>1140</v>
      </c>
      <c r="M526" s="14">
        <f>InputData[[#This Row],[SELLING PRICE]]*InputData[[#This Row],[QUANTITY]]*(1-InputData[[#This Row],[DISCOUNT %]])</f>
        <v>1436.4</v>
      </c>
      <c r="N526" s="12">
        <f>DAY(InputData[[#This Row],[DATE]])</f>
        <v>31</v>
      </c>
      <c r="O526" s="12" t="str">
        <f>TEXT(InputData[[#This Row],[DATE]],"mmm")</f>
        <v>Dec</v>
      </c>
      <c r="P526" s="12">
        <f>YEAR(InputData[[#This Row],[DATE]])</f>
        <v>2022</v>
      </c>
    </row>
    <row r="527" spans="1:16" x14ac:dyDescent="0.3">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14">
        <f>VLOOKUP(InputData[[#This Row],[PRODUCT ID]],MasterData[],5,0)</f>
        <v>44</v>
      </c>
      <c r="K527" s="14">
        <f>VLOOKUP(InputData[[#This Row],[PRODUCT ID]],MasterData[],6,0)</f>
        <v>48.4</v>
      </c>
      <c r="L527" s="14">
        <f>InputData[[#This Row],[BUYING PRIZE]]*InputData[[#This Row],[QUANTITY]]</f>
        <v>264</v>
      </c>
      <c r="M527" s="14">
        <f>InputData[[#This Row],[SELLING PRICE]]*InputData[[#This Row],[QUANTITY]]*(1-InputData[[#This Row],[DISCOUNT %]])</f>
        <v>290.39999999999998</v>
      </c>
      <c r="N527" s="12">
        <f>DAY(InputData[[#This Row],[DATE]])</f>
        <v>31</v>
      </c>
      <c r="O527" s="12" t="str">
        <f>TEXT(InputData[[#This Row],[DATE]],"mmm")</f>
        <v>Dec</v>
      </c>
      <c r="P527" s="12">
        <f>YEAR(InputData[[#This Row],[DATE]])</f>
        <v>2022</v>
      </c>
    </row>
    <row r="528" spans="1:16" x14ac:dyDescent="0.3">
      <c r="A528" s="3">
        <v>44926</v>
      </c>
      <c r="B528" s="7" t="s">
        <v>29</v>
      </c>
      <c r="C528" s="8">
        <v>3</v>
      </c>
      <c r="D528" s="5" t="s">
        <v>105</v>
      </c>
      <c r="E528" s="8" t="s">
        <v>107</v>
      </c>
      <c r="F528" s="6">
        <v>0</v>
      </c>
      <c r="G528" t="str">
        <f>VLOOKUP(InputData[[#This Row],[PRODUCT ID]],MasterData[],2,0)</f>
        <v>Product11</v>
      </c>
      <c r="H528" t="str">
        <f>VLOOKUP(InputData[[#This Row],[PRODUCT ID]],MasterData[],3,0)</f>
        <v>Category02</v>
      </c>
      <c r="I528" t="str">
        <f>VLOOKUP(InputData[[#This Row],[PRODUCT ID]],MasterData[],4,0)</f>
        <v>Lt</v>
      </c>
      <c r="J528" s="14">
        <f>VLOOKUP(InputData[[#This Row],[PRODUCT ID]],MasterData[],5,0)</f>
        <v>44</v>
      </c>
      <c r="K528" s="14">
        <f>VLOOKUP(InputData[[#This Row],[PRODUCT ID]],MasterData[],6,0)</f>
        <v>48.4</v>
      </c>
      <c r="L528" s="14">
        <f>InputData[[#This Row],[BUYING PRIZE]]*InputData[[#This Row],[QUANTITY]]</f>
        <v>132</v>
      </c>
      <c r="M528" s="14">
        <f>InputData[[#This Row],[SELLING PRICE]]*InputData[[#This Row],[QUANTITY]]*(1-InputData[[#This Row],[DISCOUNT %]])</f>
        <v>145.19999999999999</v>
      </c>
      <c r="N528" s="12">
        <f>DAY(InputData[[#This Row],[DATE]])</f>
        <v>31</v>
      </c>
      <c r="O528" s="12" t="str">
        <f>TEXT(InputData[[#This Row],[DATE]],"mmm")</f>
        <v>Dec</v>
      </c>
      <c r="P528" s="12">
        <f>YEAR(InputData[[#This Row],[DATE]])</f>
        <v>2022</v>
      </c>
    </row>
    <row r="529" spans="1:16" x14ac:dyDescent="0.3">
      <c r="A529" s="15"/>
      <c r="B529" s="7"/>
      <c r="C529" s="8"/>
      <c r="D529" s="5"/>
      <c r="E529" s="8"/>
      <c r="F529" s="6"/>
      <c r="G529" s="12"/>
      <c r="H529" s="12"/>
      <c r="I529" s="12"/>
      <c r="N529" s="12"/>
      <c r="O529" s="12"/>
      <c r="P529" s="12"/>
    </row>
  </sheetData>
  <dataValidations count="3">
    <dataValidation type="list" allowBlank="1" showInputMessage="1" showErrorMessage="1" sqref="E2:E529">
      <formula1>"Online,Cash"</formula1>
    </dataValidation>
    <dataValidation type="whole" allowBlank="1" showInputMessage="1" showErrorMessage="1" sqref="C2:C529">
      <formula1>1</formula1>
      <formula2>1000</formula2>
    </dataValidation>
    <dataValidation type="list" allowBlank="1" showInputMessage="1" sqref="D2:D529">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F46"/>
  <sheetViews>
    <sheetView workbookViewId="0">
      <selection activeCell="C30" sqref="C30"/>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s>
  <sheetData>
    <row r="1" spans="1:6" ht="15" thickBot="1" x14ac:dyDescent="0.35">
      <c r="A1" s="1" t="s">
        <v>0</v>
      </c>
      <c r="B1" s="1" t="s">
        <v>1</v>
      </c>
      <c r="C1" s="1" t="s">
        <v>2</v>
      </c>
      <c r="D1" s="1" t="s">
        <v>3</v>
      </c>
      <c r="E1" s="1" t="s">
        <v>4</v>
      </c>
      <c r="F1" s="1" t="s">
        <v>5</v>
      </c>
    </row>
    <row r="2" spans="1:6" x14ac:dyDescent="0.3">
      <c r="A2" s="9" t="s">
        <v>6</v>
      </c>
      <c r="B2" s="9" t="s">
        <v>7</v>
      </c>
      <c r="C2" s="9" t="s">
        <v>8</v>
      </c>
      <c r="D2" s="9" t="s">
        <v>9</v>
      </c>
      <c r="E2" s="9">
        <v>98</v>
      </c>
      <c r="F2" s="9">
        <v>103.88</v>
      </c>
    </row>
    <row r="3" spans="1:6" x14ac:dyDescent="0.3">
      <c r="A3" s="9" t="s">
        <v>10</v>
      </c>
      <c r="B3" s="9" t="s">
        <v>11</v>
      </c>
      <c r="C3" s="9" t="s">
        <v>8</v>
      </c>
      <c r="D3" s="9" t="s">
        <v>9</v>
      </c>
      <c r="E3" s="9">
        <v>105</v>
      </c>
      <c r="F3" s="9">
        <v>142.80000000000001</v>
      </c>
    </row>
    <row r="4" spans="1:6" x14ac:dyDescent="0.3">
      <c r="A4" s="9" t="s">
        <v>12</v>
      </c>
      <c r="B4" s="9" t="s">
        <v>13</v>
      </c>
      <c r="C4" s="9" t="s">
        <v>8</v>
      </c>
      <c r="D4" s="9" t="s">
        <v>9</v>
      </c>
      <c r="E4" s="9">
        <v>71</v>
      </c>
      <c r="F4" s="9">
        <v>80.94</v>
      </c>
    </row>
    <row r="5" spans="1:6" x14ac:dyDescent="0.3">
      <c r="A5" s="9" t="s">
        <v>14</v>
      </c>
      <c r="B5" s="9" t="s">
        <v>15</v>
      </c>
      <c r="C5" s="9" t="s">
        <v>8</v>
      </c>
      <c r="D5" s="9" t="s">
        <v>109</v>
      </c>
      <c r="E5" s="9">
        <v>44</v>
      </c>
      <c r="F5" s="9">
        <v>48.84</v>
      </c>
    </row>
    <row r="6" spans="1:6" x14ac:dyDescent="0.3">
      <c r="A6" s="9" t="s">
        <v>16</v>
      </c>
      <c r="B6" s="9" t="s">
        <v>17</v>
      </c>
      <c r="C6" s="9" t="s">
        <v>8</v>
      </c>
      <c r="D6" s="9" t="s">
        <v>110</v>
      </c>
      <c r="E6" s="9">
        <v>133</v>
      </c>
      <c r="F6" s="9">
        <v>155.61000000000001</v>
      </c>
    </row>
    <row r="7" spans="1:6" x14ac:dyDescent="0.3">
      <c r="A7" s="9" t="s">
        <v>18</v>
      </c>
      <c r="B7" s="9" t="s">
        <v>19</v>
      </c>
      <c r="C7" s="9" t="s">
        <v>8</v>
      </c>
      <c r="D7" s="9" t="s">
        <v>9</v>
      </c>
      <c r="E7" s="9">
        <v>75</v>
      </c>
      <c r="F7" s="9">
        <v>85.5</v>
      </c>
    </row>
    <row r="8" spans="1:6" x14ac:dyDescent="0.3">
      <c r="A8" s="9" t="s">
        <v>20</v>
      </c>
      <c r="B8" s="9" t="s">
        <v>21</v>
      </c>
      <c r="C8" s="9" t="s">
        <v>8</v>
      </c>
      <c r="D8" s="9" t="s">
        <v>109</v>
      </c>
      <c r="E8" s="9">
        <v>43</v>
      </c>
      <c r="F8" s="9">
        <v>47.730000000000004</v>
      </c>
    </row>
    <row r="9" spans="1:6" x14ac:dyDescent="0.3">
      <c r="A9" s="9" t="s">
        <v>22</v>
      </c>
      <c r="B9" s="9" t="s">
        <v>23</v>
      </c>
      <c r="C9" s="9" t="s">
        <v>8</v>
      </c>
      <c r="D9" s="9" t="s">
        <v>9</v>
      </c>
      <c r="E9" s="9">
        <v>83</v>
      </c>
      <c r="F9" s="9">
        <v>94.62</v>
      </c>
    </row>
    <row r="10" spans="1:6" x14ac:dyDescent="0.3">
      <c r="A10" s="9" t="s">
        <v>24</v>
      </c>
      <c r="B10" s="9" t="s">
        <v>25</v>
      </c>
      <c r="C10" s="9" t="s">
        <v>8</v>
      </c>
      <c r="D10" s="9" t="s">
        <v>111</v>
      </c>
      <c r="E10" s="9">
        <v>6</v>
      </c>
      <c r="F10" s="9">
        <v>7.8599999999999994</v>
      </c>
    </row>
    <row r="11" spans="1:6" x14ac:dyDescent="0.3">
      <c r="A11" s="9" t="s">
        <v>26</v>
      </c>
      <c r="B11" s="9" t="s">
        <v>27</v>
      </c>
      <c r="C11" s="9" t="s">
        <v>28</v>
      </c>
      <c r="D11" s="9" t="s">
        <v>110</v>
      </c>
      <c r="E11" s="9">
        <v>148</v>
      </c>
      <c r="F11" s="9">
        <v>164.28</v>
      </c>
    </row>
    <row r="12" spans="1:6" x14ac:dyDescent="0.3">
      <c r="A12" s="9" t="s">
        <v>29</v>
      </c>
      <c r="B12" s="9" t="s">
        <v>30</v>
      </c>
      <c r="C12" s="9" t="s">
        <v>28</v>
      </c>
      <c r="D12" s="9" t="s">
        <v>109</v>
      </c>
      <c r="E12" s="9">
        <v>44</v>
      </c>
      <c r="F12" s="9">
        <v>48.4</v>
      </c>
    </row>
    <row r="13" spans="1:6" x14ac:dyDescent="0.3">
      <c r="A13" s="9" t="s">
        <v>31</v>
      </c>
      <c r="B13" s="9" t="s">
        <v>32</v>
      </c>
      <c r="C13" s="9" t="s">
        <v>28</v>
      </c>
      <c r="D13" s="9" t="s">
        <v>9</v>
      </c>
      <c r="E13" s="9">
        <v>73</v>
      </c>
      <c r="F13" s="9">
        <v>94.17</v>
      </c>
    </row>
    <row r="14" spans="1:6" x14ac:dyDescent="0.3">
      <c r="A14" s="9" t="s">
        <v>33</v>
      </c>
      <c r="B14" s="9" t="s">
        <v>34</v>
      </c>
      <c r="C14" s="9" t="s">
        <v>28</v>
      </c>
      <c r="D14" s="9" t="s">
        <v>9</v>
      </c>
      <c r="E14" s="9">
        <v>112</v>
      </c>
      <c r="F14" s="9">
        <v>122.08</v>
      </c>
    </row>
    <row r="15" spans="1:6" x14ac:dyDescent="0.3">
      <c r="A15" s="9" t="s">
        <v>35</v>
      </c>
      <c r="B15" s="9" t="s">
        <v>36</v>
      </c>
      <c r="C15" s="9" t="s">
        <v>28</v>
      </c>
      <c r="D15" s="9" t="s">
        <v>9</v>
      </c>
      <c r="E15" s="9">
        <v>112</v>
      </c>
      <c r="F15" s="9">
        <v>146.72</v>
      </c>
    </row>
    <row r="16" spans="1:6" x14ac:dyDescent="0.3">
      <c r="A16" s="9" t="s">
        <v>37</v>
      </c>
      <c r="B16" s="9" t="s">
        <v>38</v>
      </c>
      <c r="C16" s="9" t="s">
        <v>28</v>
      </c>
      <c r="D16" s="9" t="s">
        <v>111</v>
      </c>
      <c r="E16" s="9">
        <v>12</v>
      </c>
      <c r="F16" s="9">
        <v>15.719999999999999</v>
      </c>
    </row>
    <row r="17" spans="1:6" x14ac:dyDescent="0.3">
      <c r="A17" s="9" t="s">
        <v>39</v>
      </c>
      <c r="B17" s="9" t="s">
        <v>40</v>
      </c>
      <c r="C17" s="9" t="s">
        <v>28</v>
      </c>
      <c r="D17" s="9" t="s">
        <v>111</v>
      </c>
      <c r="E17" s="9">
        <v>13</v>
      </c>
      <c r="F17" s="9">
        <v>16.64</v>
      </c>
    </row>
    <row r="18" spans="1:6" x14ac:dyDescent="0.3">
      <c r="A18" s="9" t="s">
        <v>41</v>
      </c>
      <c r="B18" s="9" t="s">
        <v>42</v>
      </c>
      <c r="C18" s="9" t="s">
        <v>28</v>
      </c>
      <c r="D18" s="9" t="s">
        <v>110</v>
      </c>
      <c r="E18" s="9">
        <v>134</v>
      </c>
      <c r="F18" s="9">
        <v>156.78</v>
      </c>
    </row>
    <row r="19" spans="1:6" x14ac:dyDescent="0.3">
      <c r="A19" s="9" t="s">
        <v>43</v>
      </c>
      <c r="B19" s="9" t="s">
        <v>44</v>
      </c>
      <c r="C19" s="9" t="s">
        <v>28</v>
      </c>
      <c r="D19" s="9" t="s">
        <v>111</v>
      </c>
      <c r="E19" s="9">
        <v>37</v>
      </c>
      <c r="F19" s="9">
        <v>49.21</v>
      </c>
    </row>
    <row r="20" spans="1:6" x14ac:dyDescent="0.3">
      <c r="A20" s="9" t="s">
        <v>45</v>
      </c>
      <c r="B20" s="9" t="s">
        <v>46</v>
      </c>
      <c r="C20" s="9" t="s">
        <v>28</v>
      </c>
      <c r="D20" s="9" t="s">
        <v>110</v>
      </c>
      <c r="E20" s="9">
        <v>150</v>
      </c>
      <c r="F20" s="9">
        <v>210</v>
      </c>
    </row>
    <row r="21" spans="1:6" x14ac:dyDescent="0.3">
      <c r="A21" s="9" t="s">
        <v>47</v>
      </c>
      <c r="B21" s="9" t="s">
        <v>48</v>
      </c>
      <c r="C21" s="9" t="s">
        <v>49</v>
      </c>
      <c r="D21" s="9" t="s">
        <v>109</v>
      </c>
      <c r="E21" s="9">
        <v>61</v>
      </c>
      <c r="F21" s="9">
        <v>76.25</v>
      </c>
    </row>
    <row r="22" spans="1:6" x14ac:dyDescent="0.3">
      <c r="A22" s="9" t="s">
        <v>50</v>
      </c>
      <c r="B22" s="9" t="s">
        <v>51</v>
      </c>
      <c r="C22" s="9" t="s">
        <v>49</v>
      </c>
      <c r="D22" s="9" t="s">
        <v>110</v>
      </c>
      <c r="E22" s="9">
        <v>126</v>
      </c>
      <c r="F22" s="9">
        <v>162.54</v>
      </c>
    </row>
    <row r="23" spans="1:6" x14ac:dyDescent="0.3">
      <c r="A23" s="9" t="s">
        <v>52</v>
      </c>
      <c r="B23" s="9" t="s">
        <v>53</v>
      </c>
      <c r="C23" s="9" t="s">
        <v>49</v>
      </c>
      <c r="D23" s="9" t="s">
        <v>110</v>
      </c>
      <c r="E23" s="9">
        <v>121</v>
      </c>
      <c r="F23" s="9">
        <v>141.57</v>
      </c>
    </row>
    <row r="24" spans="1:6" x14ac:dyDescent="0.3">
      <c r="A24" s="9" t="s">
        <v>54</v>
      </c>
      <c r="B24" s="9" t="s">
        <v>55</v>
      </c>
      <c r="C24" s="9" t="s">
        <v>49</v>
      </c>
      <c r="D24" s="9" t="s">
        <v>110</v>
      </c>
      <c r="E24" s="9">
        <v>141</v>
      </c>
      <c r="F24" s="9">
        <v>149.46</v>
      </c>
    </row>
    <row r="25" spans="1:6" x14ac:dyDescent="0.3">
      <c r="A25" s="9" t="s">
        <v>56</v>
      </c>
      <c r="B25" s="9" t="s">
        <v>57</v>
      </c>
      <c r="C25" s="9" t="s">
        <v>49</v>
      </c>
      <c r="D25" s="9" t="s">
        <v>110</v>
      </c>
      <c r="E25" s="9">
        <v>144</v>
      </c>
      <c r="F25" s="9">
        <v>156.96</v>
      </c>
    </row>
    <row r="26" spans="1:6" x14ac:dyDescent="0.3">
      <c r="A26" s="9" t="s">
        <v>58</v>
      </c>
      <c r="B26" s="9" t="s">
        <v>59</v>
      </c>
      <c r="C26" s="9" t="s">
        <v>49</v>
      </c>
      <c r="D26" s="9" t="s">
        <v>111</v>
      </c>
      <c r="E26" s="9">
        <v>7</v>
      </c>
      <c r="F26" s="9">
        <v>8.33</v>
      </c>
    </row>
    <row r="27" spans="1:6" x14ac:dyDescent="0.3">
      <c r="A27" s="9" t="s">
        <v>60</v>
      </c>
      <c r="B27" s="9" t="s">
        <v>61</v>
      </c>
      <c r="C27" s="9" t="s">
        <v>62</v>
      </c>
      <c r="D27" s="9" t="s">
        <v>111</v>
      </c>
      <c r="E27" s="9">
        <v>18</v>
      </c>
      <c r="F27" s="9">
        <v>24.66</v>
      </c>
    </row>
    <row r="28" spans="1:6" x14ac:dyDescent="0.3">
      <c r="A28" s="9" t="s">
        <v>63</v>
      </c>
      <c r="B28" s="9" t="s">
        <v>64</v>
      </c>
      <c r="C28" s="9" t="s">
        <v>62</v>
      </c>
      <c r="D28" s="9" t="s">
        <v>109</v>
      </c>
      <c r="E28" s="9">
        <v>48</v>
      </c>
      <c r="F28" s="9">
        <v>57.120000000000005</v>
      </c>
    </row>
    <row r="29" spans="1:6" x14ac:dyDescent="0.3">
      <c r="A29" s="9" t="s">
        <v>65</v>
      </c>
      <c r="B29" s="9" t="s">
        <v>66</v>
      </c>
      <c r="C29" s="9" t="s">
        <v>62</v>
      </c>
      <c r="D29" s="9" t="s">
        <v>111</v>
      </c>
      <c r="E29" s="9">
        <v>37</v>
      </c>
      <c r="F29" s="9">
        <v>41.81</v>
      </c>
    </row>
    <row r="30" spans="1:6" x14ac:dyDescent="0.3">
      <c r="A30" s="9" t="s">
        <v>67</v>
      </c>
      <c r="B30" s="9" t="s">
        <v>68</v>
      </c>
      <c r="C30" s="9" t="s">
        <v>62</v>
      </c>
      <c r="D30" s="9" t="s">
        <v>109</v>
      </c>
      <c r="E30" s="9">
        <v>47</v>
      </c>
      <c r="F30" s="9">
        <v>53.11</v>
      </c>
    </row>
    <row r="31" spans="1:6" x14ac:dyDescent="0.3">
      <c r="A31" s="9" t="s">
        <v>69</v>
      </c>
      <c r="B31" s="9" t="s">
        <v>70</v>
      </c>
      <c r="C31" s="9" t="s">
        <v>62</v>
      </c>
      <c r="D31" s="9" t="s">
        <v>110</v>
      </c>
      <c r="E31" s="9">
        <v>148</v>
      </c>
      <c r="F31" s="9">
        <v>201.28</v>
      </c>
    </row>
    <row r="32" spans="1:6" x14ac:dyDescent="0.3">
      <c r="A32" s="9" t="s">
        <v>71</v>
      </c>
      <c r="B32" s="9" t="s">
        <v>72</v>
      </c>
      <c r="C32" s="9" t="s">
        <v>62</v>
      </c>
      <c r="D32" s="9" t="s">
        <v>9</v>
      </c>
      <c r="E32" s="9">
        <v>93</v>
      </c>
      <c r="F32" s="9">
        <v>104.16</v>
      </c>
    </row>
    <row r="33" spans="1:6" x14ac:dyDescent="0.3">
      <c r="A33" s="9" t="s">
        <v>73</v>
      </c>
      <c r="B33" s="9" t="s">
        <v>74</v>
      </c>
      <c r="C33" s="9" t="s">
        <v>62</v>
      </c>
      <c r="D33" s="9" t="s">
        <v>9</v>
      </c>
      <c r="E33" s="9">
        <v>89</v>
      </c>
      <c r="F33" s="9">
        <v>117.48</v>
      </c>
    </row>
    <row r="34" spans="1:6" x14ac:dyDescent="0.3">
      <c r="A34" s="9" t="s">
        <v>75</v>
      </c>
      <c r="B34" s="9" t="s">
        <v>76</v>
      </c>
      <c r="C34" s="9" t="s">
        <v>62</v>
      </c>
      <c r="D34" s="9" t="s">
        <v>9</v>
      </c>
      <c r="E34" s="9">
        <v>95</v>
      </c>
      <c r="F34" s="9">
        <v>119.7</v>
      </c>
    </row>
    <row r="35" spans="1:6" x14ac:dyDescent="0.3">
      <c r="A35" s="9" t="s">
        <v>77</v>
      </c>
      <c r="B35" s="9" t="s">
        <v>78</v>
      </c>
      <c r="C35" s="9" t="s">
        <v>62</v>
      </c>
      <c r="D35" s="9" t="s">
        <v>109</v>
      </c>
      <c r="E35" s="9">
        <v>55</v>
      </c>
      <c r="F35" s="9">
        <v>58.3</v>
      </c>
    </row>
    <row r="36" spans="1:6" x14ac:dyDescent="0.3">
      <c r="A36" s="9" t="s">
        <v>79</v>
      </c>
      <c r="B36" s="9" t="s">
        <v>80</v>
      </c>
      <c r="C36" s="9" t="s">
        <v>62</v>
      </c>
      <c r="D36" s="9" t="s">
        <v>111</v>
      </c>
      <c r="E36" s="9">
        <v>5</v>
      </c>
      <c r="F36" s="9">
        <v>6.7</v>
      </c>
    </row>
    <row r="37" spans="1:6" x14ac:dyDescent="0.3">
      <c r="A37" s="9" t="s">
        <v>81</v>
      </c>
      <c r="B37" s="9" t="s">
        <v>82</v>
      </c>
      <c r="C37" s="9" t="s">
        <v>62</v>
      </c>
      <c r="D37" s="9" t="s">
        <v>9</v>
      </c>
      <c r="E37" s="9">
        <v>90</v>
      </c>
      <c r="F37" s="9">
        <v>96.3</v>
      </c>
    </row>
    <row r="38" spans="1:6" x14ac:dyDescent="0.3">
      <c r="A38" s="9" t="s">
        <v>83</v>
      </c>
      <c r="B38" s="9" t="s">
        <v>84</v>
      </c>
      <c r="C38" s="9" t="s">
        <v>85</v>
      </c>
      <c r="D38" s="9" t="s">
        <v>9</v>
      </c>
      <c r="E38" s="9">
        <v>67</v>
      </c>
      <c r="F38" s="9">
        <v>85.76</v>
      </c>
    </row>
    <row r="39" spans="1:6" x14ac:dyDescent="0.3">
      <c r="A39" s="9" t="s">
        <v>86</v>
      </c>
      <c r="B39" s="9" t="s">
        <v>87</v>
      </c>
      <c r="C39" s="9" t="s">
        <v>85</v>
      </c>
      <c r="D39" s="9" t="s">
        <v>9</v>
      </c>
      <c r="E39" s="9">
        <v>72</v>
      </c>
      <c r="F39" s="9">
        <v>79.92</v>
      </c>
    </row>
    <row r="40" spans="1:6" x14ac:dyDescent="0.3">
      <c r="A40" s="9" t="s">
        <v>88</v>
      </c>
      <c r="B40" s="9" t="s">
        <v>89</v>
      </c>
      <c r="C40" s="9" t="s">
        <v>85</v>
      </c>
      <c r="D40" s="9" t="s">
        <v>111</v>
      </c>
      <c r="E40" s="9">
        <v>37</v>
      </c>
      <c r="F40" s="9">
        <v>42.55</v>
      </c>
    </row>
    <row r="41" spans="1:6" x14ac:dyDescent="0.3">
      <c r="A41" s="9" t="s">
        <v>90</v>
      </c>
      <c r="B41" s="9" t="s">
        <v>91</v>
      </c>
      <c r="C41" s="9" t="s">
        <v>85</v>
      </c>
      <c r="D41" s="9" t="s">
        <v>9</v>
      </c>
      <c r="E41" s="9">
        <v>90</v>
      </c>
      <c r="F41" s="9">
        <v>115.2</v>
      </c>
    </row>
    <row r="42" spans="1:6" x14ac:dyDescent="0.3">
      <c r="A42" s="9" t="s">
        <v>92</v>
      </c>
      <c r="B42" s="9" t="s">
        <v>93</v>
      </c>
      <c r="C42" s="9" t="s">
        <v>85</v>
      </c>
      <c r="D42" s="9" t="s">
        <v>110</v>
      </c>
      <c r="E42" s="9">
        <v>138</v>
      </c>
      <c r="F42" s="9">
        <v>173.88</v>
      </c>
    </row>
    <row r="43" spans="1:6" x14ac:dyDescent="0.3">
      <c r="A43" s="9" t="s">
        <v>94</v>
      </c>
      <c r="B43" s="9" t="s">
        <v>95</v>
      </c>
      <c r="C43" s="9" t="s">
        <v>85</v>
      </c>
      <c r="D43" s="9" t="s">
        <v>110</v>
      </c>
      <c r="E43" s="9">
        <v>120</v>
      </c>
      <c r="F43" s="9">
        <v>162</v>
      </c>
    </row>
    <row r="44" spans="1:6" x14ac:dyDescent="0.3">
      <c r="A44" s="9" t="s">
        <v>96</v>
      </c>
      <c r="B44" s="9" t="s">
        <v>97</v>
      </c>
      <c r="C44" s="9" t="s">
        <v>85</v>
      </c>
      <c r="D44" s="9" t="s">
        <v>9</v>
      </c>
      <c r="E44" s="9">
        <v>67</v>
      </c>
      <c r="F44" s="9">
        <v>83.08</v>
      </c>
    </row>
    <row r="45" spans="1:6" x14ac:dyDescent="0.3">
      <c r="A45" s="9" t="s">
        <v>98</v>
      </c>
      <c r="B45" s="9" t="s">
        <v>99</v>
      </c>
      <c r="C45" s="9" t="s">
        <v>85</v>
      </c>
      <c r="D45" s="9" t="s">
        <v>9</v>
      </c>
      <c r="E45" s="9">
        <v>76</v>
      </c>
      <c r="F45" s="9">
        <v>82.08</v>
      </c>
    </row>
    <row r="46" spans="1:6" x14ac:dyDescent="0.3">
      <c r="A46" s="9" t="s">
        <v>112</v>
      </c>
      <c r="B46" s="9" t="s">
        <v>113</v>
      </c>
      <c r="C46" s="9" t="s">
        <v>85</v>
      </c>
      <c r="D46" s="9" t="s">
        <v>9</v>
      </c>
      <c r="E46" s="10">
        <v>50</v>
      </c>
      <c r="F46" s="10">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78"/>
  <sheetViews>
    <sheetView topLeftCell="A43" workbookViewId="0">
      <selection activeCell="F49" sqref="F49"/>
    </sheetView>
  </sheetViews>
  <sheetFormatPr defaultRowHeight="14.4" x14ac:dyDescent="0.3"/>
  <cols>
    <col min="1" max="1" width="10.5546875" bestFit="1" customWidth="1"/>
    <col min="2" max="2" width="13.33203125" customWidth="1"/>
    <col min="3" max="3" width="11.6640625" customWidth="1"/>
    <col min="4" max="4" width="11.5546875" customWidth="1"/>
    <col min="5" max="5" width="17.109375" customWidth="1"/>
    <col min="6" max="6" width="13.6640625" customWidth="1"/>
    <col min="7" max="7" width="11.109375" customWidth="1"/>
    <col min="8" max="8" width="11.88671875" customWidth="1"/>
    <col min="10" max="10" width="14.6640625" customWidth="1"/>
    <col min="11" max="11" width="15.109375" customWidth="1"/>
    <col min="12" max="12" width="21.44140625" customWidth="1"/>
    <col min="13" max="13" width="21.77734375" customWidth="1"/>
    <col min="15" max="15" width="9.5546875" customWidth="1"/>
  </cols>
  <sheetData>
    <row r="1" spans="1:16" x14ac:dyDescent="0.3">
      <c r="A1" t="s">
        <v>100</v>
      </c>
      <c r="B1" t="s">
        <v>0</v>
      </c>
      <c r="C1" t="s">
        <v>101</v>
      </c>
      <c r="D1" t="s">
        <v>102</v>
      </c>
      <c r="E1" t="s">
        <v>103</v>
      </c>
      <c r="F1" t="s">
        <v>104</v>
      </c>
      <c r="G1" t="s">
        <v>1</v>
      </c>
      <c r="H1" t="s">
        <v>2</v>
      </c>
      <c r="I1" t="s">
        <v>3</v>
      </c>
      <c r="J1" t="s">
        <v>4</v>
      </c>
      <c r="K1" t="s">
        <v>5</v>
      </c>
      <c r="L1" t="s">
        <v>114</v>
      </c>
      <c r="M1" t="s">
        <v>115</v>
      </c>
      <c r="N1" t="s">
        <v>116</v>
      </c>
      <c r="O1" t="s">
        <v>117</v>
      </c>
      <c r="P1" t="s">
        <v>118</v>
      </c>
    </row>
    <row r="2" spans="1:16" x14ac:dyDescent="0.3">
      <c r="A2" s="19">
        <v>44197</v>
      </c>
      <c r="B2" t="s">
        <v>56</v>
      </c>
      <c r="C2">
        <v>9</v>
      </c>
      <c r="D2" t="s">
        <v>105</v>
      </c>
      <c r="E2" t="s">
        <v>106</v>
      </c>
      <c r="F2">
        <v>0</v>
      </c>
      <c r="G2" t="s">
        <v>57</v>
      </c>
      <c r="H2" t="s">
        <v>49</v>
      </c>
      <c r="I2" t="s">
        <v>110</v>
      </c>
      <c r="J2">
        <v>144</v>
      </c>
      <c r="K2">
        <v>156.96</v>
      </c>
      <c r="L2">
        <v>1296</v>
      </c>
      <c r="M2">
        <v>1412.64</v>
      </c>
      <c r="N2">
        <v>1</v>
      </c>
      <c r="O2" t="s">
        <v>123</v>
      </c>
      <c r="P2">
        <v>2021</v>
      </c>
    </row>
    <row r="3" spans="1:16" x14ac:dyDescent="0.3">
      <c r="A3" s="19">
        <v>44926</v>
      </c>
      <c r="B3" t="s">
        <v>29</v>
      </c>
      <c r="C3">
        <v>3</v>
      </c>
      <c r="D3" t="s">
        <v>105</v>
      </c>
      <c r="E3" t="s">
        <v>107</v>
      </c>
      <c r="F3">
        <v>0</v>
      </c>
      <c r="G3" t="s">
        <v>30</v>
      </c>
      <c r="H3" t="s">
        <v>28</v>
      </c>
      <c r="I3" t="s">
        <v>109</v>
      </c>
      <c r="J3">
        <v>44</v>
      </c>
      <c r="K3">
        <v>48.4</v>
      </c>
      <c r="L3">
        <v>132</v>
      </c>
      <c r="M3">
        <v>145.19999999999999</v>
      </c>
      <c r="N3">
        <v>31</v>
      </c>
      <c r="O3" t="s">
        <v>134</v>
      </c>
      <c r="P3">
        <v>2022</v>
      </c>
    </row>
    <row r="4" spans="1:16" x14ac:dyDescent="0.3">
      <c r="A4" s="19">
        <v>44924</v>
      </c>
      <c r="B4" t="s">
        <v>94</v>
      </c>
      <c r="C4">
        <v>1</v>
      </c>
      <c r="D4" t="s">
        <v>105</v>
      </c>
      <c r="E4" t="s">
        <v>107</v>
      </c>
      <c r="F4">
        <v>0</v>
      </c>
      <c r="G4" t="s">
        <v>95</v>
      </c>
      <c r="H4" t="s">
        <v>85</v>
      </c>
      <c r="I4" t="s">
        <v>110</v>
      </c>
      <c r="J4">
        <v>120</v>
      </c>
      <c r="K4">
        <v>162</v>
      </c>
      <c r="L4">
        <v>120</v>
      </c>
      <c r="M4">
        <v>162</v>
      </c>
      <c r="N4">
        <v>29</v>
      </c>
      <c r="O4" t="s">
        <v>134</v>
      </c>
      <c r="P4">
        <v>2022</v>
      </c>
    </row>
    <row r="5" spans="1:16" x14ac:dyDescent="0.3">
      <c r="A5" s="19">
        <v>44907</v>
      </c>
      <c r="B5" t="s">
        <v>92</v>
      </c>
      <c r="C5">
        <v>10</v>
      </c>
      <c r="D5" t="s">
        <v>105</v>
      </c>
      <c r="E5" t="s">
        <v>106</v>
      </c>
      <c r="F5">
        <v>0</v>
      </c>
      <c r="G5" t="s">
        <v>93</v>
      </c>
      <c r="H5" t="s">
        <v>85</v>
      </c>
      <c r="I5" t="s">
        <v>110</v>
      </c>
      <c r="J5">
        <v>138</v>
      </c>
      <c r="K5">
        <v>173.88</v>
      </c>
      <c r="L5">
        <v>1380</v>
      </c>
      <c r="M5">
        <v>1738.8</v>
      </c>
      <c r="N5">
        <v>12</v>
      </c>
      <c r="O5" t="s">
        <v>134</v>
      </c>
      <c r="P5">
        <v>2022</v>
      </c>
    </row>
    <row r="6" spans="1:16" x14ac:dyDescent="0.3">
      <c r="A6" s="19">
        <v>44907</v>
      </c>
      <c r="B6" t="s">
        <v>69</v>
      </c>
      <c r="C6">
        <v>9</v>
      </c>
      <c r="D6" t="s">
        <v>105</v>
      </c>
      <c r="E6" t="s">
        <v>107</v>
      </c>
      <c r="F6">
        <v>0</v>
      </c>
      <c r="G6" t="s">
        <v>70</v>
      </c>
      <c r="H6" t="s">
        <v>62</v>
      </c>
      <c r="I6" t="s">
        <v>110</v>
      </c>
      <c r="J6">
        <v>148</v>
      </c>
      <c r="K6">
        <v>201.28</v>
      </c>
      <c r="L6">
        <v>1332</v>
      </c>
      <c r="M6">
        <v>1811.52</v>
      </c>
      <c r="N6">
        <v>12</v>
      </c>
      <c r="O6" t="s">
        <v>134</v>
      </c>
      <c r="P6">
        <v>2022</v>
      </c>
    </row>
    <row r="7" spans="1:16" x14ac:dyDescent="0.3">
      <c r="A7" s="19">
        <v>44906</v>
      </c>
      <c r="B7" t="s">
        <v>33</v>
      </c>
      <c r="C7">
        <v>9</v>
      </c>
      <c r="D7" t="s">
        <v>105</v>
      </c>
      <c r="E7" t="s">
        <v>106</v>
      </c>
      <c r="F7">
        <v>0</v>
      </c>
      <c r="G7" t="s">
        <v>34</v>
      </c>
      <c r="H7" t="s">
        <v>28</v>
      </c>
      <c r="I7" t="s">
        <v>9</v>
      </c>
      <c r="J7">
        <v>112</v>
      </c>
      <c r="K7">
        <v>122.08</v>
      </c>
      <c r="L7">
        <v>1008</v>
      </c>
      <c r="M7">
        <v>1098.72</v>
      </c>
      <c r="N7">
        <v>11</v>
      </c>
      <c r="O7" t="s">
        <v>134</v>
      </c>
      <c r="P7">
        <v>2022</v>
      </c>
    </row>
    <row r="8" spans="1:16" x14ac:dyDescent="0.3">
      <c r="A8" s="19">
        <v>44898</v>
      </c>
      <c r="B8" t="s">
        <v>65</v>
      </c>
      <c r="C8">
        <v>5</v>
      </c>
      <c r="D8" t="s">
        <v>105</v>
      </c>
      <c r="E8" t="s">
        <v>107</v>
      </c>
      <c r="F8">
        <v>0</v>
      </c>
      <c r="G8" t="s">
        <v>66</v>
      </c>
      <c r="H8" t="s">
        <v>62</v>
      </c>
      <c r="I8" t="s">
        <v>111</v>
      </c>
      <c r="J8">
        <v>37</v>
      </c>
      <c r="K8">
        <v>41.81</v>
      </c>
      <c r="L8">
        <v>185</v>
      </c>
      <c r="M8">
        <v>209.05</v>
      </c>
      <c r="N8">
        <v>3</v>
      </c>
      <c r="O8" t="s">
        <v>134</v>
      </c>
      <c r="P8">
        <v>2022</v>
      </c>
    </row>
    <row r="9" spans="1:16" x14ac:dyDescent="0.3">
      <c r="A9" s="19">
        <v>44878</v>
      </c>
      <c r="B9" t="s">
        <v>63</v>
      </c>
      <c r="C9">
        <v>10</v>
      </c>
      <c r="D9" t="s">
        <v>105</v>
      </c>
      <c r="E9" t="s">
        <v>107</v>
      </c>
      <c r="F9">
        <v>0</v>
      </c>
      <c r="G9" t="s">
        <v>64</v>
      </c>
      <c r="H9" t="s">
        <v>62</v>
      </c>
      <c r="I9" t="s">
        <v>109</v>
      </c>
      <c r="J9">
        <v>48</v>
      </c>
      <c r="K9">
        <v>57.120000000000005</v>
      </c>
      <c r="L9">
        <v>480</v>
      </c>
      <c r="M9">
        <v>571.20000000000005</v>
      </c>
      <c r="N9">
        <v>13</v>
      </c>
      <c r="O9" t="s">
        <v>133</v>
      </c>
      <c r="P9">
        <v>2022</v>
      </c>
    </row>
    <row r="10" spans="1:16" x14ac:dyDescent="0.3">
      <c r="A10" s="19">
        <v>44873</v>
      </c>
      <c r="B10" t="s">
        <v>45</v>
      </c>
      <c r="C10">
        <v>10</v>
      </c>
      <c r="D10" t="s">
        <v>105</v>
      </c>
      <c r="E10" t="s">
        <v>106</v>
      </c>
      <c r="F10">
        <v>0</v>
      </c>
      <c r="G10" t="s">
        <v>46</v>
      </c>
      <c r="H10" t="s">
        <v>28</v>
      </c>
      <c r="I10" t="s">
        <v>110</v>
      </c>
      <c r="J10">
        <v>150</v>
      </c>
      <c r="K10">
        <v>210</v>
      </c>
      <c r="L10">
        <v>1500</v>
      </c>
      <c r="M10">
        <v>2100</v>
      </c>
      <c r="N10">
        <v>8</v>
      </c>
      <c r="O10" t="s">
        <v>133</v>
      </c>
      <c r="P10">
        <v>2022</v>
      </c>
    </row>
    <row r="11" spans="1:16" x14ac:dyDescent="0.3">
      <c r="A11" s="19">
        <v>44207</v>
      </c>
      <c r="B11" t="s">
        <v>35</v>
      </c>
      <c r="C11">
        <v>4</v>
      </c>
      <c r="D11" t="s">
        <v>105</v>
      </c>
      <c r="E11" t="s">
        <v>106</v>
      </c>
      <c r="F11">
        <v>0</v>
      </c>
      <c r="G11" t="s">
        <v>36</v>
      </c>
      <c r="H11" t="s">
        <v>28</v>
      </c>
      <c r="I11" t="s">
        <v>9</v>
      </c>
      <c r="J11">
        <v>112</v>
      </c>
      <c r="K11">
        <v>146.72</v>
      </c>
      <c r="L11">
        <v>448</v>
      </c>
      <c r="M11">
        <v>586.88</v>
      </c>
      <c r="N11">
        <v>11</v>
      </c>
      <c r="O11" t="s">
        <v>123</v>
      </c>
      <c r="P11">
        <v>2021</v>
      </c>
    </row>
    <row r="12" spans="1:16" x14ac:dyDescent="0.3">
      <c r="A12" s="19">
        <v>44873</v>
      </c>
      <c r="B12" t="s">
        <v>81</v>
      </c>
      <c r="C12">
        <v>11</v>
      </c>
      <c r="D12" t="s">
        <v>105</v>
      </c>
      <c r="E12" t="s">
        <v>107</v>
      </c>
      <c r="F12">
        <v>0</v>
      </c>
      <c r="G12" t="s">
        <v>82</v>
      </c>
      <c r="H12" t="s">
        <v>62</v>
      </c>
      <c r="I12" t="s">
        <v>9</v>
      </c>
      <c r="J12">
        <v>90</v>
      </c>
      <c r="K12">
        <v>96.3</v>
      </c>
      <c r="L12">
        <v>990</v>
      </c>
      <c r="M12">
        <v>1059.3</v>
      </c>
      <c r="N12">
        <v>8</v>
      </c>
      <c r="O12" t="s">
        <v>133</v>
      </c>
      <c r="P12">
        <v>2022</v>
      </c>
    </row>
    <row r="13" spans="1:16" x14ac:dyDescent="0.3">
      <c r="A13" s="19">
        <v>44867</v>
      </c>
      <c r="B13" t="s">
        <v>37</v>
      </c>
      <c r="C13">
        <v>15</v>
      </c>
      <c r="D13" t="s">
        <v>105</v>
      </c>
      <c r="E13" t="s">
        <v>107</v>
      </c>
      <c r="F13">
        <v>0</v>
      </c>
      <c r="G13" t="s">
        <v>38</v>
      </c>
      <c r="H13" t="s">
        <v>28</v>
      </c>
      <c r="I13" t="s">
        <v>111</v>
      </c>
      <c r="J13">
        <v>12</v>
      </c>
      <c r="K13">
        <v>15.719999999999999</v>
      </c>
      <c r="L13">
        <v>180</v>
      </c>
      <c r="M13">
        <v>235.79999999999998</v>
      </c>
      <c r="N13">
        <v>2</v>
      </c>
      <c r="O13" t="s">
        <v>133</v>
      </c>
      <c r="P13">
        <v>2022</v>
      </c>
    </row>
    <row r="14" spans="1:16" x14ac:dyDescent="0.3">
      <c r="A14" s="19">
        <v>44866</v>
      </c>
      <c r="B14" t="s">
        <v>31</v>
      </c>
      <c r="C14">
        <v>15</v>
      </c>
      <c r="D14" t="s">
        <v>105</v>
      </c>
      <c r="E14" t="s">
        <v>106</v>
      </c>
      <c r="F14">
        <v>0</v>
      </c>
      <c r="G14" t="s">
        <v>32</v>
      </c>
      <c r="H14" t="s">
        <v>28</v>
      </c>
      <c r="I14" t="s">
        <v>9</v>
      </c>
      <c r="J14">
        <v>73</v>
      </c>
      <c r="K14">
        <v>94.17</v>
      </c>
      <c r="L14">
        <v>1095</v>
      </c>
      <c r="M14">
        <v>1412.55</v>
      </c>
      <c r="N14">
        <v>1</v>
      </c>
      <c r="O14" t="s">
        <v>133</v>
      </c>
      <c r="P14">
        <v>2022</v>
      </c>
    </row>
    <row r="15" spans="1:16" x14ac:dyDescent="0.3">
      <c r="A15" s="19">
        <v>44848</v>
      </c>
      <c r="B15" t="s">
        <v>98</v>
      </c>
      <c r="C15">
        <v>15</v>
      </c>
      <c r="D15" t="s">
        <v>105</v>
      </c>
      <c r="E15" t="s">
        <v>106</v>
      </c>
      <c r="F15">
        <v>0</v>
      </c>
      <c r="G15" t="s">
        <v>99</v>
      </c>
      <c r="H15" t="s">
        <v>85</v>
      </c>
      <c r="I15" t="s">
        <v>9</v>
      </c>
      <c r="J15">
        <v>76</v>
      </c>
      <c r="K15">
        <v>82.08</v>
      </c>
      <c r="L15">
        <v>1140</v>
      </c>
      <c r="M15">
        <v>1231.2</v>
      </c>
      <c r="N15">
        <v>14</v>
      </c>
      <c r="O15" t="s">
        <v>132</v>
      </c>
      <c r="P15">
        <v>2022</v>
      </c>
    </row>
    <row r="16" spans="1:16" x14ac:dyDescent="0.3">
      <c r="A16" s="19">
        <v>44831</v>
      </c>
      <c r="B16" t="s">
        <v>86</v>
      </c>
      <c r="C16">
        <v>3</v>
      </c>
      <c r="D16" t="s">
        <v>105</v>
      </c>
      <c r="E16" t="s">
        <v>107</v>
      </c>
      <c r="F16">
        <v>0</v>
      </c>
      <c r="G16" t="s">
        <v>87</v>
      </c>
      <c r="H16" t="s">
        <v>85</v>
      </c>
      <c r="I16" t="s">
        <v>9</v>
      </c>
      <c r="J16">
        <v>72</v>
      </c>
      <c r="K16">
        <v>79.92</v>
      </c>
      <c r="L16">
        <v>216</v>
      </c>
      <c r="M16">
        <v>239.76</v>
      </c>
      <c r="N16">
        <v>27</v>
      </c>
      <c r="O16" t="s">
        <v>131</v>
      </c>
      <c r="P16">
        <v>2022</v>
      </c>
    </row>
    <row r="17" spans="1:16" x14ac:dyDescent="0.3">
      <c r="A17" s="19">
        <v>44823</v>
      </c>
      <c r="B17" t="s">
        <v>75</v>
      </c>
      <c r="C17">
        <v>8</v>
      </c>
      <c r="D17" t="s">
        <v>105</v>
      </c>
      <c r="E17" t="s">
        <v>107</v>
      </c>
      <c r="F17">
        <v>0</v>
      </c>
      <c r="G17" t="s">
        <v>76</v>
      </c>
      <c r="H17" t="s">
        <v>62</v>
      </c>
      <c r="I17" t="s">
        <v>9</v>
      </c>
      <c r="J17">
        <v>95</v>
      </c>
      <c r="K17">
        <v>119.7</v>
      </c>
      <c r="L17">
        <v>760</v>
      </c>
      <c r="M17">
        <v>957.6</v>
      </c>
      <c r="N17">
        <v>19</v>
      </c>
      <c r="O17" t="s">
        <v>131</v>
      </c>
      <c r="P17">
        <v>2022</v>
      </c>
    </row>
    <row r="18" spans="1:16" x14ac:dyDescent="0.3">
      <c r="A18" s="19">
        <v>44810</v>
      </c>
      <c r="B18" t="s">
        <v>16</v>
      </c>
      <c r="C18">
        <v>12</v>
      </c>
      <c r="D18" t="s">
        <v>105</v>
      </c>
      <c r="E18" t="s">
        <v>106</v>
      </c>
      <c r="F18">
        <v>0</v>
      </c>
      <c r="G18" t="s">
        <v>17</v>
      </c>
      <c r="H18" t="s">
        <v>8</v>
      </c>
      <c r="I18" t="s">
        <v>110</v>
      </c>
      <c r="J18">
        <v>133</v>
      </c>
      <c r="K18">
        <v>155.61000000000001</v>
      </c>
      <c r="L18">
        <v>1596</v>
      </c>
      <c r="M18">
        <v>1867.3200000000002</v>
      </c>
      <c r="N18">
        <v>6</v>
      </c>
      <c r="O18" t="s">
        <v>131</v>
      </c>
      <c r="P18">
        <v>2022</v>
      </c>
    </row>
    <row r="19" spans="1:16" x14ac:dyDescent="0.3">
      <c r="A19" s="19">
        <v>44217</v>
      </c>
      <c r="B19" t="s">
        <v>14</v>
      </c>
      <c r="C19">
        <v>15</v>
      </c>
      <c r="D19" t="s">
        <v>105</v>
      </c>
      <c r="E19" t="s">
        <v>107</v>
      </c>
      <c r="F19">
        <v>0</v>
      </c>
      <c r="G19" t="s">
        <v>15</v>
      </c>
      <c r="H19" t="s">
        <v>8</v>
      </c>
      <c r="I19" t="s">
        <v>109</v>
      </c>
      <c r="J19">
        <v>44</v>
      </c>
      <c r="K19">
        <v>48.84</v>
      </c>
      <c r="L19">
        <v>660</v>
      </c>
      <c r="M19">
        <v>732.6</v>
      </c>
      <c r="N19">
        <v>21</v>
      </c>
      <c r="O19" t="s">
        <v>123</v>
      </c>
      <c r="P19">
        <v>2021</v>
      </c>
    </row>
    <row r="20" spans="1:16" x14ac:dyDescent="0.3">
      <c r="A20" s="19">
        <v>44800</v>
      </c>
      <c r="B20" t="s">
        <v>88</v>
      </c>
      <c r="C20">
        <v>15</v>
      </c>
      <c r="D20" t="s">
        <v>105</v>
      </c>
      <c r="E20" t="s">
        <v>106</v>
      </c>
      <c r="F20">
        <v>0</v>
      </c>
      <c r="G20" t="s">
        <v>89</v>
      </c>
      <c r="H20" t="s">
        <v>85</v>
      </c>
      <c r="I20" t="s">
        <v>111</v>
      </c>
      <c r="J20">
        <v>37</v>
      </c>
      <c r="K20">
        <v>42.55</v>
      </c>
      <c r="L20">
        <v>555</v>
      </c>
      <c r="M20">
        <v>638.25</v>
      </c>
      <c r="N20">
        <v>27</v>
      </c>
      <c r="O20" t="s">
        <v>130</v>
      </c>
      <c r="P20">
        <v>2022</v>
      </c>
    </row>
    <row r="21" spans="1:16" x14ac:dyDescent="0.3">
      <c r="A21" s="19">
        <v>44799</v>
      </c>
      <c r="B21" t="s">
        <v>45</v>
      </c>
      <c r="C21">
        <v>13</v>
      </c>
      <c r="D21" t="s">
        <v>105</v>
      </c>
      <c r="E21" t="s">
        <v>107</v>
      </c>
      <c r="F21">
        <v>0</v>
      </c>
      <c r="G21" t="s">
        <v>46</v>
      </c>
      <c r="H21" t="s">
        <v>28</v>
      </c>
      <c r="I21" t="s">
        <v>110</v>
      </c>
      <c r="J21">
        <v>150</v>
      </c>
      <c r="K21">
        <v>210</v>
      </c>
      <c r="L21">
        <v>1950</v>
      </c>
      <c r="M21">
        <v>2730</v>
      </c>
      <c r="N21">
        <v>26</v>
      </c>
      <c r="O21" t="s">
        <v>130</v>
      </c>
      <c r="P21">
        <v>2022</v>
      </c>
    </row>
    <row r="22" spans="1:16" x14ac:dyDescent="0.3">
      <c r="A22" s="19">
        <v>44788</v>
      </c>
      <c r="B22" t="s">
        <v>29</v>
      </c>
      <c r="C22">
        <v>10</v>
      </c>
      <c r="D22" t="s">
        <v>105</v>
      </c>
      <c r="E22" t="s">
        <v>107</v>
      </c>
      <c r="F22">
        <v>0</v>
      </c>
      <c r="G22" t="s">
        <v>30</v>
      </c>
      <c r="H22" t="s">
        <v>28</v>
      </c>
      <c r="I22" t="s">
        <v>109</v>
      </c>
      <c r="J22">
        <v>44</v>
      </c>
      <c r="K22">
        <v>48.4</v>
      </c>
      <c r="L22">
        <v>440</v>
      </c>
      <c r="M22">
        <v>484</v>
      </c>
      <c r="N22">
        <v>15</v>
      </c>
      <c r="O22" t="s">
        <v>130</v>
      </c>
      <c r="P22">
        <v>2022</v>
      </c>
    </row>
    <row r="23" spans="1:16" x14ac:dyDescent="0.3">
      <c r="A23" s="19">
        <v>44762</v>
      </c>
      <c r="B23" t="s">
        <v>94</v>
      </c>
      <c r="C23">
        <v>8</v>
      </c>
      <c r="D23" t="s">
        <v>105</v>
      </c>
      <c r="E23" t="s">
        <v>106</v>
      </c>
      <c r="F23">
        <v>0</v>
      </c>
      <c r="G23" t="s">
        <v>95</v>
      </c>
      <c r="H23" t="s">
        <v>85</v>
      </c>
      <c r="I23" t="s">
        <v>110</v>
      </c>
      <c r="J23">
        <v>120</v>
      </c>
      <c r="K23">
        <v>162</v>
      </c>
      <c r="L23">
        <v>960</v>
      </c>
      <c r="M23">
        <v>1296</v>
      </c>
      <c r="N23">
        <v>20</v>
      </c>
      <c r="O23" t="s">
        <v>129</v>
      </c>
      <c r="P23">
        <v>2022</v>
      </c>
    </row>
    <row r="24" spans="1:16" x14ac:dyDescent="0.3">
      <c r="A24" s="19">
        <v>44727</v>
      </c>
      <c r="B24" t="s">
        <v>94</v>
      </c>
      <c r="C24">
        <v>15</v>
      </c>
      <c r="D24" t="s">
        <v>105</v>
      </c>
      <c r="E24" t="s">
        <v>106</v>
      </c>
      <c r="F24">
        <v>0</v>
      </c>
      <c r="G24" t="s">
        <v>95</v>
      </c>
      <c r="H24" t="s">
        <v>85</v>
      </c>
      <c r="I24" t="s">
        <v>110</v>
      </c>
      <c r="J24">
        <v>120</v>
      </c>
      <c r="K24">
        <v>162</v>
      </c>
      <c r="L24">
        <v>1800</v>
      </c>
      <c r="M24">
        <v>2430</v>
      </c>
      <c r="N24">
        <v>15</v>
      </c>
      <c r="O24" t="s">
        <v>128</v>
      </c>
      <c r="P24">
        <v>2022</v>
      </c>
    </row>
    <row r="25" spans="1:16" x14ac:dyDescent="0.3">
      <c r="A25" s="19">
        <v>44222</v>
      </c>
      <c r="B25" t="s">
        <v>98</v>
      </c>
      <c r="C25">
        <v>9</v>
      </c>
      <c r="D25" t="s">
        <v>105</v>
      </c>
      <c r="E25" t="s">
        <v>107</v>
      </c>
      <c r="F25">
        <v>0</v>
      </c>
      <c r="G25" t="s">
        <v>99</v>
      </c>
      <c r="H25" t="s">
        <v>85</v>
      </c>
      <c r="I25" t="s">
        <v>9</v>
      </c>
      <c r="J25">
        <v>76</v>
      </c>
      <c r="K25">
        <v>82.08</v>
      </c>
      <c r="L25">
        <v>684</v>
      </c>
      <c r="M25">
        <v>738.72</v>
      </c>
      <c r="N25">
        <v>26</v>
      </c>
      <c r="O25" t="s">
        <v>123</v>
      </c>
      <c r="P25">
        <v>2021</v>
      </c>
    </row>
    <row r="26" spans="1:16" x14ac:dyDescent="0.3">
      <c r="A26" s="19">
        <v>44722</v>
      </c>
      <c r="B26" t="s">
        <v>65</v>
      </c>
      <c r="C26">
        <v>8</v>
      </c>
      <c r="D26" t="s">
        <v>105</v>
      </c>
      <c r="E26" t="s">
        <v>106</v>
      </c>
      <c r="F26">
        <v>0</v>
      </c>
      <c r="G26" t="s">
        <v>66</v>
      </c>
      <c r="H26" t="s">
        <v>62</v>
      </c>
      <c r="I26" t="s">
        <v>111</v>
      </c>
      <c r="J26">
        <v>37</v>
      </c>
      <c r="K26">
        <v>41.81</v>
      </c>
      <c r="L26">
        <v>296</v>
      </c>
      <c r="M26">
        <v>334.48</v>
      </c>
      <c r="N26">
        <v>10</v>
      </c>
      <c r="O26" t="s">
        <v>128</v>
      </c>
      <c r="P26">
        <v>2022</v>
      </c>
    </row>
    <row r="27" spans="1:16" x14ac:dyDescent="0.3">
      <c r="A27" s="19">
        <v>44711</v>
      </c>
      <c r="B27" t="s">
        <v>16</v>
      </c>
      <c r="C27">
        <v>4</v>
      </c>
      <c r="D27" t="s">
        <v>105</v>
      </c>
      <c r="E27" t="s">
        <v>107</v>
      </c>
      <c r="F27">
        <v>0</v>
      </c>
      <c r="G27" t="s">
        <v>17</v>
      </c>
      <c r="H27" t="s">
        <v>8</v>
      </c>
      <c r="I27" t="s">
        <v>110</v>
      </c>
      <c r="J27">
        <v>133</v>
      </c>
      <c r="K27">
        <v>155.61000000000001</v>
      </c>
      <c r="L27">
        <v>532</v>
      </c>
      <c r="M27">
        <v>622.44000000000005</v>
      </c>
      <c r="N27">
        <v>30</v>
      </c>
      <c r="O27" t="s">
        <v>127</v>
      </c>
      <c r="P27">
        <v>2022</v>
      </c>
    </row>
    <row r="28" spans="1:16" x14ac:dyDescent="0.3">
      <c r="A28" s="19">
        <v>44223</v>
      </c>
      <c r="B28" t="s">
        <v>90</v>
      </c>
      <c r="C28">
        <v>7</v>
      </c>
      <c r="D28" t="s">
        <v>105</v>
      </c>
      <c r="E28" t="s">
        <v>106</v>
      </c>
      <c r="F28">
        <v>0</v>
      </c>
      <c r="G28" t="s">
        <v>91</v>
      </c>
      <c r="H28" t="s">
        <v>85</v>
      </c>
      <c r="I28" t="s">
        <v>9</v>
      </c>
      <c r="J28">
        <v>90</v>
      </c>
      <c r="K28">
        <v>115.2</v>
      </c>
      <c r="L28">
        <v>630</v>
      </c>
      <c r="M28">
        <v>806.4</v>
      </c>
      <c r="N28">
        <v>27</v>
      </c>
      <c r="O28" t="s">
        <v>123</v>
      </c>
      <c r="P28">
        <v>2021</v>
      </c>
    </row>
    <row r="29" spans="1:16" x14ac:dyDescent="0.3">
      <c r="A29" s="19">
        <v>44223</v>
      </c>
      <c r="B29" t="s">
        <v>73</v>
      </c>
      <c r="C29">
        <v>3</v>
      </c>
      <c r="D29" t="s">
        <v>105</v>
      </c>
      <c r="E29" t="s">
        <v>106</v>
      </c>
      <c r="F29">
        <v>0</v>
      </c>
      <c r="G29" t="s">
        <v>74</v>
      </c>
      <c r="H29" t="s">
        <v>62</v>
      </c>
      <c r="I29" t="s">
        <v>9</v>
      </c>
      <c r="J29">
        <v>89</v>
      </c>
      <c r="K29">
        <v>117.48</v>
      </c>
      <c r="L29">
        <v>267</v>
      </c>
      <c r="M29">
        <v>352.44</v>
      </c>
      <c r="N29">
        <v>27</v>
      </c>
      <c r="O29" t="s">
        <v>123</v>
      </c>
      <c r="P29">
        <v>2021</v>
      </c>
    </row>
    <row r="30" spans="1:16" x14ac:dyDescent="0.3">
      <c r="A30" s="19">
        <v>44709</v>
      </c>
      <c r="B30" t="s">
        <v>22</v>
      </c>
      <c r="C30">
        <v>5</v>
      </c>
      <c r="D30" t="s">
        <v>105</v>
      </c>
      <c r="E30" t="s">
        <v>106</v>
      </c>
      <c r="F30">
        <v>0</v>
      </c>
      <c r="G30" t="s">
        <v>23</v>
      </c>
      <c r="H30" t="s">
        <v>8</v>
      </c>
      <c r="I30" t="s">
        <v>9</v>
      </c>
      <c r="J30">
        <v>83</v>
      </c>
      <c r="K30">
        <v>94.62</v>
      </c>
      <c r="L30">
        <v>415</v>
      </c>
      <c r="M30">
        <v>473.1</v>
      </c>
      <c r="N30">
        <v>28</v>
      </c>
      <c r="O30" t="s">
        <v>127</v>
      </c>
      <c r="P30">
        <v>2022</v>
      </c>
    </row>
    <row r="31" spans="1:16" x14ac:dyDescent="0.3">
      <c r="A31" s="19">
        <v>44709</v>
      </c>
      <c r="B31" t="s">
        <v>92</v>
      </c>
      <c r="C31">
        <v>10</v>
      </c>
      <c r="D31" t="s">
        <v>105</v>
      </c>
      <c r="E31" t="s">
        <v>107</v>
      </c>
      <c r="F31">
        <v>0</v>
      </c>
      <c r="G31" t="s">
        <v>93</v>
      </c>
      <c r="H31" t="s">
        <v>85</v>
      </c>
      <c r="I31" t="s">
        <v>110</v>
      </c>
      <c r="J31">
        <v>138</v>
      </c>
      <c r="K31">
        <v>173.88</v>
      </c>
      <c r="L31">
        <v>1380</v>
      </c>
      <c r="M31">
        <v>1738.8</v>
      </c>
      <c r="N31">
        <v>28</v>
      </c>
      <c r="O31" t="s">
        <v>127</v>
      </c>
      <c r="P31">
        <v>2022</v>
      </c>
    </row>
    <row r="32" spans="1:16" x14ac:dyDescent="0.3">
      <c r="A32" s="19">
        <v>44699</v>
      </c>
      <c r="B32" t="s">
        <v>86</v>
      </c>
      <c r="C32">
        <v>8</v>
      </c>
      <c r="D32" t="s">
        <v>105</v>
      </c>
      <c r="E32" t="s">
        <v>106</v>
      </c>
      <c r="F32">
        <v>0</v>
      </c>
      <c r="G32" t="s">
        <v>87</v>
      </c>
      <c r="H32" t="s">
        <v>85</v>
      </c>
      <c r="I32" t="s">
        <v>9</v>
      </c>
      <c r="J32">
        <v>72</v>
      </c>
      <c r="K32">
        <v>79.92</v>
      </c>
      <c r="L32">
        <v>576</v>
      </c>
      <c r="M32">
        <v>639.36</v>
      </c>
      <c r="N32">
        <v>18</v>
      </c>
      <c r="O32" t="s">
        <v>127</v>
      </c>
      <c r="P32">
        <v>2022</v>
      </c>
    </row>
    <row r="33" spans="1:16" x14ac:dyDescent="0.3">
      <c r="A33" s="19">
        <v>44699</v>
      </c>
      <c r="B33" t="s">
        <v>63</v>
      </c>
      <c r="C33">
        <v>4</v>
      </c>
      <c r="D33" t="s">
        <v>105</v>
      </c>
      <c r="E33" t="s">
        <v>106</v>
      </c>
      <c r="F33">
        <v>0</v>
      </c>
      <c r="G33" t="s">
        <v>64</v>
      </c>
      <c r="H33" t="s">
        <v>62</v>
      </c>
      <c r="I33" t="s">
        <v>109</v>
      </c>
      <c r="J33">
        <v>48</v>
      </c>
      <c r="K33">
        <v>57.120000000000005</v>
      </c>
      <c r="L33">
        <v>192</v>
      </c>
      <c r="M33">
        <v>228.48000000000002</v>
      </c>
      <c r="N33">
        <v>18</v>
      </c>
      <c r="O33" t="s">
        <v>127</v>
      </c>
      <c r="P33">
        <v>2022</v>
      </c>
    </row>
    <row r="34" spans="1:16" x14ac:dyDescent="0.3">
      <c r="A34" s="19">
        <v>44230</v>
      </c>
      <c r="B34" t="s">
        <v>52</v>
      </c>
      <c r="C34">
        <v>2</v>
      </c>
      <c r="D34" t="s">
        <v>105</v>
      </c>
      <c r="E34" t="s">
        <v>107</v>
      </c>
      <c r="F34">
        <v>0</v>
      </c>
      <c r="G34" t="s">
        <v>53</v>
      </c>
      <c r="H34" t="s">
        <v>49</v>
      </c>
      <c r="I34" t="s">
        <v>110</v>
      </c>
      <c r="J34">
        <v>121</v>
      </c>
      <c r="K34">
        <v>141.57</v>
      </c>
      <c r="L34">
        <v>242</v>
      </c>
      <c r="M34">
        <v>283.14</v>
      </c>
      <c r="N34">
        <v>3</v>
      </c>
      <c r="O34" t="s">
        <v>124</v>
      </c>
      <c r="P34">
        <v>2021</v>
      </c>
    </row>
    <row r="35" spans="1:16" x14ac:dyDescent="0.3">
      <c r="A35" s="19">
        <v>44690</v>
      </c>
      <c r="B35" t="s">
        <v>41</v>
      </c>
      <c r="C35">
        <v>12</v>
      </c>
      <c r="D35" t="s">
        <v>105</v>
      </c>
      <c r="E35" t="s">
        <v>107</v>
      </c>
      <c r="F35">
        <v>0</v>
      </c>
      <c r="G35" t="s">
        <v>42</v>
      </c>
      <c r="H35" t="s">
        <v>28</v>
      </c>
      <c r="I35" t="s">
        <v>110</v>
      </c>
      <c r="J35">
        <v>134</v>
      </c>
      <c r="K35">
        <v>156.78</v>
      </c>
      <c r="L35">
        <v>1608</v>
      </c>
      <c r="M35">
        <v>1881.3600000000001</v>
      </c>
      <c r="N35">
        <v>9</v>
      </c>
      <c r="O35" t="s">
        <v>127</v>
      </c>
      <c r="P35">
        <v>2022</v>
      </c>
    </row>
    <row r="36" spans="1:16" x14ac:dyDescent="0.3">
      <c r="A36" s="19">
        <v>44682</v>
      </c>
      <c r="B36" t="s">
        <v>77</v>
      </c>
      <c r="C36">
        <v>9</v>
      </c>
      <c r="D36" t="s">
        <v>105</v>
      </c>
      <c r="E36" t="s">
        <v>106</v>
      </c>
      <c r="F36">
        <v>0</v>
      </c>
      <c r="G36" t="s">
        <v>78</v>
      </c>
      <c r="H36" t="s">
        <v>62</v>
      </c>
      <c r="I36" t="s">
        <v>109</v>
      </c>
      <c r="J36">
        <v>55</v>
      </c>
      <c r="K36">
        <v>58.3</v>
      </c>
      <c r="L36">
        <v>495</v>
      </c>
      <c r="M36">
        <v>524.69999999999993</v>
      </c>
      <c r="N36">
        <v>1</v>
      </c>
      <c r="O36" t="s">
        <v>127</v>
      </c>
      <c r="P36">
        <v>2022</v>
      </c>
    </row>
    <row r="37" spans="1:16" x14ac:dyDescent="0.3">
      <c r="A37" s="19">
        <v>44671</v>
      </c>
      <c r="B37" t="s">
        <v>43</v>
      </c>
      <c r="C37">
        <v>2</v>
      </c>
      <c r="D37" t="s">
        <v>105</v>
      </c>
      <c r="E37" t="s">
        <v>106</v>
      </c>
      <c r="F37">
        <v>0</v>
      </c>
      <c r="G37" t="s">
        <v>44</v>
      </c>
      <c r="H37" t="s">
        <v>28</v>
      </c>
      <c r="I37" t="s">
        <v>111</v>
      </c>
      <c r="J37">
        <v>37</v>
      </c>
      <c r="K37">
        <v>49.21</v>
      </c>
      <c r="L37">
        <v>74</v>
      </c>
      <c r="M37">
        <v>98.42</v>
      </c>
      <c r="N37">
        <v>20</v>
      </c>
      <c r="O37" t="s">
        <v>126</v>
      </c>
      <c r="P37">
        <v>2022</v>
      </c>
    </row>
    <row r="38" spans="1:16" x14ac:dyDescent="0.3">
      <c r="A38" s="19">
        <v>44664</v>
      </c>
      <c r="B38" t="s">
        <v>39</v>
      </c>
      <c r="C38">
        <v>14</v>
      </c>
      <c r="D38" t="s">
        <v>105</v>
      </c>
      <c r="E38" t="s">
        <v>106</v>
      </c>
      <c r="F38">
        <v>0</v>
      </c>
      <c r="G38" t="s">
        <v>40</v>
      </c>
      <c r="H38" t="s">
        <v>28</v>
      </c>
      <c r="I38" t="s">
        <v>111</v>
      </c>
      <c r="J38">
        <v>13</v>
      </c>
      <c r="K38">
        <v>16.64</v>
      </c>
      <c r="L38">
        <v>182</v>
      </c>
      <c r="M38">
        <v>232.96</v>
      </c>
      <c r="N38">
        <v>13</v>
      </c>
      <c r="O38" t="s">
        <v>126</v>
      </c>
      <c r="P38">
        <v>2022</v>
      </c>
    </row>
    <row r="39" spans="1:16" x14ac:dyDescent="0.3">
      <c r="A39" s="19">
        <v>44660</v>
      </c>
      <c r="B39" t="s">
        <v>88</v>
      </c>
      <c r="C39">
        <v>12</v>
      </c>
      <c r="D39" t="s">
        <v>105</v>
      </c>
      <c r="E39" t="s">
        <v>107</v>
      </c>
      <c r="F39">
        <v>0</v>
      </c>
      <c r="G39" t="s">
        <v>89</v>
      </c>
      <c r="H39" t="s">
        <v>85</v>
      </c>
      <c r="I39" t="s">
        <v>111</v>
      </c>
      <c r="J39">
        <v>37</v>
      </c>
      <c r="K39">
        <v>42.55</v>
      </c>
      <c r="L39">
        <v>444</v>
      </c>
      <c r="M39">
        <v>510.59999999999997</v>
      </c>
      <c r="N39">
        <v>9</v>
      </c>
      <c r="O39" t="s">
        <v>126</v>
      </c>
      <c r="P39">
        <v>2022</v>
      </c>
    </row>
    <row r="40" spans="1:16" x14ac:dyDescent="0.3">
      <c r="A40" s="19">
        <v>44657</v>
      </c>
      <c r="B40" t="s">
        <v>90</v>
      </c>
      <c r="C40">
        <v>2</v>
      </c>
      <c r="D40" t="s">
        <v>105</v>
      </c>
      <c r="E40" t="s">
        <v>107</v>
      </c>
      <c r="F40">
        <v>0</v>
      </c>
      <c r="G40" t="s">
        <v>91</v>
      </c>
      <c r="H40" t="s">
        <v>85</v>
      </c>
      <c r="I40" t="s">
        <v>9</v>
      </c>
      <c r="J40">
        <v>90</v>
      </c>
      <c r="K40">
        <v>115.2</v>
      </c>
      <c r="L40">
        <v>180</v>
      </c>
      <c r="M40">
        <v>230.4</v>
      </c>
      <c r="N40">
        <v>6</v>
      </c>
      <c r="O40" t="s">
        <v>126</v>
      </c>
      <c r="P40">
        <v>2022</v>
      </c>
    </row>
    <row r="41" spans="1:16" x14ac:dyDescent="0.3">
      <c r="A41" s="19">
        <v>44645</v>
      </c>
      <c r="B41" t="s">
        <v>6</v>
      </c>
      <c r="C41">
        <v>2</v>
      </c>
      <c r="D41" t="s">
        <v>105</v>
      </c>
      <c r="E41" t="s">
        <v>106</v>
      </c>
      <c r="F41">
        <v>0</v>
      </c>
      <c r="G41" t="s">
        <v>7</v>
      </c>
      <c r="H41" t="s">
        <v>8</v>
      </c>
      <c r="I41" t="s">
        <v>9</v>
      </c>
      <c r="J41">
        <v>98</v>
      </c>
      <c r="K41">
        <v>103.88</v>
      </c>
      <c r="L41">
        <v>196</v>
      </c>
      <c r="M41">
        <v>207.76</v>
      </c>
      <c r="N41">
        <v>25</v>
      </c>
      <c r="O41" t="s">
        <v>125</v>
      </c>
      <c r="P41">
        <v>2022</v>
      </c>
    </row>
    <row r="42" spans="1:16" x14ac:dyDescent="0.3">
      <c r="A42" s="19">
        <v>44639</v>
      </c>
      <c r="B42" t="s">
        <v>92</v>
      </c>
      <c r="C42">
        <v>6</v>
      </c>
      <c r="D42" t="s">
        <v>105</v>
      </c>
      <c r="E42" t="s">
        <v>107</v>
      </c>
      <c r="F42">
        <v>0</v>
      </c>
      <c r="G42" t="s">
        <v>93</v>
      </c>
      <c r="H42" t="s">
        <v>85</v>
      </c>
      <c r="I42" t="s">
        <v>110</v>
      </c>
      <c r="J42">
        <v>138</v>
      </c>
      <c r="K42">
        <v>173.88</v>
      </c>
      <c r="L42">
        <v>828</v>
      </c>
      <c r="M42">
        <v>1043.28</v>
      </c>
      <c r="N42">
        <v>19</v>
      </c>
      <c r="O42" t="s">
        <v>125</v>
      </c>
      <c r="P42">
        <v>2022</v>
      </c>
    </row>
    <row r="43" spans="1:16" x14ac:dyDescent="0.3">
      <c r="A43" s="19">
        <v>44630</v>
      </c>
      <c r="B43" t="s">
        <v>75</v>
      </c>
      <c r="C43">
        <v>12</v>
      </c>
      <c r="D43" t="s">
        <v>105</v>
      </c>
      <c r="E43" t="s">
        <v>106</v>
      </c>
      <c r="F43">
        <v>0</v>
      </c>
      <c r="G43" t="s">
        <v>76</v>
      </c>
      <c r="H43" t="s">
        <v>62</v>
      </c>
      <c r="I43" t="s">
        <v>9</v>
      </c>
      <c r="J43">
        <v>95</v>
      </c>
      <c r="K43">
        <v>119.7</v>
      </c>
      <c r="L43">
        <v>1140</v>
      </c>
      <c r="M43">
        <v>1436.4</v>
      </c>
      <c r="N43">
        <v>10</v>
      </c>
      <c r="O43" t="s">
        <v>125</v>
      </c>
      <c r="P43">
        <v>2022</v>
      </c>
    </row>
    <row r="44" spans="1:16" x14ac:dyDescent="0.3">
      <c r="A44" s="19">
        <v>44624</v>
      </c>
      <c r="B44" t="s">
        <v>60</v>
      </c>
      <c r="C44">
        <v>13</v>
      </c>
      <c r="D44" t="s">
        <v>105</v>
      </c>
      <c r="E44" t="s">
        <v>106</v>
      </c>
      <c r="F44">
        <v>0</v>
      </c>
      <c r="G44" t="s">
        <v>61</v>
      </c>
      <c r="H44" t="s">
        <v>62</v>
      </c>
      <c r="I44" t="s">
        <v>111</v>
      </c>
      <c r="J44">
        <v>18</v>
      </c>
      <c r="K44">
        <v>24.66</v>
      </c>
      <c r="L44">
        <v>234</v>
      </c>
      <c r="M44">
        <v>320.58</v>
      </c>
      <c r="N44">
        <v>4</v>
      </c>
      <c r="O44" t="s">
        <v>125</v>
      </c>
      <c r="P44">
        <v>2022</v>
      </c>
    </row>
    <row r="45" spans="1:16" x14ac:dyDescent="0.3">
      <c r="A45" s="19">
        <v>44584</v>
      </c>
      <c r="B45" t="s">
        <v>10</v>
      </c>
      <c r="C45">
        <v>5</v>
      </c>
      <c r="D45" t="s">
        <v>105</v>
      </c>
      <c r="E45" t="s">
        <v>107</v>
      </c>
      <c r="F45">
        <v>0</v>
      </c>
      <c r="G45" t="s">
        <v>11</v>
      </c>
      <c r="H45" t="s">
        <v>8</v>
      </c>
      <c r="I45" t="s">
        <v>9</v>
      </c>
      <c r="J45">
        <v>105</v>
      </c>
      <c r="K45">
        <v>142.80000000000001</v>
      </c>
      <c r="L45">
        <v>525</v>
      </c>
      <c r="M45">
        <v>714</v>
      </c>
      <c r="N45">
        <v>23</v>
      </c>
      <c r="O45" t="s">
        <v>123</v>
      </c>
      <c r="P45">
        <v>2022</v>
      </c>
    </row>
    <row r="46" spans="1:16" x14ac:dyDescent="0.3">
      <c r="A46" s="19">
        <v>44579</v>
      </c>
      <c r="B46" t="s">
        <v>22</v>
      </c>
      <c r="C46">
        <v>9</v>
      </c>
      <c r="D46" t="s">
        <v>105</v>
      </c>
      <c r="E46" t="s">
        <v>107</v>
      </c>
      <c r="F46">
        <v>0</v>
      </c>
      <c r="G46" t="s">
        <v>23</v>
      </c>
      <c r="H46" t="s">
        <v>8</v>
      </c>
      <c r="I46" t="s">
        <v>9</v>
      </c>
      <c r="J46">
        <v>83</v>
      </c>
      <c r="K46">
        <v>94.62</v>
      </c>
      <c r="L46">
        <v>747</v>
      </c>
      <c r="M46">
        <v>851.58</v>
      </c>
      <c r="N46">
        <v>18</v>
      </c>
      <c r="O46" t="s">
        <v>123</v>
      </c>
      <c r="P46">
        <v>2022</v>
      </c>
    </row>
    <row r="47" spans="1:16" x14ac:dyDescent="0.3">
      <c r="A47" s="19">
        <v>44562</v>
      </c>
      <c r="B47" t="s">
        <v>52</v>
      </c>
      <c r="C47">
        <v>1</v>
      </c>
      <c r="D47" t="s">
        <v>105</v>
      </c>
      <c r="E47" t="s">
        <v>107</v>
      </c>
      <c r="F47">
        <v>0</v>
      </c>
      <c r="G47" t="s">
        <v>53</v>
      </c>
      <c r="H47" t="s">
        <v>49</v>
      </c>
      <c r="I47" t="s">
        <v>110</v>
      </c>
      <c r="J47">
        <v>121</v>
      </c>
      <c r="K47">
        <v>141.57</v>
      </c>
      <c r="L47">
        <v>121</v>
      </c>
      <c r="M47">
        <v>141.57</v>
      </c>
      <c r="N47">
        <v>1</v>
      </c>
      <c r="O47" t="s">
        <v>123</v>
      </c>
      <c r="P47">
        <v>2022</v>
      </c>
    </row>
    <row r="48" spans="1:16" x14ac:dyDescent="0.3">
      <c r="A48" s="19">
        <v>44554</v>
      </c>
      <c r="B48" t="s">
        <v>81</v>
      </c>
      <c r="C48">
        <v>8</v>
      </c>
      <c r="D48" t="s">
        <v>105</v>
      </c>
      <c r="E48" t="s">
        <v>106</v>
      </c>
      <c r="F48">
        <v>0</v>
      </c>
      <c r="G48" t="s">
        <v>82</v>
      </c>
      <c r="H48" t="s">
        <v>62</v>
      </c>
      <c r="I48" t="s">
        <v>9</v>
      </c>
      <c r="J48">
        <v>90</v>
      </c>
      <c r="K48">
        <v>96.3</v>
      </c>
      <c r="L48">
        <v>720</v>
      </c>
      <c r="M48">
        <v>770.4</v>
      </c>
      <c r="N48">
        <v>24</v>
      </c>
      <c r="O48" t="s">
        <v>134</v>
      </c>
      <c r="P48">
        <v>2021</v>
      </c>
    </row>
    <row r="49" spans="1:16" x14ac:dyDescent="0.3">
      <c r="A49" s="19">
        <v>44252</v>
      </c>
      <c r="B49" t="s">
        <v>10</v>
      </c>
      <c r="C49">
        <v>4</v>
      </c>
      <c r="D49" t="s">
        <v>105</v>
      </c>
      <c r="E49" t="s">
        <v>106</v>
      </c>
      <c r="F49">
        <v>0</v>
      </c>
      <c r="G49" t="s">
        <v>11</v>
      </c>
      <c r="H49" t="s">
        <v>8</v>
      </c>
      <c r="I49" t="s">
        <v>9</v>
      </c>
      <c r="J49">
        <v>105</v>
      </c>
      <c r="K49">
        <v>142.80000000000001</v>
      </c>
      <c r="L49">
        <v>420</v>
      </c>
      <c r="M49">
        <v>571.20000000000005</v>
      </c>
      <c r="N49">
        <v>25</v>
      </c>
      <c r="O49" t="s">
        <v>124</v>
      </c>
      <c r="P49">
        <v>2021</v>
      </c>
    </row>
    <row r="50" spans="1:16" x14ac:dyDescent="0.3">
      <c r="A50" s="19">
        <v>44554</v>
      </c>
      <c r="B50" t="s">
        <v>94</v>
      </c>
      <c r="C50">
        <v>8</v>
      </c>
      <c r="D50" t="s">
        <v>105</v>
      </c>
      <c r="E50" t="s">
        <v>107</v>
      </c>
      <c r="F50">
        <v>0</v>
      </c>
      <c r="G50" t="s">
        <v>95</v>
      </c>
      <c r="H50" t="s">
        <v>85</v>
      </c>
      <c r="I50" t="s">
        <v>110</v>
      </c>
      <c r="J50">
        <v>120</v>
      </c>
      <c r="K50">
        <v>162</v>
      </c>
      <c r="L50">
        <v>960</v>
      </c>
      <c r="M50">
        <v>1296</v>
      </c>
      <c r="N50">
        <v>24</v>
      </c>
      <c r="O50" t="s">
        <v>134</v>
      </c>
      <c r="P50">
        <v>2021</v>
      </c>
    </row>
    <row r="51" spans="1:16" x14ac:dyDescent="0.3">
      <c r="A51" s="19">
        <v>44549</v>
      </c>
      <c r="B51" t="s">
        <v>67</v>
      </c>
      <c r="C51">
        <v>3</v>
      </c>
      <c r="D51" t="s">
        <v>105</v>
      </c>
      <c r="E51" t="s">
        <v>106</v>
      </c>
      <c r="F51">
        <v>0</v>
      </c>
      <c r="G51" t="s">
        <v>68</v>
      </c>
      <c r="H51" t="s">
        <v>62</v>
      </c>
      <c r="I51" t="s">
        <v>109</v>
      </c>
      <c r="J51">
        <v>47</v>
      </c>
      <c r="K51">
        <v>53.11</v>
      </c>
      <c r="L51">
        <v>141</v>
      </c>
      <c r="M51">
        <v>159.32999999999998</v>
      </c>
      <c r="N51">
        <v>19</v>
      </c>
      <c r="O51" t="s">
        <v>134</v>
      </c>
      <c r="P51">
        <v>2021</v>
      </c>
    </row>
    <row r="52" spans="1:16" x14ac:dyDescent="0.3">
      <c r="A52" s="19">
        <v>44254</v>
      </c>
      <c r="B52" t="s">
        <v>43</v>
      </c>
      <c r="C52">
        <v>11</v>
      </c>
      <c r="D52" t="s">
        <v>105</v>
      </c>
      <c r="E52" t="s">
        <v>106</v>
      </c>
      <c r="F52">
        <v>0</v>
      </c>
      <c r="G52" t="s">
        <v>44</v>
      </c>
      <c r="H52" t="s">
        <v>28</v>
      </c>
      <c r="I52" t="s">
        <v>111</v>
      </c>
      <c r="J52">
        <v>37</v>
      </c>
      <c r="K52">
        <v>49.21</v>
      </c>
      <c r="L52">
        <v>407</v>
      </c>
      <c r="M52">
        <v>541.31000000000006</v>
      </c>
      <c r="N52">
        <v>27</v>
      </c>
      <c r="O52" t="s">
        <v>124</v>
      </c>
      <c r="P52">
        <v>2021</v>
      </c>
    </row>
    <row r="53" spans="1:16" x14ac:dyDescent="0.3">
      <c r="A53" s="19">
        <v>44521</v>
      </c>
      <c r="B53" t="s">
        <v>35</v>
      </c>
      <c r="C53">
        <v>1</v>
      </c>
      <c r="D53" t="s">
        <v>105</v>
      </c>
      <c r="E53" t="s">
        <v>106</v>
      </c>
      <c r="F53">
        <v>0</v>
      </c>
      <c r="G53" t="s">
        <v>36</v>
      </c>
      <c r="H53" t="s">
        <v>28</v>
      </c>
      <c r="I53" t="s">
        <v>9</v>
      </c>
      <c r="J53">
        <v>112</v>
      </c>
      <c r="K53">
        <v>146.72</v>
      </c>
      <c r="L53">
        <v>112</v>
      </c>
      <c r="M53">
        <v>146.72</v>
      </c>
      <c r="N53">
        <v>21</v>
      </c>
      <c r="O53" t="s">
        <v>133</v>
      </c>
      <c r="P53">
        <v>2021</v>
      </c>
    </row>
    <row r="54" spans="1:16" x14ac:dyDescent="0.3">
      <c r="A54" s="19">
        <v>44511</v>
      </c>
      <c r="B54" t="s">
        <v>90</v>
      </c>
      <c r="C54">
        <v>12</v>
      </c>
      <c r="D54" t="s">
        <v>105</v>
      </c>
      <c r="E54" t="s">
        <v>106</v>
      </c>
      <c r="F54">
        <v>0</v>
      </c>
      <c r="G54" t="s">
        <v>91</v>
      </c>
      <c r="H54" t="s">
        <v>85</v>
      </c>
      <c r="I54" t="s">
        <v>9</v>
      </c>
      <c r="J54">
        <v>90</v>
      </c>
      <c r="K54">
        <v>115.2</v>
      </c>
      <c r="L54">
        <v>1080</v>
      </c>
      <c r="M54">
        <v>1382.4</v>
      </c>
      <c r="N54">
        <v>11</v>
      </c>
      <c r="O54" t="s">
        <v>133</v>
      </c>
      <c r="P54">
        <v>2021</v>
      </c>
    </row>
    <row r="55" spans="1:16" x14ac:dyDescent="0.3">
      <c r="A55" s="19">
        <v>44495</v>
      </c>
      <c r="B55" t="s">
        <v>14</v>
      </c>
      <c r="C55">
        <v>6</v>
      </c>
      <c r="D55" t="s">
        <v>105</v>
      </c>
      <c r="E55" t="s">
        <v>107</v>
      </c>
      <c r="F55">
        <v>0</v>
      </c>
      <c r="G55" t="s">
        <v>15</v>
      </c>
      <c r="H55" t="s">
        <v>8</v>
      </c>
      <c r="I55" t="s">
        <v>109</v>
      </c>
      <c r="J55">
        <v>44</v>
      </c>
      <c r="K55">
        <v>48.84</v>
      </c>
      <c r="L55">
        <v>264</v>
      </c>
      <c r="M55">
        <v>293.04000000000002</v>
      </c>
      <c r="N55">
        <v>26</v>
      </c>
      <c r="O55" t="s">
        <v>132</v>
      </c>
      <c r="P55">
        <v>2021</v>
      </c>
    </row>
    <row r="56" spans="1:16" x14ac:dyDescent="0.3">
      <c r="A56" s="19">
        <v>44493</v>
      </c>
      <c r="B56" t="s">
        <v>29</v>
      </c>
      <c r="C56">
        <v>3</v>
      </c>
      <c r="D56" t="s">
        <v>105</v>
      </c>
      <c r="E56" t="s">
        <v>107</v>
      </c>
      <c r="F56">
        <v>0</v>
      </c>
      <c r="G56" t="s">
        <v>30</v>
      </c>
      <c r="H56" t="s">
        <v>28</v>
      </c>
      <c r="I56" t="s">
        <v>109</v>
      </c>
      <c r="J56">
        <v>44</v>
      </c>
      <c r="K56">
        <v>48.4</v>
      </c>
      <c r="L56">
        <v>132</v>
      </c>
      <c r="M56">
        <v>145.19999999999999</v>
      </c>
      <c r="N56">
        <v>24</v>
      </c>
      <c r="O56" t="s">
        <v>132</v>
      </c>
      <c r="P56">
        <v>2021</v>
      </c>
    </row>
    <row r="57" spans="1:16" x14ac:dyDescent="0.3">
      <c r="A57" s="19">
        <v>44264</v>
      </c>
      <c r="B57" t="s">
        <v>67</v>
      </c>
      <c r="C57">
        <v>6</v>
      </c>
      <c r="D57" t="s">
        <v>105</v>
      </c>
      <c r="E57" t="s">
        <v>106</v>
      </c>
      <c r="F57">
        <v>0</v>
      </c>
      <c r="G57" t="s">
        <v>68</v>
      </c>
      <c r="H57" t="s">
        <v>62</v>
      </c>
      <c r="I57" t="s">
        <v>109</v>
      </c>
      <c r="J57">
        <v>47</v>
      </c>
      <c r="K57">
        <v>53.11</v>
      </c>
      <c r="L57">
        <v>282</v>
      </c>
      <c r="M57">
        <v>318.65999999999997</v>
      </c>
      <c r="N57">
        <v>9</v>
      </c>
      <c r="O57" t="s">
        <v>125</v>
      </c>
      <c r="P57">
        <v>2021</v>
      </c>
    </row>
    <row r="58" spans="1:16" x14ac:dyDescent="0.3">
      <c r="A58" s="19">
        <v>44460</v>
      </c>
      <c r="B58" t="s">
        <v>47</v>
      </c>
      <c r="C58">
        <v>7</v>
      </c>
      <c r="D58" t="s">
        <v>105</v>
      </c>
      <c r="E58" t="s">
        <v>107</v>
      </c>
      <c r="F58">
        <v>0</v>
      </c>
      <c r="G58" t="s">
        <v>48</v>
      </c>
      <c r="H58" t="s">
        <v>49</v>
      </c>
      <c r="I58" t="s">
        <v>109</v>
      </c>
      <c r="J58">
        <v>61</v>
      </c>
      <c r="K58">
        <v>76.25</v>
      </c>
      <c r="L58">
        <v>427</v>
      </c>
      <c r="M58">
        <v>533.75</v>
      </c>
      <c r="N58">
        <v>21</v>
      </c>
      <c r="O58" t="s">
        <v>131</v>
      </c>
      <c r="P58">
        <v>2021</v>
      </c>
    </row>
    <row r="59" spans="1:16" x14ac:dyDescent="0.3">
      <c r="A59" s="19">
        <v>44268</v>
      </c>
      <c r="B59" t="s">
        <v>65</v>
      </c>
      <c r="C59">
        <v>10</v>
      </c>
      <c r="D59" t="s">
        <v>105</v>
      </c>
      <c r="E59" t="s">
        <v>107</v>
      </c>
      <c r="F59">
        <v>0</v>
      </c>
      <c r="G59" t="s">
        <v>66</v>
      </c>
      <c r="H59" t="s">
        <v>62</v>
      </c>
      <c r="I59" t="s">
        <v>111</v>
      </c>
      <c r="J59">
        <v>37</v>
      </c>
      <c r="K59">
        <v>41.81</v>
      </c>
      <c r="L59">
        <v>370</v>
      </c>
      <c r="M59">
        <v>418.1</v>
      </c>
      <c r="N59">
        <v>13</v>
      </c>
      <c r="O59" t="s">
        <v>125</v>
      </c>
      <c r="P59">
        <v>2021</v>
      </c>
    </row>
    <row r="60" spans="1:16" x14ac:dyDescent="0.3">
      <c r="A60" s="19">
        <v>44450</v>
      </c>
      <c r="B60" t="s">
        <v>6</v>
      </c>
      <c r="C60">
        <v>6</v>
      </c>
      <c r="D60" t="s">
        <v>105</v>
      </c>
      <c r="E60" t="s">
        <v>106</v>
      </c>
      <c r="F60">
        <v>0</v>
      </c>
      <c r="G60" t="s">
        <v>7</v>
      </c>
      <c r="H60" t="s">
        <v>8</v>
      </c>
      <c r="I60" t="s">
        <v>9</v>
      </c>
      <c r="J60">
        <v>98</v>
      </c>
      <c r="K60">
        <v>103.88</v>
      </c>
      <c r="L60">
        <v>588</v>
      </c>
      <c r="M60">
        <v>623.28</v>
      </c>
      <c r="N60">
        <v>11</v>
      </c>
      <c r="O60" t="s">
        <v>131</v>
      </c>
      <c r="P60">
        <v>2021</v>
      </c>
    </row>
    <row r="61" spans="1:16" x14ac:dyDescent="0.3">
      <c r="A61" s="19">
        <v>44449</v>
      </c>
      <c r="B61" t="s">
        <v>6</v>
      </c>
      <c r="C61">
        <v>9</v>
      </c>
      <c r="D61" t="s">
        <v>105</v>
      </c>
      <c r="E61" t="s">
        <v>106</v>
      </c>
      <c r="F61">
        <v>0</v>
      </c>
      <c r="G61" t="s">
        <v>7</v>
      </c>
      <c r="H61" t="s">
        <v>8</v>
      </c>
      <c r="I61" t="s">
        <v>9</v>
      </c>
      <c r="J61">
        <v>98</v>
      </c>
      <c r="K61">
        <v>103.88</v>
      </c>
      <c r="L61">
        <v>882</v>
      </c>
      <c r="M61">
        <v>934.92</v>
      </c>
      <c r="N61">
        <v>10</v>
      </c>
      <c r="O61" t="s">
        <v>131</v>
      </c>
      <c r="P61">
        <v>2021</v>
      </c>
    </row>
    <row r="62" spans="1:16" x14ac:dyDescent="0.3">
      <c r="A62" s="19">
        <v>44273</v>
      </c>
      <c r="B62" t="s">
        <v>94</v>
      </c>
      <c r="C62">
        <v>8</v>
      </c>
      <c r="D62" t="s">
        <v>105</v>
      </c>
      <c r="E62" t="s">
        <v>107</v>
      </c>
      <c r="F62">
        <v>0</v>
      </c>
      <c r="G62" t="s">
        <v>95</v>
      </c>
      <c r="H62" t="s">
        <v>85</v>
      </c>
      <c r="I62" t="s">
        <v>110</v>
      </c>
      <c r="J62">
        <v>120</v>
      </c>
      <c r="K62">
        <v>162</v>
      </c>
      <c r="L62">
        <v>960</v>
      </c>
      <c r="M62">
        <v>1296</v>
      </c>
      <c r="N62">
        <v>18</v>
      </c>
      <c r="O62" t="s">
        <v>125</v>
      </c>
      <c r="P62">
        <v>2021</v>
      </c>
    </row>
    <row r="63" spans="1:16" x14ac:dyDescent="0.3">
      <c r="A63" s="19">
        <v>44440</v>
      </c>
      <c r="B63" t="s">
        <v>56</v>
      </c>
      <c r="C63">
        <v>1</v>
      </c>
      <c r="D63" t="s">
        <v>105</v>
      </c>
      <c r="E63" t="s">
        <v>107</v>
      </c>
      <c r="F63">
        <v>0</v>
      </c>
      <c r="G63" t="s">
        <v>57</v>
      </c>
      <c r="H63" t="s">
        <v>49</v>
      </c>
      <c r="I63" t="s">
        <v>110</v>
      </c>
      <c r="J63">
        <v>144</v>
      </c>
      <c r="K63">
        <v>156.96</v>
      </c>
      <c r="L63">
        <v>144</v>
      </c>
      <c r="M63">
        <v>156.96</v>
      </c>
      <c r="N63">
        <v>1</v>
      </c>
      <c r="O63" t="s">
        <v>131</v>
      </c>
      <c r="P63">
        <v>2021</v>
      </c>
    </row>
    <row r="64" spans="1:16" x14ac:dyDescent="0.3">
      <c r="A64" s="19">
        <v>44437</v>
      </c>
      <c r="B64" t="s">
        <v>77</v>
      </c>
      <c r="C64">
        <v>12</v>
      </c>
      <c r="D64" t="s">
        <v>105</v>
      </c>
      <c r="E64" t="s">
        <v>106</v>
      </c>
      <c r="F64">
        <v>0</v>
      </c>
      <c r="G64" t="s">
        <v>78</v>
      </c>
      <c r="H64" t="s">
        <v>62</v>
      </c>
      <c r="I64" t="s">
        <v>109</v>
      </c>
      <c r="J64">
        <v>55</v>
      </c>
      <c r="K64">
        <v>58.3</v>
      </c>
      <c r="L64">
        <v>660</v>
      </c>
      <c r="M64">
        <v>699.59999999999991</v>
      </c>
      <c r="N64">
        <v>29</v>
      </c>
      <c r="O64" t="s">
        <v>130</v>
      </c>
      <c r="P64">
        <v>2021</v>
      </c>
    </row>
    <row r="65" spans="1:16" x14ac:dyDescent="0.3">
      <c r="A65" s="19">
        <v>44418</v>
      </c>
      <c r="B65" t="s">
        <v>16</v>
      </c>
      <c r="C65">
        <v>4</v>
      </c>
      <c r="D65" t="s">
        <v>105</v>
      </c>
      <c r="E65" t="s">
        <v>107</v>
      </c>
      <c r="F65">
        <v>0</v>
      </c>
      <c r="G65" t="s">
        <v>17</v>
      </c>
      <c r="H65" t="s">
        <v>8</v>
      </c>
      <c r="I65" t="s">
        <v>110</v>
      </c>
      <c r="J65">
        <v>133</v>
      </c>
      <c r="K65">
        <v>155.61000000000001</v>
      </c>
      <c r="L65">
        <v>532</v>
      </c>
      <c r="M65">
        <v>622.44000000000005</v>
      </c>
      <c r="N65">
        <v>10</v>
      </c>
      <c r="O65" t="s">
        <v>130</v>
      </c>
      <c r="P65">
        <v>2021</v>
      </c>
    </row>
    <row r="66" spans="1:16" x14ac:dyDescent="0.3">
      <c r="A66" s="19">
        <v>44414</v>
      </c>
      <c r="B66" t="s">
        <v>83</v>
      </c>
      <c r="C66">
        <v>1</v>
      </c>
      <c r="D66" t="s">
        <v>105</v>
      </c>
      <c r="E66" t="s">
        <v>107</v>
      </c>
      <c r="F66">
        <v>0</v>
      </c>
      <c r="G66" t="s">
        <v>84</v>
      </c>
      <c r="H66" t="s">
        <v>85</v>
      </c>
      <c r="I66" t="s">
        <v>9</v>
      </c>
      <c r="J66">
        <v>67</v>
      </c>
      <c r="K66">
        <v>85.76</v>
      </c>
      <c r="L66">
        <v>67</v>
      </c>
      <c r="M66">
        <v>85.76</v>
      </c>
      <c r="N66">
        <v>6</v>
      </c>
      <c r="O66" t="s">
        <v>130</v>
      </c>
      <c r="P66">
        <v>2021</v>
      </c>
    </row>
    <row r="67" spans="1:16" x14ac:dyDescent="0.3">
      <c r="A67" s="19">
        <v>44400</v>
      </c>
      <c r="B67" t="s">
        <v>81</v>
      </c>
      <c r="C67">
        <v>7</v>
      </c>
      <c r="D67" t="s">
        <v>105</v>
      </c>
      <c r="E67" t="s">
        <v>106</v>
      </c>
      <c r="F67">
        <v>0</v>
      </c>
      <c r="G67" t="s">
        <v>82</v>
      </c>
      <c r="H67" t="s">
        <v>62</v>
      </c>
      <c r="I67" t="s">
        <v>9</v>
      </c>
      <c r="J67">
        <v>90</v>
      </c>
      <c r="K67">
        <v>96.3</v>
      </c>
      <c r="L67">
        <v>630</v>
      </c>
      <c r="M67">
        <v>674.1</v>
      </c>
      <c r="N67">
        <v>23</v>
      </c>
      <c r="O67" t="s">
        <v>129</v>
      </c>
      <c r="P67">
        <v>2021</v>
      </c>
    </row>
    <row r="68" spans="1:16" x14ac:dyDescent="0.3">
      <c r="A68" s="19">
        <v>44399</v>
      </c>
      <c r="B68" t="s">
        <v>60</v>
      </c>
      <c r="C68">
        <v>3</v>
      </c>
      <c r="D68" t="s">
        <v>105</v>
      </c>
      <c r="E68" t="s">
        <v>107</v>
      </c>
      <c r="F68">
        <v>0</v>
      </c>
      <c r="G68" t="s">
        <v>61</v>
      </c>
      <c r="H68" t="s">
        <v>62</v>
      </c>
      <c r="I68" t="s">
        <v>111</v>
      </c>
      <c r="J68">
        <v>18</v>
      </c>
      <c r="K68">
        <v>24.66</v>
      </c>
      <c r="L68">
        <v>54</v>
      </c>
      <c r="M68">
        <v>73.98</v>
      </c>
      <c r="N68">
        <v>22</v>
      </c>
      <c r="O68" t="s">
        <v>129</v>
      </c>
      <c r="P68">
        <v>2021</v>
      </c>
    </row>
    <row r="69" spans="1:16" x14ac:dyDescent="0.3">
      <c r="A69" s="19">
        <v>44393</v>
      </c>
      <c r="B69" t="s">
        <v>54</v>
      </c>
      <c r="C69">
        <v>8</v>
      </c>
      <c r="D69" t="s">
        <v>105</v>
      </c>
      <c r="E69" t="s">
        <v>107</v>
      </c>
      <c r="F69">
        <v>0</v>
      </c>
      <c r="G69" t="s">
        <v>55</v>
      </c>
      <c r="H69" t="s">
        <v>49</v>
      </c>
      <c r="I69" t="s">
        <v>110</v>
      </c>
      <c r="J69">
        <v>141</v>
      </c>
      <c r="K69">
        <v>149.46</v>
      </c>
      <c r="L69">
        <v>1128</v>
      </c>
      <c r="M69">
        <v>1195.68</v>
      </c>
      <c r="N69">
        <v>16</v>
      </c>
      <c r="O69" t="s">
        <v>129</v>
      </c>
      <c r="P69">
        <v>2021</v>
      </c>
    </row>
    <row r="70" spans="1:16" x14ac:dyDescent="0.3">
      <c r="A70" s="19">
        <v>44388</v>
      </c>
      <c r="B70" t="s">
        <v>24</v>
      </c>
      <c r="C70">
        <v>4</v>
      </c>
      <c r="D70" t="s">
        <v>105</v>
      </c>
      <c r="E70" t="s">
        <v>106</v>
      </c>
      <c r="F70">
        <v>0</v>
      </c>
      <c r="G70" t="s">
        <v>25</v>
      </c>
      <c r="H70" t="s">
        <v>8</v>
      </c>
      <c r="I70" t="s">
        <v>111</v>
      </c>
      <c r="J70">
        <v>6</v>
      </c>
      <c r="K70">
        <v>7.8599999999999994</v>
      </c>
      <c r="L70">
        <v>24</v>
      </c>
      <c r="M70">
        <v>31.439999999999998</v>
      </c>
      <c r="N70">
        <v>11</v>
      </c>
      <c r="O70" t="s">
        <v>129</v>
      </c>
      <c r="P70">
        <v>2021</v>
      </c>
    </row>
    <row r="71" spans="1:16" x14ac:dyDescent="0.3">
      <c r="A71" s="19">
        <v>44387</v>
      </c>
      <c r="B71" t="s">
        <v>77</v>
      </c>
      <c r="C71">
        <v>6</v>
      </c>
      <c r="D71" t="s">
        <v>105</v>
      </c>
      <c r="E71" t="s">
        <v>107</v>
      </c>
      <c r="F71">
        <v>0</v>
      </c>
      <c r="G71" t="s">
        <v>78</v>
      </c>
      <c r="H71" t="s">
        <v>62</v>
      </c>
      <c r="I71" t="s">
        <v>109</v>
      </c>
      <c r="J71">
        <v>55</v>
      </c>
      <c r="K71">
        <v>58.3</v>
      </c>
      <c r="L71">
        <v>330</v>
      </c>
      <c r="M71">
        <v>349.79999999999995</v>
      </c>
      <c r="N71">
        <v>10</v>
      </c>
      <c r="O71" t="s">
        <v>129</v>
      </c>
      <c r="P71">
        <v>2021</v>
      </c>
    </row>
    <row r="72" spans="1:16" x14ac:dyDescent="0.3">
      <c r="A72" s="19">
        <v>44367</v>
      </c>
      <c r="B72" t="s">
        <v>39</v>
      </c>
      <c r="C72">
        <v>1</v>
      </c>
      <c r="D72" t="s">
        <v>105</v>
      </c>
      <c r="E72" t="s">
        <v>107</v>
      </c>
      <c r="F72">
        <v>0</v>
      </c>
      <c r="G72" t="s">
        <v>40</v>
      </c>
      <c r="H72" t="s">
        <v>28</v>
      </c>
      <c r="I72" t="s">
        <v>111</v>
      </c>
      <c r="J72">
        <v>13</v>
      </c>
      <c r="K72">
        <v>16.64</v>
      </c>
      <c r="L72">
        <v>13</v>
      </c>
      <c r="M72">
        <v>16.64</v>
      </c>
      <c r="N72">
        <v>20</v>
      </c>
      <c r="O72" t="s">
        <v>128</v>
      </c>
      <c r="P72">
        <v>2021</v>
      </c>
    </row>
    <row r="73" spans="1:16" x14ac:dyDescent="0.3">
      <c r="A73" s="19">
        <v>44363</v>
      </c>
      <c r="B73" t="s">
        <v>45</v>
      </c>
      <c r="C73">
        <v>5</v>
      </c>
      <c r="D73" t="s">
        <v>105</v>
      </c>
      <c r="E73" t="s">
        <v>107</v>
      </c>
      <c r="F73">
        <v>0</v>
      </c>
      <c r="G73" t="s">
        <v>46</v>
      </c>
      <c r="H73" t="s">
        <v>28</v>
      </c>
      <c r="I73" t="s">
        <v>110</v>
      </c>
      <c r="J73">
        <v>150</v>
      </c>
      <c r="K73">
        <v>210</v>
      </c>
      <c r="L73">
        <v>750</v>
      </c>
      <c r="M73">
        <v>1050</v>
      </c>
      <c r="N73">
        <v>16</v>
      </c>
      <c r="O73" t="s">
        <v>128</v>
      </c>
      <c r="P73">
        <v>2021</v>
      </c>
    </row>
    <row r="74" spans="1:16" x14ac:dyDescent="0.3">
      <c r="A74" s="19">
        <v>44358</v>
      </c>
      <c r="B74" t="s">
        <v>73</v>
      </c>
      <c r="C74">
        <v>12</v>
      </c>
      <c r="D74" t="s">
        <v>105</v>
      </c>
      <c r="E74" t="s">
        <v>107</v>
      </c>
      <c r="F74">
        <v>0</v>
      </c>
      <c r="G74" t="s">
        <v>74</v>
      </c>
      <c r="H74" t="s">
        <v>62</v>
      </c>
      <c r="I74" t="s">
        <v>9</v>
      </c>
      <c r="J74">
        <v>89</v>
      </c>
      <c r="K74">
        <v>117.48</v>
      </c>
      <c r="L74">
        <v>1068</v>
      </c>
      <c r="M74">
        <v>1409.76</v>
      </c>
      <c r="N74">
        <v>11</v>
      </c>
      <c r="O74" t="s">
        <v>128</v>
      </c>
      <c r="P74">
        <v>2021</v>
      </c>
    </row>
    <row r="75" spans="1:16" x14ac:dyDescent="0.3">
      <c r="A75" s="19">
        <v>44355</v>
      </c>
      <c r="B75" t="s">
        <v>14</v>
      </c>
      <c r="C75">
        <v>11</v>
      </c>
      <c r="D75" t="s">
        <v>105</v>
      </c>
      <c r="E75" t="s">
        <v>107</v>
      </c>
      <c r="F75">
        <v>0</v>
      </c>
      <c r="G75" t="s">
        <v>15</v>
      </c>
      <c r="H75" t="s">
        <v>8</v>
      </c>
      <c r="I75" t="s">
        <v>109</v>
      </c>
      <c r="J75">
        <v>44</v>
      </c>
      <c r="K75">
        <v>48.84</v>
      </c>
      <c r="L75">
        <v>484</v>
      </c>
      <c r="M75">
        <v>537.24</v>
      </c>
      <c r="N75">
        <v>8</v>
      </c>
      <c r="O75" t="s">
        <v>128</v>
      </c>
      <c r="P75">
        <v>2021</v>
      </c>
    </row>
    <row r="76" spans="1:16" x14ac:dyDescent="0.3">
      <c r="A76" s="19">
        <v>44352</v>
      </c>
      <c r="B76" t="s">
        <v>52</v>
      </c>
      <c r="C76">
        <v>15</v>
      </c>
      <c r="D76" t="s">
        <v>105</v>
      </c>
      <c r="E76" t="s">
        <v>106</v>
      </c>
      <c r="F76">
        <v>0</v>
      </c>
      <c r="G76" t="s">
        <v>53</v>
      </c>
      <c r="H76" t="s">
        <v>49</v>
      </c>
      <c r="I76" t="s">
        <v>110</v>
      </c>
      <c r="J76">
        <v>121</v>
      </c>
      <c r="K76">
        <v>141.57</v>
      </c>
      <c r="L76">
        <v>1815</v>
      </c>
      <c r="M76">
        <v>2123.5499999999997</v>
      </c>
      <c r="N76">
        <v>5</v>
      </c>
      <c r="O76" t="s">
        <v>128</v>
      </c>
      <c r="P76">
        <v>2021</v>
      </c>
    </row>
    <row r="77" spans="1:16" x14ac:dyDescent="0.3">
      <c r="A77" s="19">
        <v>44351</v>
      </c>
      <c r="B77" t="s">
        <v>47</v>
      </c>
      <c r="C77">
        <v>8</v>
      </c>
      <c r="D77" t="s">
        <v>105</v>
      </c>
      <c r="E77" t="s">
        <v>106</v>
      </c>
      <c r="F77">
        <v>0</v>
      </c>
      <c r="G77" t="s">
        <v>48</v>
      </c>
      <c r="H77" t="s">
        <v>49</v>
      </c>
      <c r="I77" t="s">
        <v>109</v>
      </c>
      <c r="J77">
        <v>61</v>
      </c>
      <c r="K77">
        <v>76.25</v>
      </c>
      <c r="L77">
        <v>488</v>
      </c>
      <c r="M77">
        <v>610</v>
      </c>
      <c r="N77">
        <v>4</v>
      </c>
      <c r="O77" t="s">
        <v>128</v>
      </c>
      <c r="P77">
        <v>2021</v>
      </c>
    </row>
    <row r="78" spans="1:16" x14ac:dyDescent="0.3">
      <c r="A78" s="19">
        <v>44304</v>
      </c>
      <c r="B78" t="s">
        <v>86</v>
      </c>
      <c r="C78">
        <v>9</v>
      </c>
      <c r="D78" t="s">
        <v>105</v>
      </c>
      <c r="E78" t="s">
        <v>106</v>
      </c>
      <c r="F78">
        <v>0</v>
      </c>
      <c r="G78" t="s">
        <v>87</v>
      </c>
      <c r="H78" t="s">
        <v>85</v>
      </c>
      <c r="I78" t="s">
        <v>9</v>
      </c>
      <c r="J78">
        <v>72</v>
      </c>
      <c r="K78">
        <v>79.92</v>
      </c>
      <c r="L78">
        <v>648</v>
      </c>
      <c r="M78">
        <v>719.28</v>
      </c>
      <c r="N78">
        <v>18</v>
      </c>
      <c r="O78" t="s">
        <v>126</v>
      </c>
      <c r="P78">
        <v>2021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F87"/>
  <sheetViews>
    <sheetView tabSelected="1" topLeftCell="M1" workbookViewId="0">
      <selection activeCell="S3" sqref="S3"/>
    </sheetView>
  </sheetViews>
  <sheetFormatPr defaultRowHeight="14.4" x14ac:dyDescent="0.3"/>
  <cols>
    <col min="1" max="1" width="10.77734375" customWidth="1"/>
    <col min="2" max="2" width="26.77734375" bestFit="1" customWidth="1"/>
    <col min="4" max="4" width="26.44140625" bestFit="1" customWidth="1"/>
    <col min="5" max="6" width="26.77734375" bestFit="1" customWidth="1"/>
    <col min="7" max="11" width="26.77734375" customWidth="1"/>
    <col min="12" max="12" width="9.88671875" customWidth="1"/>
    <col min="13" max="13" width="26.44140625" customWidth="1"/>
    <col min="14" max="14" width="26.77734375" bestFit="1" customWidth="1"/>
    <col min="15" max="15" width="26.77734375" customWidth="1"/>
    <col min="16" max="16" width="6.88671875" bestFit="1" customWidth="1"/>
    <col min="17" max="17" width="10" bestFit="1" customWidth="1"/>
    <col min="18" max="18" width="9" bestFit="1" customWidth="1"/>
    <col min="19" max="19" width="7.44140625" bestFit="1" customWidth="1"/>
    <col min="21" max="21" width="15.33203125" bestFit="1" customWidth="1"/>
    <col min="22" max="22" width="26.77734375" bestFit="1" customWidth="1"/>
    <col min="23" max="23" width="16.33203125" bestFit="1" customWidth="1"/>
    <col min="25" max="25" width="10.77734375" customWidth="1"/>
    <col min="26" max="26" width="26.77734375" customWidth="1"/>
    <col min="27" max="27" width="26.77734375" bestFit="1" customWidth="1"/>
    <col min="28" max="28" width="12" customWidth="1"/>
    <col min="29" max="29" width="26.77734375" bestFit="1" customWidth="1"/>
    <col min="31" max="31" width="16.33203125" bestFit="1" customWidth="1"/>
    <col min="32" max="32" width="26.77734375" bestFit="1" customWidth="1"/>
  </cols>
  <sheetData>
    <row r="1" spans="1:32" x14ac:dyDescent="0.3">
      <c r="A1" s="16" t="s">
        <v>139</v>
      </c>
      <c r="B1" t="s">
        <v>121</v>
      </c>
      <c r="D1" t="s">
        <v>122</v>
      </c>
      <c r="E1" t="s">
        <v>121</v>
      </c>
      <c r="G1" t="s">
        <v>141</v>
      </c>
      <c r="H1" t="s">
        <v>142</v>
      </c>
      <c r="I1" t="s">
        <v>143</v>
      </c>
      <c r="J1" t="s">
        <v>144</v>
      </c>
      <c r="L1" s="16" t="s">
        <v>117</v>
      </c>
      <c r="M1" t="s">
        <v>122</v>
      </c>
      <c r="N1" t="s">
        <v>121</v>
      </c>
      <c r="Q1" t="b">
        <v>1</v>
      </c>
      <c r="R1" t="b">
        <v>1</v>
      </c>
      <c r="S1" t="b">
        <v>1</v>
      </c>
      <c r="U1" s="16" t="s">
        <v>140</v>
      </c>
      <c r="V1" t="s">
        <v>121</v>
      </c>
      <c r="W1" t="s">
        <v>135</v>
      </c>
      <c r="Y1" s="16" t="s">
        <v>136</v>
      </c>
      <c r="Z1" t="s">
        <v>121</v>
      </c>
      <c r="AB1" s="16" t="s">
        <v>137</v>
      </c>
      <c r="AC1" t="s">
        <v>121</v>
      </c>
      <c r="AE1" s="16" t="s">
        <v>138</v>
      </c>
      <c r="AF1" t="s">
        <v>121</v>
      </c>
    </row>
    <row r="2" spans="1:32" x14ac:dyDescent="0.3">
      <c r="A2" s="17">
        <v>1</v>
      </c>
      <c r="B2" s="20">
        <v>4254.88</v>
      </c>
      <c r="D2" s="12">
        <v>171910</v>
      </c>
      <c r="E2" s="12">
        <v>208140.14999999988</v>
      </c>
      <c r="G2" s="17" t="s">
        <v>123</v>
      </c>
      <c r="L2" s="17" t="s">
        <v>123</v>
      </c>
      <c r="M2" s="12">
        <v>16727</v>
      </c>
      <c r="N2" s="12">
        <v>20046.739999999998</v>
      </c>
      <c r="O2" s="12"/>
      <c r="P2" s="12" t="s">
        <v>148</v>
      </c>
      <c r="Q2" s="12" t="s">
        <v>149</v>
      </c>
      <c r="R2" s="12" t="s">
        <v>143</v>
      </c>
      <c r="S2" s="12" t="s">
        <v>147</v>
      </c>
      <c r="U2" s="17" t="s">
        <v>7</v>
      </c>
      <c r="V2" s="12">
        <v>5297.88</v>
      </c>
      <c r="W2" s="12">
        <v>51</v>
      </c>
      <c r="Y2" s="17" t="s">
        <v>8</v>
      </c>
      <c r="Z2" s="12">
        <v>34994.070000000007</v>
      </c>
      <c r="AB2" s="17" t="s">
        <v>108</v>
      </c>
      <c r="AC2" s="12">
        <v>208140.15000000005</v>
      </c>
      <c r="AE2" s="17" t="s">
        <v>107</v>
      </c>
      <c r="AF2" s="12">
        <v>104529.88000000003</v>
      </c>
    </row>
    <row r="3" spans="1:32" x14ac:dyDescent="0.3">
      <c r="A3" s="17">
        <v>2</v>
      </c>
      <c r="B3" s="20">
        <v>10105.900000000001</v>
      </c>
      <c r="G3" s="17" t="s">
        <v>124</v>
      </c>
      <c r="L3" s="17" t="s">
        <v>124</v>
      </c>
      <c r="M3" s="12">
        <v>12685</v>
      </c>
      <c r="N3" s="12">
        <v>15174.68</v>
      </c>
      <c r="O3" s="12"/>
      <c r="P3" s="17" t="s">
        <v>123</v>
      </c>
      <c r="Q3" s="20">
        <f>IF($Q$1=TRUE,VLOOKUP(P3,L:N,3,0),NA())</f>
        <v>20046.739999999998</v>
      </c>
      <c r="R3" s="20">
        <f>IF($R$1=TRUE,VLOOKUP(P3,L:N,3,0)-VLOOKUP(P3,L:N,2,0),NA())</f>
        <v>3319.739999999998</v>
      </c>
      <c r="S3" s="21">
        <f>IF($S$1=TRUE,R3/VLOOKUP(P3,L:N,2,0),NA())</f>
        <v>0.19846595324923763</v>
      </c>
      <c r="U3" s="18" t="s">
        <v>9</v>
      </c>
      <c r="V3" s="12">
        <v>5297.88</v>
      </c>
      <c r="W3" s="12">
        <v>51</v>
      </c>
      <c r="Y3" s="17" t="s">
        <v>28</v>
      </c>
      <c r="Z3" s="12">
        <v>56527.09</v>
      </c>
      <c r="AB3" s="17" t="s">
        <v>106</v>
      </c>
      <c r="AC3" s="12">
        <v>133923.87000000002</v>
      </c>
      <c r="AE3" s="17" t="s">
        <v>106</v>
      </c>
      <c r="AF3" s="12">
        <v>103610.26999999999</v>
      </c>
    </row>
    <row r="4" spans="1:32" x14ac:dyDescent="0.3">
      <c r="A4" s="17">
        <v>3</v>
      </c>
      <c r="B4" s="20">
        <v>11310.15</v>
      </c>
      <c r="D4" t="s">
        <v>145</v>
      </c>
      <c r="E4" s="20">
        <f>GETPIVOTDATA("Sum of TOTAL SELLING VALUE",$D$1)</f>
        <v>208140.14999999988</v>
      </c>
      <c r="G4" s="17" t="s">
        <v>125</v>
      </c>
      <c r="L4" s="17" t="s">
        <v>125</v>
      </c>
      <c r="M4" s="12">
        <v>10232</v>
      </c>
      <c r="N4" s="12">
        <v>12763.120000000003</v>
      </c>
      <c r="O4" s="12"/>
      <c r="P4" s="17" t="s">
        <v>124</v>
      </c>
      <c r="Q4" s="20">
        <f t="shared" ref="Q4:Q14" si="0">IF($Q$1=TRUE,VLOOKUP(P4,L:N,3,0),NA())</f>
        <v>15174.68</v>
      </c>
      <c r="R4" s="20">
        <f t="shared" ref="R4:R14" si="1">IF($R$1=TRUE,VLOOKUP(P4,L:N,3,0)-VLOOKUP(P4,L:N,2,0),NA())</f>
        <v>2489.6800000000003</v>
      </c>
      <c r="S4" s="21">
        <f t="shared" ref="S4:S14" si="2">IF($S$1=TRUE,R4/VLOOKUP(P4,L:N,2,0),NA())</f>
        <v>0.1962696097753252</v>
      </c>
      <c r="U4" s="17" t="s">
        <v>11</v>
      </c>
      <c r="V4" s="12">
        <v>4426.8</v>
      </c>
      <c r="W4" s="12">
        <v>31</v>
      </c>
      <c r="Y4" s="17" t="s">
        <v>49</v>
      </c>
      <c r="Z4" s="12">
        <v>20743.240000000002</v>
      </c>
      <c r="AB4" s="17" t="s">
        <v>105</v>
      </c>
      <c r="AC4" s="12">
        <v>59347.900000000009</v>
      </c>
    </row>
    <row r="5" spans="1:32" x14ac:dyDescent="0.3">
      <c r="A5" s="17">
        <v>4</v>
      </c>
      <c r="B5" s="20">
        <v>8714.9700000000012</v>
      </c>
      <c r="D5" t="s">
        <v>146</v>
      </c>
      <c r="E5" s="20">
        <f>GETPIVOTDATA("Sum of TOTAL SELLING VALUE",$D$1)-GETPIVOTDATA("Sum of TOTAL BUYING VALUE",$D$1)</f>
        <v>36230.149999999878</v>
      </c>
      <c r="G5" s="17" t="s">
        <v>126</v>
      </c>
      <c r="L5" s="17" t="s">
        <v>126</v>
      </c>
      <c r="M5" s="12">
        <v>14326</v>
      </c>
      <c r="N5" s="12">
        <v>18273.84</v>
      </c>
      <c r="O5" s="12"/>
      <c r="P5" s="17" t="s">
        <v>125</v>
      </c>
      <c r="Q5" s="20">
        <f t="shared" si="0"/>
        <v>12763.120000000003</v>
      </c>
      <c r="R5" s="20">
        <f t="shared" si="1"/>
        <v>2531.1200000000026</v>
      </c>
      <c r="S5" s="21">
        <f t="shared" si="2"/>
        <v>0.24737294761532472</v>
      </c>
      <c r="U5" s="18" t="s">
        <v>9</v>
      </c>
      <c r="V5" s="12">
        <v>4426.8</v>
      </c>
      <c r="W5" s="12">
        <v>31</v>
      </c>
      <c r="Y5" s="17" t="s">
        <v>62</v>
      </c>
      <c r="Z5" s="12">
        <v>49916.25</v>
      </c>
      <c r="AB5" s="17" t="s">
        <v>119</v>
      </c>
      <c r="AC5" s="12"/>
    </row>
    <row r="6" spans="1:32" x14ac:dyDescent="0.3">
      <c r="A6" s="17">
        <v>5</v>
      </c>
      <c r="B6" s="20">
        <v>7385.63</v>
      </c>
      <c r="D6" t="s">
        <v>147</v>
      </c>
      <c r="E6" s="21">
        <f>E5/GETPIVOTDATA("Sum of TOTAL BUYING VALUE",$D$1)</f>
        <v>0.21075068349717804</v>
      </c>
      <c r="G6" s="17" t="s">
        <v>127</v>
      </c>
      <c r="L6" s="17" t="s">
        <v>127</v>
      </c>
      <c r="M6" s="12">
        <v>10018</v>
      </c>
      <c r="N6" s="12">
        <v>11806.480000000001</v>
      </c>
      <c r="O6" s="12"/>
      <c r="P6" s="17" t="s">
        <v>126</v>
      </c>
      <c r="Q6" s="20">
        <f t="shared" si="0"/>
        <v>18273.84</v>
      </c>
      <c r="R6" s="20">
        <f t="shared" si="1"/>
        <v>3947.84</v>
      </c>
      <c r="S6" s="21">
        <f t="shared" si="2"/>
        <v>0.2755716878402904</v>
      </c>
      <c r="U6" s="17" t="s">
        <v>13</v>
      </c>
      <c r="V6" s="12">
        <v>1861.62</v>
      </c>
      <c r="W6" s="12">
        <v>23</v>
      </c>
      <c r="Y6" s="17" t="s">
        <v>85</v>
      </c>
      <c r="Z6" s="12">
        <v>45959.500000000007</v>
      </c>
    </row>
    <row r="7" spans="1:32" x14ac:dyDescent="0.3">
      <c r="A7" s="17">
        <v>6</v>
      </c>
      <c r="B7" s="20">
        <v>10625.18</v>
      </c>
      <c r="G7" s="17" t="s">
        <v>128</v>
      </c>
      <c r="L7" s="17" t="s">
        <v>128</v>
      </c>
      <c r="M7" s="12">
        <v>13131</v>
      </c>
      <c r="N7" s="12">
        <v>15922.429999999998</v>
      </c>
      <c r="O7" s="12"/>
      <c r="P7" s="17" t="s">
        <v>127</v>
      </c>
      <c r="Q7" s="20">
        <f t="shared" si="0"/>
        <v>11806.480000000001</v>
      </c>
      <c r="R7" s="20">
        <f t="shared" si="1"/>
        <v>1788.4800000000014</v>
      </c>
      <c r="S7" s="21">
        <f t="shared" si="2"/>
        <v>0.17852665202635271</v>
      </c>
      <c r="U7" s="18" t="s">
        <v>9</v>
      </c>
      <c r="V7" s="12">
        <v>1861.62</v>
      </c>
      <c r="W7" s="12">
        <v>23</v>
      </c>
    </row>
    <row r="8" spans="1:32" x14ac:dyDescent="0.3">
      <c r="A8" s="17">
        <v>7</v>
      </c>
      <c r="B8" s="20">
        <v>5515.19</v>
      </c>
      <c r="G8" s="17" t="s">
        <v>129</v>
      </c>
      <c r="L8" s="17" t="s">
        <v>129</v>
      </c>
      <c r="M8" s="12">
        <v>16603</v>
      </c>
      <c r="N8" s="12">
        <v>19768.479999999996</v>
      </c>
      <c r="O8" s="12"/>
      <c r="P8" s="17" t="s">
        <v>128</v>
      </c>
      <c r="Q8" s="20">
        <f t="shared" si="0"/>
        <v>15922.429999999998</v>
      </c>
      <c r="R8" s="20">
        <f t="shared" si="1"/>
        <v>2791.4299999999985</v>
      </c>
      <c r="S8" s="21">
        <f t="shared" si="2"/>
        <v>0.2125832000609244</v>
      </c>
      <c r="U8" s="17" t="s">
        <v>15</v>
      </c>
      <c r="V8" s="12">
        <v>2637.3599999999997</v>
      </c>
      <c r="W8" s="12">
        <v>54</v>
      </c>
    </row>
    <row r="9" spans="1:32" x14ac:dyDescent="0.3">
      <c r="A9" s="17">
        <v>8</v>
      </c>
      <c r="B9" s="20">
        <v>6635.26</v>
      </c>
      <c r="G9" s="17" t="s">
        <v>130</v>
      </c>
      <c r="L9" s="17" t="s">
        <v>130</v>
      </c>
      <c r="M9" s="12">
        <v>18484</v>
      </c>
      <c r="N9" s="12">
        <v>21937.88</v>
      </c>
      <c r="O9" s="12"/>
      <c r="P9" s="17" t="s">
        <v>129</v>
      </c>
      <c r="Q9" s="20">
        <f t="shared" si="0"/>
        <v>19768.479999999996</v>
      </c>
      <c r="R9" s="20">
        <f t="shared" si="1"/>
        <v>3165.4799999999959</v>
      </c>
      <c r="S9" s="21">
        <f t="shared" si="2"/>
        <v>0.19065711016081408</v>
      </c>
      <c r="U9" s="18" t="s">
        <v>109</v>
      </c>
      <c r="V9" s="12">
        <v>2637.3599999999997</v>
      </c>
      <c r="W9" s="12">
        <v>54</v>
      </c>
    </row>
    <row r="10" spans="1:32" x14ac:dyDescent="0.3">
      <c r="A10" s="17">
        <v>9</v>
      </c>
      <c r="B10" s="20">
        <v>7212.1</v>
      </c>
      <c r="G10" s="17" t="s">
        <v>131</v>
      </c>
      <c r="L10" s="17" t="s">
        <v>131</v>
      </c>
      <c r="M10" s="12">
        <v>18052</v>
      </c>
      <c r="N10" s="12">
        <v>22261.86</v>
      </c>
      <c r="O10" s="12"/>
      <c r="P10" s="17" t="s">
        <v>130</v>
      </c>
      <c r="Q10" s="20">
        <f t="shared" si="0"/>
        <v>21937.88</v>
      </c>
      <c r="R10" s="20">
        <f t="shared" si="1"/>
        <v>3453.880000000001</v>
      </c>
      <c r="S10" s="21">
        <f t="shared" si="2"/>
        <v>0.18685782298203857</v>
      </c>
      <c r="U10" s="17" t="s">
        <v>17</v>
      </c>
      <c r="V10" s="12">
        <v>9025.3799999999992</v>
      </c>
      <c r="W10" s="12">
        <v>58</v>
      </c>
    </row>
    <row r="11" spans="1:32" x14ac:dyDescent="0.3">
      <c r="A11" s="17">
        <v>10</v>
      </c>
      <c r="B11" s="20">
        <v>6447.0900000000011</v>
      </c>
      <c r="G11" s="17" t="s">
        <v>132</v>
      </c>
      <c r="L11" s="17" t="s">
        <v>132</v>
      </c>
      <c r="M11" s="12">
        <v>10010</v>
      </c>
      <c r="N11" s="12">
        <v>12339.99</v>
      </c>
      <c r="O11" s="12"/>
      <c r="P11" s="17" t="s">
        <v>131</v>
      </c>
      <c r="Q11" s="20">
        <f t="shared" si="0"/>
        <v>22261.86</v>
      </c>
      <c r="R11" s="20">
        <f t="shared" si="1"/>
        <v>4209.8600000000006</v>
      </c>
      <c r="S11" s="21">
        <f t="shared" si="2"/>
        <v>0.233207400842012</v>
      </c>
      <c r="U11" s="18" t="s">
        <v>110</v>
      </c>
      <c r="V11" s="12">
        <v>9025.3799999999992</v>
      </c>
      <c r="W11" s="12">
        <v>58</v>
      </c>
    </row>
    <row r="12" spans="1:32" x14ac:dyDescent="0.3">
      <c r="A12" s="17">
        <v>11</v>
      </c>
      <c r="B12" s="20">
        <v>4762.75</v>
      </c>
      <c r="G12" s="17" t="s">
        <v>133</v>
      </c>
      <c r="L12" s="17" t="s">
        <v>133</v>
      </c>
      <c r="M12" s="12">
        <v>15830</v>
      </c>
      <c r="N12" s="12">
        <v>19647.870000000003</v>
      </c>
      <c r="O12" s="12"/>
      <c r="P12" s="17" t="s">
        <v>132</v>
      </c>
      <c r="Q12" s="20">
        <f t="shared" si="0"/>
        <v>12339.99</v>
      </c>
      <c r="R12" s="20">
        <f t="shared" si="1"/>
        <v>2329.9899999999998</v>
      </c>
      <c r="S12" s="21">
        <f t="shared" si="2"/>
        <v>0.23276623376623373</v>
      </c>
      <c r="U12" s="17" t="s">
        <v>19</v>
      </c>
      <c r="V12" s="12">
        <v>2907</v>
      </c>
      <c r="W12" s="12">
        <v>34</v>
      </c>
    </row>
    <row r="13" spans="1:32" x14ac:dyDescent="0.3">
      <c r="A13" s="17">
        <v>12</v>
      </c>
      <c r="B13" s="20">
        <v>7033.3000000000011</v>
      </c>
      <c r="G13" s="17" t="s">
        <v>134</v>
      </c>
      <c r="L13" s="17" t="s">
        <v>134</v>
      </c>
      <c r="M13" s="12">
        <v>15812</v>
      </c>
      <c r="N13" s="12">
        <v>18196.780000000002</v>
      </c>
      <c r="O13" s="12"/>
      <c r="P13" s="17" t="s">
        <v>133</v>
      </c>
      <c r="Q13" s="20">
        <f t="shared" si="0"/>
        <v>19647.870000000003</v>
      </c>
      <c r="R13" s="20">
        <f t="shared" si="1"/>
        <v>3817.8700000000026</v>
      </c>
      <c r="S13" s="21">
        <f t="shared" si="2"/>
        <v>0.24117940619077718</v>
      </c>
      <c r="U13" s="18" t="s">
        <v>9</v>
      </c>
      <c r="V13" s="12">
        <v>2907</v>
      </c>
      <c r="W13" s="12">
        <v>34</v>
      </c>
    </row>
    <row r="14" spans="1:32" x14ac:dyDescent="0.3">
      <c r="A14" s="17">
        <v>13</v>
      </c>
      <c r="B14" s="20">
        <v>3459.9999999999995</v>
      </c>
      <c r="P14" s="17" t="s">
        <v>134</v>
      </c>
      <c r="Q14" s="20">
        <f t="shared" si="0"/>
        <v>18196.780000000002</v>
      </c>
      <c r="R14" s="20">
        <f t="shared" si="1"/>
        <v>2384.7800000000025</v>
      </c>
      <c r="S14" s="21">
        <f t="shared" si="2"/>
        <v>0.15082089552238823</v>
      </c>
      <c r="U14" s="17" t="s">
        <v>21</v>
      </c>
      <c r="V14" s="12">
        <v>1766.01</v>
      </c>
      <c r="W14" s="12">
        <v>37</v>
      </c>
    </row>
    <row r="15" spans="1:32" x14ac:dyDescent="0.3">
      <c r="A15" s="17">
        <v>14</v>
      </c>
      <c r="B15" s="20">
        <v>7949.3600000000006</v>
      </c>
      <c r="U15" s="18" t="s">
        <v>109</v>
      </c>
      <c r="V15" s="12">
        <v>1766.01</v>
      </c>
      <c r="W15" s="12">
        <v>37</v>
      </c>
    </row>
    <row r="16" spans="1:32" x14ac:dyDescent="0.3">
      <c r="A16" s="17">
        <v>15</v>
      </c>
      <c r="B16" s="20">
        <v>7042.3200000000006</v>
      </c>
      <c r="U16" s="17" t="s">
        <v>23</v>
      </c>
      <c r="V16" s="12">
        <v>6812.64</v>
      </c>
      <c r="W16" s="12">
        <v>72</v>
      </c>
    </row>
    <row r="17" spans="1:23" x14ac:dyDescent="0.3">
      <c r="A17" s="17">
        <v>16</v>
      </c>
      <c r="B17" s="20">
        <v>4660.2199999999993</v>
      </c>
      <c r="U17" s="18" t="s">
        <v>9</v>
      </c>
      <c r="V17" s="12">
        <v>6812.64</v>
      </c>
      <c r="W17" s="12">
        <v>72</v>
      </c>
    </row>
    <row r="18" spans="1:23" x14ac:dyDescent="0.3">
      <c r="A18" s="17">
        <v>17</v>
      </c>
      <c r="B18" s="20">
        <v>1807.4</v>
      </c>
      <c r="U18" s="17" t="s">
        <v>25</v>
      </c>
      <c r="V18" s="12">
        <v>259.38</v>
      </c>
      <c r="W18" s="12">
        <v>33</v>
      </c>
    </row>
    <row r="19" spans="1:23" x14ac:dyDescent="0.3">
      <c r="A19" s="17">
        <v>18</v>
      </c>
      <c r="B19" s="20">
        <v>8691.07</v>
      </c>
      <c r="U19" s="18" t="s">
        <v>111</v>
      </c>
      <c r="V19" s="12">
        <v>259.38</v>
      </c>
      <c r="W19" s="12">
        <v>33</v>
      </c>
    </row>
    <row r="20" spans="1:23" x14ac:dyDescent="0.3">
      <c r="A20" s="17">
        <v>19</v>
      </c>
      <c r="B20" s="20">
        <v>5097.68</v>
      </c>
      <c r="U20" s="17" t="s">
        <v>27</v>
      </c>
      <c r="V20" s="12">
        <v>10842.48</v>
      </c>
      <c r="W20" s="12">
        <v>66</v>
      </c>
    </row>
    <row r="21" spans="1:23" x14ac:dyDescent="0.3">
      <c r="A21" s="17">
        <v>20</v>
      </c>
      <c r="B21" s="20">
        <v>11539.26</v>
      </c>
      <c r="U21" s="18" t="s">
        <v>110</v>
      </c>
      <c r="V21" s="12">
        <v>10842.48</v>
      </c>
      <c r="W21" s="12">
        <v>66</v>
      </c>
    </row>
    <row r="22" spans="1:23" x14ac:dyDescent="0.3">
      <c r="A22" s="17">
        <v>21</v>
      </c>
      <c r="B22" s="20">
        <v>6894.8</v>
      </c>
      <c r="U22" s="17" t="s">
        <v>30</v>
      </c>
      <c r="V22" s="12">
        <v>3968.7999999999997</v>
      </c>
      <c r="W22" s="12">
        <v>82</v>
      </c>
    </row>
    <row r="23" spans="1:23" x14ac:dyDescent="0.3">
      <c r="A23" s="17">
        <v>22</v>
      </c>
      <c r="B23" s="20">
        <v>1871.8199999999997</v>
      </c>
      <c r="U23" s="18" t="s">
        <v>109</v>
      </c>
      <c r="V23" s="12">
        <v>3968.7999999999997</v>
      </c>
      <c r="W23" s="12">
        <v>82</v>
      </c>
    </row>
    <row r="24" spans="1:23" x14ac:dyDescent="0.3">
      <c r="A24" s="17">
        <v>23</v>
      </c>
      <c r="B24" s="20">
        <v>9724.69</v>
      </c>
      <c r="U24" s="17" t="s">
        <v>32</v>
      </c>
      <c r="V24" s="12">
        <v>8381.1300000000028</v>
      </c>
      <c r="W24" s="12">
        <v>89</v>
      </c>
    </row>
    <row r="25" spans="1:23" x14ac:dyDescent="0.3">
      <c r="A25" s="17">
        <v>24</v>
      </c>
      <c r="B25" s="20">
        <v>5766.48</v>
      </c>
      <c r="U25" s="18" t="s">
        <v>9</v>
      </c>
      <c r="V25" s="12">
        <v>8381.1300000000028</v>
      </c>
      <c r="W25" s="12">
        <v>89</v>
      </c>
    </row>
    <row r="26" spans="1:23" x14ac:dyDescent="0.3">
      <c r="A26" s="17">
        <v>25</v>
      </c>
      <c r="B26" s="20">
        <v>10322.5</v>
      </c>
      <c r="U26" s="17" t="s">
        <v>34</v>
      </c>
      <c r="V26" s="12">
        <v>4761.12</v>
      </c>
      <c r="W26" s="12">
        <v>39</v>
      </c>
    </row>
    <row r="27" spans="1:23" x14ac:dyDescent="0.3">
      <c r="A27" s="17">
        <v>26</v>
      </c>
      <c r="B27" s="20">
        <v>4498.9399999999996</v>
      </c>
      <c r="U27" s="18" t="s">
        <v>9</v>
      </c>
      <c r="V27" s="12">
        <v>4761.12</v>
      </c>
      <c r="W27" s="12">
        <v>39</v>
      </c>
    </row>
    <row r="28" spans="1:23" x14ac:dyDescent="0.3">
      <c r="A28" s="17">
        <v>27</v>
      </c>
      <c r="B28" s="20">
        <v>8109.15</v>
      </c>
      <c r="U28" s="17" t="s">
        <v>36</v>
      </c>
      <c r="V28" s="12">
        <v>6602.4000000000005</v>
      </c>
      <c r="W28" s="12">
        <v>45</v>
      </c>
    </row>
    <row r="29" spans="1:23" x14ac:dyDescent="0.3">
      <c r="A29" s="17">
        <v>28</v>
      </c>
      <c r="B29" s="20">
        <v>6386.95</v>
      </c>
      <c r="U29" s="18" t="s">
        <v>9</v>
      </c>
      <c r="V29" s="12">
        <v>6602.4000000000005</v>
      </c>
      <c r="W29" s="12">
        <v>45</v>
      </c>
    </row>
    <row r="30" spans="1:23" x14ac:dyDescent="0.3">
      <c r="A30" s="17">
        <v>29</v>
      </c>
      <c r="B30" s="20">
        <v>4173.04</v>
      </c>
      <c r="U30" s="17" t="s">
        <v>38</v>
      </c>
      <c r="V30" s="12">
        <v>817.43999999999994</v>
      </c>
      <c r="W30" s="12">
        <v>52</v>
      </c>
    </row>
    <row r="31" spans="1:23" x14ac:dyDescent="0.3">
      <c r="A31" s="17">
        <v>30</v>
      </c>
      <c r="B31" s="20">
        <v>6965.97</v>
      </c>
      <c r="U31" s="18" t="s">
        <v>111</v>
      </c>
      <c r="V31" s="12">
        <v>817.43999999999994</v>
      </c>
      <c r="W31" s="12">
        <v>52</v>
      </c>
    </row>
    <row r="32" spans="1:23" x14ac:dyDescent="0.3">
      <c r="A32" s="17">
        <v>31</v>
      </c>
      <c r="B32" s="20">
        <v>3176.1000000000004</v>
      </c>
      <c r="U32" s="17" t="s">
        <v>40</v>
      </c>
      <c r="V32" s="12">
        <v>1031.68</v>
      </c>
      <c r="W32" s="12">
        <v>62</v>
      </c>
    </row>
    <row r="33" spans="1:23" x14ac:dyDescent="0.3">
      <c r="A33" s="17" t="s">
        <v>120</v>
      </c>
      <c r="B33" s="20">
        <v>208140.15000000005</v>
      </c>
      <c r="U33" s="18" t="s">
        <v>111</v>
      </c>
      <c r="V33" s="12">
        <v>1031.68</v>
      </c>
      <c r="W33" s="12">
        <v>62</v>
      </c>
    </row>
    <row r="34" spans="1:23" x14ac:dyDescent="0.3">
      <c r="U34" s="17" t="s">
        <v>42</v>
      </c>
      <c r="V34" s="12">
        <v>6741.5400000000009</v>
      </c>
      <c r="W34" s="12">
        <v>43</v>
      </c>
    </row>
    <row r="35" spans="1:23" x14ac:dyDescent="0.3">
      <c r="U35" s="18" t="s">
        <v>110</v>
      </c>
      <c r="V35" s="12">
        <v>6741.5400000000009</v>
      </c>
      <c r="W35" s="12">
        <v>43</v>
      </c>
    </row>
    <row r="36" spans="1:23" x14ac:dyDescent="0.3">
      <c r="U36" s="17" t="s">
        <v>44</v>
      </c>
      <c r="V36" s="12">
        <v>2460.5</v>
      </c>
      <c r="W36" s="12">
        <v>50</v>
      </c>
    </row>
    <row r="37" spans="1:23" x14ac:dyDescent="0.3">
      <c r="U37" s="18" t="s">
        <v>111</v>
      </c>
      <c r="V37" s="12">
        <v>2460.5</v>
      </c>
      <c r="W37" s="12">
        <v>50</v>
      </c>
    </row>
    <row r="38" spans="1:23" x14ac:dyDescent="0.3">
      <c r="U38" s="17" t="s">
        <v>46</v>
      </c>
      <c r="V38" s="12">
        <v>10920</v>
      </c>
      <c r="W38" s="12">
        <v>52</v>
      </c>
    </row>
    <row r="39" spans="1:23" x14ac:dyDescent="0.3">
      <c r="U39" s="18" t="s">
        <v>110</v>
      </c>
      <c r="V39" s="12">
        <v>10920</v>
      </c>
      <c r="W39" s="12">
        <v>52</v>
      </c>
    </row>
    <row r="40" spans="1:23" x14ac:dyDescent="0.3">
      <c r="U40" s="17" t="s">
        <v>48</v>
      </c>
      <c r="V40" s="12">
        <v>3736.25</v>
      </c>
      <c r="W40" s="12">
        <v>49</v>
      </c>
    </row>
    <row r="41" spans="1:23" x14ac:dyDescent="0.3">
      <c r="U41" s="18" t="s">
        <v>109</v>
      </c>
      <c r="V41" s="12">
        <v>3736.25</v>
      </c>
      <c r="W41" s="12">
        <v>49</v>
      </c>
    </row>
    <row r="42" spans="1:23" x14ac:dyDescent="0.3">
      <c r="U42" s="17" t="s">
        <v>51</v>
      </c>
      <c r="V42" s="12">
        <v>6176.5199999999995</v>
      </c>
      <c r="W42" s="12">
        <v>38</v>
      </c>
    </row>
    <row r="43" spans="1:23" x14ac:dyDescent="0.3">
      <c r="U43" s="18" t="s">
        <v>110</v>
      </c>
      <c r="V43" s="12">
        <v>6176.5199999999995</v>
      </c>
      <c r="W43" s="12">
        <v>38</v>
      </c>
    </row>
    <row r="44" spans="1:23" x14ac:dyDescent="0.3">
      <c r="U44" s="17" t="s">
        <v>53</v>
      </c>
      <c r="V44" s="12">
        <v>3397.68</v>
      </c>
      <c r="W44" s="12">
        <v>24</v>
      </c>
    </row>
    <row r="45" spans="1:23" x14ac:dyDescent="0.3">
      <c r="U45" s="18" t="s">
        <v>110</v>
      </c>
      <c r="V45" s="12">
        <v>3397.68</v>
      </c>
      <c r="W45" s="12">
        <v>24</v>
      </c>
    </row>
    <row r="46" spans="1:23" x14ac:dyDescent="0.3">
      <c r="U46" s="17" t="s">
        <v>55</v>
      </c>
      <c r="V46" s="12">
        <v>7024.6200000000008</v>
      </c>
      <c r="W46" s="12">
        <v>47</v>
      </c>
    </row>
    <row r="47" spans="1:23" x14ac:dyDescent="0.3">
      <c r="U47" s="18" t="s">
        <v>110</v>
      </c>
      <c r="V47" s="12">
        <v>7024.6200000000008</v>
      </c>
      <c r="W47" s="12">
        <v>47</v>
      </c>
    </row>
    <row r="48" spans="1:23" x14ac:dyDescent="0.3">
      <c r="U48" s="17" t="s">
        <v>59</v>
      </c>
      <c r="V48" s="12">
        <v>408.17</v>
      </c>
      <c r="W48" s="12">
        <v>49</v>
      </c>
    </row>
    <row r="49" spans="21:23" x14ac:dyDescent="0.3">
      <c r="U49" s="18" t="s">
        <v>111</v>
      </c>
      <c r="V49" s="12">
        <v>408.17</v>
      </c>
      <c r="W49" s="12">
        <v>49</v>
      </c>
    </row>
    <row r="50" spans="21:23" x14ac:dyDescent="0.3">
      <c r="U50" s="17" t="s">
        <v>61</v>
      </c>
      <c r="V50" s="12">
        <v>1208.3399999999999</v>
      </c>
      <c r="W50" s="12">
        <v>49</v>
      </c>
    </row>
    <row r="51" spans="21:23" x14ac:dyDescent="0.3">
      <c r="U51" s="18" t="s">
        <v>111</v>
      </c>
      <c r="V51" s="12">
        <v>1208.3399999999999</v>
      </c>
      <c r="W51" s="12">
        <v>49</v>
      </c>
    </row>
    <row r="52" spans="21:23" x14ac:dyDescent="0.3">
      <c r="U52" s="17" t="s">
        <v>64</v>
      </c>
      <c r="V52" s="12">
        <v>3141.6000000000004</v>
      </c>
      <c r="W52" s="12">
        <v>55</v>
      </c>
    </row>
    <row r="53" spans="21:23" x14ac:dyDescent="0.3">
      <c r="U53" s="18" t="s">
        <v>109</v>
      </c>
      <c r="V53" s="12">
        <v>3141.6000000000004</v>
      </c>
      <c r="W53" s="12">
        <v>55</v>
      </c>
    </row>
    <row r="54" spans="21:23" x14ac:dyDescent="0.3">
      <c r="U54" s="17" t="s">
        <v>66</v>
      </c>
      <c r="V54" s="12">
        <v>3344.7999999999997</v>
      </c>
      <c r="W54" s="12">
        <v>80</v>
      </c>
    </row>
    <row r="55" spans="21:23" x14ac:dyDescent="0.3">
      <c r="U55" s="18" t="s">
        <v>111</v>
      </c>
      <c r="V55" s="12">
        <v>3344.7999999999997</v>
      </c>
      <c r="W55" s="12">
        <v>80</v>
      </c>
    </row>
    <row r="56" spans="21:23" x14ac:dyDescent="0.3">
      <c r="U56" s="17" t="s">
        <v>68</v>
      </c>
      <c r="V56" s="12">
        <v>3770.81</v>
      </c>
      <c r="W56" s="12">
        <v>71</v>
      </c>
    </row>
    <row r="57" spans="21:23" x14ac:dyDescent="0.3">
      <c r="U57" s="18" t="s">
        <v>109</v>
      </c>
      <c r="V57" s="12">
        <v>3770.81</v>
      </c>
      <c r="W57" s="12">
        <v>71</v>
      </c>
    </row>
    <row r="58" spans="21:23" x14ac:dyDescent="0.3">
      <c r="U58" s="17" t="s">
        <v>70</v>
      </c>
      <c r="V58" s="12">
        <v>12680.64</v>
      </c>
      <c r="W58" s="12">
        <v>63</v>
      </c>
    </row>
    <row r="59" spans="21:23" x14ac:dyDescent="0.3">
      <c r="U59" s="18" t="s">
        <v>110</v>
      </c>
      <c r="V59" s="12">
        <v>12680.64</v>
      </c>
      <c r="W59" s="12">
        <v>63</v>
      </c>
    </row>
    <row r="60" spans="21:23" x14ac:dyDescent="0.3">
      <c r="U60" s="17" t="s">
        <v>72</v>
      </c>
      <c r="V60" s="12">
        <v>3333.1200000000003</v>
      </c>
      <c r="W60" s="12">
        <v>32</v>
      </c>
    </row>
    <row r="61" spans="21:23" x14ac:dyDescent="0.3">
      <c r="U61" s="18" t="s">
        <v>9</v>
      </c>
      <c r="V61" s="12">
        <v>3333.1200000000003</v>
      </c>
      <c r="W61" s="12">
        <v>32</v>
      </c>
    </row>
    <row r="62" spans="21:23" x14ac:dyDescent="0.3">
      <c r="U62" s="17" t="s">
        <v>74</v>
      </c>
      <c r="V62" s="12">
        <v>7401.24</v>
      </c>
      <c r="W62" s="12">
        <v>63</v>
      </c>
    </row>
    <row r="63" spans="21:23" x14ac:dyDescent="0.3">
      <c r="U63" s="18" t="s">
        <v>9</v>
      </c>
      <c r="V63" s="12">
        <v>7401.24</v>
      </c>
      <c r="W63" s="12">
        <v>63</v>
      </c>
    </row>
    <row r="64" spans="21:23" x14ac:dyDescent="0.3">
      <c r="U64" s="17" t="s">
        <v>76</v>
      </c>
      <c r="V64" s="12">
        <v>7660.8</v>
      </c>
      <c r="W64" s="12">
        <v>64</v>
      </c>
    </row>
    <row r="65" spans="21:23" x14ac:dyDescent="0.3">
      <c r="U65" s="18" t="s">
        <v>9</v>
      </c>
      <c r="V65" s="12">
        <v>7660.8</v>
      </c>
      <c r="W65" s="12">
        <v>64</v>
      </c>
    </row>
    <row r="66" spans="21:23" x14ac:dyDescent="0.3">
      <c r="U66" s="17" t="s">
        <v>78</v>
      </c>
      <c r="V66" s="12">
        <v>4780.6000000000004</v>
      </c>
      <c r="W66" s="12">
        <v>82</v>
      </c>
    </row>
    <row r="67" spans="21:23" x14ac:dyDescent="0.3">
      <c r="U67" s="18" t="s">
        <v>109</v>
      </c>
      <c r="V67" s="12">
        <v>4780.6000000000004</v>
      </c>
      <c r="W67" s="12">
        <v>82</v>
      </c>
    </row>
    <row r="68" spans="21:23" x14ac:dyDescent="0.3">
      <c r="U68" s="17" t="s">
        <v>80</v>
      </c>
      <c r="V68" s="12">
        <v>475.7</v>
      </c>
      <c r="W68" s="12">
        <v>71</v>
      </c>
    </row>
    <row r="69" spans="21:23" x14ac:dyDescent="0.3">
      <c r="U69" s="18" t="s">
        <v>111</v>
      </c>
      <c r="V69" s="12">
        <v>475.7</v>
      </c>
      <c r="W69" s="12">
        <v>71</v>
      </c>
    </row>
    <row r="70" spans="21:23" x14ac:dyDescent="0.3">
      <c r="U70" s="17" t="s">
        <v>82</v>
      </c>
      <c r="V70" s="12">
        <v>2118.6</v>
      </c>
      <c r="W70" s="12">
        <v>22</v>
      </c>
    </row>
    <row r="71" spans="21:23" x14ac:dyDescent="0.3">
      <c r="U71" s="18" t="s">
        <v>9</v>
      </c>
      <c r="V71" s="12">
        <v>2118.6</v>
      </c>
      <c r="W71" s="12">
        <v>22</v>
      </c>
    </row>
    <row r="72" spans="21:23" x14ac:dyDescent="0.3">
      <c r="U72" s="17" t="s">
        <v>84</v>
      </c>
      <c r="V72" s="12">
        <v>2744.32</v>
      </c>
      <c r="W72" s="12">
        <v>32</v>
      </c>
    </row>
    <row r="73" spans="21:23" x14ac:dyDescent="0.3">
      <c r="U73" s="18" t="s">
        <v>9</v>
      </c>
      <c r="V73" s="12">
        <v>2744.32</v>
      </c>
      <c r="W73" s="12">
        <v>32</v>
      </c>
    </row>
    <row r="74" spans="21:23" x14ac:dyDescent="0.3">
      <c r="U74" s="17" t="s">
        <v>87</v>
      </c>
      <c r="V74" s="12">
        <v>2877.12</v>
      </c>
      <c r="W74" s="12">
        <v>36</v>
      </c>
    </row>
    <row r="75" spans="21:23" x14ac:dyDescent="0.3">
      <c r="U75" s="18" t="s">
        <v>9</v>
      </c>
      <c r="V75" s="12">
        <v>2877.12</v>
      </c>
      <c r="W75" s="12">
        <v>36</v>
      </c>
    </row>
    <row r="76" spans="21:23" x14ac:dyDescent="0.3">
      <c r="U76" s="17" t="s">
        <v>89</v>
      </c>
      <c r="V76" s="12">
        <v>1787.1</v>
      </c>
      <c r="W76" s="12">
        <v>42</v>
      </c>
    </row>
    <row r="77" spans="21:23" x14ac:dyDescent="0.3">
      <c r="U77" s="18" t="s">
        <v>111</v>
      </c>
      <c r="V77" s="12">
        <v>1787.1</v>
      </c>
      <c r="W77" s="12">
        <v>42</v>
      </c>
    </row>
    <row r="78" spans="21:23" x14ac:dyDescent="0.3">
      <c r="U78" s="17" t="s">
        <v>91</v>
      </c>
      <c r="V78" s="12">
        <v>1958.4</v>
      </c>
      <c r="W78" s="12">
        <v>17</v>
      </c>
    </row>
    <row r="79" spans="21:23" x14ac:dyDescent="0.3">
      <c r="U79" s="18" t="s">
        <v>9</v>
      </c>
      <c r="V79" s="12">
        <v>1958.4</v>
      </c>
      <c r="W79" s="12">
        <v>17</v>
      </c>
    </row>
    <row r="80" spans="21:23" x14ac:dyDescent="0.3">
      <c r="U80" s="17" t="s">
        <v>93</v>
      </c>
      <c r="V80" s="12">
        <v>14605.919999999998</v>
      </c>
      <c r="W80" s="12">
        <v>84</v>
      </c>
    </row>
    <row r="81" spans="21:23" x14ac:dyDescent="0.3">
      <c r="U81" s="18" t="s">
        <v>110</v>
      </c>
      <c r="V81" s="12">
        <v>14605.919999999998</v>
      </c>
      <c r="W81" s="12">
        <v>84</v>
      </c>
    </row>
    <row r="82" spans="21:23" x14ac:dyDescent="0.3">
      <c r="U82" s="17" t="s">
        <v>95</v>
      </c>
      <c r="V82" s="12">
        <v>11016</v>
      </c>
      <c r="W82" s="12">
        <v>68</v>
      </c>
    </row>
    <row r="83" spans="21:23" x14ac:dyDescent="0.3">
      <c r="U83" s="18" t="s">
        <v>110</v>
      </c>
      <c r="V83" s="12">
        <v>11016</v>
      </c>
      <c r="W83" s="12">
        <v>68</v>
      </c>
    </row>
    <row r="84" spans="21:23" x14ac:dyDescent="0.3">
      <c r="U84" s="17" t="s">
        <v>97</v>
      </c>
      <c r="V84" s="12">
        <v>4486.32</v>
      </c>
      <c r="W84" s="12">
        <v>54</v>
      </c>
    </row>
    <row r="85" spans="21:23" x14ac:dyDescent="0.3">
      <c r="U85" s="18" t="s">
        <v>9</v>
      </c>
      <c r="V85" s="12">
        <v>4486.32</v>
      </c>
      <c r="W85" s="12">
        <v>54</v>
      </c>
    </row>
    <row r="86" spans="21:23" x14ac:dyDescent="0.3">
      <c r="U86" s="17" t="s">
        <v>99</v>
      </c>
      <c r="V86" s="12">
        <v>6484.32</v>
      </c>
      <c r="W86" s="12">
        <v>79</v>
      </c>
    </row>
    <row r="87" spans="21:23" x14ac:dyDescent="0.3">
      <c r="U87" s="18" t="s">
        <v>9</v>
      </c>
      <c r="V87" s="12">
        <v>6484.32</v>
      </c>
      <c r="W87" s="12">
        <v>79</v>
      </c>
    </row>
  </sheetData>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1027" r:id="rId11" name="Check Box 3">
              <controlPr defaultSize="0" autoFill="0" autoLine="0" autoPict="0">
                <anchor moveWithCells="1">
                  <from>
                    <xdr:col>14</xdr:col>
                    <xdr:colOff>350520</xdr:colOff>
                    <xdr:row>14</xdr:row>
                    <xdr:rowOff>15240</xdr:rowOff>
                  </from>
                  <to>
                    <xdr:col>14</xdr:col>
                    <xdr:colOff>632460</xdr:colOff>
                    <xdr:row>15</xdr:row>
                    <xdr:rowOff>106680</xdr:rowOff>
                  </to>
                </anchor>
              </controlPr>
            </control>
          </mc:Choice>
        </mc:AlternateContent>
        <mc:AlternateContent xmlns:mc="http://schemas.openxmlformats.org/markup-compatibility/2006">
          <mc:Choice Requires="x14">
            <control shapeId="1028" r:id="rId12" name="Check Box 4">
              <controlPr defaultSize="0" autoFill="0" autoLine="0" autoPict="0">
                <anchor moveWithCells="1">
                  <from>
                    <xdr:col>14</xdr:col>
                    <xdr:colOff>868680</xdr:colOff>
                    <xdr:row>14</xdr:row>
                    <xdr:rowOff>22860</xdr:rowOff>
                  </from>
                  <to>
                    <xdr:col>14</xdr:col>
                    <xdr:colOff>1150620</xdr:colOff>
                    <xdr:row>15</xdr:row>
                    <xdr:rowOff>114300</xdr:rowOff>
                  </to>
                </anchor>
              </controlPr>
            </control>
          </mc:Choice>
        </mc:AlternateContent>
        <mc:AlternateContent xmlns:mc="http://schemas.openxmlformats.org/markup-compatibility/2006">
          <mc:Choice Requires="x14">
            <control shapeId="1029" r:id="rId13" name="Check Box 5">
              <controlPr defaultSize="0" autoFill="0" autoLine="0" autoPict="0">
                <anchor moveWithCells="1">
                  <from>
                    <xdr:col>14</xdr:col>
                    <xdr:colOff>1257300</xdr:colOff>
                    <xdr:row>14</xdr:row>
                    <xdr:rowOff>22860</xdr:rowOff>
                  </from>
                  <to>
                    <xdr:col>14</xdr:col>
                    <xdr:colOff>1539240</xdr:colOff>
                    <xdr:row>15</xdr:row>
                    <xdr:rowOff>114300</xdr:rowOff>
                  </to>
                </anchor>
              </controlPr>
            </control>
          </mc:Choice>
        </mc:AlternateContent>
      </controls>
    </mc:Choice>
  </mc:AlternateContent>
  <extLs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Master Data</vt:lpstr>
      <vt:lpstr>Sheet1</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Abduljalil Abdul</dc:creator>
  <cp:lastModifiedBy>Abduljalil Abdul</cp:lastModifiedBy>
  <dcterms:created xsi:type="dcterms:W3CDTF">2021-11-03T11:40:02Z</dcterms:created>
  <dcterms:modified xsi:type="dcterms:W3CDTF">2022-08-10T22:27:23Z</dcterms:modified>
</cp:coreProperties>
</file>