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13_ncr:1_{2DB5F130-3858-428D-87BD-381910FCAF72}" xr6:coauthVersionLast="47" xr6:coauthVersionMax="47" xr10:uidLastSave="{00000000-0000-0000-0000-000000000000}"/>
  <bookViews>
    <workbookView xWindow="-120" yWindow="-120" windowWidth="38640" windowHeight="21240" xr2:uid="{4A8C03DB-BFDA-44F0-9FB8-A13E0F5EB65A}"/>
  </bookViews>
  <sheets>
    <sheet name="Group Full P&amp;L " sheetId="1" r:id="rId1"/>
    <sheet name="OCI" sheetId="3" r:id="rId2"/>
    <sheet name="BS" sheetId="5" r:id="rId3"/>
    <sheet name="CF" sheetId="7" r:id="rId4"/>
    <sheet name="Sh Eq" sheetId="9" r:id="rId5"/>
    <sheet name="Notes" sheetId="11" r:id="rId6"/>
    <sheet name="Segment P&amp;L" sheetId="13" r:id="rId7"/>
    <sheet name="NS by Geo" sheetId="15" r:id="rId8"/>
    <sheet name="Pensions" sheetId="17" r:id="rId9"/>
    <sheet name="Deferred Taxes" sheetId="19" r:id="rId10"/>
    <sheet name="FV of Fin. Instruments" sheetId="21" r:id="rId11"/>
    <sheet name="Provisions" sheetId="23" r:id="rId12"/>
    <sheet name="Interest-bearing Liabilities" sheetId="25" r:id="rId13"/>
    <sheet name="Commitments" sheetId="27" r:id="rId14"/>
    <sheet name="Performance Measures" sheetId="29" r:id="rId15"/>
    <sheet name="Performance measures table 1" sheetId="31" r:id="rId16"/>
    <sheet name="Performance measures table 2" sheetId="3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33" l="1"/>
  <c r="A19" i="33"/>
  <c r="A18" i="33"/>
  <c r="A17" i="33"/>
  <c r="A16" i="33"/>
  <c r="A15" i="33"/>
  <c r="E9" i="33"/>
  <c r="B9" i="33"/>
  <c r="D9" i="33"/>
  <c r="H31" i="33"/>
  <c r="G31" i="33"/>
  <c r="D46" i="33"/>
  <c r="D31" i="33"/>
  <c r="L12" i="17"/>
  <c r="D12" i="17"/>
  <c r="D11" i="17"/>
  <c r="H10" i="17"/>
  <c r="D9" i="17"/>
  <c r="L8" i="17"/>
  <c r="D8" i="17"/>
  <c r="L7" i="17"/>
  <c r="D7" i="17"/>
  <c r="H21" i="15"/>
  <c r="H20" i="15"/>
  <c r="H19" i="15"/>
  <c r="H18" i="15"/>
  <c r="H17" i="15"/>
  <c r="H12" i="15"/>
  <c r="D12" i="15"/>
  <c r="H11" i="15"/>
  <c r="D11" i="15"/>
  <c r="H10" i="15"/>
  <c r="D10" i="15"/>
  <c r="H8" i="15"/>
  <c r="H7" i="15"/>
  <c r="D7" i="15"/>
  <c r="H6" i="15"/>
  <c r="D6" i="15"/>
  <c r="H4" i="15"/>
  <c r="H86" i="13"/>
  <c r="G86" i="13"/>
  <c r="F86" i="13"/>
  <c r="E86"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D69" i="13"/>
  <c r="B69" i="13"/>
  <c r="G68" i="13"/>
  <c r="G67" i="13"/>
  <c r="G66" i="13"/>
  <c r="G65" i="13"/>
  <c r="F64" i="13"/>
  <c r="D64" i="13"/>
  <c r="B64" i="13"/>
  <c r="G63" i="13"/>
  <c r="G54" i="13"/>
  <c r="E50" i="13"/>
  <c r="C50" i="13"/>
  <c r="G49" i="13"/>
  <c r="G48" i="13"/>
  <c r="G47" i="13"/>
  <c r="G46" i="13"/>
  <c r="E45" i="13"/>
  <c r="C45" i="13"/>
  <c r="G44" i="13"/>
  <c r="F31" i="13"/>
  <c r="D31" i="13"/>
  <c r="B31" i="13"/>
  <c r="G30" i="13"/>
  <c r="G29" i="13"/>
  <c r="G28" i="13"/>
  <c r="G27" i="13"/>
  <c r="F26" i="13"/>
  <c r="D26" i="13"/>
  <c r="B26" i="13"/>
  <c r="H26" i="13"/>
  <c r="G25" i="13"/>
  <c r="C26" i="13"/>
  <c r="G23" i="13"/>
  <c r="G24" i="13" s="1"/>
  <c r="E14" i="13"/>
  <c r="C14" i="13"/>
  <c r="G13" i="13"/>
  <c r="D14" i="13"/>
  <c r="B14" i="13"/>
  <c r="G12" i="13"/>
  <c r="G11" i="13"/>
  <c r="G10" i="13"/>
  <c r="E9" i="13"/>
  <c r="C9" i="13"/>
  <c r="G8" i="13"/>
  <c r="F9" i="13"/>
  <c r="D9" i="13"/>
  <c r="C13" i="7"/>
  <c r="E13" i="7"/>
  <c r="D13" i="7"/>
  <c r="D15" i="33" l="1"/>
  <c r="B19" i="33"/>
  <c r="D17" i="33"/>
  <c r="E16" i="33"/>
  <c r="D18" i="33"/>
  <c r="F16" i="33"/>
  <c r="E18" i="33"/>
  <c r="B13" i="7"/>
  <c r="B15" i="33"/>
  <c r="B17" i="33"/>
  <c r="F18" i="33"/>
  <c r="E15" i="33"/>
  <c r="E17" i="33"/>
  <c r="D19" i="33"/>
  <c r="F15" i="33"/>
  <c r="F17" i="33"/>
  <c r="E19" i="33"/>
  <c r="B16" i="33"/>
  <c r="F19" i="33"/>
  <c r="D16" i="33"/>
  <c r="B18" i="33"/>
  <c r="G18" i="13"/>
  <c r="F85" i="13"/>
  <c r="G6" i="13"/>
  <c r="E26" i="13"/>
  <c r="C31" i="13"/>
  <c r="D45" i="13"/>
  <c r="B50" i="13"/>
  <c r="C64" i="13"/>
  <c r="G85" i="13"/>
  <c r="H9" i="13"/>
  <c r="H85" i="13"/>
  <c r="F14" i="13"/>
  <c r="E31" i="13"/>
  <c r="G42" i="13"/>
  <c r="F45" i="13"/>
  <c r="D50" i="13"/>
  <c r="E64" i="13"/>
  <c r="C69" i="13"/>
  <c r="H45" i="13"/>
  <c r="G61" i="13"/>
  <c r="B9" i="13"/>
  <c r="H31" i="13"/>
  <c r="F50" i="13"/>
  <c r="H64" i="13"/>
  <c r="E69" i="13"/>
  <c r="H50" i="13"/>
  <c r="F69" i="13"/>
  <c r="B45" i="13"/>
  <c r="H69" i="13"/>
  <c r="L9" i="17"/>
  <c r="H11" i="17"/>
  <c r="D17" i="15"/>
  <c r="D18" i="15"/>
  <c r="D19" i="15"/>
  <c r="D20" i="15"/>
  <c r="D21" i="15"/>
  <c r="H8" i="17"/>
  <c r="L10" i="17"/>
  <c r="H7" i="17"/>
  <c r="H12" i="17"/>
  <c r="D4" i="15"/>
  <c r="D5" i="15"/>
  <c r="D8" i="15"/>
  <c r="D9" i="15"/>
  <c r="D10" i="17"/>
  <c r="L11" i="17"/>
  <c r="H9" i="17"/>
  <c r="H5" i="15"/>
  <c r="H9" i="15"/>
  <c r="E10" i="33"/>
  <c r="E46" i="33"/>
  <c r="F31" i="33"/>
  <c r="D10" i="33"/>
  <c r="G9" i="33"/>
  <c r="B52" i="33"/>
  <c r="F9" i="33"/>
  <c r="G46" i="33"/>
  <c r="D61" i="33"/>
  <c r="E31" i="33"/>
  <c r="B37" i="33"/>
  <c r="B67" i="33"/>
  <c r="B10" i="33"/>
  <c r="F10" i="33" l="1"/>
  <c r="G62" i="13"/>
  <c r="G10" i="33"/>
  <c r="F20" i="33"/>
  <c r="E20" i="33"/>
  <c r="B20" i="33"/>
  <c r="G7" i="13"/>
  <c r="G43" i="13"/>
  <c r="D20" i="33"/>
</calcChain>
</file>

<file path=xl/sharedStrings.xml><?xml version="1.0" encoding="utf-8"?>
<sst xmlns="http://schemas.openxmlformats.org/spreadsheetml/2006/main" count="990" uniqueCount="454">
  <si>
    <t>Consolidated income statement (condensed)</t>
  </si>
  <si>
    <t>EUR million</t>
  </si>
  <si>
    <t>Reported</t>
  </si>
  <si>
    <t>Comparable</t>
  </si>
  <si>
    <r>
      <t xml:space="preserve">Net sales </t>
    </r>
    <r>
      <rPr>
        <sz val="6.5"/>
        <rFont val="Nokia Pure Text"/>
        <family val="2"/>
      </rPr>
      <t>(Notes 2, 3)</t>
    </r>
  </si>
  <si>
    <t>Cost of sales</t>
  </si>
  <si>
    <r>
      <t xml:space="preserve">Gross profit </t>
    </r>
    <r>
      <rPr>
        <sz val="6.5"/>
        <rFont val="Nokia Pure Text"/>
        <family val="2"/>
      </rPr>
      <t>(Note 2)</t>
    </r>
  </si>
  <si>
    <t>Research and development expenses</t>
  </si>
  <si>
    <t>Selling, general and administrative expenses</t>
  </si>
  <si>
    <t>Other operating income and expenses</t>
  </si>
  <si>
    <r>
      <t xml:space="preserve">Operating profit </t>
    </r>
    <r>
      <rPr>
        <sz val="6.5"/>
        <rFont val="Nokia Pure Text"/>
        <family val="2"/>
      </rPr>
      <t>(Note 2)</t>
    </r>
  </si>
  <si>
    <t>Share of results of associated companies and joint ventures</t>
  </si>
  <si>
    <t xml:space="preserve">Financial income and expenses </t>
  </si>
  <si>
    <t xml:space="preserve">Profit before tax </t>
  </si>
  <si>
    <t>Income tax expense (Note 5)</t>
  </si>
  <si>
    <t xml:space="preserve">Profit from continuing operations </t>
  </si>
  <si>
    <t>Non-controlling interests</t>
  </si>
  <si>
    <t>Profit/(loss) from discontinued operations</t>
  </si>
  <si>
    <t>Profit for the period</t>
  </si>
  <si>
    <t>Attributable to</t>
  </si>
  <si>
    <t>Equity holders of the parent</t>
  </si>
  <si>
    <r>
      <t xml:space="preserve">Earnings per share, EUR </t>
    </r>
    <r>
      <rPr>
        <sz val="6.5"/>
        <rFont val="Nokia Pure Text"/>
        <family val="2"/>
      </rPr>
      <t>(for profit attributable to equity holders of the parent)</t>
    </r>
  </si>
  <si>
    <t>Basic</t>
  </si>
  <si>
    <t>Continuing operations</t>
  </si>
  <si>
    <t>Diluted</t>
  </si>
  <si>
    <t>Average number of shares ('000 shares)</t>
  </si>
  <si>
    <t xml:space="preserve">The above condensed consolidated income statement should be read in conjunction with accompanying notes. </t>
  </si>
  <si>
    <t xml:space="preserve">Consolidated statement of comprehensive income (condensed) </t>
  </si>
  <si>
    <t>Other comprehensive income</t>
  </si>
  <si>
    <t>Items that will not be reclassified to profit or loss</t>
  </si>
  <si>
    <t>Remeasurements of defined benefit plans</t>
  </si>
  <si>
    <t>Income tax related to items that will not be reclassified to profit or loss</t>
  </si>
  <si>
    <t>Items that may be reclassified subsequently to profit or loss</t>
  </si>
  <si>
    <t>Translation differences</t>
  </si>
  <si>
    <t>Net investment hedges</t>
  </si>
  <si>
    <t>Cash flow and other hedges</t>
  </si>
  <si>
    <t>Financial assets at fair value through other comprehensive income</t>
  </si>
  <si>
    <t>Other changes, net</t>
  </si>
  <si>
    <t>Income tax related to items that may be reclassified subsequently to profit or loss</t>
  </si>
  <si>
    <t>Other comprehensive income, net of tax</t>
  </si>
  <si>
    <t>Total comprehensive income for the period</t>
  </si>
  <si>
    <t>Attributable to:</t>
  </si>
  <si>
    <t xml:space="preserve">The above condensed consolidated statement of comprehensive income should be read in conjunction with accompanying notes. </t>
  </si>
  <si>
    <t>Consolidated statement of financial position (condensed)</t>
  </si>
  <si>
    <t>ASSETS</t>
  </si>
  <si>
    <t>SHAREHOLDERS' EQUITY AND LIABILITIES</t>
  </si>
  <si>
    <t>Goodwill</t>
  </si>
  <si>
    <t>Share capital</t>
  </si>
  <si>
    <t>Other intangible assets</t>
  </si>
  <si>
    <t>Share issue premium</t>
  </si>
  <si>
    <t>Property, plant and equipment</t>
  </si>
  <si>
    <t>Treasury shares</t>
  </si>
  <si>
    <t>Right-of-use assets</t>
  </si>
  <si>
    <t>Investments in associated companies and joint ventures</t>
  </si>
  <si>
    <t>Other non-current financial investments (Note 6)</t>
  </si>
  <si>
    <t>Deferred tax assets (Note 5)</t>
  </si>
  <si>
    <t>Other non-current financial assets (Note 6)</t>
  </si>
  <si>
    <t>Defined benefit pension assets (Note 4)</t>
  </si>
  <si>
    <t>Other non-current receivables</t>
  </si>
  <si>
    <t>Non-current assets</t>
  </si>
  <si>
    <t>Total equity</t>
  </si>
  <si>
    <t>Non-current interest-bearing financial investments (Note 6)</t>
  </si>
  <si>
    <t>Inventories</t>
  </si>
  <si>
    <t>Trade receivables (Note 6)</t>
  </si>
  <si>
    <t>Contract assets</t>
  </si>
  <si>
    <t>Other current receivables</t>
  </si>
  <si>
    <t>Current income tax assets</t>
  </si>
  <si>
    <t>Non-current liabilities</t>
  </si>
  <si>
    <t>Other current financial assets (Note 6)</t>
  </si>
  <si>
    <t>Current assets</t>
  </si>
  <si>
    <t>Current income tax liabilities</t>
  </si>
  <si>
    <t>Current interest-bearing financial investments (Note 6)</t>
  </si>
  <si>
    <t>Cash and cash equivalents (Note 6)</t>
  </si>
  <si>
    <t>Total assets</t>
  </si>
  <si>
    <t>Current liabilities</t>
  </si>
  <si>
    <t>Total shareholders' equity and liabilities</t>
  </si>
  <si>
    <t>Shareholders' equity per share, EUR</t>
  </si>
  <si>
    <t>Fair value and other reserves</t>
  </si>
  <si>
    <t>Number of shares (1 000 shares, excluding treasury shares)</t>
  </si>
  <si>
    <t>Reserve for invested unrestricted equity</t>
  </si>
  <si>
    <t>Accumulated deficit</t>
  </si>
  <si>
    <t>Total capital and reserves attributable to equity holders of the parent</t>
  </si>
  <si>
    <t>Long-term interest-bearing liabilities (Notes 6, 8)</t>
  </si>
  <si>
    <t>Long-term lease liabilities</t>
  </si>
  <si>
    <t xml:space="preserve">Deferred tax liabilities </t>
  </si>
  <si>
    <t>Defined benefit pension and post-employment liabilities (Note 4)</t>
  </si>
  <si>
    <t>Contract liabilities</t>
  </si>
  <si>
    <t>Deferred revenue and other non-current liabilities</t>
  </si>
  <si>
    <t>Provisions (Note 7)</t>
  </si>
  <si>
    <t>Short-term interest-bearing liabilities (Notes 6, 8)</t>
  </si>
  <si>
    <t>Short-term lease liabilities</t>
  </si>
  <si>
    <t>Other financial liabilities (Note 6)</t>
  </si>
  <si>
    <t>Trade payables (Note 6)</t>
  </si>
  <si>
    <t>Deferred revenue and other current liabilities (Note 6)</t>
  </si>
  <si>
    <t xml:space="preserve">The above condensed consolidated statement of financial position should be read in conjunction with accompanying notes. </t>
  </si>
  <si>
    <t>Consolidated statement of cash flows (condensed)</t>
  </si>
  <si>
    <t>Cash flow from operating activities</t>
  </si>
  <si>
    <t>Adjustments</t>
  </si>
  <si>
    <t>Depreciation and amortization</t>
  </si>
  <si>
    <t>Restructuring charges</t>
  </si>
  <si>
    <t>Financial income and expenses</t>
  </si>
  <si>
    <t>Income tax expense</t>
  </si>
  <si>
    <t>Gain from other non-current financial investments</t>
  </si>
  <si>
    <t>Other</t>
  </si>
  <si>
    <t>Cash from operations before changes in net working capital</t>
  </si>
  <si>
    <t>Change in net working capital</t>
  </si>
  <si>
    <t>(Increase)/decrease in receivables</t>
  </si>
  <si>
    <t>Increase in inventories</t>
  </si>
  <si>
    <t>Increase/(decrease) in non-interest-bearing liabilities</t>
  </si>
  <si>
    <t>Cash from operations</t>
  </si>
  <si>
    <t>Interest received</t>
  </si>
  <si>
    <t>Interest paid</t>
  </si>
  <si>
    <t>Income taxes paid, net</t>
  </si>
  <si>
    <t>Net cash from operating activities</t>
  </si>
  <si>
    <t>Cash flow from investing activities</t>
  </si>
  <si>
    <t>Purchase of property, plant and equipment and intangible assets</t>
  </si>
  <si>
    <t>Proceeds from sale of property, plant and equipment and intangible assets</t>
  </si>
  <si>
    <t>Acquisition of businesses, net of cash acquired</t>
  </si>
  <si>
    <t>Purchase of interest-bearing financial investments</t>
  </si>
  <si>
    <t>Proceeds from maturities and sale of interest-bearing financial investments</t>
  </si>
  <si>
    <t>Purchase of other non-current financial investments</t>
  </si>
  <si>
    <t>Proceeds from sale of other non-current financial investments</t>
  </si>
  <si>
    <t>Foreign exchange hedging of cash and cash equivalents</t>
  </si>
  <si>
    <t>Net cash used in investing activities</t>
  </si>
  <si>
    <t>Cash flow from financing activities</t>
  </si>
  <si>
    <t>Acquisition of treasury shares</t>
  </si>
  <si>
    <t>Proceeds from long-term borrowings</t>
  </si>
  <si>
    <t>Repayment of long-term borrowings</t>
  </si>
  <si>
    <t>Proceeds from/(repayment of) short-term borrowings</t>
  </si>
  <si>
    <t>Payment of principal portion of lease liabilities</t>
  </si>
  <si>
    <t xml:space="preserve">Dividends paid </t>
  </si>
  <si>
    <t>Net cash used in financing activities</t>
  </si>
  <si>
    <t>Net decrease in cash and cash equivalents</t>
  </si>
  <si>
    <t>Cash and cash equivalents at beginning of period</t>
  </si>
  <si>
    <t>Cash and cash equivalents at end of period</t>
  </si>
  <si>
    <t>Consolidated statement of cash flows combines cash flows from both the continuing and the discontinued operations. In Q3'22, net cash from operating activities include cash inflows of EUR 8 million related to Nokia’s discontinued operations. In Q1-Q3'22, net cash from operating activities and net cash used in investing activities include cash inflows of EUR 27 million and EUR 29 million, respectively, related to discontinued operations. These discontinued operations' cash flows mostly relate to refunds received from Indian tax authorities. Cash flows related to discontinued operations were nil in Q3'21 and Q1-Q3'21. The figures in the consolidated statement of cash flows cannot be directly traced from the statement of financial position without additional information as a result of acquisitions and disposals of subsidiaries and net foreign exchange differences arising on consolidation.</t>
  </si>
  <si>
    <t xml:space="preserve">The above condensed consolidated statement of cash flows should be read in conjunction with accompanying notes. </t>
  </si>
  <si>
    <t>Consolidated statement of changes in shareholders' equity (condensed)</t>
  </si>
  <si>
    <t>Attributable to equity holders of the parent</t>
  </si>
  <si>
    <t>Total comprehensive income</t>
  </si>
  <si>
    <t>Share-based payments</t>
  </si>
  <si>
    <t>Settlement of share-based payments</t>
  </si>
  <si>
    <t>Dividend</t>
  </si>
  <si>
    <t>Other movements</t>
  </si>
  <si>
    <t>Total transactions with owners</t>
  </si>
  <si>
    <r>
      <t>Acquisition of treasury shares</t>
    </r>
    <r>
      <rPr>
        <vertAlign val="superscript"/>
        <sz val="6"/>
        <rFont val="Nokia Pure Text"/>
        <family val="2"/>
      </rPr>
      <t>1</t>
    </r>
  </si>
  <si>
    <r>
      <rPr>
        <vertAlign val="superscript"/>
        <sz val="6"/>
        <rFont val="Nokia Pure Text"/>
        <family val="2"/>
      </rPr>
      <t>1</t>
    </r>
    <r>
      <rPr>
        <sz val="6"/>
        <rFont val="Nokia Pure Text"/>
        <family val="2"/>
      </rPr>
      <t>Treasury shares are acquired as part of the share buyback program announced on 3 February 2022. Shares are repurchased using funds in the reserve for invested unrestricted equity.</t>
    </r>
  </si>
  <si>
    <t xml:space="preserve">The above condensed consolidated statement of changes in shareholders' equity should be read in conjunction with accompanying notes. </t>
  </si>
  <si>
    <t>Notes to Financial statements</t>
  </si>
  <si>
    <t>1. BASIS OF PREPARATION</t>
  </si>
  <si>
    <t>This unaudited and condensed consolidated financial statement information of Nokia has been prepared in accordance with IAS 34, Interim Financial Reporting, and it should be read in conjunction with the consolidated financial statements for 2021 prepared in accordance with IFRS as published by the IASB and adopted by the EU. The same accounting policies, methods of computation and applications of judgment are followed in this financial statement information as was followed in the consolidated financial statements for 2021. Percentages and figures presented herein may include rounding differences and therefore may not add up precisely to the totals presented and may vary from previously published financial information. This financial report was authorized for issue by the Board of Directors on 20 October 2022.
Net sales and operating profit of the Nokia Group, particularly in Mobile Networks, Network Infrastructure and Cloud and Network Services segments, are subject to seasonal fluctuations being generally highest in the fourth quarter and lowest in the first quarter of the year. This is mainly due to the seasonality in the spending cycles of communications service providers.
Management has identified regions as the relevant category to present disaggregated revenue. Nokia's primary customer base consists of companies that operate on a country specific or a regional basis and are subject to macroeconomic conditions specific to those regions. Further, although Nokia’s technology cycle is similar around the world, each country or region is inherently in a different stage of that cycle, often influenced by macroeconomic conditions. Each reportable segment, as described in Note 2, Segment information, operates in every region as described in Note 3, Net sales. No reportable segment has a specific revenue concentration in any region other than Nokia Technologies, which is included in Europe. Each type of customer, as disclosed in Note 3, Net sales, operates in all regions.
In 2017, Nokia and China Huaxin Post &amp; Telecommunication Economy Development Center (China Huaxin) commenced operations of the joint venture Nokia Shanghai Bell (NSB). China Huaxin obtained the right to fully transfer its ownership interest in NSB to Nokia in exchange for a future cash settlement. To reflect this obligation, Nokia derecognized the non-controlling interest and records a financial liability in current liabilities in line with the option exercise period. Any changes in the estimated future cash settlement are recorded in financial income and expense.
Nokia announced on 12 April 2022 its intention to exit the Russian market. Nokia will aim to provide the necessary support to maintain the networks already present as we exit the market. Nokia sees this as the most responsible course of action to take. Nokia recognized a provision of EUR 104 million in Q1 2022 related to Russia.</t>
  </si>
  <si>
    <t>Comparable and constant currency measures</t>
  </si>
  <si>
    <t>Nokia presents financial information on a reported, comparable and constant currency basis. Comparable measures presented in this document exclude intangible asset amortization and other purchase price fair value adjustments, goodwill impairments, restructuring related charges and certain other items affecting comparability. In order to allow full visibility on determining comparable results, information on items affecting comparability is presented separately for each of the components of profit or loss. 
Constant currency reporting provides additional information on change in financial measures on a constant currency basis in order to better reflect the underlying business performance. Therefore, change in financial measures at constant currency excludes the impact of changes in exchange rates in comparison to euro, our reporting currency.
As comparable or constant currency financial measures are not defined in IFRS they may not be directly comparable with similarly titled measures used by other companies, including those in the same industry. The primary rationale for presenting these measures is that the management uses these measures in assessing the financial performance of Nokia and believes that these measures provide meaningful supplemental information on the underlying business performance of Nokia. These financial measures should not be considered in isolation from, or as a substitute for, financial information presented in compliance with IFRS. For further details on performance measures used by Nokia and reconciliations to the closest IFRS-defined measures, refer to the Performance measures section accompanying this consolidated financial statement information.</t>
  </si>
  <si>
    <t xml:space="preserve">Foreign exchange rates </t>
  </si>
  <si>
    <t>Nokia’s net sales are derived from various countries and invoiced in various currencies. Therefore, our business and results from operations are exposed to changes in foreign exchange rates between the euro, our reporting currency, and other currencies, such as the US dollar and the Chinese yuan. To mitigate the impact of changes in exchange rates on our results, we hedge operative forecasted net foreign exchange exposures, typically within a 12-month horizon, and apply hedge accounting in the majority of cases.
The below table shows the exposure to different currencies for net sales and total costs.</t>
  </si>
  <si>
    <t>Net sales</t>
  </si>
  <si>
    <t>Total costs </t>
  </si>
  <si>
    <t>EUR</t>
  </si>
  <si>
    <t>~20%</t>
  </si>
  <si>
    <t>~25%</t>
  </si>
  <si>
    <t>USD</t>
  </si>
  <si>
    <t>~55%</t>
  </si>
  <si>
    <t>~50%</t>
  </si>
  <si>
    <t>CNY</t>
  </si>
  <si>
    <t>~5%</t>
  </si>
  <si>
    <t>Total</t>
  </si>
  <si>
    <t>100%</t>
  </si>
  <si>
    <t>New and amended standards and interpretations</t>
  </si>
  <si>
    <t>The amendments to IFRS standards that became effective on 1 January 2022, did not have a material impact on Nokia's consolidated financial statements. New standards and amendments to existing standards issued by the IASB that are not yet effective are not expected to have a material impact on Nokia's consolidated financial statements when adopted.</t>
  </si>
  <si>
    <t xml:space="preserve"> </t>
  </si>
  <si>
    <t>2. SEGMENT INFORMATION</t>
  </si>
  <si>
    <t>Nokia has four operating and reportable segments for the financial reporting purposes: (1) Mobile Networks, (2) Network Infrastructure, (3) Cloud and Network Services and (4) Nokia Technologies. Nokia also presents segment-level information for Group Common and Other. In addition, Nokia provides net sales disclosure for the following businesses within the Network Infrastructure segment: (i) IP Networks, (ii) Optical Networks, (iii) Fixed Networks and (iv) Submarine Networks. For detailed segment descriptions, please refer to Note 5, Segment Information, in the consolidated financial statements for 2021.
Accounting policies of the segments are the same as those described in Note 2, Significant accounting policies, in the consolidated financial statements for 2021, except that items affecting comparability are not allocated to the segments. For more information on comparable measures and items affecting comparability, refer to Note 1, Basis of preparation and to the Performance Measures section accompanying this consolidated financial statement information. Inter-segment revenues and transfers are accounted for as if the revenues were to third parties, that is, at current market prices.</t>
  </si>
  <si>
    <t>Mobile Networks</t>
  </si>
  <si>
    <r>
      <t>Network Infrastructure</t>
    </r>
    <r>
      <rPr>
        <vertAlign val="superscript"/>
        <sz val="6.5"/>
        <rFont val="Nokia Pure Text"/>
        <family val="2"/>
      </rPr>
      <t>1</t>
    </r>
  </si>
  <si>
    <t>Cloud and Network Services</t>
  </si>
  <si>
    <t>Nokia  Technologies</t>
  </si>
  <si>
    <t xml:space="preserve">Group Common and Other </t>
  </si>
  <si>
    <t>Eliminations and unallocated items</t>
  </si>
  <si>
    <t>Nokia Group</t>
  </si>
  <si>
    <t>of which to other segments</t>
  </si>
  <si>
    <t>Gross profit/(loss)</t>
  </si>
  <si>
    <t>Gross margin %</t>
  </si>
  <si>
    <t xml:space="preserve">Research and development expenses </t>
  </si>
  <si>
    <t xml:space="preserve">Selling, general and administrative expenses </t>
  </si>
  <si>
    <t xml:space="preserve">Other operating income and expenses </t>
  </si>
  <si>
    <t>Operating profit/(loss)</t>
  </si>
  <si>
    <t>Operating margin %</t>
  </si>
  <si>
    <t>Profit before tax</t>
  </si>
  <si>
    <t>Material reconciling items between operating profit for the Group and total segment operating profit</t>
  </si>
  <si>
    <t>Operating profit for the Group</t>
  </si>
  <si>
    <t>Amortization of acquired intangible assets</t>
  </si>
  <si>
    <t>Impairment and write-off of assets, net of reversals</t>
  </si>
  <si>
    <t>Restructuring and associated charges</t>
  </si>
  <si>
    <t>Costs associated with country exit</t>
  </si>
  <si>
    <t>Settlement of legal disputes</t>
  </si>
  <si>
    <t>Gain on sale of fixed assets</t>
  </si>
  <si>
    <t>Other, net</t>
  </si>
  <si>
    <t>Total segment operating profit</t>
  </si>
  <si>
    <t>3. NET SALES</t>
  </si>
  <si>
    <r>
      <t>Net sales by region</t>
    </r>
    <r>
      <rPr>
        <vertAlign val="superscript"/>
        <sz val="12"/>
        <color rgb="FF124191"/>
        <rFont val="Nokia Pure Text Light"/>
        <family val="2"/>
      </rPr>
      <t>1</t>
    </r>
  </si>
  <si>
    <t>YoY change</t>
  </si>
  <si>
    <t>Asia Pacific</t>
  </si>
  <si>
    <t>Europe</t>
  </si>
  <si>
    <t>Greater China</t>
  </si>
  <si>
    <t>India</t>
  </si>
  <si>
    <t>Latin America</t>
  </si>
  <si>
    <t>Middle East &amp; Africa</t>
  </si>
  <si>
    <t>North America</t>
  </si>
  <si>
    <t>Submarine Networks</t>
  </si>
  <si>
    <r>
      <rPr>
        <vertAlign val="superscript"/>
        <sz val="7.5"/>
        <rFont val="Nokia Pure Text"/>
        <family val="2"/>
      </rPr>
      <t>1</t>
    </r>
    <r>
      <rPr>
        <sz val="7.5"/>
        <rFont val="Nokia Pure Text"/>
        <family val="2"/>
      </rPr>
      <t>In Q2 2022, Nokia changed how it presents net sales information on a regional basis. Nokia determined that providing net sales of its Submarine Networks business separately from the net sales by region information for the rest of the Group improves the usefulness of regional net sales information by removing volatility caused by the specific nature of the Submarine Networks business. The comparative information for net sales by region has been recast accordingly.</t>
    </r>
  </si>
  <si>
    <t>Net sales by customer type</t>
  </si>
  <si>
    <t>Communications service providers</t>
  </si>
  <si>
    <t>Enterprise</t>
  </si>
  <si>
    <t>Licensees</t>
  </si>
  <si>
    <r>
      <t>Other</t>
    </r>
    <r>
      <rPr>
        <vertAlign val="superscript"/>
        <sz val="7.5"/>
        <rFont val="Nokia Pure Text"/>
        <family val="2"/>
      </rPr>
      <t>1</t>
    </r>
  </si>
  <si>
    <r>
      <rPr>
        <vertAlign val="superscript"/>
        <sz val="7.5"/>
        <rFont val="Nokia Pure Text"/>
        <family val="2"/>
      </rPr>
      <t>1</t>
    </r>
    <r>
      <rPr>
        <sz val="7.5"/>
        <rFont val="Nokia Pure Text"/>
        <family val="2"/>
      </rPr>
      <t>Includes net sales of Submarine Networks which operates in a different market, and Radio Frequency Systems (RFS), which is being managed as a separate entity, and certain other items, such as eliminations of inter-segment revenues. Submarine Networks and RFS net sales also include revenue from communications service providers and enterprise customers.</t>
    </r>
  </si>
  <si>
    <t>4. PENSIONS AND OTHER POST-EMPLOYMENT BENEFITS</t>
  </si>
  <si>
    <t>Nokia operates a number of post-employment plans in various countries including both defined contribution and defined benefit plans. Defined benefit plans include pension plans and other post-employment benefit plans, providing retirement healthcare benefits and life insurance coverage. 96% of Nokia’s defined benefit obligation and 98% of plan assets fair values were remeasured as of 30 September 2022. Nokia's pension and post-employment plans in the United States have been remeasured by updated valuations from an external actuary and the main pension plans outside of the US have been remeasured based upon updated asset valuations and changes in the discount rates during the reporting period. The impact of not remeasuring other pension and post-employment obligations is considered not material. As of 30 September 2022, the weighted average discount rates used in remeasurement of the most significant plans were as follows (comparatives as of 31 December 2021): U.S. Pension 5.04% (2.40%), U.S. Opeb 5.06% (2.42%), Germany 3.39% (0.87%) and U.K. 4.93% (1.87%). 
The funded status of Nokia’s defined benefit plans (before the effect of the asset ceiling) increased from EUR 5 098 million, or 125.5% as of 30 June 2022, to EUR 5 159 million, or 126.4% as of 30 September 2022. During the quarter the global defined benefit plan asset portfolio was invested approximately 72% in fixed income, 5% in equities and 23% in other asset classes, mainly private equity and real estate.</t>
  </si>
  <si>
    <t>Change in pension and post-employment net asset/(liability)</t>
  </si>
  <si>
    <r>
      <t>Pensions</t>
    </r>
    <r>
      <rPr>
        <vertAlign val="superscript"/>
        <sz val="6.5"/>
        <rFont val="Nokia Pure Text"/>
        <family val="2"/>
      </rPr>
      <t>1</t>
    </r>
  </si>
  <si>
    <t>US Opeb</t>
  </si>
  <si>
    <t xml:space="preserve">Net asset/(liability) recognized 1 January </t>
  </si>
  <si>
    <t>Recognized in income statement</t>
  </si>
  <si>
    <t>Recognized in other comprehensive income</t>
  </si>
  <si>
    <t>Contributions and benefits paid</t>
  </si>
  <si>
    <r>
      <t>Exchange differences and other movements</t>
    </r>
    <r>
      <rPr>
        <vertAlign val="superscript"/>
        <sz val="6.5"/>
        <rFont val="Nokia Pure Text"/>
        <family val="2"/>
      </rPr>
      <t>2</t>
    </r>
  </si>
  <si>
    <t>Net asset/(liability) recognized at the end of the period</t>
  </si>
  <si>
    <r>
      <rPr>
        <vertAlign val="superscript"/>
        <sz val="7.5"/>
        <rFont val="Nokia Pure Text"/>
        <family val="2"/>
      </rPr>
      <t>1</t>
    </r>
    <r>
      <rPr>
        <sz val="7.5"/>
        <rFont val="Nokia Pure Text"/>
        <family val="2"/>
      </rPr>
      <t>Includes pensions, retirement indemnities and other post-employment plans.</t>
    </r>
  </si>
  <si>
    <r>
      <rPr>
        <vertAlign val="superscript"/>
        <sz val="7.5"/>
        <rFont val="Nokia Pure Text"/>
        <family val="2"/>
      </rPr>
      <t>2</t>
    </r>
    <r>
      <rPr>
        <sz val="7.5"/>
        <rFont val="Nokia Pure Text"/>
        <family val="2"/>
      </rPr>
      <t>Includes Section 420 transfers, medicare subsidies, and other transfers.</t>
    </r>
  </si>
  <si>
    <t>Funded status</t>
  </si>
  <si>
    <t>Defined benefit obligation</t>
  </si>
  <si>
    <t>Fair value of plan assets</t>
  </si>
  <si>
    <r>
      <t>Effect of asset ceiling</t>
    </r>
    <r>
      <rPr>
        <vertAlign val="superscript"/>
        <sz val="6.5"/>
        <rFont val="Nokia Pure Text"/>
        <family val="2"/>
      </rPr>
      <t>1</t>
    </r>
  </si>
  <si>
    <t>Net asset recognized at the end of the period</t>
  </si>
  <si>
    <r>
      <rPr>
        <vertAlign val="superscript"/>
        <sz val="7.5"/>
        <rFont val="Nokia Pure Text"/>
        <family val="2"/>
      </rPr>
      <t>1</t>
    </r>
    <r>
      <rPr>
        <sz val="7.5"/>
        <rFont val="Nokia Pure Text"/>
        <family val="2"/>
      </rPr>
      <t>In the third quarter of 2021, Nokia modified the terms of its US defined benefit pension plans. As a result of the modification, Nokia recognized a reduction in the effect of the asset ceiling of EUR 1 396 million.</t>
    </r>
  </si>
  <si>
    <t>5. DEFERRED TAXES</t>
  </si>
  <si>
    <t>Deferred tax assets are recognized to the extent it is probable that future taxable profit will be available against which the unused tax losses, unused tax credits and deductible temporary differences can be utilized in the relevant jurisdictions. As of 30 September 2022, Nokia has recognized deferred tax assets of EUR 1.3 billion (EUR 1.3 billion as of 31 December 2021). 
In addition, as of 30 September 2022, Nokia has unrecognized deferred tax assets of approximately EUR 8 billion (EUR 8 billion as of 31 December 2021), the majority of which relate to France (approximately EUR 4 billion) and Finland (approximately EUR 3 billion). These deferred tax assets have not been recognized due to uncertainty regarding their utilization. A significant portion of the French unrecognized deferred tax assets are indefinite in nature and available against future French tax liabilities, subject to a limitation of 50% of annual taxable profits. The majority of Finnish unrecognized deferred tax assets are not subject to expiry and are available against future Finnish tax liabilities. 
Nokia continually evaluates the probability of utilizing its deferred tax assets and considers both positive and negative evidence in its assessment. 
In Q3 2022, Nokia continued to generate accounting and taxable profit in Finland and there are improvements in the financial performance compared to the previous periods. At 30 September 2022, Nokia did not consider that it had created an established pattern of sufficient tax profitability to conclude that it is probable that it would be able to utilize the deferred tax assets in Finland. Nokia continues to closely monitor its ability to utilize these deferred tax assets, including assessing the future financial performance in Finland. Should the recent improvements in the financial results of Nokia be sustained, all or part of the unrecognized deferred tax assets may be recognized in the future.</t>
  </si>
  <si>
    <t>Cash and cash equivalents</t>
  </si>
  <si>
    <t>Total interest-bearing liabilities</t>
  </si>
  <si>
    <t>Free cash flow</t>
  </si>
  <si>
    <t>Comparable operating profit</t>
  </si>
  <si>
    <t>Comparable profit before tax</t>
  </si>
  <si>
    <t>Comparable income tax expense</t>
  </si>
  <si>
    <t>Comparable operating profit after tax</t>
  </si>
  <si>
    <t>Average</t>
  </si>
  <si>
    <t>Comparable ROIC</t>
  </si>
  <si>
    <t>6. FAIR VALUE OF FINANCIAL INSTRUMENTS</t>
  </si>
  <si>
    <t>Financial assets and liabilities recorded at fair value are categorized based on the amount of unobservable inputs used to measure their fair value. Three hierarchical levels are based on an increasing amount of judgment associated with the inputs used to derive fair valuation for these assets and liabilities, Level 1 being market values for exchange traded products, Level 2 being primarily based publicly available market information and Level 3 requiring most management judgment. For more information about the valuation methods and principles, refer to note 2, Significant accounting policies, and note 22, Fair value of financial instruments, in the consolidated financial statements for 2021. Items carried at fair value in the following table are measured at fair value on a recurring basis.</t>
  </si>
  <si>
    <t>Carrying amounts</t>
  </si>
  <si>
    <t>Fair value</t>
  </si>
  <si>
    <t>Amortized cost</t>
  </si>
  <si>
    <t>Fair value through profit or loss</t>
  </si>
  <si>
    <t>Fair value through other comprehensive income</t>
  </si>
  <si>
    <t>Level 1</t>
  </si>
  <si>
    <t>Level 2</t>
  </si>
  <si>
    <t>Level 3</t>
  </si>
  <si>
    <t>Other non-current financial investments</t>
  </si>
  <si>
    <t>Other non-current financial assets</t>
  </si>
  <si>
    <t>Non-current interest-bearing financial investments</t>
  </si>
  <si>
    <t>Other current financial assets</t>
  </si>
  <si>
    <t>Derivative assets</t>
  </si>
  <si>
    <t>Trade receivables</t>
  </si>
  <si>
    <t>Current interest-bearing financial investments</t>
  </si>
  <si>
    <t>Total financial assets</t>
  </si>
  <si>
    <t>Long-term interest-bearing liabilities</t>
  </si>
  <si>
    <t>Other long-term financial liabilities</t>
  </si>
  <si>
    <t>Short-term interest-bearing liabilities</t>
  </si>
  <si>
    <t>Other short-term financial liabilities</t>
  </si>
  <si>
    <t>Derivative liabilities</t>
  </si>
  <si>
    <t>Discounts without performance obligations</t>
  </si>
  <si>
    <t>Trade payables</t>
  </si>
  <si>
    <t>Total financial liabilities</t>
  </si>
  <si>
    <t>31 December 2021</t>
  </si>
  <si>
    <t>Lease liabilities are not included in the fair value of financial instruments.</t>
  </si>
  <si>
    <t xml:space="preserve">Level 3 Financial assets include a large number of investments in unlisted equities and unlisted venture funds, including investments managed by NGP Capital specializing in growth-stage investing. The fair value of level 3 investments is determined using one or more valuation techniques with unobservable inputs, where the use of the market approach generally consists of using comparable market transactions, while the use of the income approach generally consists of calculating the net present value of expected future cash flows. </t>
  </si>
  <si>
    <t>Level 3 Financial liabilities include a conditional obligation to China Huaxin related to Nokia Shanghai Bell.</t>
  </si>
  <si>
    <t>Reconciliation of the opening and closing balances on level 3 financial assets and liabilities:</t>
  </si>
  <si>
    <t>Level 3 Financial Assets</t>
  </si>
  <si>
    <t>Level 3 Financial Liabilities</t>
  </si>
  <si>
    <t>Net gains/(losses) in income statement</t>
  </si>
  <si>
    <t>Additions</t>
  </si>
  <si>
    <t>Deductions</t>
  </si>
  <si>
    <t>The gains and losses from venture fund and similar investments categorized in level 3 are included in other operating income and expenses. The gains and losses from other level 3 financial assets and liabilities are recorded in financial income and expenses. A net gain of EUR 88 million (net gain of EUR 85 million in 2021) related to level 3 financial instruments held at 30 September 2022 was included in the profit and loss during 2022.</t>
  </si>
  <si>
    <t xml:space="preserve">7. PROVISIONS </t>
  </si>
  <si>
    <t>Restructuring</t>
  </si>
  <si>
    <t>Warranty</t>
  </si>
  <si>
    <t>Litigation</t>
  </si>
  <si>
    <t xml:space="preserve">Environmental </t>
  </si>
  <si>
    <t>Project
losses</t>
  </si>
  <si>
    <t>Divestment- related</t>
  </si>
  <si>
    <t>Material liability</t>
  </si>
  <si>
    <r>
      <t>Other</t>
    </r>
    <r>
      <rPr>
        <vertAlign val="superscript"/>
        <sz val="6.5"/>
        <rFont val="Nokia Pure Text"/>
        <family val="2"/>
      </rPr>
      <t>1</t>
    </r>
  </si>
  <si>
    <t>Charged to income statement</t>
  </si>
  <si>
    <t>Reclassification</t>
  </si>
  <si>
    <t>Reversals</t>
  </si>
  <si>
    <t>Total charged to income statement</t>
  </si>
  <si>
    <r>
      <t>Utilized during period</t>
    </r>
    <r>
      <rPr>
        <vertAlign val="superscript"/>
        <sz val="7"/>
        <rFont val="Nokia Pure Text"/>
        <family val="2"/>
      </rPr>
      <t>2</t>
    </r>
  </si>
  <si>
    <t>Non-current</t>
  </si>
  <si>
    <t>Current</t>
  </si>
  <si>
    <r>
      <rPr>
        <vertAlign val="superscript"/>
        <sz val="7.5"/>
        <rFont val="Nokia Pure Text"/>
        <family val="2"/>
      </rPr>
      <t>1</t>
    </r>
    <r>
      <rPr>
        <sz val="7.5"/>
        <rFont val="Nokia Pure Text"/>
        <family val="2"/>
      </rPr>
      <t>Other provisions include provisions for various obligations such as costs associated with exiting the Russian market, indirect tax provisions, employee-related provisions other than restructuring provisions and asset retirement obligations.</t>
    </r>
  </si>
  <si>
    <r>
      <rPr>
        <vertAlign val="superscript"/>
        <sz val="7.5"/>
        <rFont val="Nokia Pure Text"/>
        <family val="2"/>
      </rPr>
      <t>2</t>
    </r>
    <r>
      <rPr>
        <sz val="7.5"/>
        <rFont val="Nokia Pure Text"/>
        <family val="2"/>
      </rPr>
      <t xml:space="preserve">The utilization of restructuring provision includes items transferred to accrued expenses, of which EUR 58 million remained in accrued expenses as of 30 September 2022. </t>
    </r>
  </si>
  <si>
    <t>8. INTEREST-BEARING LIABILITIES</t>
  </si>
  <si>
    <t>Carrying amount (EUR million)</t>
  </si>
  <si>
    <t>Issuer/borrower</t>
  </si>
  <si>
    <t>Instrument</t>
  </si>
  <si>
    <t>Currency</t>
  </si>
  <si>
    <t>Nominal (million)</t>
  </si>
  <si>
    <t>Final maturity</t>
  </si>
  <si>
    <t>Nokia Corporation</t>
  </si>
  <si>
    <r>
      <t>3.375% Senior Notes</t>
    </r>
    <r>
      <rPr>
        <vertAlign val="superscript"/>
        <sz val="6.5"/>
        <rFont val="Nokia Pure Text"/>
        <family val="2"/>
      </rPr>
      <t>1</t>
    </r>
  </si>
  <si>
    <t>June 2022</t>
  </si>
  <si>
    <t>2.00% Senior Notes</t>
  </si>
  <si>
    <t>March 2024</t>
  </si>
  <si>
    <t>EIB R&amp;D Loan</t>
  </si>
  <si>
    <t>February 2025</t>
  </si>
  <si>
    <r>
      <t>NIB R&amp;D Loan</t>
    </r>
    <r>
      <rPr>
        <vertAlign val="superscript"/>
        <sz val="6.5"/>
        <rFont val="Nokia Pure Text"/>
        <family val="2"/>
      </rPr>
      <t>2</t>
    </r>
  </si>
  <si>
    <t>May 2025</t>
  </si>
  <si>
    <t>2.375% Senior Notes</t>
  </si>
  <si>
    <t>March 2026</t>
  </si>
  <si>
    <t>4.375% Senior Notes</t>
  </si>
  <si>
    <t>June 2027</t>
  </si>
  <si>
    <t>Nokia of America Corporation</t>
  </si>
  <si>
    <t>6.50% Senior Notes</t>
  </si>
  <si>
    <t>January 2028</t>
  </si>
  <si>
    <t>3.125% Senior Notes</t>
  </si>
  <si>
    <t>May 2028</t>
  </si>
  <si>
    <t>6.45% Senior Notes</t>
  </si>
  <si>
    <t>March 2029</t>
  </si>
  <si>
    <t>6.625% Senior Notes</t>
  </si>
  <si>
    <t>May 2039</t>
  </si>
  <si>
    <t>Nokia Corporation and various subsidiaries</t>
  </si>
  <si>
    <t>Other liabilities</t>
  </si>
  <si>
    <r>
      <rPr>
        <vertAlign val="superscript"/>
        <sz val="7"/>
        <rFont val="Nokia Pure Text"/>
        <family val="2"/>
      </rPr>
      <t>1</t>
    </r>
    <r>
      <rPr>
        <sz val="7"/>
        <rFont val="Nokia Pure Text"/>
        <family val="2"/>
      </rPr>
      <t>Nokia redeemed USD 500 million of the 3.375% Senior Notes due June 2022 in December 2021.</t>
    </r>
  </si>
  <si>
    <r>
      <rPr>
        <vertAlign val="superscript"/>
        <sz val="7"/>
        <rFont val="Nokia Pure Text"/>
        <family val="2"/>
      </rPr>
      <t>2</t>
    </r>
    <r>
      <rPr>
        <sz val="7"/>
        <rFont val="Nokia Pure Text"/>
        <family val="2"/>
      </rPr>
      <t>The loan from the Nordic Investment Bank (NIB) is repayable in three equal annual installments in 2023, 2024 and 2025.</t>
    </r>
  </si>
  <si>
    <t>Significant credit facilities and funding programs</t>
  </si>
  <si>
    <t>Utilized (million)</t>
  </si>
  <si>
    <t>Financing arrangement</t>
  </si>
  <si>
    <t>Committed/ uncommitted</t>
  </si>
  <si>
    <r>
      <t>Revolving Credit Facility</t>
    </r>
    <r>
      <rPr>
        <vertAlign val="superscript"/>
        <sz val="6.5"/>
        <rFont val="Nokia Pure Text"/>
        <family val="2"/>
      </rPr>
      <t>1</t>
    </r>
  </si>
  <si>
    <t>Committed</t>
  </si>
  <si>
    <t>Finnish Commercial Paper Programme</t>
  </si>
  <si>
    <t>Uncommitted</t>
  </si>
  <si>
    <t>Euro-Commercial Paper Programme</t>
  </si>
  <si>
    <r>
      <t>Euro Medium Term Note Programme</t>
    </r>
    <r>
      <rPr>
        <vertAlign val="superscript"/>
        <sz val="6.5"/>
        <rFont val="Nokia Pure Text"/>
        <family val="2"/>
      </rPr>
      <t>2</t>
    </r>
  </si>
  <si>
    <r>
      <rPr>
        <vertAlign val="superscript"/>
        <sz val="7"/>
        <rFont val="Nokia Pure Text"/>
        <family val="2"/>
      </rPr>
      <t>1</t>
    </r>
    <r>
      <rPr>
        <sz val="7"/>
        <rFont val="Nokia Pure Text"/>
        <family val="2"/>
      </rPr>
      <t>The facility has its maturity in June 2026, except for EUR 88 million having its maturity in June 2024.</t>
    </r>
  </si>
  <si>
    <r>
      <rPr>
        <vertAlign val="superscript"/>
        <sz val="7"/>
        <rFont val="Nokia Pure Text"/>
        <family val="2"/>
      </rPr>
      <t>2</t>
    </r>
    <r>
      <rPr>
        <sz val="7"/>
        <rFont val="Nokia Pure Text"/>
        <family val="2"/>
      </rPr>
      <t>All euro-denominated bonds have been issued under the Euro Medium Term Note Programme.</t>
    </r>
  </si>
  <si>
    <t>All borrowings and credit facilities presented in the tables above are senior unsecured and have no financial covenants.</t>
  </si>
  <si>
    <t>9. COMMITMENTS, CONTINGENCIES AND LEGAL PROCEEDINGS</t>
  </si>
  <si>
    <t>Contingent liabilities on behalf of Group companies</t>
  </si>
  <si>
    <t>Guarantees issued by financial institutions</t>
  </si>
  <si>
    <t>Commercial guarantees</t>
  </si>
  <si>
    <t>Non-commercial guarantees</t>
  </si>
  <si>
    <t>Corporate guarantees</t>
  </si>
  <si>
    <t>Financing commitments</t>
  </si>
  <si>
    <t>Customer finance commitments</t>
  </si>
  <si>
    <r>
      <t>Venture fund commitments</t>
    </r>
    <r>
      <rPr>
        <vertAlign val="superscript"/>
        <sz val="7"/>
        <rFont val="Nokia Pure Text"/>
        <family val="2"/>
      </rPr>
      <t>1</t>
    </r>
  </si>
  <si>
    <r>
      <rPr>
        <vertAlign val="superscript"/>
        <sz val="7.5"/>
        <rFont val="Nokia Pure Text"/>
        <family val="2"/>
      </rPr>
      <t>1</t>
    </r>
    <r>
      <rPr>
        <sz val="7.5"/>
        <rFont val="Nokia Pure Text"/>
        <family val="2"/>
      </rPr>
      <t xml:space="preserve"> In January 2022, Nokia agreed on capital commitment of USD 400 million to NGP Capital’s Fund V. The fund’s emphasis on companies developing emerging 5G use cases for industrial and business transformation aligns closely with Nokia’s technology leadership vision and its efforts to maximize the value shift towards cloud. Per industry standard practice, the capital will be called throughout the 10 year lifecycle of the fund.</t>
    </r>
  </si>
  <si>
    <t>The amounts in the table above represent the maximum principal amount of commitments and contingencies, and these amounts do not reflect management's expected outcomes.</t>
  </si>
  <si>
    <t>Litigations and proceedings</t>
  </si>
  <si>
    <r>
      <t xml:space="preserve">Significant changes to information about litigation and proceedings presented in Nokia's consolidated financial statements for 2021:
</t>
    </r>
    <r>
      <rPr>
        <b/>
        <sz val="7.5"/>
        <rFont val="Nokia Pure Text"/>
        <family val="2"/>
      </rPr>
      <t>Continental</t>
    </r>
    <r>
      <rPr>
        <sz val="7.5"/>
        <rFont val="Nokia Pure Text"/>
        <family val="2"/>
      </rPr>
      <t xml:space="preserve">
In 2019, Continental Automotive Systems (Continental) brought breach of FRAND (fair, reasonable and non-discriminatory terms) and antitrust claims against Nokia and others. The antitrust claims were dismissed with prejudice. In the third quarter of 2022, this decision became final after Continental lost on appeal and reconsideration requests. Continental also brought breach of contract and FRAND-related claims against Nokia in another US court in 2021, which Nokia has moved to dismiss. That motion is pending.
</t>
    </r>
    <r>
      <rPr>
        <b/>
        <sz val="7.5"/>
        <rFont val="Nokia Pure Text"/>
        <family val="2"/>
      </rPr>
      <t>Oppo</t>
    </r>
    <r>
      <rPr>
        <sz val="7.5"/>
        <rFont val="Nokia Pure Text"/>
        <family val="2"/>
      </rPr>
      <t xml:space="preserve">
In 2021, Nokia commenced patent infringement proceedings against Oppo, OnePlus and Realme in several countries in Asia and Europe. Across these actions, more than 30 patents are in suit, covering a mix of cellular standards and technologies such as connectivity, user interface and security. Oppo responded by filing invalidation actions against certain Nokia patents, a number of patent infringement actions against Nokia equipment in Germany and China and actions in China against Nokia relating to standard essential patent licensing issues. In the second and third quarter of 2022, five of Nokia’s patents have been held by German Regional Courts to be infringed by Oppo and injunctions granted. Two of these patents were also held to be valid and infringed by an Oppo entity by a Dutch District Court and injunctions granted in third quarter of 2022.
</t>
    </r>
    <r>
      <rPr>
        <b/>
        <sz val="7.5"/>
        <rFont val="Nokia Pure Text"/>
        <family val="2"/>
      </rPr>
      <t>Vivo</t>
    </r>
    <r>
      <rPr>
        <sz val="7.5"/>
        <rFont val="Nokia Pure Text"/>
        <family val="2"/>
      </rPr>
      <t xml:space="preserve">
In 2022, Nokia commenced patent infringement proceedings against Vivo in Germany and several countries in Asia. Vivo responded by filing a number of patent infringement actions against Nokia equipment in Germany and China. They also filed an action in China against Nokia relating to standard essential patent licensing issues.
</t>
    </r>
  </si>
  <si>
    <t xml:space="preserve">PERFORMANCE MEASURES </t>
  </si>
  <si>
    <t>Certain financial measures presented in this interim report are not measures of financial performance, financial position or cash flows defined in IFRS, and therefore may not be directly comparable with financial measures used by other companies, including those in the same industry. The primary rationale for presenting these measures is that the management uses these measures in assessing the financial performance of Nokia and believes that these measures provide meaningful supplemental information on the underlying business performance. These financial measures should not be considered in isolation from, or as a substitute for, financial information presented in compliance with IFRS.
The below tables provide summarized information on the performance measures included in this interim report as well as reconciliations of the performance measures to the amounts presented in the financial statements.
In the first quarter of 2022 Nokia replaced its performance measures total cash and current financial investments (”total cash”) and net cash and current financial investments (”net cash”) with total cash and interest-bearing financial investments (”total cash”) and net cash and interest-bearing financial investments (”net cash”). The definitions of these performance measures were updated accordingly to reflect the changes made to Nokia’s statement of financial position. The purpose for using these measures, as stated in the table below, did not change. The modifications to the performance measures were made as in the first quarter of 2022 Nokia commenced investing in highly liquid corporate bonds that are primarily classified as non-current interest-bearing financial investments based on their initial maturity.</t>
  </si>
  <si>
    <t>Performance measure</t>
  </si>
  <si>
    <t>Definition</t>
  </si>
  <si>
    <t>Purpose</t>
  </si>
  <si>
    <t>Comparable measures</t>
  </si>
  <si>
    <t xml:space="preserve">Comparable measures exclude intangible asset amortization and other purchase price fair value adjustments, goodwill impairments, restructuring related charges and certain other items affecting comparability. Reconciliation of reported and comparable consolidated statement of income is presented below. 
</t>
  </si>
  <si>
    <t>We believe that our comparable results provide meaningful supplemental information to both management and investors regarding Nokia’s underlying business performance by excluding certain items of income and expenses that may not be indicative of Nokia’s business operating results. Comparable operating profit is used also in determining management remuneration.</t>
  </si>
  <si>
    <t>Constant currency net sales / Net sales adjusted for currency fluctuations</t>
  </si>
  <si>
    <t xml:space="preserve">When net sales are reported on a constant currency basis / adjusted for currency fluctuations, exchange rates used to translate the amounts in local currencies to euro, our reporting currency, are the average actual periodic exchange rates for the comparative financial period. Therefore, the constant currency net sales / net sales adjusted for currency fluctuations exclude the impact of changes in exchange rates during the current period in comparison to euro. </t>
  </si>
  <si>
    <t xml:space="preserve">We provide additional information on net sales on a constant currency basis / adjusted for currency fluctuations in order to better reflect the underlying business performance. </t>
  </si>
  <si>
    <t>Comparable return on invested capital (ROIC)</t>
  </si>
  <si>
    <t>Comparable operating profit after tax, last four quarters / Invested capital, average of last five quarters’ ending balances. Calculation of comparable return on invested capital is presented below.</t>
  </si>
  <si>
    <t>Comparable return on invested capital is used to measure how efficiently Nokia uses its capital to generate profits from its operations.</t>
  </si>
  <si>
    <t>Comparable operating profit - (comparable operating profit x (-comparable income tax expense / comparable profit before tax))</t>
  </si>
  <si>
    <t>Comparable operating profit after tax indicates the profitability of Nokia's underlying business operations after deducting the income tax impact. We use comparable operating profit after tax to calculate comparable return on invested capital.</t>
  </si>
  <si>
    <t>Invested capital</t>
  </si>
  <si>
    <t>Total equity + total interest-bearing liabilities - total cash and interest-bearing financial investments</t>
  </si>
  <si>
    <t>Invested capital indicates the book value of capital raised from equity and debt instrument holders less cash and liquid assets held by Nokia. We use invested capital to calculate comparable return on invested capital.</t>
  </si>
  <si>
    <t>Total cash and interest-bearing financial investments ("Total cash")</t>
  </si>
  <si>
    <t>Total cash and interest-bearing financial investments consist of cash and cash equivalents and current interest-bearing financial investments and non-current interest-bearing financial investments.</t>
  </si>
  <si>
    <t>Total cash and interest-bearing financial investments is used to indicate funds available to Nokia to run its current and invest in future business activities as well as provide return for security holders.</t>
  </si>
  <si>
    <t>Net cash and interest-bearing financial investments ("Net cash")</t>
  </si>
  <si>
    <t xml:space="preserve">Net cash and interest-bearing financial investments equals total cash and interest-bearing financial investments less long-term and short-term interest-bearing liabilities. Lease liabilities are not included in interest-bearing liabilities. Reconciliation of net cash and interest-bearing financial investments to the amounts in the consolidated statement of financial position is presented below.
</t>
  </si>
  <si>
    <t>Net cash and interest-bearing financial investments is used to indicate Nokia's liquidity position after cash required to settle the interest-bearing liabilities.</t>
  </si>
  <si>
    <t>Net cash from/(used in) operating activities - purchases of property, plant and equipment and intangible assets (capital expenditures) + proceeds from sale of property, plant and equipment and intangible assets – purchase of other non-current financial investments + proceeds from sale of other non-current financial investments. Reconciliation of free cash flow to the amounts in the consolidated statement of cash flows is presented below.</t>
  </si>
  <si>
    <t>Free cash flow is the cash that Nokia generates after net investments to tangible and intangible assets, as well as non-current financial investments and it represents the cash available for distribution among its security holders. It is a measure of cash generation, working capital efficiency and capital discipline of the business.</t>
  </si>
  <si>
    <t>Capital expenditure</t>
  </si>
  <si>
    <t>Purchases of property, plant and equipment and intangible assets (excluding assets acquired under business combinations).</t>
  </si>
  <si>
    <t>We use capital expenditure to describe investments in profit generating activities in the future.</t>
  </si>
  <si>
    <t>Recurring/One-time measures</t>
  </si>
  <si>
    <t>Recurring measures, such as recurring net sales, are based on revenues that are likely to continue in the future. Recurring measures exclude e.g. the impact of catch-up net sales relating to prior periods. One-time measures, such as one-time net sales, reflect the revenues that are not likely to continue in the future.</t>
  </si>
  <si>
    <t>We use recurring/one-time measures to improve comparability between financial periods.</t>
  </si>
  <si>
    <t xml:space="preserve">Adjusted profit/(loss) </t>
  </si>
  <si>
    <t>Adjusted profit/(loss) equals the cash from operations before changes in net working capital subtotal in the consolidated statement of cash flows.</t>
  </si>
  <si>
    <t>We use adjusted profit/(loss) to provide a structured presentation when describing the cash flows.</t>
  </si>
  <si>
    <t>Recurring annual cost savings</t>
  </si>
  <si>
    <t>Reduction in cost of sales and operating expenses resulting from the cost savings program and the impact of which is considered recurring in nature.</t>
  </si>
  <si>
    <t>We use recurring annual cost savings measure to monitor the progress of our cost savings program established after the Alcatel-Lucent transaction against plan.</t>
  </si>
  <si>
    <t>Restructuring and associated charges, liabilities and cash outflows</t>
  </si>
  <si>
    <t>Charges, liabilities and cash outflows related to activities that either meet the strict definition of restructuring under IFRS or are closely associated with such activities.</t>
  </si>
  <si>
    <t>We use restructuring and associated charges, liabilities and cash outflows to measure the progress of our integration and transformation activities.</t>
  </si>
  <si>
    <t>Comparable to reported reconciliation</t>
  </si>
  <si>
    <t>Operating profit</t>
  </si>
  <si>
    <t>Income tax (expense)/ benefit</t>
  </si>
  <si>
    <t>Profit from continuing operations</t>
  </si>
  <si>
    <t>Fair value changes of legacy IPR fund</t>
  </si>
  <si>
    <t>Loss allowance on customer financing loan</t>
  </si>
  <si>
    <t>Change in financial liability to acquire NSB non-controlling interest</t>
  </si>
  <si>
    <t>Release of cumulative exchange differences related to abandonment of foreign operations</t>
  </si>
  <si>
    <t>Items affecting comparability</t>
  </si>
  <si>
    <t xml:space="preserve">Reported </t>
  </si>
  <si>
    <t>Costs associated with contract exit</t>
  </si>
  <si>
    <t>Deferred tax expense due to tax rate changes</t>
  </si>
  <si>
    <t>Net cash and interest-bearing financial investments</t>
  </si>
  <si>
    <t>Total cash and interest-bearing financial investments</t>
  </si>
  <si>
    <r>
      <t>Long-term interest-bearing liabilities</t>
    </r>
    <r>
      <rPr>
        <vertAlign val="superscript"/>
        <sz val="7"/>
        <rFont val="Nokia Pure Text"/>
        <family val="2"/>
      </rPr>
      <t>1</t>
    </r>
  </si>
  <si>
    <r>
      <t>Short-term interest-bearing liabilities</t>
    </r>
    <r>
      <rPr>
        <vertAlign val="superscript"/>
        <sz val="7"/>
        <rFont val="Nokia Pure Text"/>
        <family val="2"/>
      </rPr>
      <t>1</t>
    </r>
  </si>
  <si>
    <r>
      <rPr>
        <vertAlign val="superscript"/>
        <sz val="7.5"/>
        <rFont val="Nokia Pure Text"/>
        <family val="2"/>
      </rPr>
      <t>1</t>
    </r>
    <r>
      <rPr>
        <sz val="7.5"/>
        <rFont val="Nokia Pure Text"/>
        <family val="2"/>
      </rPr>
      <t>Lease liabilities are not included in interest-bearing liabilities.</t>
    </r>
  </si>
  <si>
    <t>Rolling four quarters</t>
  </si>
  <si>
    <t>Q3'22</t>
  </si>
  <si>
    <t>Q3'21</t>
  </si>
  <si>
    <t>Q1–Q3'22</t>
  </si>
  <si>
    <t>Q1–Q3'21</t>
  </si>
  <si>
    <t>30 September 2022</t>
  </si>
  <si>
    <t>30 September 2021</t>
  </si>
  <si>
    <t>1 January 2021</t>
  </si>
  <si>
    <t>1 January 2022</t>
  </si>
  <si>
    <t>Q2'22</t>
  </si>
  <si>
    <t>End of Q3'22 balance sheet rate 1 EUR = 0.97 USD, end of Q3'21 balance sheet rate 1 EUR = 1.16 USD and end of Q2'22 balance sheet rate 1 EUR = 1.04 USD</t>
  </si>
  <si>
    <t>30 June 2022</t>
  </si>
  <si>
    <t>31 March 2022</t>
  </si>
  <si>
    <t>Q1'22</t>
  </si>
  <si>
    <t>Q4'21</t>
  </si>
  <si>
    <t>Balance as of 31 December 2021</t>
  </si>
  <si>
    <t>Balance as of 30 September 2022</t>
  </si>
  <si>
    <t>As of 1 January 2022</t>
  </si>
  <si>
    <t>As of 30 September 2022</t>
  </si>
  <si>
    <t>30 June 2021</t>
  </si>
  <si>
    <t>Q2'21</t>
  </si>
  <si>
    <t>Q1'21</t>
  </si>
  <si>
    <t>Q4'20</t>
  </si>
  <si>
    <t>31 March 2021</t>
  </si>
  <si>
    <t>31 December 2020</t>
  </si>
  <si>
    <t>30 September 2020</t>
  </si>
  <si>
    <t xml:space="preserve">¹Includes IP Networks net sales of EUR 773 million, Optical Networks net sales of EUR 451 million, Fixed Networks net sales of EUR 705 million and Submarine Networks net sales of EUR 283 million. </t>
  </si>
  <si>
    <t xml:space="preserve">¹Includes IP Networks net sales of EUR 668 million, Optical Networks net sales of EUR 412 million, Fixed Networks net sales of EUR 588 million and Submarine Networks net sales of EUR 247 million. </t>
  </si>
  <si>
    <t xml:space="preserve">¹Includes IP Networks net sales of EUR 2 167 million, Optical Networks net sales of EUR 1 251 million, Fixed Networks net sales of EUR 2 088 million and Submarine Networks net sales of EUR 831 million. </t>
  </si>
  <si>
    <t>¹Includes IP Networks net sales of EUR 1 923 million, Optical Networks net sales of EUR 1 203 million, Fixed Networks net sales of EUR 1 611 million and Submarine Networks net sales of EUR 683 million.</t>
  </si>
  <si>
    <t>0</t>
  </si>
  <si>
    <t>1 500</t>
  </si>
  <si>
    <t>750</t>
  </si>
  <si>
    <t>5 000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</si>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</sst>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00\)"/>
    <numFmt numFmtId="169" formatCode="0.0%"/>
    <numFmt numFmtId="170" formatCode="#,##0.0%;\(#,##0.0\)%"/>
    <numFmt numFmtId="171" formatCode="0.0\ %"/>
    <numFmt numFmtId="172" formatCode="#,##0%;\(#,##0\)%"/>
    <numFmt numFmtId="173" formatCode="_-* #,##0.00\ _€_-;\-* #,##0.00\ _€_-;_-* &quot;-&quot;??\ _€_-;_-@_-"/>
    <numFmt numFmtId="174" formatCode="#,##0;[Red]#,##0"/>
    <numFmt numFmtId="176" formatCode="#,###;\(#,##0\)"/>
    <numFmt numFmtId="177" formatCode="#,###;\(#,###\)"/>
  </numFmts>
  <fonts count="64">
    <font>
      <sz val="11"/>
      <color theme="1"/>
      <name val="Calibri"/>
      <family val="2"/>
      <scheme val="minor"/>
    </font>
    <font>
      <sz val="11"/>
      <color theme="1"/>
      <name val="Calibri"/>
      <family val="2"/>
      <scheme val="minor"/>
    </font>
    <font>
      <sz val="7.5"/>
      <color theme="1"/>
      <name val="Calibri"/>
      <family val="2"/>
      <scheme val="minor"/>
    </font>
    <font>
      <sz val="12"/>
      <color rgb="FF124191"/>
      <name val="Nokia Pure Text Light"/>
      <family val="2"/>
    </font>
    <font>
      <sz val="8"/>
      <color theme="1"/>
      <name val="Calibri"/>
      <family val="2"/>
      <scheme val="minor"/>
    </font>
    <font>
      <sz val="6.5"/>
      <name val="Nokia Pure Text"/>
      <family val="2"/>
    </font>
    <font>
      <sz val="10"/>
      <name val="Arial"/>
      <family val="2"/>
    </font>
    <font>
      <b/>
      <sz val="6.5"/>
      <name val="Nokia Pure Text"/>
      <family val="2"/>
    </font>
    <font>
      <sz val="7.5"/>
      <color rgb="FFFF0000"/>
      <name val="Calibri"/>
      <family val="2"/>
      <scheme val="minor"/>
    </font>
    <font>
      <sz val="7.5"/>
      <name val="Nokia Pure Text"/>
      <family val="2"/>
    </font>
    <font>
      <b/>
      <sz val="7.5"/>
      <name val="Nokia Pure Text"/>
      <family val="2"/>
    </font>
    <font>
      <sz val="7.5"/>
      <color rgb="FF6D6F71"/>
      <name val="Nokia Pure Text"/>
      <family val="2"/>
    </font>
    <font>
      <sz val="7.5"/>
      <color rgb="FF6D6F71"/>
      <name val="Calibri"/>
      <family val="2"/>
      <scheme val="minor"/>
    </font>
    <font>
      <sz val="7"/>
      <name val="Nokia Pure Text"/>
      <family val="2"/>
    </font>
    <font>
      <b/>
      <sz val="7"/>
      <name val="Nokia Pure Text"/>
      <family val="2"/>
    </font>
    <font>
      <sz val="7"/>
      <color rgb="FF6D6F71"/>
      <name val="Nokia Pure Text"/>
      <family val="2"/>
    </font>
    <font>
      <sz val="12"/>
      <color rgb="FF124191"/>
      <name val="Arial"/>
      <family val="2"/>
    </font>
    <font>
      <sz val="7.5"/>
      <name val="Calibri"/>
      <family val="2"/>
      <scheme val="minor"/>
    </font>
    <font>
      <sz val="12"/>
      <color rgb="FF124191"/>
      <name val="Calibri"/>
      <family val="2"/>
      <scheme val="minor"/>
    </font>
    <font>
      <b/>
      <sz val="9"/>
      <name val="Nokia Pure Text"/>
      <family val="2"/>
    </font>
    <font>
      <b/>
      <sz val="9"/>
      <color rgb="FF6D6F71"/>
      <name val="Nokia Pure Text"/>
      <family val="2"/>
    </font>
    <font>
      <b/>
      <sz val="7.5"/>
      <color rgb="FF6D6F71"/>
      <name val="Calibri"/>
      <family val="2"/>
      <scheme val="minor"/>
    </font>
    <font>
      <b/>
      <sz val="10"/>
      <name val="Nokia Pure Text"/>
      <family val="2"/>
    </font>
    <font>
      <sz val="7.5"/>
      <name val="Nokia Pure Text Light"/>
      <family val="2"/>
    </font>
    <font>
      <b/>
      <sz val="7.5"/>
      <name val="Nokia Pure Text Light"/>
      <family val="2"/>
    </font>
    <font>
      <sz val="6"/>
      <name val="Calibri"/>
      <family val="2"/>
      <scheme val="minor"/>
    </font>
    <font>
      <sz val="7.5"/>
      <color rgb="FF6D6F71"/>
      <name val="Nokia Pure Text Light"/>
      <family val="2"/>
    </font>
    <font>
      <sz val="6.5"/>
      <color rgb="FF6D6F71"/>
      <name val="Calibri"/>
      <family val="2"/>
      <scheme val="minor"/>
    </font>
    <font>
      <sz val="10"/>
      <name val="Calibri"/>
      <family val="2"/>
      <scheme val="minor"/>
    </font>
    <font>
      <sz val="6"/>
      <name val="Nokia Pure Text"/>
      <family val="2"/>
    </font>
    <font>
      <b/>
      <sz val="6"/>
      <name val="Nokia Pure Text"/>
      <family val="2"/>
    </font>
    <font>
      <vertAlign val="superscript"/>
      <sz val="6"/>
      <name val="Nokia Pure Text"/>
      <family val="2"/>
    </font>
    <font>
      <sz val="6"/>
      <color rgb="FF6D6F71"/>
      <name val="Nokia Pure Text"/>
      <family val="2"/>
    </font>
    <font>
      <sz val="10"/>
      <name val="Nokia Pure Text"/>
      <family val="2"/>
    </font>
    <font>
      <sz val="24"/>
      <color rgb="FF124191"/>
      <name val="Nokia Pure Headline Ultra Light"/>
      <family val="2"/>
    </font>
    <font>
      <sz val="6.5"/>
      <color rgb="FF6D6F71"/>
      <name val="Nokia Pure Text"/>
      <family val="2"/>
    </font>
    <font>
      <vertAlign val="superscript"/>
      <sz val="6.5"/>
      <name val="Nokia Pure Text"/>
      <family val="2"/>
    </font>
    <font>
      <i/>
      <sz val="6.5"/>
      <name val="Nokia Pure Text"/>
      <family val="2"/>
    </font>
    <font>
      <sz val="5.5"/>
      <color rgb="FF6D6F71"/>
      <name val="Nokia Pure Text"/>
      <family val="2"/>
    </font>
    <font>
      <sz val="11"/>
      <color rgb="FF124191"/>
      <name val="Nokia Pure Text Light"/>
      <family val="2"/>
    </font>
    <font>
      <sz val="6.5"/>
      <color theme="1"/>
      <name val="Nokia Pure Text"/>
      <family val="2"/>
    </font>
    <font>
      <b/>
      <sz val="6.5"/>
      <color theme="1"/>
      <name val="Nokia Pure Text"/>
      <family val="2"/>
    </font>
    <font>
      <sz val="11"/>
      <name val="Calibri"/>
      <family val="2"/>
      <scheme val="minor"/>
    </font>
    <font>
      <b/>
      <sz val="8"/>
      <name val="Nokia Pure Text"/>
      <family val="2"/>
    </font>
    <font>
      <i/>
      <sz val="7"/>
      <name val="Nokia Pure Text"/>
      <family val="2"/>
    </font>
    <font>
      <b/>
      <i/>
      <sz val="7"/>
      <name val="Nokia Pure Text"/>
      <family val="2"/>
    </font>
    <font>
      <vertAlign val="superscript"/>
      <sz val="12"/>
      <color rgb="FF124191"/>
      <name val="Nokia Pure Text Light"/>
      <family val="2"/>
    </font>
    <font>
      <sz val="12"/>
      <color rgb="FF124191"/>
      <name val="Calibri Light"/>
      <family val="2"/>
      <scheme val="major"/>
    </font>
    <font>
      <i/>
      <sz val="7.5"/>
      <color indexed="8"/>
      <name val="Nokia Pure Text"/>
      <family val="2"/>
    </font>
    <font>
      <sz val="7.5"/>
      <color theme="1"/>
      <name val="Nokia Pure Text"/>
      <family val="2"/>
    </font>
    <font>
      <vertAlign val="superscript"/>
      <sz val="7.5"/>
      <name val="Nokia Pure Text"/>
      <family val="2"/>
    </font>
    <font>
      <sz val="5.5"/>
      <name val="Nokia Pure Text"/>
      <family val="2"/>
    </font>
    <font>
      <b/>
      <sz val="5.5"/>
      <name val="Nokia Pure Text"/>
      <family val="2"/>
    </font>
    <font>
      <b/>
      <sz val="7"/>
      <color rgb="FF6D6F71"/>
      <name val="Nokia Pure Text"/>
      <family val="2"/>
    </font>
    <font>
      <b/>
      <sz val="7.5"/>
      <name val="Calibri"/>
      <family val="2"/>
      <scheme val="minor"/>
    </font>
    <font>
      <vertAlign val="superscript"/>
      <sz val="7"/>
      <name val="Nokia Pure Text"/>
      <family val="2"/>
    </font>
    <font>
      <sz val="10"/>
      <color rgb="FFFF0000"/>
      <name val="Calibri"/>
      <family val="2"/>
      <scheme val="minor"/>
    </font>
    <font>
      <sz val="8"/>
      <color theme="1"/>
      <name val="Arial"/>
      <family val="2"/>
    </font>
    <font>
      <sz val="9"/>
      <color theme="1"/>
      <name val="Nokia Sans Wide"/>
      <family val="2"/>
    </font>
    <font>
      <sz val="7.5"/>
      <color rgb="FF999999"/>
      <name val="Calibri Light"/>
      <family val="2"/>
      <scheme val="major"/>
    </font>
    <font>
      <sz val="7.5"/>
      <color rgb="FF6D6F71"/>
      <name val="Calibri Light"/>
      <family val="2"/>
      <scheme val="major"/>
    </font>
    <font>
      <sz val="10"/>
      <color rgb="FF6D6F71"/>
      <name val="Nokia Pure Text"/>
      <family val="2"/>
    </font>
    <font>
      <b/>
      <sz val="11"/>
      <color rgb="FFFF0000"/>
      <name val="Calibri"/>
      <family val="2"/>
      <scheme val="minor"/>
    </font>
    <font>
      <sz val="12"/>
      <name val="Nokia Pure Text Light"/>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2">
    <border>
      <left/>
      <right/>
      <top/>
      <bottom/>
      <diagonal/>
    </border>
    <border>
      <left/>
      <right/>
      <top style="medium">
        <color rgb="FF999999"/>
      </top>
      <bottom/>
      <diagonal/>
    </border>
    <border>
      <left/>
      <right/>
      <top style="medium">
        <color rgb="FF999999"/>
      </top>
      <bottom style="medium">
        <color rgb="FF999999"/>
      </bottom>
      <diagonal/>
    </border>
    <border>
      <left/>
      <right/>
      <top/>
      <bottom style="medium">
        <color rgb="FF999999"/>
      </bottom>
      <diagonal/>
    </border>
    <border>
      <left/>
      <right/>
      <top/>
      <bottom style="thick">
        <color rgb="FF999999"/>
      </bottom>
      <diagonal/>
    </border>
    <border>
      <left/>
      <right/>
      <top style="medium">
        <color rgb="FF999999"/>
      </top>
      <bottom style="thick">
        <color rgb="FF999999"/>
      </bottom>
      <diagonal/>
    </border>
    <border>
      <left/>
      <right/>
      <top style="thin">
        <color auto="1"/>
      </top>
      <bottom style="thin">
        <color auto="1"/>
      </bottom>
      <diagonal/>
    </border>
    <border>
      <left/>
      <right/>
      <top style="thin">
        <color theme="1"/>
      </top>
      <bottom/>
      <diagonal/>
    </border>
    <border>
      <left/>
      <right/>
      <top style="thin">
        <color theme="1"/>
      </top>
      <bottom style="thin">
        <color theme="1"/>
      </bottom>
      <diagonal/>
    </border>
    <border>
      <left/>
      <right/>
      <top/>
      <bottom style="thin">
        <color theme="1"/>
      </bottom>
      <diagonal/>
    </border>
    <border>
      <left/>
      <right/>
      <top/>
      <bottom style="medium">
        <color rgb="FFA6A6A6"/>
      </bottom>
      <diagonal/>
    </border>
    <border>
      <left/>
      <right/>
      <top style="medium">
        <color rgb="FFA6A6A6"/>
      </top>
      <bottom/>
      <diagonal/>
    </border>
    <border>
      <left/>
      <right/>
      <top style="medium">
        <color rgb="FFA6A6A6"/>
      </top>
      <bottom style="thin">
        <color rgb="FFA6A6A6"/>
      </bottom>
      <diagonal/>
    </border>
    <border>
      <left/>
      <right/>
      <top/>
      <bottom style="thick">
        <color rgb="FFA6A6A6"/>
      </bottom>
      <diagonal/>
    </border>
    <border>
      <left/>
      <right/>
      <top style="thick">
        <color rgb="FFA6A6A6"/>
      </top>
      <bottom/>
      <diagonal/>
    </border>
    <border>
      <left/>
      <right/>
      <top style="medium">
        <color rgb="FFA6A6A6"/>
      </top>
      <bottom style="medium">
        <color rgb="FFA6A6A6"/>
      </bottom>
      <diagonal/>
    </border>
    <border>
      <left/>
      <right/>
      <top style="medium">
        <color rgb="FF999999"/>
      </top>
      <bottom style="medium">
        <color rgb="FFA6A6A6"/>
      </bottom>
      <diagonal/>
    </border>
    <border>
      <left/>
      <right/>
      <top style="thick">
        <color rgb="FF999999"/>
      </top>
      <bottom style="thick">
        <color rgb="FF999999"/>
      </bottom>
      <diagonal/>
    </border>
    <border>
      <left/>
      <right/>
      <top style="thick">
        <color rgb="FF999999"/>
      </top>
      <bottom/>
      <diagonal/>
    </border>
    <border>
      <left/>
      <right/>
      <top/>
      <bottom style="medium">
        <color theme="0" tint="-0.34995574816125979"/>
      </bottom>
      <diagonal/>
    </border>
    <border>
      <left/>
      <right/>
      <top style="medium">
        <color theme="0" tint="-0.34995574816125979"/>
      </top>
      <bottom/>
      <diagonal/>
    </border>
    <border>
      <left/>
      <right/>
      <top style="medium">
        <color theme="0" tint="-0.34995574816125979"/>
      </top>
      <bottom style="medium">
        <color theme="0" tint="-0.34995574816125979"/>
      </bottom>
      <diagonal/>
    </border>
    <border>
      <left/>
      <right/>
      <top style="medium">
        <color theme="0" tint="-0.34995574816125979"/>
      </top>
      <bottom style="thin">
        <color theme="0" tint="-0.34995574816125979"/>
      </bottom>
      <diagonal/>
    </border>
    <border>
      <left/>
      <right/>
      <top style="medium">
        <color theme="0" tint="-0.34995574816125979"/>
      </top>
      <bottom style="thick">
        <color theme="0" tint="-0.34995574816125979"/>
      </bottom>
      <diagonal/>
    </border>
    <border>
      <left/>
      <right/>
      <top style="thin">
        <color rgb="FF8A8A8A"/>
      </top>
      <bottom/>
      <diagonal/>
    </border>
    <border>
      <left/>
      <right/>
      <top/>
      <bottom style="thin">
        <color rgb="FF6D6F71"/>
      </bottom>
      <diagonal/>
    </border>
    <border>
      <left/>
      <right/>
      <top style="thin">
        <color rgb="FF6D6F71"/>
      </top>
      <bottom/>
      <diagonal/>
    </border>
    <border>
      <left/>
      <right/>
      <top style="thin">
        <color rgb="FF6D6F71"/>
      </top>
      <bottom style="thin">
        <color rgb="FF6D6F71"/>
      </bottom>
      <diagonal/>
    </border>
    <border>
      <left/>
      <right/>
      <top style="thin">
        <color rgb="FF999999"/>
      </top>
      <bottom style="thin">
        <color rgb="FF999999"/>
      </bottom>
      <diagonal/>
    </border>
    <border>
      <left/>
      <right/>
      <top/>
      <bottom style="thin">
        <color rgb="FF999999"/>
      </bottom>
      <diagonal/>
    </border>
    <border>
      <left/>
      <right/>
      <top style="thin">
        <color theme="1"/>
      </top>
      <bottom style="thin">
        <color auto="1"/>
      </bottom>
      <diagonal/>
    </border>
    <border>
      <left/>
      <right/>
      <top style="thin">
        <color indexed="64"/>
      </top>
      <bottom/>
      <diagonal/>
    </border>
  </borders>
  <cellStyleXfs count="6">
    <xf numFmtId="0" fontId="0" fillId="0" borderId="0"/>
    <xf numFmtId="173" fontId="1" fillId="0" borderId="0" applyFont="0" applyFill="0" applyBorder="0" applyAlignment="0" applyProtection="0"/>
    <xf numFmtId="9" fontId="1" fillId="0" borderId="0" applyFont="0" applyFill="0" applyBorder="0" applyAlignment="0" applyProtection="0"/>
    <xf numFmtId="0" fontId="6" fillId="0" borderId="0"/>
    <xf numFmtId="0" fontId="6" fillId="0" borderId="0"/>
    <xf numFmtId="0" fontId="57" fillId="0" borderId="0"/>
  </cellStyleXfs>
  <cellXfs count="513">
    <xf numFmtId="0" fontId="0" fillId="0" borderId="0" xfId="0"/>
    <xf numFmtId="0" fontId="2" fillId="2" borderId="0" xfId="0" applyFont="1" applyFill="1"/>
    <xf numFmtId="164" fontId="2" fillId="2" borderId="0" xfId="0" applyNumberFormat="1" applyFont="1" applyFill="1"/>
    <xf numFmtId="165" fontId="2" fillId="2" borderId="0" xfId="0" applyNumberFormat="1" applyFont="1" applyFill="1"/>
    <xf numFmtId="165" fontId="4" fillId="2" borderId="0" xfId="0" applyNumberFormat="1" applyFont="1" applyFill="1"/>
    <xf numFmtId="0" fontId="2" fillId="0" borderId="0" xfId="0" applyFont="1"/>
    <xf numFmtId="0" fontId="5" fillId="2" borderId="0" xfId="0" applyFont="1" applyFill="1" applyAlignment="1">
      <alignment vertical="center"/>
    </xf>
    <xf numFmtId="2" fontId="5" fillId="2" borderId="3" xfId="0" applyNumberFormat="1" applyFont="1" applyFill="1" applyBorder="1" applyAlignment="1">
      <alignment horizontal="right" vertical="center"/>
    </xf>
    <xf numFmtId="49" fontId="5" fillId="2" borderId="0" xfId="0" applyNumberFormat="1" applyFont="1" applyFill="1" applyAlignment="1">
      <alignment vertical="center"/>
    </xf>
    <xf numFmtId="0" fontId="5" fillId="2" borderId="3" xfId="0" applyFont="1" applyFill="1" applyBorder="1" applyAlignment="1">
      <alignment horizontal="right" vertical="center"/>
    </xf>
    <xf numFmtId="0" fontId="2" fillId="2" borderId="0" xfId="0" applyFont="1" applyFill="1" applyAlignment="1">
      <alignment wrapText="1"/>
    </xf>
    <xf numFmtId="0" fontId="7" fillId="3" borderId="1" xfId="0" applyFont="1" applyFill="1" applyBorder="1" applyAlignment="1">
      <alignment vertical="center"/>
    </xf>
    <xf numFmtId="164" fontId="5" fillId="2" borderId="0" xfId="0" applyNumberFormat="1" applyFont="1" applyFill="1" applyAlignment="1">
      <alignment vertical="center"/>
    </xf>
    <xf numFmtId="164" fontId="2" fillId="2" borderId="0" xfId="0" applyNumberFormat="1" applyFont="1" applyFill="1" applyAlignment="1">
      <alignment wrapText="1"/>
    </xf>
    <xf numFmtId="0" fontId="5" fillId="3" borderId="3" xfId="0" applyFont="1" applyFill="1" applyBorder="1" applyAlignment="1">
      <alignment vertical="center"/>
    </xf>
    <xf numFmtId="164" fontId="5" fillId="2" borderId="3" xfId="0" applyNumberFormat="1" applyFont="1" applyFill="1" applyBorder="1" applyAlignment="1">
      <alignment vertical="center"/>
    </xf>
    <xf numFmtId="0" fontId="7" fillId="3" borderId="0" xfId="0" applyFont="1" applyFill="1" applyAlignment="1">
      <alignment vertical="center"/>
    </xf>
    <xf numFmtId="0" fontId="5" fillId="3" borderId="0" xfId="0" applyFont="1" applyFill="1" applyAlignment="1">
      <alignment vertical="center"/>
    </xf>
    <xf numFmtId="0" fontId="5" fillId="2" borderId="3" xfId="0" applyFont="1" applyFill="1" applyBorder="1" applyAlignment="1">
      <alignment vertical="center"/>
    </xf>
    <xf numFmtId="0" fontId="7" fillId="3" borderId="4" xfId="0" applyFont="1" applyFill="1" applyBorder="1" applyAlignment="1">
      <alignment vertical="center"/>
    </xf>
    <xf numFmtId="164" fontId="5" fillId="2" borderId="4" xfId="0" applyNumberFormat="1" applyFont="1" applyFill="1" applyBorder="1" applyAlignment="1">
      <alignment vertical="center"/>
    </xf>
    <xf numFmtId="0" fontId="5" fillId="2" borderId="4" xfId="0" applyFont="1" applyFill="1" applyBorder="1" applyAlignment="1">
      <alignment vertical="center"/>
    </xf>
    <xf numFmtId="0" fontId="7" fillId="2" borderId="4" xfId="0" applyFont="1" applyFill="1" applyBorder="1" applyAlignment="1">
      <alignment vertical="center"/>
    </xf>
    <xf numFmtId="0" fontId="7" fillId="2" borderId="0" xfId="0" applyFont="1" applyFill="1" applyAlignment="1">
      <alignment vertical="center"/>
    </xf>
    <xf numFmtId="164" fontId="5" fillId="2" borderId="0" xfId="0" applyNumberFormat="1" applyFont="1" applyFill="1" applyAlignment="1">
      <alignment horizontal="right" vertical="center"/>
    </xf>
    <xf numFmtId="0" fontId="7" fillId="3" borderId="0" xfId="0" applyFont="1" applyFill="1" applyAlignment="1">
      <alignment horizontal="left"/>
    </xf>
    <xf numFmtId="166" fontId="5" fillId="2" borderId="0" xfId="0" applyNumberFormat="1" applyFont="1" applyFill="1" applyAlignment="1">
      <alignment horizontal="right" vertical="center"/>
    </xf>
    <xf numFmtId="166" fontId="5" fillId="2" borderId="0" xfId="0" applyNumberFormat="1" applyFont="1" applyFill="1" applyAlignment="1">
      <alignment vertical="center"/>
    </xf>
    <xf numFmtId="2" fontId="5" fillId="2" borderId="0" xfId="0" applyNumberFormat="1" applyFont="1" applyFill="1" applyAlignment="1">
      <alignment vertical="center"/>
    </xf>
    <xf numFmtId="0" fontId="5" fillId="2" borderId="0" xfId="0" applyFont="1" applyFill="1" applyAlignment="1">
      <alignment horizontal="right" vertical="center"/>
    </xf>
    <xf numFmtId="2" fontId="5" fillId="2" borderId="0" xfId="0" applyNumberFormat="1" applyFont="1" applyFill="1" applyAlignment="1">
      <alignment horizontal="right" vertical="center"/>
    </xf>
    <xf numFmtId="164" fontId="9" fillId="2" borderId="0" xfId="0" applyNumberFormat="1" applyFont="1" applyFill="1" applyAlignment="1">
      <alignment horizontal="right" vertical="center"/>
    </xf>
    <xf numFmtId="0" fontId="9" fillId="3" borderId="0" xfId="0" applyFont="1" applyFill="1" applyAlignment="1">
      <alignment horizontal="left" vertical="center"/>
    </xf>
    <xf numFmtId="0" fontId="11" fillId="3" borderId="0" xfId="0" applyFont="1" applyFill="1" applyAlignment="1">
      <alignment horizontal="left" vertical="center"/>
    </xf>
    <xf numFmtId="0" fontId="12" fillId="3" borderId="0" xfId="0" applyFont="1" applyFill="1" applyAlignment="1">
      <alignment vertical="center" wrapText="1"/>
    </xf>
    <xf numFmtId="0" fontId="13" fillId="2" borderId="0" xfId="0" applyFont="1" applyFill="1" applyAlignment="1">
      <alignment vertical="center"/>
    </xf>
    <xf numFmtId="0" fontId="14" fillId="2" borderId="4" xfId="0" applyFont="1" applyFill="1" applyBorder="1" applyAlignment="1">
      <alignment vertical="center" wrapText="1"/>
    </xf>
    <xf numFmtId="0" fontId="13" fillId="2" borderId="0" xfId="0" applyFont="1" applyFill="1" applyAlignment="1">
      <alignment vertical="center" wrapText="1"/>
    </xf>
    <xf numFmtId="0" fontId="13" fillId="2" borderId="4" xfId="0" applyFont="1" applyFill="1" applyBorder="1" applyAlignment="1">
      <alignment vertical="center" wrapText="1"/>
    </xf>
    <xf numFmtId="0" fontId="14" fillId="2" borderId="0" xfId="0" applyFont="1" applyFill="1" applyAlignment="1">
      <alignment vertical="center" wrapText="1"/>
    </xf>
    <xf numFmtId="0" fontId="14" fillId="2" borderId="0" xfId="0" applyFont="1" applyFill="1" applyAlignment="1">
      <alignment horizontal="right" vertical="center" wrapText="1"/>
    </xf>
    <xf numFmtId="0" fontId="16" fillId="2" borderId="0" xfId="0" applyFont="1" applyFill="1" applyAlignment="1">
      <alignment vertical="center"/>
    </xf>
    <xf numFmtId="0" fontId="0" fillId="2" borderId="0" xfId="0" applyFill="1"/>
    <xf numFmtId="0" fontId="6" fillId="2" borderId="0" xfId="3" applyFill="1"/>
    <xf numFmtId="0" fontId="17" fillId="2" borderId="0" xfId="3" applyFont="1" applyFill="1"/>
    <xf numFmtId="0" fontId="9" fillId="2" borderId="3" xfId="0" applyFont="1" applyFill="1" applyBorder="1" applyAlignment="1">
      <alignment horizontal="right" vertical="center" wrapText="1"/>
    </xf>
    <xf numFmtId="0" fontId="10" fillId="3" borderId="3" xfId="0" applyFont="1" applyFill="1" applyBorder="1" applyAlignment="1">
      <alignment vertical="center" wrapText="1"/>
    </xf>
    <xf numFmtId="164" fontId="13" fillId="3" borderId="3" xfId="0" applyNumberFormat="1" applyFont="1" applyFill="1" applyBorder="1" applyAlignment="1">
      <alignment horizontal="right" vertical="center"/>
    </xf>
    <xf numFmtId="0" fontId="9" fillId="3" borderId="0" xfId="0" applyFont="1" applyFill="1" applyAlignment="1">
      <alignment vertical="center" wrapText="1"/>
    </xf>
    <xf numFmtId="164" fontId="13" fillId="3" borderId="0" xfId="0" applyNumberFormat="1" applyFont="1" applyFill="1" applyAlignment="1">
      <alignment horizontal="right" vertical="center"/>
    </xf>
    <xf numFmtId="0" fontId="10" fillId="3" borderId="0" xfId="0" applyFont="1" applyFill="1" applyAlignment="1">
      <alignment vertical="center" wrapText="1"/>
    </xf>
    <xf numFmtId="0" fontId="9" fillId="3" borderId="0" xfId="0" applyFont="1" applyFill="1" applyAlignment="1">
      <alignment horizontal="left" vertical="center" wrapText="1" indent="1"/>
    </xf>
    <xf numFmtId="164" fontId="13" fillId="2" borderId="0" xfId="0" applyNumberFormat="1" applyFont="1" applyFill="1" applyAlignment="1">
      <alignment horizontal="right" vertical="center"/>
    </xf>
    <xf numFmtId="0" fontId="9" fillId="3" borderId="3" xfId="0" applyFont="1" applyFill="1" applyBorder="1" applyAlignment="1">
      <alignment horizontal="left" vertical="center" wrapText="1" indent="1"/>
    </xf>
    <xf numFmtId="0" fontId="10" fillId="3" borderId="4" xfId="0" applyFont="1" applyFill="1" applyBorder="1" applyAlignment="1">
      <alignment vertical="center" wrapText="1"/>
    </xf>
    <xf numFmtId="164" fontId="13" fillId="3" borderId="4" xfId="0" applyNumberFormat="1" applyFont="1" applyFill="1" applyBorder="1" applyAlignment="1">
      <alignment horizontal="right" vertical="center"/>
    </xf>
    <xf numFmtId="0" fontId="9" fillId="3" borderId="3" xfId="0" applyFont="1" applyFill="1" applyBorder="1" applyAlignment="1">
      <alignment vertical="center" wrapText="1"/>
    </xf>
    <xf numFmtId="0" fontId="12" fillId="2" borderId="0" xfId="0" applyFont="1" applyFill="1" applyAlignment="1">
      <alignment vertical="center" wrapText="1"/>
    </xf>
    <xf numFmtId="0" fontId="9" fillId="2" borderId="2" xfId="0" applyFont="1" applyFill="1" applyBorder="1" applyAlignment="1">
      <alignment horizontal="right" vertical="center"/>
    </xf>
    <xf numFmtId="0" fontId="10" fillId="2" borderId="0" xfId="0" applyFont="1" applyFill="1" applyAlignment="1">
      <alignment vertical="center" wrapText="1"/>
    </xf>
    <xf numFmtId="0" fontId="9" fillId="2" borderId="0" xfId="0" applyFont="1" applyFill="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0" fontId="9" fillId="2" borderId="3" xfId="0" applyFont="1" applyFill="1" applyBorder="1" applyAlignment="1">
      <alignment vertical="center" wrapText="1"/>
    </xf>
    <xf numFmtId="0" fontId="18" fillId="2" borderId="0" xfId="0" applyFont="1" applyFill="1" applyAlignment="1">
      <alignment vertical="center"/>
    </xf>
    <xf numFmtId="0" fontId="3" fillId="2" borderId="0" xfId="0" applyFont="1" applyFill="1" applyAlignment="1">
      <alignment vertical="center"/>
    </xf>
    <xf numFmtId="0" fontId="17" fillId="0" borderId="0" xfId="3" applyFont="1"/>
    <xf numFmtId="0" fontId="9" fillId="2" borderId="2" xfId="0" applyFont="1" applyFill="1" applyBorder="1" applyAlignment="1">
      <alignment horizontal="left" wrapText="1"/>
    </xf>
    <xf numFmtId="0" fontId="9" fillId="2" borderId="2" xfId="0" applyFont="1" applyFill="1" applyBorder="1" applyAlignment="1">
      <alignment horizontal="right"/>
    </xf>
    <xf numFmtId="0" fontId="11" fillId="2" borderId="0" xfId="0" applyFont="1" applyFill="1" applyAlignment="1">
      <alignment horizontal="right" vertical="center" wrapText="1"/>
    </xf>
    <xf numFmtId="0" fontId="12" fillId="2" borderId="0" xfId="3" applyFont="1" applyFill="1"/>
    <xf numFmtId="0" fontId="19" fillId="2" borderId="0" xfId="0" applyFont="1" applyFill="1" applyAlignment="1">
      <alignment vertical="center" wrapText="1"/>
    </xf>
    <xf numFmtId="0" fontId="20" fillId="2" borderId="0" xfId="0" applyFont="1" applyFill="1" applyAlignment="1">
      <alignment vertical="center" wrapText="1"/>
    </xf>
    <xf numFmtId="164" fontId="9" fillId="2" borderId="0" xfId="0" applyNumberFormat="1" applyFont="1" applyFill="1" applyAlignment="1">
      <alignment horizontal="right" vertical="center" wrapText="1"/>
    </xf>
    <xf numFmtId="164" fontId="12" fillId="2" borderId="0" xfId="0" applyNumberFormat="1" applyFont="1" applyFill="1" applyAlignment="1">
      <alignment horizontal="right" vertical="center" wrapText="1"/>
    </xf>
    <xf numFmtId="164" fontId="12" fillId="2" borderId="0" xfId="3" applyNumberFormat="1" applyFont="1" applyFill="1"/>
    <xf numFmtId="0" fontId="9" fillId="2" borderId="0" xfId="3" applyFont="1" applyFill="1"/>
    <xf numFmtId="164" fontId="9" fillId="2" borderId="3" xfId="0" applyNumberFormat="1" applyFont="1" applyFill="1" applyBorder="1" applyAlignment="1">
      <alignment horizontal="right" vertical="center" wrapText="1"/>
    </xf>
    <xf numFmtId="0" fontId="9" fillId="2" borderId="0" xfId="0" applyFont="1" applyFill="1" applyAlignment="1">
      <alignment horizontal="left" vertical="center" wrapText="1"/>
    </xf>
    <xf numFmtId="164" fontId="9" fillId="2" borderId="4" xfId="0" applyNumberFormat="1" applyFont="1" applyFill="1" applyBorder="1" applyAlignment="1">
      <alignment horizontal="right" vertical="center" wrapText="1"/>
    </xf>
    <xf numFmtId="0" fontId="9" fillId="2" borderId="2" xfId="0" applyFont="1" applyFill="1" applyBorder="1" applyAlignment="1">
      <alignment horizontal="right" vertical="center" wrapText="1"/>
    </xf>
    <xf numFmtId="0" fontId="9" fillId="2" borderId="0" xfId="0" applyFont="1" applyFill="1" applyAlignment="1">
      <alignment horizontal="right" vertical="center" wrapText="1"/>
    </xf>
    <xf numFmtId="2" fontId="12" fillId="2" borderId="0" xfId="3" applyNumberFormat="1" applyFont="1" applyFill="1"/>
    <xf numFmtId="0" fontId="11" fillId="2" borderId="0" xfId="3" applyFont="1" applyFill="1" applyAlignment="1">
      <alignment wrapText="1"/>
    </xf>
    <xf numFmtId="0" fontId="11" fillId="2" borderId="0" xfId="0" applyFont="1" applyFill="1" applyAlignment="1">
      <alignment horizontal="left" vertical="center" wrapText="1"/>
    </xf>
    <xf numFmtId="0" fontId="9" fillId="2" borderId="0" xfId="3" applyFont="1" applyFill="1" applyAlignment="1">
      <alignment vertical="center"/>
    </xf>
    <xf numFmtId="0" fontId="12" fillId="2" borderId="0" xfId="0" applyFont="1" applyFill="1" applyAlignment="1">
      <alignment horizontal="left" vertical="center" wrapText="1"/>
    </xf>
    <xf numFmtId="164" fontId="12" fillId="2" borderId="0" xfId="0" applyNumberFormat="1" applyFont="1" applyFill="1" applyAlignment="1">
      <alignment horizontal="left" vertical="center" wrapText="1"/>
    </xf>
    <xf numFmtId="164" fontId="17" fillId="2" borderId="0" xfId="3" applyNumberFormat="1" applyFont="1" applyFill="1"/>
    <xf numFmtId="166" fontId="9" fillId="2" borderId="0" xfId="0" applyNumberFormat="1" applyFont="1" applyFill="1" applyAlignment="1">
      <alignment horizontal="right" vertical="center" wrapText="1"/>
    </xf>
    <xf numFmtId="0" fontId="11" fillId="2" borderId="0" xfId="0" applyFont="1" applyFill="1" applyAlignment="1">
      <alignment vertical="center" wrapText="1"/>
    </xf>
    <xf numFmtId="2" fontId="11" fillId="2" borderId="0" xfId="0" applyNumberFormat="1" applyFont="1" applyFill="1" applyAlignment="1">
      <alignment vertical="center" wrapText="1"/>
    </xf>
    <xf numFmtId="0" fontId="9" fillId="2" borderId="2" xfId="0" applyFont="1" applyFill="1" applyBorder="1" applyAlignment="1">
      <alignment horizontal="left" vertical="center" wrapText="1"/>
    </xf>
    <xf numFmtId="0" fontId="9" fillId="2" borderId="2" xfId="0" applyFont="1" applyFill="1" applyBorder="1" applyAlignment="1">
      <alignment vertical="center" wrapText="1"/>
    </xf>
    <xf numFmtId="0" fontId="9" fillId="2" borderId="0" xfId="0" applyFont="1" applyFill="1" applyAlignment="1">
      <alignment vertical="center"/>
    </xf>
    <xf numFmtId="3" fontId="9" fillId="2" borderId="0" xfId="0" applyNumberFormat="1" applyFont="1" applyFill="1" applyAlignment="1">
      <alignment horizontal="right" vertical="center" wrapText="1"/>
    </xf>
    <xf numFmtId="0" fontId="9" fillId="2" borderId="3" xfId="0" applyFont="1" applyFill="1" applyBorder="1" applyAlignment="1">
      <alignment vertical="center"/>
    </xf>
    <xf numFmtId="0" fontId="11" fillId="2" borderId="0" xfId="0" applyFont="1" applyFill="1" applyAlignment="1">
      <alignment vertical="top" wrapText="1"/>
    </xf>
    <xf numFmtId="0" fontId="23" fillId="3" borderId="2" xfId="0" applyFont="1" applyFill="1" applyBorder="1" applyAlignment="1">
      <alignment horizontal="left" vertical="center" wrapText="1"/>
    </xf>
    <xf numFmtId="0" fontId="23" fillId="3" borderId="2" xfId="0" applyFont="1" applyFill="1" applyBorder="1" applyAlignment="1">
      <alignment horizontal="right" vertical="center" wrapText="1"/>
    </xf>
    <xf numFmtId="49" fontId="12" fillId="3" borderId="0" xfId="0" applyNumberFormat="1" applyFont="1" applyFill="1" applyAlignment="1">
      <alignment horizontal="right" vertical="center" wrapText="1"/>
    </xf>
    <xf numFmtId="0" fontId="12" fillId="3" borderId="0" xfId="0" applyFont="1" applyFill="1" applyAlignment="1">
      <alignment horizontal="right" vertical="center" wrapText="1"/>
    </xf>
    <xf numFmtId="0" fontId="24" fillId="3" borderId="0" xfId="0" applyFont="1" applyFill="1" applyAlignment="1">
      <alignment vertical="center" wrapText="1"/>
    </xf>
    <xf numFmtId="0" fontId="23" fillId="3" borderId="0" xfId="0" applyFont="1" applyFill="1" applyAlignment="1">
      <alignment horizontal="right" vertical="center" wrapText="1"/>
    </xf>
    <xf numFmtId="0" fontId="23" fillId="3" borderId="0" xfId="0" applyFont="1" applyFill="1" applyAlignment="1">
      <alignment horizontal="left" vertical="center" wrapText="1"/>
    </xf>
    <xf numFmtId="164" fontId="23" fillId="3" borderId="0" xfId="0" applyNumberFormat="1" applyFont="1" applyFill="1" applyAlignment="1">
      <alignment horizontal="right" vertical="center" wrapText="1"/>
    </xf>
    <xf numFmtId="164" fontId="25" fillId="2" borderId="0" xfId="3" applyNumberFormat="1" applyFont="1" applyFill="1"/>
    <xf numFmtId="164" fontId="12" fillId="3" borderId="0" xfId="0" applyNumberFormat="1" applyFont="1" applyFill="1" applyAlignment="1">
      <alignment horizontal="right" vertical="center" wrapText="1"/>
    </xf>
    <xf numFmtId="164" fontId="26" fillId="3" borderId="0" xfId="0" applyNumberFormat="1" applyFont="1" applyFill="1" applyAlignment="1">
      <alignment horizontal="right" vertical="center" wrapText="1"/>
    </xf>
    <xf numFmtId="0" fontId="23" fillId="3" borderId="0" xfId="0" applyFont="1" applyFill="1" applyAlignment="1">
      <alignment horizontal="left" vertical="center" wrapText="1" indent="1"/>
    </xf>
    <xf numFmtId="164" fontId="23" fillId="0" borderId="0" xfId="0" applyNumberFormat="1" applyFont="1" applyAlignment="1">
      <alignment horizontal="right" vertical="center" wrapText="1"/>
    </xf>
    <xf numFmtId="0" fontId="23" fillId="3" borderId="1" xfId="0" applyFont="1" applyFill="1" applyBorder="1" applyAlignment="1">
      <alignment horizontal="left" vertical="center" wrapText="1"/>
    </xf>
    <xf numFmtId="164" fontId="23" fillId="3" borderId="1" xfId="0" applyNumberFormat="1" applyFont="1" applyFill="1" applyBorder="1" applyAlignment="1">
      <alignment horizontal="right" vertical="center" wrapText="1"/>
    </xf>
    <xf numFmtId="0" fontId="23" fillId="3" borderId="3" xfId="0" applyFont="1" applyFill="1" applyBorder="1" applyAlignment="1">
      <alignment horizontal="left" vertical="center" wrapText="1" indent="1"/>
    </xf>
    <xf numFmtId="164" fontId="23" fillId="2" borderId="3" xfId="0" applyNumberFormat="1" applyFont="1" applyFill="1" applyBorder="1" applyAlignment="1">
      <alignment horizontal="right" vertical="center" wrapText="1"/>
    </xf>
    <xf numFmtId="164" fontId="12" fillId="0" borderId="0" xfId="0" applyNumberFormat="1" applyFont="1" applyAlignment="1">
      <alignment horizontal="right" vertical="center" wrapText="1"/>
    </xf>
    <xf numFmtId="0" fontId="23" fillId="3" borderId="3" xfId="0" applyFont="1" applyFill="1" applyBorder="1" applyAlignment="1">
      <alignment horizontal="left" vertical="center" wrapText="1"/>
    </xf>
    <xf numFmtId="164" fontId="23" fillId="3" borderId="3" xfId="0" applyNumberFormat="1" applyFont="1" applyFill="1" applyBorder="1" applyAlignment="1">
      <alignment horizontal="right" vertical="center" wrapText="1"/>
    </xf>
    <xf numFmtId="0" fontId="23" fillId="3" borderId="3" xfId="0" applyFont="1" applyFill="1" applyBorder="1" applyAlignment="1">
      <alignment vertical="center" wrapText="1"/>
    </xf>
    <xf numFmtId="164" fontId="23" fillId="0" borderId="3" xfId="0" applyNumberFormat="1" applyFont="1" applyBorder="1" applyAlignment="1">
      <alignment horizontal="right" vertical="center" wrapText="1"/>
    </xf>
    <xf numFmtId="164" fontId="23" fillId="2" borderId="2" xfId="0" applyNumberFormat="1" applyFont="1" applyFill="1" applyBorder="1" applyAlignment="1">
      <alignment horizontal="right" vertical="center" wrapText="1"/>
    </xf>
    <xf numFmtId="0" fontId="23" fillId="2" borderId="0" xfId="0" applyFont="1" applyFill="1" applyAlignment="1">
      <alignment vertical="center" wrapText="1"/>
    </xf>
    <xf numFmtId="0" fontId="23" fillId="2" borderId="2" xfId="0" applyFont="1" applyFill="1" applyBorder="1" applyAlignment="1">
      <alignment vertical="center" wrapText="1"/>
    </xf>
    <xf numFmtId="164" fontId="23" fillId="0" borderId="2" xfId="0" applyNumberFormat="1" applyFont="1" applyBorder="1" applyAlignment="1">
      <alignment horizontal="right" vertical="center" wrapText="1"/>
    </xf>
    <xf numFmtId="0" fontId="24" fillId="3" borderId="1" xfId="0" applyFont="1" applyFill="1" applyBorder="1" applyAlignment="1">
      <alignment vertical="center" wrapText="1"/>
    </xf>
    <xf numFmtId="164" fontId="23" fillId="2" borderId="1" xfId="0" applyNumberFormat="1" applyFont="1" applyFill="1" applyBorder="1" applyAlignment="1">
      <alignment horizontal="right" vertical="center" wrapText="1"/>
    </xf>
    <xf numFmtId="164" fontId="23" fillId="2" borderId="0" xfId="0" applyNumberFormat="1" applyFont="1" applyFill="1" applyAlignment="1">
      <alignment horizontal="right" vertical="center" wrapText="1"/>
    </xf>
    <xf numFmtId="0" fontId="23" fillId="3" borderId="0" xfId="0" applyFont="1" applyFill="1" applyAlignment="1">
      <alignment vertical="center" wrapText="1"/>
    </xf>
    <xf numFmtId="0" fontId="23" fillId="3" borderId="2" xfId="0" applyFont="1" applyFill="1" applyBorder="1" applyAlignment="1">
      <alignment vertical="center" wrapText="1"/>
    </xf>
    <xf numFmtId="164" fontId="23" fillId="3" borderId="2" xfId="0" applyNumberFormat="1" applyFont="1" applyFill="1" applyBorder="1" applyAlignment="1">
      <alignment horizontal="right" vertical="center" wrapText="1"/>
    </xf>
    <xf numFmtId="0" fontId="24" fillId="3" borderId="4" xfId="0" applyFont="1" applyFill="1" applyBorder="1" applyAlignment="1">
      <alignment vertical="center" wrapText="1"/>
    </xf>
    <xf numFmtId="164" fontId="23" fillId="2" borderId="4" xfId="0" applyNumberFormat="1" applyFont="1" applyFill="1" applyBorder="1" applyAlignment="1">
      <alignment horizontal="right" vertical="center" wrapText="1"/>
    </xf>
    <xf numFmtId="164" fontId="23" fillId="0" borderId="4" xfId="0" applyNumberFormat="1" applyFont="1" applyBorder="1" applyAlignment="1">
      <alignment horizontal="right" vertical="center" wrapText="1"/>
    </xf>
    <xf numFmtId="0" fontId="27" fillId="2" borderId="0" xfId="0" applyFont="1" applyFill="1" applyAlignment="1">
      <alignment vertical="center" wrapText="1"/>
    </xf>
    <xf numFmtId="0" fontId="27" fillId="2" borderId="0" xfId="0" applyFont="1" applyFill="1" applyAlignment="1">
      <alignment horizontal="left" vertical="center" wrapText="1"/>
    </xf>
    <xf numFmtId="0" fontId="26" fillId="2" borderId="0" xfId="0" applyFont="1" applyFill="1" applyAlignment="1">
      <alignment horizontal="left" vertical="center" wrapText="1"/>
    </xf>
    <xf numFmtId="164" fontId="0" fillId="2" borderId="0" xfId="0" applyNumberFormat="1" applyFill="1"/>
    <xf numFmtId="0" fontId="28" fillId="2" borderId="0" xfId="3" applyFont="1" applyFill="1"/>
    <xf numFmtId="0" fontId="29" fillId="3" borderId="2" xfId="0" applyFont="1" applyFill="1" applyBorder="1" applyAlignment="1">
      <alignment horizontal="left" vertical="center" wrapText="1"/>
    </xf>
    <xf numFmtId="0" fontId="29" fillId="3" borderId="2" xfId="0" applyFont="1" applyFill="1" applyBorder="1" applyAlignment="1">
      <alignment horizontal="right" wrapText="1"/>
    </xf>
    <xf numFmtId="0" fontId="30" fillId="2" borderId="4" xfId="0" applyFont="1" applyFill="1" applyBorder="1" applyAlignment="1">
      <alignment vertical="center" wrapText="1"/>
    </xf>
    <xf numFmtId="164" fontId="29" fillId="2" borderId="5" xfId="0" applyNumberFormat="1" applyFont="1" applyFill="1" applyBorder="1" applyAlignment="1">
      <alignment horizontal="right" vertical="center" wrapText="1"/>
    </xf>
    <xf numFmtId="0" fontId="29" fillId="2" borderId="0" xfId="0" applyFont="1" applyFill="1" applyAlignment="1">
      <alignment vertical="center" wrapText="1"/>
    </xf>
    <xf numFmtId="164" fontId="29" fillId="2" borderId="0" xfId="0" applyNumberFormat="1" applyFont="1" applyFill="1" applyAlignment="1">
      <alignment horizontal="right" vertical="center" wrapText="1"/>
    </xf>
    <xf numFmtId="0" fontId="29" fillId="2" borderId="3" xfId="0" applyFont="1" applyFill="1" applyBorder="1" applyAlignment="1">
      <alignment vertical="center" wrapText="1"/>
    </xf>
    <xf numFmtId="164" fontId="29" fillId="2" borderId="3" xfId="0" applyNumberFormat="1" applyFont="1" applyFill="1" applyBorder="1" applyAlignment="1">
      <alignment horizontal="right" vertical="center" wrapText="1"/>
    </xf>
    <xf numFmtId="0" fontId="30" fillId="3" borderId="0" xfId="0" applyFont="1" applyFill="1" applyAlignment="1">
      <alignment vertical="center" wrapText="1"/>
    </xf>
    <xf numFmtId="0" fontId="29" fillId="3" borderId="0" xfId="0" applyFont="1" applyFill="1" applyAlignment="1">
      <alignment vertical="center" wrapText="1"/>
    </xf>
    <xf numFmtId="0" fontId="30" fillId="2" borderId="2" xfId="0" applyFont="1" applyFill="1" applyBorder="1" applyAlignment="1">
      <alignment vertical="center" wrapText="1"/>
    </xf>
    <xf numFmtId="164" fontId="29" fillId="2" borderId="2" xfId="0" applyNumberFormat="1" applyFont="1" applyFill="1" applyBorder="1" applyAlignment="1">
      <alignment horizontal="right" vertical="center" wrapText="1"/>
    </xf>
    <xf numFmtId="164" fontId="29" fillId="0" borderId="2" xfId="0" applyNumberFormat="1" applyFont="1" applyBorder="1" applyAlignment="1">
      <alignment horizontal="right" vertical="center" wrapText="1"/>
    </xf>
    <xf numFmtId="164" fontId="29" fillId="2" borderId="4" xfId="0" applyNumberFormat="1" applyFont="1" applyFill="1" applyBorder="1" applyAlignment="1">
      <alignment horizontal="right" vertical="center" wrapText="1"/>
    </xf>
    <xf numFmtId="164" fontId="29" fillId="0" borderId="4" xfId="0" applyNumberFormat="1" applyFont="1" applyBorder="1" applyAlignment="1">
      <alignment horizontal="right" vertical="center" wrapText="1"/>
    </xf>
    <xf numFmtId="0" fontId="29" fillId="3" borderId="3" xfId="0" applyFont="1" applyFill="1" applyBorder="1" applyAlignment="1">
      <alignment horizontal="left" vertical="center" wrapText="1"/>
    </xf>
    <xf numFmtId="0" fontId="30" fillId="2" borderId="0" xfId="0" applyFont="1" applyFill="1" applyAlignment="1">
      <alignment vertical="center" wrapText="1"/>
    </xf>
    <xf numFmtId="49" fontId="21" fillId="2" borderId="0" xfId="0" applyNumberFormat="1" applyFont="1" applyFill="1" applyAlignment="1">
      <alignment vertical="center" wrapText="1"/>
    </xf>
    <xf numFmtId="0" fontId="33" fillId="2" borderId="0" xfId="3" applyFont="1" applyFill="1"/>
    <xf numFmtId="0" fontId="0" fillId="2" borderId="0" xfId="0" applyFill="1" applyAlignment="1">
      <alignment vertical="top" wrapText="1"/>
    </xf>
    <xf numFmtId="0" fontId="9" fillId="2" borderId="3" xfId="0" applyFont="1" applyFill="1" applyBorder="1" applyAlignment="1">
      <alignment horizontal="center" vertical="center"/>
    </xf>
    <xf numFmtId="0" fontId="11" fillId="2" borderId="0" xfId="0" applyFont="1" applyFill="1" applyAlignment="1">
      <alignment horizontal="center" vertical="center"/>
    </xf>
    <xf numFmtId="0" fontId="9" fillId="2" borderId="1" xfId="0" applyFont="1" applyFill="1" applyBorder="1" applyAlignment="1">
      <alignment vertical="center"/>
    </xf>
    <xf numFmtId="0" fontId="9" fillId="2" borderId="1" xfId="0" applyFont="1" applyFill="1" applyBorder="1" applyAlignment="1">
      <alignment horizontal="center" vertical="center"/>
    </xf>
    <xf numFmtId="9" fontId="11" fillId="2" borderId="0" xfId="0" applyNumberFormat="1" applyFont="1" applyFill="1" applyAlignment="1">
      <alignment horizontal="center" vertical="center"/>
    </xf>
    <xf numFmtId="0" fontId="9" fillId="2" borderId="0" xfId="0" applyFont="1" applyFill="1" applyAlignment="1">
      <alignment horizontal="center" vertical="center"/>
    </xf>
    <xf numFmtId="49" fontId="9" fillId="2" borderId="3" xfId="0" applyNumberFormat="1" applyFont="1" applyFill="1" applyBorder="1" applyAlignment="1">
      <alignment horizontal="center" vertical="center"/>
    </xf>
    <xf numFmtId="9" fontId="11" fillId="2" borderId="0" xfId="2" applyFont="1" applyFill="1" applyBorder="1" applyAlignment="1">
      <alignment horizontal="center" vertical="center"/>
    </xf>
    <xf numFmtId="2" fontId="0" fillId="2" borderId="0" xfId="0" applyNumberFormat="1" applyFill="1"/>
    <xf numFmtId="0" fontId="17" fillId="2" borderId="0" xfId="0" applyFont="1" applyFill="1"/>
    <xf numFmtId="0" fontId="3" fillId="2" borderId="0" xfId="0" applyFont="1" applyFill="1"/>
    <xf numFmtId="0" fontId="13" fillId="2" borderId="0" xfId="0" applyFont="1" applyFill="1" applyAlignment="1">
      <alignment horizontal="right" wrapText="1"/>
    </xf>
    <xf numFmtId="2" fontId="22" fillId="2" borderId="1" xfId="0" applyNumberFormat="1" applyFont="1" applyFill="1" applyBorder="1" applyAlignment="1">
      <alignment vertical="center"/>
    </xf>
    <xf numFmtId="0" fontId="5" fillId="2" borderId="1" xfId="0" applyFont="1" applyFill="1" applyBorder="1" applyAlignment="1">
      <alignment horizontal="right" wrapText="1"/>
    </xf>
    <xf numFmtId="0" fontId="5" fillId="2" borderId="3" xfId="0" applyFont="1" applyFill="1" applyBorder="1"/>
    <xf numFmtId="0" fontId="5" fillId="2" borderId="3" xfId="0" applyFont="1" applyFill="1" applyBorder="1" applyAlignment="1">
      <alignment horizontal="right" wrapText="1"/>
    </xf>
    <xf numFmtId="0" fontId="7" fillId="2" borderId="1" xfId="0" applyFont="1" applyFill="1" applyBorder="1" applyAlignment="1">
      <alignment vertical="center" wrapText="1"/>
    </xf>
    <xf numFmtId="164" fontId="5" fillId="2" borderId="1" xfId="0" applyNumberFormat="1" applyFont="1" applyFill="1" applyBorder="1" applyAlignment="1">
      <alignment horizontal="right" vertical="center" wrapText="1"/>
    </xf>
    <xf numFmtId="0" fontId="37" fillId="2" borderId="3" xfId="0" applyFont="1" applyFill="1" applyBorder="1" applyAlignment="1">
      <alignment vertical="center" wrapText="1"/>
    </xf>
    <xf numFmtId="164" fontId="5" fillId="0" borderId="3" xfId="0" applyNumberFormat="1" applyFont="1" applyBorder="1" applyAlignment="1">
      <alignment horizontal="right" vertical="center" wrapText="1"/>
    </xf>
    <xf numFmtId="164" fontId="5" fillId="2" borderId="0" xfId="0" applyNumberFormat="1" applyFont="1" applyFill="1" applyAlignment="1">
      <alignment horizontal="right" vertical="center" wrapText="1"/>
    </xf>
    <xf numFmtId="169" fontId="0" fillId="0" borderId="0" xfId="2" applyNumberFormat="1" applyFont="1" applyFill="1" applyBorder="1"/>
    <xf numFmtId="0" fontId="37" fillId="2" borderId="0" xfId="0" applyFont="1" applyFill="1" applyAlignment="1">
      <alignment vertical="center" wrapText="1"/>
    </xf>
    <xf numFmtId="170" fontId="37" fillId="2" borderId="0" xfId="2" applyNumberFormat="1" applyFont="1" applyFill="1" applyAlignment="1">
      <alignment horizontal="right" vertical="center" wrapText="1"/>
    </xf>
    <xf numFmtId="0" fontId="5" fillId="2" borderId="0" xfId="0" applyFont="1" applyFill="1" applyAlignment="1">
      <alignment vertical="center" wrapText="1"/>
    </xf>
    <xf numFmtId="0" fontId="5" fillId="2" borderId="3" xfId="0" applyFont="1" applyFill="1" applyBorder="1" applyAlignment="1">
      <alignment vertical="center" wrapText="1"/>
    </xf>
    <xf numFmtId="164" fontId="5" fillId="2" borderId="3" xfId="0" applyNumberFormat="1" applyFont="1" applyFill="1" applyBorder="1" applyAlignment="1">
      <alignment horizontal="right" vertical="center" wrapText="1"/>
    </xf>
    <xf numFmtId="170" fontId="37" fillId="2" borderId="0" xfId="0" applyNumberFormat="1" applyFont="1" applyFill="1" applyAlignment="1">
      <alignment horizontal="right" vertical="center" wrapText="1"/>
    </xf>
    <xf numFmtId="164" fontId="0" fillId="0" borderId="0" xfId="0" applyNumberFormat="1"/>
    <xf numFmtId="0" fontId="37" fillId="2" borderId="3" xfId="0" applyFont="1" applyFill="1" applyBorder="1" applyAlignment="1">
      <alignment horizontal="left" vertical="center" wrapText="1"/>
    </xf>
    <xf numFmtId="164" fontId="37" fillId="2" borderId="0" xfId="0" applyNumberFormat="1" applyFont="1" applyFill="1" applyAlignment="1">
      <alignment horizontal="right" vertical="center" wrapText="1"/>
    </xf>
    <xf numFmtId="164" fontId="37" fillId="2" borderId="3" xfId="0" applyNumberFormat="1" applyFont="1" applyFill="1" applyBorder="1" applyAlignment="1">
      <alignment horizontal="right" vertical="center" wrapText="1"/>
    </xf>
    <xf numFmtId="164" fontId="38" fillId="2" borderId="0" xfId="0" applyNumberFormat="1" applyFont="1" applyFill="1" applyAlignment="1">
      <alignment horizontal="right" wrapText="1"/>
    </xf>
    <xf numFmtId="0" fontId="14" fillId="2" borderId="0" xfId="0" applyFont="1" applyFill="1" applyAlignment="1">
      <alignment vertical="center"/>
    </xf>
    <xf numFmtId="164" fontId="14" fillId="2" borderId="0" xfId="0" applyNumberFormat="1" applyFont="1" applyFill="1" applyAlignment="1">
      <alignment horizontal="right" vertical="center" wrapText="1"/>
    </xf>
    <xf numFmtId="171" fontId="5" fillId="2" borderId="0" xfId="2" applyNumberFormat="1" applyFont="1" applyFill="1" applyAlignment="1">
      <alignment horizontal="right" vertical="center" wrapText="1"/>
    </xf>
    <xf numFmtId="0" fontId="0" fillId="2" borderId="0" xfId="0" applyFill="1" applyAlignment="1">
      <alignment horizontal="right"/>
    </xf>
    <xf numFmtId="164" fontId="13" fillId="2" borderId="0" xfId="0" applyNumberFormat="1" applyFont="1" applyFill="1" applyAlignment="1">
      <alignment horizontal="right" wrapText="1"/>
    </xf>
    <xf numFmtId="0" fontId="38" fillId="2" borderId="0" xfId="0" applyFont="1" applyFill="1" applyAlignment="1">
      <alignment horizontal="left" vertical="top" wrapText="1"/>
    </xf>
    <xf numFmtId="2" fontId="22" fillId="2" borderId="1" xfId="0" applyNumberFormat="1" applyFont="1" applyFill="1" applyBorder="1" applyAlignment="1">
      <alignment horizontal="left" vertical="center"/>
    </xf>
    <xf numFmtId="164" fontId="5" fillId="0" borderId="1" xfId="0" applyNumberFormat="1" applyFont="1" applyBorder="1" applyAlignment="1">
      <alignment horizontal="right" vertical="center" wrapText="1"/>
    </xf>
    <xf numFmtId="3" fontId="35" fillId="2" borderId="0" xfId="0" applyNumberFormat="1" applyFont="1" applyFill="1" applyAlignment="1">
      <alignment horizontal="right" wrapText="1"/>
    </xf>
    <xf numFmtId="164" fontId="5" fillId="0" borderId="0" xfId="0" applyNumberFormat="1" applyFont="1" applyAlignment="1">
      <alignment horizontal="right" vertical="center" wrapText="1"/>
    </xf>
    <xf numFmtId="170" fontId="37" fillId="0" borderId="0" xfId="2" applyNumberFormat="1" applyFont="1" applyFill="1" applyAlignment="1">
      <alignment horizontal="right" vertical="center" wrapText="1"/>
    </xf>
    <xf numFmtId="170" fontId="37" fillId="0" borderId="0" xfId="0" applyNumberFormat="1" applyFont="1" applyAlignment="1">
      <alignment horizontal="right" vertical="center" wrapText="1"/>
    </xf>
    <xf numFmtId="164" fontId="37" fillId="0" borderId="3" xfId="0" applyNumberFormat="1" applyFont="1" applyBorder="1" applyAlignment="1">
      <alignment horizontal="right" vertical="center" wrapText="1"/>
    </xf>
    <xf numFmtId="0" fontId="5" fillId="0" borderId="0" xfId="0" applyFont="1" applyAlignment="1">
      <alignment horizontal="left" vertical="top" wrapText="1"/>
    </xf>
    <xf numFmtId="0" fontId="40" fillId="2" borderId="6" xfId="0" applyFont="1" applyFill="1" applyBorder="1" applyAlignment="1">
      <alignment horizontal="left" wrapText="1"/>
    </xf>
    <xf numFmtId="0" fontId="40" fillId="0" borderId="6" xfId="0" applyFont="1" applyBorder="1"/>
    <xf numFmtId="0" fontId="40" fillId="2" borderId="7" xfId="0" applyFont="1" applyFill="1" applyBorder="1" applyAlignment="1">
      <alignment horizontal="right" wrapText="1"/>
    </xf>
    <xf numFmtId="164" fontId="41" fillId="2" borderId="8" xfId="0" applyNumberFormat="1" applyFont="1" applyFill="1" applyBorder="1" applyAlignment="1">
      <alignment horizontal="right" vertical="center" wrapText="1"/>
    </xf>
    <xf numFmtId="164" fontId="40" fillId="2" borderId="9" xfId="0" applyNumberFormat="1" applyFont="1" applyFill="1" applyBorder="1" applyAlignment="1">
      <alignment horizontal="right" vertical="center" wrapText="1"/>
    </xf>
    <xf numFmtId="0" fontId="13" fillId="2" borderId="0" xfId="0" applyFont="1" applyFill="1" applyAlignment="1">
      <alignment horizontal="left" vertical="center"/>
    </xf>
    <xf numFmtId="0" fontId="40" fillId="2" borderId="0" xfId="0" applyFont="1" applyFill="1" applyAlignment="1">
      <alignment horizontal="left" vertical="center" wrapText="1"/>
    </xf>
    <xf numFmtId="0" fontId="42" fillId="0" borderId="0" xfId="0" applyFont="1"/>
    <xf numFmtId="2" fontId="22" fillId="2" borderId="0" xfId="0" applyNumberFormat="1" applyFont="1" applyFill="1" applyAlignment="1">
      <alignment vertical="center"/>
    </xf>
    <xf numFmtId="2" fontId="43" fillId="2" borderId="0" xfId="0" applyNumberFormat="1" applyFont="1" applyFill="1" applyAlignment="1">
      <alignment vertical="center"/>
    </xf>
    <xf numFmtId="0" fontId="13" fillId="2" borderId="0" xfId="0" applyFont="1" applyFill="1" applyAlignment="1">
      <alignment wrapText="1"/>
    </xf>
    <xf numFmtId="0" fontId="40" fillId="0" borderId="0" xfId="0" applyFont="1" applyAlignment="1">
      <alignment horizontal="left" vertical="center" wrapText="1"/>
    </xf>
    <xf numFmtId="0" fontId="44" fillId="2" borderId="0" xfId="0" applyFont="1" applyFill="1" applyAlignment="1">
      <alignment vertical="center"/>
    </xf>
    <xf numFmtId="170" fontId="44" fillId="2" borderId="0" xfId="2" applyNumberFormat="1" applyFont="1" applyFill="1" applyBorder="1" applyAlignment="1">
      <alignment horizontal="right" vertical="center" wrapText="1"/>
    </xf>
    <xf numFmtId="170" fontId="45" fillId="2" borderId="0" xfId="0" applyNumberFormat="1" applyFont="1" applyFill="1" applyAlignment="1">
      <alignment horizontal="right" vertical="center" wrapText="1"/>
    </xf>
    <xf numFmtId="2" fontId="44" fillId="2" borderId="0" xfId="0" applyNumberFormat="1" applyFont="1" applyFill="1" applyAlignment="1">
      <alignment vertical="center"/>
    </xf>
    <xf numFmtId="2" fontId="44" fillId="2" borderId="0" xfId="0" applyNumberFormat="1" applyFont="1" applyFill="1" applyAlignment="1">
      <alignment horizontal="right" vertical="center" wrapText="1"/>
    </xf>
    <xf numFmtId="2" fontId="14" fillId="2" borderId="0" xfId="0" applyNumberFormat="1" applyFont="1" applyFill="1" applyAlignment="1">
      <alignment vertical="center"/>
    </xf>
    <xf numFmtId="2" fontId="43" fillId="2" borderId="0" xfId="0" applyNumberFormat="1" applyFont="1" applyFill="1" applyAlignment="1">
      <alignment horizontal="center" vertical="center"/>
    </xf>
    <xf numFmtId="0" fontId="15" fillId="2" borderId="0" xfId="0" applyFont="1" applyFill="1" applyAlignment="1">
      <alignment horizontal="left" vertical="center"/>
    </xf>
    <xf numFmtId="0" fontId="0" fillId="2" borderId="0" xfId="0" applyFill="1" applyAlignment="1">
      <alignment horizontal="center"/>
    </xf>
    <xf numFmtId="0" fontId="47" fillId="2" borderId="3" xfId="0" applyFont="1" applyFill="1" applyBorder="1" applyAlignment="1">
      <alignment vertical="center"/>
    </xf>
    <xf numFmtId="0" fontId="0" fillId="2" borderId="3" xfId="0" applyFill="1" applyBorder="1"/>
    <xf numFmtId="0" fontId="9" fillId="2" borderId="3" xfId="0" applyFont="1" applyFill="1" applyBorder="1" applyAlignment="1">
      <alignment horizontal="right" vertical="center"/>
    </xf>
    <xf numFmtId="0" fontId="9" fillId="2" borderId="0" xfId="0" applyFont="1" applyFill="1" applyAlignment="1">
      <alignment horizontal="right" vertical="center"/>
    </xf>
    <xf numFmtId="0" fontId="2" fillId="2" borderId="0" xfId="0" applyFont="1" applyFill="1" applyAlignment="1">
      <alignment horizontal="center"/>
    </xf>
    <xf numFmtId="0" fontId="9" fillId="2" borderId="1" xfId="0" applyFont="1" applyFill="1" applyBorder="1" applyAlignment="1">
      <alignment vertical="center" wrapText="1"/>
    </xf>
    <xf numFmtId="172" fontId="9" fillId="2" borderId="0" xfId="0" applyNumberFormat="1" applyFont="1" applyFill="1" applyAlignment="1">
      <alignment horizontal="right" vertical="center" wrapText="1"/>
    </xf>
    <xf numFmtId="9" fontId="2" fillId="2" borderId="0" xfId="2" applyFont="1" applyFill="1" applyBorder="1"/>
    <xf numFmtId="2" fontId="49" fillId="2" borderId="0" xfId="2" applyNumberFormat="1" applyFont="1" applyFill="1" applyBorder="1"/>
    <xf numFmtId="0" fontId="2" fillId="2" borderId="0" xfId="2" applyNumberFormat="1" applyFont="1" applyFill="1" applyBorder="1"/>
    <xf numFmtId="164" fontId="11" fillId="2" borderId="0" xfId="0" applyNumberFormat="1" applyFont="1" applyFill="1" applyAlignment="1">
      <alignment horizontal="right" vertical="center" wrapText="1"/>
    </xf>
    <xf numFmtId="164" fontId="9" fillId="2" borderId="2" xfId="0" applyNumberFormat="1" applyFont="1" applyFill="1" applyBorder="1" applyAlignment="1">
      <alignment horizontal="right" vertical="center" wrapText="1"/>
    </xf>
    <xf numFmtId="172" fontId="9" fillId="2" borderId="2" xfId="0" applyNumberFormat="1" applyFont="1" applyFill="1" applyBorder="1" applyAlignment="1">
      <alignment horizontal="right" vertical="center" wrapText="1"/>
    </xf>
    <xf numFmtId="9" fontId="0" fillId="2" borderId="0" xfId="2" applyFont="1" applyFill="1" applyBorder="1"/>
    <xf numFmtId="166" fontId="2" fillId="2" borderId="0" xfId="0" applyNumberFormat="1" applyFont="1" applyFill="1" applyAlignment="1">
      <alignment horizontal="center"/>
    </xf>
    <xf numFmtId="164" fontId="9" fillId="0" borderId="2" xfId="0" applyNumberFormat="1" applyFont="1" applyBorder="1" applyAlignment="1">
      <alignment horizontal="right" vertical="center" wrapText="1"/>
    </xf>
    <xf numFmtId="9" fontId="2" fillId="2" borderId="0" xfId="2" applyFont="1" applyFill="1"/>
    <xf numFmtId="0" fontId="5" fillId="2" borderId="2" xfId="0" applyFont="1" applyFill="1" applyBorder="1" applyAlignment="1">
      <alignment horizontal="right" vertical="center" wrapText="1"/>
    </xf>
    <xf numFmtId="3" fontId="5" fillId="2" borderId="3" xfId="0" applyNumberFormat="1" applyFont="1" applyFill="1" applyBorder="1" applyAlignment="1">
      <alignment horizontal="right" vertical="center" wrapText="1"/>
    </xf>
    <xf numFmtId="0" fontId="49" fillId="2" borderId="0" xfId="0" applyFont="1" applyFill="1"/>
    <xf numFmtId="0" fontId="5" fillId="2" borderId="11" xfId="0" applyFont="1" applyFill="1" applyBorder="1" applyAlignment="1">
      <alignment vertical="center" wrapText="1"/>
    </xf>
    <xf numFmtId="49" fontId="5" fillId="2" borderId="11" xfId="0" applyNumberFormat="1" applyFont="1" applyFill="1" applyBorder="1" applyAlignment="1">
      <alignment horizontal="center" vertical="center" wrapText="1"/>
    </xf>
    <xf numFmtId="0" fontId="5" fillId="2" borderId="10" xfId="0" applyFont="1" applyFill="1" applyBorder="1" applyAlignment="1">
      <alignment vertical="center" wrapText="1"/>
    </xf>
    <xf numFmtId="0" fontId="5" fillId="2" borderId="10" xfId="0" applyFont="1" applyFill="1" applyBorder="1" applyAlignment="1">
      <alignment horizontal="right" vertical="center" wrapText="1"/>
    </xf>
    <xf numFmtId="0" fontId="7" fillId="2" borderId="0" xfId="0" applyFont="1" applyFill="1" applyAlignment="1">
      <alignment vertical="center" wrapText="1"/>
    </xf>
    <xf numFmtId="164" fontId="7" fillId="3" borderId="0" xfId="0" applyNumberFormat="1" applyFont="1" applyFill="1" applyAlignment="1">
      <alignment horizontal="right" vertical="center" wrapText="1"/>
    </xf>
    <xf numFmtId="164" fontId="5" fillId="3" borderId="0" xfId="0" applyNumberFormat="1" applyFont="1" applyFill="1" applyAlignment="1">
      <alignment horizontal="right" vertical="center" wrapText="1"/>
    </xf>
    <xf numFmtId="0" fontId="7" fillId="2" borderId="13" xfId="0" applyFont="1" applyFill="1" applyBorder="1" applyAlignment="1">
      <alignment vertical="center" wrapText="1"/>
    </xf>
    <xf numFmtId="164" fontId="7" fillId="2" borderId="4" xfId="0" applyNumberFormat="1" applyFont="1" applyFill="1" applyBorder="1" applyAlignment="1">
      <alignment horizontal="right" vertical="center"/>
    </xf>
    <xf numFmtId="0" fontId="35" fillId="2" borderId="0" xfId="0" applyFont="1" applyFill="1" applyAlignment="1">
      <alignment horizontal="left" vertical="center" wrapText="1"/>
    </xf>
    <xf numFmtId="0" fontId="5" fillId="2" borderId="15" xfId="0" applyFont="1" applyFill="1" applyBorder="1" applyAlignment="1">
      <alignment vertical="center"/>
    </xf>
    <xf numFmtId="0" fontId="5" fillId="2" borderId="15" xfId="0" applyFont="1" applyFill="1" applyBorder="1" applyAlignment="1">
      <alignment horizontal="right" vertical="center" wrapText="1"/>
    </xf>
    <xf numFmtId="164" fontId="5" fillId="3" borderId="0" xfId="0" applyNumberFormat="1" applyFont="1" applyFill="1" applyAlignment="1">
      <alignment horizontal="right" vertical="center"/>
    </xf>
    <xf numFmtId="0" fontId="5" fillId="2" borderId="10" xfId="0" applyFont="1" applyFill="1" applyBorder="1" applyAlignment="1">
      <alignment vertical="center"/>
    </xf>
    <xf numFmtId="164" fontId="5" fillId="3" borderId="3" xfId="0" applyNumberFormat="1" applyFont="1" applyFill="1" applyBorder="1" applyAlignment="1">
      <alignment horizontal="right" vertical="center"/>
    </xf>
    <xf numFmtId="164" fontId="7" fillId="3" borderId="0" xfId="0" applyNumberFormat="1" applyFont="1" applyFill="1" applyAlignment="1">
      <alignment horizontal="right" vertical="center"/>
    </xf>
    <xf numFmtId="0" fontId="7" fillId="2" borderId="13" xfId="0" applyFont="1" applyFill="1" applyBorder="1" applyAlignment="1">
      <alignment vertical="center"/>
    </xf>
    <xf numFmtId="164" fontId="7" fillId="2" borderId="13" xfId="0" applyNumberFormat="1" applyFont="1" applyFill="1" applyBorder="1" applyAlignment="1">
      <alignment vertical="center"/>
    </xf>
    <xf numFmtId="0" fontId="11" fillId="2" borderId="0" xfId="0" applyFont="1" applyFill="1" applyAlignment="1">
      <alignment vertical="center"/>
    </xf>
    <xf numFmtId="0" fontId="48" fillId="2" borderId="0" xfId="4" applyFont="1" applyFill="1" applyAlignment="1">
      <alignment horizontal="left"/>
    </xf>
    <xf numFmtId="0" fontId="12" fillId="2" borderId="0" xfId="0" applyFont="1" applyFill="1" applyAlignment="1">
      <alignment horizontal="left" vertical="top" wrapText="1"/>
    </xf>
    <xf numFmtId="0" fontId="0" fillId="0" borderId="0" xfId="0" applyAlignment="1">
      <alignment vertical="top"/>
    </xf>
    <xf numFmtId="0" fontId="0" fillId="2" borderId="0" xfId="0" applyFill="1" applyAlignment="1">
      <alignment vertical="top"/>
    </xf>
    <xf numFmtId="0" fontId="30" fillId="2" borderId="20" xfId="0" applyFont="1" applyFill="1" applyBorder="1" applyAlignment="1">
      <alignment vertical="top" wrapText="1"/>
    </xf>
    <xf numFmtId="0" fontId="30" fillId="2" borderId="21" xfId="0" applyFont="1" applyFill="1" applyBorder="1" applyAlignment="1">
      <alignment horizontal="right" vertical="top"/>
    </xf>
    <xf numFmtId="0" fontId="30" fillId="2" borderId="0" xfId="0" applyFont="1" applyFill="1" applyAlignment="1">
      <alignment vertical="top" wrapText="1"/>
    </xf>
    <xf numFmtId="0" fontId="30" fillId="3" borderId="22" xfId="0" applyFont="1" applyFill="1" applyBorder="1" applyAlignment="1">
      <alignment horizontal="right" vertical="center" wrapText="1"/>
    </xf>
    <xf numFmtId="0" fontId="30" fillId="2" borderId="0" xfId="0" applyFont="1" applyFill="1" applyAlignment="1">
      <alignment horizontal="center" vertical="top"/>
    </xf>
    <xf numFmtId="0" fontId="30" fillId="2" borderId="0" xfId="0" applyFont="1" applyFill="1" applyAlignment="1">
      <alignment horizontal="right" vertical="top"/>
    </xf>
    <xf numFmtId="0" fontId="30" fillId="2" borderId="19" xfId="0" applyFont="1" applyFill="1" applyBorder="1" applyAlignment="1">
      <alignment vertical="top" wrapText="1"/>
    </xf>
    <xf numFmtId="0" fontId="29" fillId="2" borderId="19" xfId="0" applyFont="1" applyFill="1" applyBorder="1" applyAlignment="1">
      <alignment horizontal="right" vertical="top" wrapText="1"/>
    </xf>
    <xf numFmtId="0" fontId="17" fillId="2" borderId="0" xfId="3" applyFont="1" applyFill="1" applyAlignment="1">
      <alignment vertical="top"/>
    </xf>
    <xf numFmtId="0" fontId="48" fillId="0" borderId="0" xfId="4" applyFont="1" applyAlignment="1">
      <alignment horizontal="left"/>
    </xf>
    <xf numFmtId="0" fontId="29" fillId="2" borderId="0" xfId="0" applyFont="1" applyFill="1" applyAlignment="1">
      <alignment vertical="top" wrapText="1"/>
    </xf>
    <xf numFmtId="164" fontId="29" fillId="2" borderId="0" xfId="0" applyNumberFormat="1" applyFont="1" applyFill="1" applyAlignment="1">
      <alignment horizontal="right" vertical="top" wrapText="1"/>
    </xf>
    <xf numFmtId="0" fontId="28" fillId="2" borderId="0" xfId="3" applyFont="1" applyFill="1" applyAlignment="1">
      <alignment vertical="top"/>
    </xf>
    <xf numFmtId="0" fontId="29" fillId="2" borderId="19" xfId="0" applyFont="1" applyFill="1" applyBorder="1" applyAlignment="1">
      <alignment vertical="top" wrapText="1"/>
    </xf>
    <xf numFmtId="164" fontId="29" fillId="2" borderId="19" xfId="0" applyNumberFormat="1" applyFont="1" applyFill="1" applyBorder="1" applyAlignment="1">
      <alignment horizontal="right" vertical="top" wrapText="1"/>
    </xf>
    <xf numFmtId="0" fontId="30" fillId="2" borderId="23" xfId="0" applyFont="1" applyFill="1" applyBorder="1" applyAlignment="1">
      <alignment vertical="top" wrapText="1"/>
    </xf>
    <xf numFmtId="164" fontId="29" fillId="2" borderId="23" xfId="0" applyNumberFormat="1" applyFont="1" applyFill="1" applyBorder="1" applyAlignment="1">
      <alignment horizontal="right" vertical="top" wrapText="1"/>
    </xf>
    <xf numFmtId="0" fontId="29" fillId="2" borderId="0" xfId="0" applyFont="1" applyFill="1" applyAlignment="1">
      <alignment horizontal="right" vertical="top" wrapText="1"/>
    </xf>
    <xf numFmtId="164" fontId="29" fillId="2" borderId="0" xfId="0" applyNumberFormat="1" applyFont="1" applyFill="1" applyAlignment="1">
      <alignment horizontal="right" vertical="top"/>
    </xf>
    <xf numFmtId="164" fontId="29" fillId="2" borderId="19" xfId="0" applyNumberFormat="1" applyFont="1" applyFill="1" applyBorder="1" applyAlignment="1">
      <alignment horizontal="right" vertical="top"/>
    </xf>
    <xf numFmtId="0" fontId="13" fillId="2" borderId="0" xfId="3" applyFont="1" applyFill="1" applyAlignment="1">
      <alignment vertical="top"/>
    </xf>
    <xf numFmtId="164" fontId="13" fillId="2" borderId="0" xfId="3" applyNumberFormat="1" applyFont="1" applyFill="1" applyAlignment="1">
      <alignment vertical="top"/>
    </xf>
    <xf numFmtId="0" fontId="30" fillId="2" borderId="0" xfId="0" applyFont="1" applyFill="1" applyAlignment="1">
      <alignment horizontal="center"/>
    </xf>
    <xf numFmtId="0" fontId="30" fillId="2" borderId="3" xfId="0" applyFont="1" applyFill="1" applyBorder="1" applyAlignment="1">
      <alignment vertical="center"/>
    </xf>
    <xf numFmtId="164" fontId="29" fillId="2" borderId="3" xfId="0" applyNumberFormat="1" applyFont="1" applyFill="1" applyBorder="1" applyAlignment="1">
      <alignment horizontal="right" vertical="center"/>
    </xf>
    <xf numFmtId="164" fontId="29" fillId="2" borderId="0" xfId="0" applyNumberFormat="1" applyFont="1" applyFill="1" applyAlignment="1">
      <alignment horizontal="right" vertical="center"/>
    </xf>
    <xf numFmtId="0" fontId="29" fillId="2" borderId="0" xfId="3" applyFont="1" applyFill="1"/>
    <xf numFmtId="0" fontId="30" fillId="2" borderId="2" xfId="0" applyFont="1" applyFill="1" applyBorder="1" applyAlignment="1">
      <alignment vertical="center"/>
    </xf>
    <xf numFmtId="0" fontId="8" fillId="2" borderId="0" xfId="3" applyFont="1" applyFill="1"/>
    <xf numFmtId="0" fontId="13" fillId="2" borderId="2" xfId="0" applyFont="1" applyFill="1" applyBorder="1" applyAlignment="1">
      <alignment horizontal="left" vertical="center" wrapText="1"/>
    </xf>
    <xf numFmtId="0" fontId="54" fillId="2" borderId="0" xfId="3" applyFont="1" applyFill="1"/>
    <xf numFmtId="164" fontId="13" fillId="2" borderId="4" xfId="0" applyNumberFormat="1" applyFont="1" applyFill="1" applyBorder="1" applyAlignment="1">
      <alignment horizontal="right" vertical="center"/>
    </xf>
    <xf numFmtId="164" fontId="13" fillId="2" borderId="3" xfId="0" applyNumberFormat="1" applyFont="1" applyFill="1" applyBorder="1" applyAlignment="1">
      <alignment horizontal="right" vertical="center"/>
    </xf>
    <xf numFmtId="0" fontId="13" fillId="2" borderId="3" xfId="0" applyFont="1" applyFill="1" applyBorder="1" applyAlignment="1">
      <alignment vertical="center"/>
    </xf>
    <xf numFmtId="164" fontId="13" fillId="2" borderId="4" xfId="0" applyNumberFormat="1" applyFont="1" applyFill="1" applyBorder="1" applyAlignment="1">
      <alignment vertical="center" wrapText="1"/>
    </xf>
    <xf numFmtId="164" fontId="13" fillId="2" borderId="0" xfId="0" applyNumberFormat="1" applyFont="1" applyFill="1" applyAlignment="1">
      <alignment horizontal="right" vertical="center" wrapText="1"/>
    </xf>
    <xf numFmtId="0" fontId="12" fillId="2" borderId="0" xfId="0" applyFont="1" applyFill="1" applyAlignment="1">
      <alignment vertical="center"/>
    </xf>
    <xf numFmtId="0" fontId="44" fillId="2" borderId="0" xfId="0" applyFont="1" applyFill="1" applyAlignment="1">
      <alignment horizontal="left" vertical="center" indent="1"/>
    </xf>
    <xf numFmtId="164" fontId="44" fillId="2" borderId="0" xfId="0" applyNumberFormat="1" applyFont="1" applyFill="1" applyAlignment="1">
      <alignment horizontal="right" vertical="center" wrapText="1"/>
    </xf>
    <xf numFmtId="164" fontId="44" fillId="2" borderId="0" xfId="0" applyNumberFormat="1" applyFont="1" applyFill="1" applyAlignment="1">
      <alignment horizontal="right" vertical="center"/>
    </xf>
    <xf numFmtId="0" fontId="13" fillId="2" borderId="24" xfId="0" applyFont="1" applyFill="1" applyBorder="1" applyAlignment="1">
      <alignment vertical="center"/>
    </xf>
    <xf numFmtId="164" fontId="13" fillId="2" borderId="24" xfId="0" applyNumberFormat="1" applyFont="1" applyFill="1" applyBorder="1" applyAlignment="1">
      <alignment horizontal="right" vertical="center" wrapText="1"/>
    </xf>
    <xf numFmtId="0" fontId="56" fillId="2" borderId="0" xfId="3" applyFont="1" applyFill="1"/>
    <xf numFmtId="0" fontId="5" fillId="2" borderId="0" xfId="0" applyFont="1" applyFill="1" applyAlignment="1">
      <alignment horizontal="left" vertical="center" wrapText="1"/>
    </xf>
    <xf numFmtId="164" fontId="5" fillId="2" borderId="3" xfId="0" applyNumberFormat="1" applyFont="1" applyFill="1" applyBorder="1" applyAlignment="1">
      <alignment vertical="center" wrapText="1"/>
    </xf>
    <xf numFmtId="164" fontId="5" fillId="2" borderId="0" xfId="0" applyNumberFormat="1" applyFont="1" applyFill="1" applyAlignment="1">
      <alignment horizontal="left" vertical="center" wrapText="1"/>
    </xf>
    <xf numFmtId="3" fontId="5" fillId="2" borderId="0" xfId="1" applyNumberFormat="1" applyFont="1" applyFill="1" applyAlignment="1">
      <alignment horizontal="center" vertical="center" wrapText="1"/>
    </xf>
    <xf numFmtId="49" fontId="5" fillId="2" borderId="0" xfId="0" applyNumberFormat="1" applyFont="1" applyFill="1" applyAlignment="1">
      <alignment horizontal="left" vertical="center" wrapText="1"/>
    </xf>
    <xf numFmtId="0" fontId="7" fillId="2" borderId="4" xfId="0" applyFont="1" applyFill="1" applyBorder="1" applyAlignment="1">
      <alignment vertical="center" wrapText="1"/>
    </xf>
    <xf numFmtId="0" fontId="5" fillId="2" borderId="4" xfId="0" applyFont="1" applyFill="1" applyBorder="1" applyAlignment="1">
      <alignment vertical="center" wrapText="1"/>
    </xf>
    <xf numFmtId="3" fontId="9" fillId="2" borderId="4" xfId="0" applyNumberFormat="1" applyFont="1" applyFill="1" applyBorder="1" applyAlignment="1">
      <alignment horizontal="right" vertical="center"/>
    </xf>
    <xf numFmtId="0" fontId="5" fillId="0" borderId="0" xfId="0" applyFont="1"/>
    <xf numFmtId="0" fontId="5" fillId="2" borderId="0" xfId="3" applyFont="1" applyFill="1" applyAlignment="1">
      <alignment horizontal="left" vertical="top"/>
    </xf>
    <xf numFmtId="0" fontId="5" fillId="2" borderId="26" xfId="3" applyFont="1" applyFill="1" applyBorder="1" applyAlignment="1">
      <alignment horizontal="left" vertical="top"/>
    </xf>
    <xf numFmtId="0" fontId="5" fillId="0" borderId="25" xfId="5" applyFont="1" applyBorder="1" applyAlignment="1">
      <alignment horizontal="left"/>
    </xf>
    <xf numFmtId="0" fontId="5" fillId="0" borderId="25" xfId="5" applyFont="1" applyBorder="1" applyAlignment="1">
      <alignment horizontal="left" wrapText="1"/>
    </xf>
    <xf numFmtId="0" fontId="5" fillId="0" borderId="25" xfId="5" applyFont="1" applyBorder="1" applyAlignment="1">
      <alignment horizontal="center"/>
    </xf>
    <xf numFmtId="0" fontId="5" fillId="0" borderId="25" xfId="5" applyFont="1" applyBorder="1" applyAlignment="1">
      <alignment horizontal="right"/>
    </xf>
    <xf numFmtId="0" fontId="5" fillId="0" borderId="25" xfId="5" applyFont="1" applyBorder="1" applyAlignment="1">
      <alignment horizontal="right" wrapText="1"/>
    </xf>
    <xf numFmtId="0" fontId="5" fillId="0" borderId="0" xfId="5" applyFont="1" applyAlignment="1">
      <alignment horizontal="left" vertical="center"/>
    </xf>
    <xf numFmtId="0" fontId="5" fillId="0" borderId="0" xfId="5" applyFont="1" applyAlignment="1">
      <alignment horizontal="center" vertical="center"/>
    </xf>
    <xf numFmtId="4" fontId="5" fillId="0" borderId="0" xfId="5" applyNumberFormat="1" applyFont="1" applyAlignment="1">
      <alignment horizontal="right" vertical="center"/>
    </xf>
    <xf numFmtId="174" fontId="5" fillId="0" borderId="0" xfId="5" applyNumberFormat="1" applyFont="1" applyAlignment="1">
      <alignment horizontal="right" vertical="center"/>
    </xf>
    <xf numFmtId="3" fontId="5" fillId="0" borderId="0" xfId="5" applyNumberFormat="1" applyFont="1" applyAlignment="1">
      <alignment horizontal="right" vertical="center"/>
    </xf>
    <xf numFmtId="0" fontId="5" fillId="0" borderId="25" xfId="5" applyFont="1" applyBorder="1" applyAlignment="1">
      <alignment horizontal="left" vertical="center"/>
    </xf>
    <xf numFmtId="0" fontId="5" fillId="0" borderId="25" xfId="5" applyFont="1" applyBorder="1" applyAlignment="1">
      <alignment horizontal="center" vertical="center"/>
    </xf>
    <xf numFmtId="4" fontId="5" fillId="0" borderId="25" xfId="5" applyNumberFormat="1" applyFont="1" applyBorder="1" applyAlignment="1">
      <alignment horizontal="right" vertical="center"/>
    </xf>
    <xf numFmtId="174" fontId="5" fillId="0" borderId="25" xfId="5" applyNumberFormat="1" applyFont="1" applyBorder="1" applyAlignment="1">
      <alignment horizontal="right" vertical="center"/>
    </xf>
    <xf numFmtId="0" fontId="58" fillId="3" borderId="0" xfId="0" applyFont="1" applyFill="1" applyAlignment="1">
      <alignment vertical="center"/>
    </xf>
    <xf numFmtId="0" fontId="58" fillId="3" borderId="0" xfId="0" applyFont="1" applyFill="1" applyAlignment="1">
      <alignment vertical="center" wrapText="1"/>
    </xf>
    <xf numFmtId="0" fontId="13" fillId="2" borderId="2" xfId="0" applyFont="1" applyFill="1" applyBorder="1" applyAlignment="1">
      <alignment horizontal="right" vertical="center" wrapText="1"/>
    </xf>
    <xf numFmtId="176" fontId="13" fillId="2" borderId="0" xfId="0" applyNumberFormat="1" applyFont="1" applyFill="1" applyAlignment="1">
      <alignment horizontal="right" vertical="center" wrapText="1"/>
    </xf>
    <xf numFmtId="0" fontId="14" fillId="2" borderId="0" xfId="0" applyFont="1" applyFill="1" applyAlignment="1">
      <alignment horizontal="left" vertical="center" wrapText="1"/>
    </xf>
    <xf numFmtId="176" fontId="14" fillId="2" borderId="0" xfId="0" applyNumberFormat="1" applyFont="1" applyFill="1" applyAlignment="1">
      <alignment horizontal="right" vertical="center" wrapText="1"/>
    </xf>
    <xf numFmtId="0" fontId="13" fillId="2" borderId="0" xfId="0" applyFont="1" applyFill="1" applyAlignment="1">
      <alignment horizontal="left" vertical="center" wrapText="1" indent="2"/>
    </xf>
    <xf numFmtId="0" fontId="59" fillId="2" borderId="0" xfId="0" applyFont="1" applyFill="1"/>
    <xf numFmtId="9" fontId="59" fillId="2" borderId="0" xfId="2" applyFont="1" applyFill="1"/>
    <xf numFmtId="0" fontId="60" fillId="2" borderId="0" xfId="0" applyFont="1" applyFill="1" applyAlignment="1">
      <alignment wrapText="1"/>
    </xf>
    <xf numFmtId="0" fontId="60" fillId="2" borderId="0" xfId="0" applyFont="1" applyFill="1"/>
    <xf numFmtId="9" fontId="60" fillId="2" borderId="0" xfId="2" applyFont="1" applyFill="1"/>
    <xf numFmtId="9" fontId="60" fillId="2" borderId="0" xfId="2" applyFont="1" applyFill="1" applyBorder="1"/>
    <xf numFmtId="164" fontId="30" fillId="2" borderId="2" xfId="0" applyNumberFormat="1" applyFont="1" applyFill="1" applyBorder="1" applyAlignment="1">
      <alignment horizontal="left" vertical="center"/>
    </xf>
    <xf numFmtId="0" fontId="29" fillId="2" borderId="28" xfId="0" applyFont="1" applyFill="1" applyBorder="1" applyAlignment="1">
      <alignment vertical="center" wrapText="1"/>
    </xf>
    <xf numFmtId="9" fontId="59" fillId="2" borderId="0" xfId="2" applyFont="1" applyFill="1" applyBorder="1"/>
    <xf numFmtId="0" fontId="29" fillId="2" borderId="29" xfId="0" applyFont="1" applyFill="1" applyBorder="1" applyAlignment="1">
      <alignment vertical="center" wrapText="1"/>
    </xf>
    <xf numFmtId="0" fontId="43" fillId="2" borderId="1" xfId="0" quotePrefix="1" applyFont="1" applyFill="1" applyBorder="1" applyAlignment="1">
      <alignment vertical="top"/>
    </xf>
    <xf numFmtId="0" fontId="29" fillId="2" borderId="3" xfId="0" applyFont="1" applyFill="1" applyBorder="1" applyAlignment="1">
      <alignment vertical="center"/>
    </xf>
    <xf numFmtId="164" fontId="30" fillId="2" borderId="2" xfId="0" applyNumberFormat="1" applyFont="1" applyFill="1" applyBorder="1" applyAlignment="1">
      <alignment horizontal="right" vertical="center"/>
    </xf>
    <xf numFmtId="0" fontId="29" fillId="2" borderId="1" xfId="0" applyFont="1" applyFill="1" applyBorder="1" applyAlignment="1">
      <alignment vertical="center" wrapText="1"/>
    </xf>
    <xf numFmtId="9" fontId="11" fillId="2" borderId="0" xfId="2" applyFont="1" applyFill="1"/>
    <xf numFmtId="164" fontId="30" fillId="2" borderId="0" xfId="0" applyNumberFormat="1" applyFont="1" applyFill="1" applyAlignment="1">
      <alignment horizontal="right" vertical="center"/>
    </xf>
    <xf numFmtId="177" fontId="29" fillId="2" borderId="0" xfId="0" applyNumberFormat="1" applyFont="1" applyFill="1" applyAlignment="1">
      <alignment vertical="top" wrapText="1"/>
    </xf>
    <xf numFmtId="177" fontId="29" fillId="2" borderId="0" xfId="0" applyNumberFormat="1" applyFont="1" applyFill="1" applyAlignment="1">
      <alignment horizontal="right" vertical="center"/>
    </xf>
    <xf numFmtId="9" fontId="9" fillId="2" borderId="0" xfId="2" applyFont="1" applyFill="1"/>
    <xf numFmtId="164" fontId="29" fillId="2" borderId="0" xfId="0" applyNumberFormat="1" applyFont="1" applyFill="1" applyAlignment="1">
      <alignment vertical="center"/>
    </xf>
    <xf numFmtId="177" fontId="29" fillId="2" borderId="0" xfId="0" applyNumberFormat="1" applyFont="1" applyFill="1" applyAlignment="1">
      <alignment vertical="center" wrapText="1"/>
    </xf>
    <xf numFmtId="9" fontId="11" fillId="2" borderId="0" xfId="2" applyFont="1" applyFill="1" applyBorder="1"/>
    <xf numFmtId="0" fontId="29" fillId="2" borderId="0" xfId="0" applyFont="1" applyFill="1" applyAlignment="1">
      <alignment vertical="center"/>
    </xf>
    <xf numFmtId="164" fontId="30" fillId="2" borderId="3" xfId="0" applyNumberFormat="1" applyFont="1" applyFill="1" applyBorder="1" applyAlignment="1">
      <alignment horizontal="right" vertical="center"/>
    </xf>
    <xf numFmtId="177" fontId="29" fillId="2" borderId="3" xfId="0" applyNumberFormat="1" applyFont="1" applyFill="1" applyBorder="1" applyAlignment="1">
      <alignment horizontal="right" vertical="center"/>
    </xf>
    <xf numFmtId="0" fontId="61" fillId="2" borderId="0" xfId="3" applyFont="1" applyFill="1"/>
    <xf numFmtId="0" fontId="29" fillId="2" borderId="2" xfId="0" applyFont="1" applyFill="1" applyBorder="1" applyAlignment="1">
      <alignment vertical="center" wrapText="1"/>
    </xf>
    <xf numFmtId="164" fontId="29" fillId="0" borderId="2" xfId="0" applyNumberFormat="1" applyFont="1" applyBorder="1" applyAlignment="1">
      <alignment horizontal="right" vertical="center"/>
    </xf>
    <xf numFmtId="164" fontId="30" fillId="0" borderId="2" xfId="0" applyNumberFormat="1" applyFont="1" applyBorder="1" applyAlignment="1">
      <alignment horizontal="right" vertical="center"/>
    </xf>
    <xf numFmtId="164" fontId="30" fillId="0" borderId="3" xfId="0" applyNumberFormat="1" applyFont="1" applyBorder="1" applyAlignment="1">
      <alignment horizontal="right" vertical="center"/>
    </xf>
    <xf numFmtId="0" fontId="10" fillId="2" borderId="0" xfId="0" applyFont="1" applyFill="1" applyAlignment="1">
      <alignment vertical="center"/>
    </xf>
    <xf numFmtId="164" fontId="10" fillId="2" borderId="0" xfId="0" applyNumberFormat="1" applyFont="1" applyFill="1" applyAlignment="1">
      <alignment horizontal="right" vertical="center"/>
    </xf>
    <xf numFmtId="0" fontId="43" fillId="2" borderId="1" xfId="0" applyFont="1" applyFill="1" applyBorder="1" applyAlignment="1">
      <alignment vertical="center"/>
    </xf>
    <xf numFmtId="164" fontId="29" fillId="0" borderId="0" xfId="0" applyNumberFormat="1" applyFont="1" applyAlignment="1">
      <alignment horizontal="right" vertical="center"/>
    </xf>
    <xf numFmtId="164" fontId="30" fillId="0" borderId="0" xfId="0" applyNumberFormat="1" applyFont="1" applyAlignment="1">
      <alignment horizontal="right" vertical="center"/>
    </xf>
    <xf numFmtId="177" fontId="29" fillId="0" borderId="0" xfId="0" applyNumberFormat="1" applyFont="1" applyAlignment="1">
      <alignment horizontal="right" vertical="center"/>
    </xf>
    <xf numFmtId="177" fontId="30" fillId="0" borderId="0" xfId="0" applyNumberFormat="1" applyFont="1" applyAlignment="1">
      <alignment horizontal="right" vertical="center"/>
    </xf>
    <xf numFmtId="2" fontId="43" fillId="2" borderId="1" xfId="0" quotePrefix="1" applyNumberFormat="1" applyFont="1" applyFill="1" applyBorder="1" applyAlignment="1">
      <alignment vertical="center"/>
    </xf>
    <xf numFmtId="164" fontId="29" fillId="0" borderId="1" xfId="0" applyNumberFormat="1" applyFont="1" applyBorder="1" applyAlignment="1">
      <alignment horizontal="right" vertical="center"/>
    </xf>
    <xf numFmtId="164" fontId="30" fillId="0" borderId="1" xfId="0" applyNumberFormat="1" applyFont="1" applyBorder="1" applyAlignment="1">
      <alignment horizontal="right" vertical="center"/>
    </xf>
    <xf numFmtId="177" fontId="29" fillId="0" borderId="1" xfId="0" applyNumberFormat="1" applyFont="1" applyBorder="1" applyAlignment="1">
      <alignment horizontal="right" vertical="center"/>
    </xf>
    <xf numFmtId="177" fontId="30" fillId="0" borderId="1" xfId="0" applyNumberFormat="1" applyFont="1" applyBorder="1" applyAlignment="1">
      <alignment horizontal="right" vertical="center"/>
    </xf>
    <xf numFmtId="0" fontId="11" fillId="2" borderId="0" xfId="0" quotePrefix="1" applyFont="1" applyFill="1" applyAlignment="1">
      <alignment vertical="center" wrapText="1"/>
    </xf>
    <xf numFmtId="0" fontId="13" fillId="2" borderId="16" xfId="0" applyFont="1" applyFill="1" applyBorder="1" applyAlignment="1">
      <alignment vertical="center"/>
    </xf>
    <xf numFmtId="164" fontId="13" fillId="2" borderId="2" xfId="0" applyNumberFormat="1" applyFont="1" applyFill="1" applyBorder="1" applyAlignment="1">
      <alignment horizontal="right" vertical="center" wrapText="1"/>
    </xf>
    <xf numFmtId="0" fontId="13" fillId="0" borderId="0" xfId="0" applyFont="1" applyAlignment="1">
      <alignment vertical="center" wrapText="1"/>
    </xf>
    <xf numFmtId="164" fontId="13" fillId="0" borderId="0" xfId="0" applyNumberFormat="1" applyFont="1" applyAlignment="1">
      <alignment horizontal="right" vertical="center" wrapText="1"/>
    </xf>
    <xf numFmtId="164" fontId="15" fillId="0" borderId="0" xfId="0" applyNumberFormat="1" applyFont="1" applyAlignment="1">
      <alignment horizontal="right" vertical="center" wrapText="1"/>
    </xf>
    <xf numFmtId="0" fontId="13" fillId="0" borderId="3" xfId="0" applyFont="1" applyBorder="1" applyAlignment="1">
      <alignment vertical="center" wrapText="1"/>
    </xf>
    <xf numFmtId="164" fontId="13" fillId="0" borderId="3" xfId="0" applyNumberFormat="1" applyFont="1" applyBorder="1" applyAlignment="1">
      <alignment horizontal="right" vertical="center" wrapText="1"/>
    </xf>
    <xf numFmtId="0" fontId="13" fillId="0" borderId="2" xfId="0" applyFont="1" applyBorder="1" applyAlignment="1">
      <alignment vertical="center" wrapText="1"/>
    </xf>
    <xf numFmtId="164" fontId="13" fillId="0" borderId="2" xfId="0" applyNumberFormat="1" applyFont="1" applyBorder="1" applyAlignment="1">
      <alignment horizontal="right" vertical="center"/>
    </xf>
    <xf numFmtId="0" fontId="14" fillId="0" borderId="3" xfId="0" applyFont="1" applyBorder="1" applyAlignment="1">
      <alignment vertical="center"/>
    </xf>
    <xf numFmtId="164" fontId="14" fillId="0" borderId="3" xfId="0" applyNumberFormat="1" applyFont="1" applyBorder="1" applyAlignment="1">
      <alignment horizontal="right" vertical="center"/>
    </xf>
    <xf numFmtId="0" fontId="11" fillId="0" borderId="0" xfId="0" applyFont="1" applyAlignment="1">
      <alignment vertical="center" wrapText="1"/>
    </xf>
    <xf numFmtId="164" fontId="11" fillId="0" borderId="0" xfId="0" applyNumberFormat="1" applyFont="1" applyAlignment="1">
      <alignment vertical="center" wrapText="1"/>
    </xf>
    <xf numFmtId="0" fontId="3" fillId="0" borderId="0" xfId="0" applyFont="1"/>
    <xf numFmtId="0" fontId="13" fillId="0" borderId="2" xfId="0" applyFont="1" applyBorder="1" applyAlignment="1">
      <alignment horizontal="left" vertical="center" wrapText="1"/>
    </xf>
    <xf numFmtId="0" fontId="13" fillId="0" borderId="2" xfId="0" applyFont="1" applyBorder="1" applyAlignment="1">
      <alignment horizontal="right" vertical="center" wrapText="1"/>
    </xf>
    <xf numFmtId="0" fontId="14" fillId="0" borderId="5" xfId="0" applyFont="1" applyBorder="1" applyAlignment="1">
      <alignment vertical="center"/>
    </xf>
    <xf numFmtId="164" fontId="14" fillId="0" borderId="5" xfId="0" applyNumberFormat="1" applyFont="1" applyBorder="1" applyAlignment="1">
      <alignment horizontal="right" vertical="center"/>
    </xf>
    <xf numFmtId="0" fontId="62" fillId="0" borderId="0" xfId="0" applyFont="1"/>
    <xf numFmtId="0" fontId="29" fillId="0" borderId="2" xfId="0" applyFont="1" applyBorder="1" applyAlignment="1">
      <alignment vertical="center"/>
    </xf>
    <xf numFmtId="49" fontId="13" fillId="0" borderId="2" xfId="0" applyNumberFormat="1" applyFont="1" applyBorder="1" applyAlignment="1">
      <alignment horizontal="right" wrapText="1"/>
    </xf>
    <xf numFmtId="49" fontId="13" fillId="0" borderId="1" xfId="0" applyNumberFormat="1" applyFont="1" applyBorder="1" applyAlignment="1">
      <alignment horizontal="right" wrapText="1"/>
    </xf>
    <xf numFmtId="2" fontId="13" fillId="0" borderId="2" xfId="0" applyNumberFormat="1" applyFont="1" applyBorder="1" applyAlignment="1">
      <alignment horizontal="right" wrapText="1"/>
    </xf>
    <xf numFmtId="164" fontId="13" fillId="0" borderId="0" xfId="0" applyNumberFormat="1" applyFont="1" applyAlignment="1">
      <alignment vertical="center" wrapText="1"/>
    </xf>
    <xf numFmtId="164" fontId="14" fillId="0" borderId="0" xfId="0" applyNumberFormat="1" applyFont="1" applyAlignment="1">
      <alignment horizontal="right" vertical="center"/>
    </xf>
    <xf numFmtId="0" fontId="13" fillId="0" borderId="0" xfId="0" applyFont="1" applyAlignment="1">
      <alignment horizontal="right" vertical="center" wrapText="1"/>
    </xf>
    <xf numFmtId="164" fontId="13" fillId="0" borderId="2" xfId="0" applyNumberFormat="1" applyFont="1" applyBorder="1" applyAlignment="1">
      <alignment horizontal="right" vertical="center" wrapText="1"/>
    </xf>
    <xf numFmtId="164" fontId="13" fillId="0" borderId="3" xfId="0" applyNumberFormat="1" applyFont="1" applyBorder="1" applyAlignment="1">
      <alignment vertical="center" wrapText="1"/>
    </xf>
    <xf numFmtId="0" fontId="14" fillId="0" borderId="0" xfId="0" applyFont="1" applyAlignment="1">
      <alignment vertical="center" wrapText="1"/>
    </xf>
    <xf numFmtId="164" fontId="14" fillId="0" borderId="0" xfId="0" applyNumberFormat="1" applyFont="1" applyAlignment="1">
      <alignment horizontal="right" vertical="center" wrapText="1"/>
    </xf>
    <xf numFmtId="0" fontId="14" fillId="0" borderId="17" xfId="0" applyFont="1" applyBorder="1" applyAlignment="1">
      <alignment vertical="center" wrapText="1"/>
    </xf>
    <xf numFmtId="170" fontId="14" fillId="0" borderId="17" xfId="0" applyNumberFormat="1" applyFont="1" applyBorder="1" applyAlignment="1">
      <alignment vertical="center" wrapText="1"/>
    </xf>
    <xf numFmtId="170" fontId="14" fillId="0" borderId="0" xfId="0" applyNumberFormat="1" applyFont="1" applyAlignment="1">
      <alignment vertical="center" wrapText="1"/>
    </xf>
    <xf numFmtId="170" fontId="13" fillId="0" borderId="0" xfId="0" applyNumberFormat="1" applyFont="1" applyAlignment="1">
      <alignment horizontal="right" vertical="center" wrapText="1"/>
    </xf>
    <xf numFmtId="0" fontId="11" fillId="0" borderId="18" xfId="0" applyFont="1" applyBorder="1" applyAlignment="1">
      <alignment vertical="center" wrapText="1"/>
    </xf>
    <xf numFmtId="0" fontId="53" fillId="0" borderId="0" xfId="0" applyFont="1" applyAlignment="1">
      <alignment vertical="center" wrapText="1"/>
    </xf>
    <xf numFmtId="170" fontId="53" fillId="0" borderId="0" xfId="0" applyNumberFormat="1" applyFont="1" applyAlignment="1">
      <alignment vertical="center" wrapText="1"/>
    </xf>
    <xf numFmtId="170" fontId="15" fillId="0" borderId="0" xfId="0" applyNumberFormat="1" applyFont="1" applyAlignment="1">
      <alignment horizontal="right" vertical="center" wrapText="1"/>
    </xf>
    <xf numFmtId="14" fontId="13" fillId="0" borderId="2" xfId="0" applyNumberFormat="1" applyFont="1" applyBorder="1" applyAlignment="1">
      <alignment horizontal="right" vertical="center" wrapText="1"/>
    </xf>
    <xf numFmtId="4" fontId="13" fillId="0" borderId="0" xfId="0" applyNumberFormat="1" applyFont="1" applyAlignment="1">
      <alignment horizontal="right" vertical="center" wrapText="1"/>
    </xf>
    <xf numFmtId="164" fontId="41" fillId="2" borderId="30" xfId="0" applyNumberFormat="1" applyFont="1" applyFill="1" applyBorder="1" applyAlignment="1">
      <alignment horizontal="right" vertical="center" wrapText="1"/>
    </xf>
    <xf numFmtId="0" fontId="40" fillId="0" borderId="31" xfId="0" applyFont="1" applyBorder="1"/>
    <xf numFmtId="164" fontId="40" fillId="2" borderId="31" xfId="0" applyNumberFormat="1" applyFont="1" applyFill="1" applyBorder="1" applyAlignment="1">
      <alignment horizontal="right" vertical="center" wrapText="1"/>
    </xf>
    <xf numFmtId="0" fontId="40" fillId="0" borderId="0" xfId="0" applyFont="1" applyBorder="1"/>
    <xf numFmtId="164" fontId="40" fillId="2" borderId="0" xfId="0" applyNumberFormat="1" applyFont="1" applyFill="1" applyBorder="1" applyAlignment="1">
      <alignment horizontal="right" vertical="center" wrapText="1"/>
    </xf>
    <xf numFmtId="0" fontId="40" fillId="2" borderId="0" xfId="0" applyFont="1" applyFill="1" applyBorder="1" applyAlignment="1">
      <alignment horizontal="left" vertical="center"/>
    </xf>
    <xf numFmtId="0" fontId="11" fillId="3" borderId="0" xfId="0" applyFont="1" applyFill="1" applyAlignment="1">
      <alignment horizontal="left" vertical="center" wrapText="1"/>
    </xf>
    <xf numFmtId="0" fontId="12" fillId="3" borderId="0" xfId="0" applyFont="1" applyFill="1" applyAlignment="1">
      <alignment horizontal="left" vertical="center" wrapText="1"/>
    </xf>
    <xf numFmtId="0" fontId="3" fillId="0" borderId="0" xfId="0" applyFont="1" applyAlignment="1">
      <alignment vertical="center"/>
    </xf>
    <xf numFmtId="0" fontId="5" fillId="3" borderId="1" xfId="0" applyFont="1" applyFill="1" applyBorder="1" applyAlignment="1">
      <alignment horizontal="left" vertical="center"/>
    </xf>
    <xf numFmtId="0" fontId="5" fillId="3" borderId="3" xfId="0" applyFont="1" applyFill="1" applyBorder="1" applyAlignment="1">
      <alignment horizontal="left" vertical="center"/>
    </xf>
    <xf numFmtId="0" fontId="5" fillId="2" borderId="2" xfId="0" applyFont="1" applyFill="1" applyBorder="1" applyAlignment="1">
      <alignment horizontal="center" vertical="center"/>
    </xf>
    <xf numFmtId="0" fontId="9" fillId="3" borderId="0" xfId="0" applyFont="1" applyFill="1" applyAlignment="1">
      <alignment horizontal="left" vertical="center" wrapText="1"/>
    </xf>
    <xf numFmtId="0" fontId="3" fillId="2" borderId="0" xfId="0" applyFont="1" applyFill="1" applyAlignment="1">
      <alignment horizontal="left" vertical="center"/>
    </xf>
    <xf numFmtId="0" fontId="3" fillId="2" borderId="3" xfId="0" applyFont="1" applyFill="1" applyBorder="1" applyAlignment="1">
      <alignment vertical="center"/>
    </xf>
    <xf numFmtId="0" fontId="9" fillId="3" borderId="1"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2" xfId="0" applyFont="1" applyFill="1" applyBorder="1" applyAlignment="1">
      <alignment horizontal="center" vertical="center" wrapText="1"/>
    </xf>
    <xf numFmtId="0" fontId="9" fillId="2" borderId="0" xfId="0" applyFont="1" applyFill="1" applyAlignment="1">
      <alignment horizontal="left" vertical="center" wrapText="1"/>
    </xf>
    <xf numFmtId="0" fontId="9" fillId="2" borderId="1" xfId="0" applyFont="1" applyFill="1" applyBorder="1" applyAlignment="1">
      <alignment vertical="center" wrapText="1"/>
    </xf>
    <xf numFmtId="0" fontId="9" fillId="2" borderId="0" xfId="0" applyFont="1" applyFill="1" applyAlignment="1">
      <alignment vertical="top" wrapText="1"/>
    </xf>
    <xf numFmtId="0" fontId="23" fillId="2" borderId="0" xfId="0" applyFont="1" applyFill="1" applyAlignment="1">
      <alignment vertical="top" wrapText="1"/>
    </xf>
    <xf numFmtId="0" fontId="23" fillId="2" borderId="0" xfId="0" applyFont="1" applyFill="1" applyAlignment="1">
      <alignment horizontal="left" vertical="center" wrapText="1"/>
    </xf>
    <xf numFmtId="0" fontId="26" fillId="2" borderId="0" xfId="0" applyFont="1" applyFill="1" applyAlignment="1">
      <alignment vertical="center" wrapText="1"/>
    </xf>
    <xf numFmtId="0" fontId="12" fillId="2" borderId="0" xfId="0" applyFont="1" applyFill="1" applyAlignment="1">
      <alignment vertical="center" wrapText="1"/>
    </xf>
    <xf numFmtId="0" fontId="3" fillId="2" borderId="3" xfId="0" applyFont="1" applyFill="1" applyBorder="1"/>
    <xf numFmtId="0" fontId="29" fillId="2" borderId="0" xfId="3" applyFont="1" applyFill="1" applyAlignment="1">
      <alignment wrapText="1"/>
    </xf>
    <xf numFmtId="0" fontId="32" fillId="2" borderId="0" xfId="3" applyFont="1" applyFill="1" applyAlignment="1">
      <alignment wrapText="1"/>
    </xf>
    <xf numFmtId="0" fontId="13" fillId="0" borderId="0" xfId="0" applyFont="1" applyAlignment="1">
      <alignment horizontal="left" vertical="top" wrapText="1"/>
    </xf>
    <xf numFmtId="0" fontId="3" fillId="2" borderId="0" xfId="0" applyFont="1" applyFill="1" applyAlignment="1">
      <alignment horizontal="left" vertical="top" wrapText="1"/>
    </xf>
    <xf numFmtId="0" fontId="13" fillId="2" borderId="0" xfId="0" applyFont="1" applyFill="1" applyAlignment="1">
      <alignment horizontal="left" vertical="top" wrapText="1"/>
    </xf>
    <xf numFmtId="0" fontId="11" fillId="2" borderId="0" xfId="0" applyFont="1" applyFill="1" applyAlignment="1">
      <alignment horizontal="left" vertical="top" wrapText="1"/>
    </xf>
    <xf numFmtId="0" fontId="9" fillId="2" borderId="1" xfId="0" applyFont="1" applyFill="1" applyBorder="1" applyAlignment="1">
      <alignment horizontal="right" vertical="center"/>
    </xf>
    <xf numFmtId="0" fontId="9" fillId="2" borderId="3" xfId="0" applyFont="1" applyFill="1" applyBorder="1" applyAlignment="1">
      <alignment horizontal="right" vertical="center"/>
    </xf>
    <xf numFmtId="0" fontId="9" fillId="2" borderId="1" xfId="0" applyFont="1" applyFill="1" applyBorder="1" applyAlignment="1">
      <alignment horizontal="center" vertical="center"/>
    </xf>
    <xf numFmtId="0" fontId="34"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vertical="center"/>
    </xf>
    <xf numFmtId="0" fontId="3" fillId="2" borderId="0" xfId="0" applyFont="1" applyFill="1" applyAlignment="1">
      <alignment horizontal="left"/>
    </xf>
    <xf numFmtId="0" fontId="40" fillId="2" borderId="0" xfId="0" applyFont="1" applyFill="1" applyBorder="1" applyAlignment="1">
      <alignment horizontal="left" vertical="center"/>
    </xf>
    <xf numFmtId="0" fontId="7" fillId="2" borderId="6" xfId="0" applyFont="1" applyFill="1" applyBorder="1" applyAlignment="1">
      <alignment horizontal="left" vertical="center" wrapText="1"/>
    </xf>
    <xf numFmtId="0" fontId="39" fillId="2" borderId="0" xfId="0" applyFont="1" applyFill="1" applyAlignment="1">
      <alignment horizontal="left" vertical="top"/>
    </xf>
    <xf numFmtId="0" fontId="40" fillId="2" borderId="31" xfId="0" applyFont="1" applyFill="1" applyBorder="1" applyAlignment="1">
      <alignment horizontal="left" vertical="center"/>
    </xf>
    <xf numFmtId="0" fontId="40" fillId="0" borderId="0" xfId="0" applyFont="1" applyBorder="1" applyAlignment="1">
      <alignment horizontal="left" vertical="center"/>
    </xf>
    <xf numFmtId="0" fontId="9" fillId="2" borderId="0" xfId="0" applyFont="1" applyFill="1" applyAlignment="1">
      <alignment horizontal="left" vertical="top" wrapText="1"/>
    </xf>
    <xf numFmtId="0" fontId="5" fillId="0" borderId="1" xfId="0" applyFont="1" applyBorder="1" applyAlignment="1">
      <alignment horizontal="left" vertical="top" wrapText="1"/>
    </xf>
    <xf numFmtId="0" fontId="9" fillId="2" borderId="0" xfId="0" applyFont="1" applyFill="1" applyAlignment="1">
      <alignment wrapText="1"/>
    </xf>
    <xf numFmtId="0" fontId="3" fillId="2" borderId="0" xfId="0" applyFont="1" applyFill="1"/>
    <xf numFmtId="0" fontId="9" fillId="2" borderId="14" xfId="0" applyFont="1" applyFill="1" applyBorder="1" applyAlignment="1">
      <alignment horizontal="left" vertical="center" wrapText="1"/>
    </xf>
    <xf numFmtId="0" fontId="13" fillId="2" borderId="0" xfId="0" applyFont="1" applyFill="1" applyAlignment="1">
      <alignment vertical="center" wrapText="1"/>
    </xf>
    <xf numFmtId="0" fontId="3" fillId="2" borderId="10" xfId="0" applyFont="1" applyFill="1" applyBorder="1" applyAlignment="1">
      <alignment horizontal="left"/>
    </xf>
    <xf numFmtId="0" fontId="5" fillId="2" borderId="12" xfId="0" applyFont="1" applyFill="1" applyBorder="1" applyAlignment="1">
      <alignment horizontal="center" vertical="center" wrapText="1"/>
    </xf>
    <xf numFmtId="0" fontId="13" fillId="2" borderId="0" xfId="0" applyFont="1" applyFill="1" applyAlignment="1">
      <alignment vertical="top" wrapText="1"/>
    </xf>
    <xf numFmtId="0" fontId="29" fillId="2" borderId="1" xfId="0" applyFont="1" applyFill="1" applyBorder="1" applyAlignment="1">
      <alignment horizontal="left" vertical="center" wrapText="1"/>
    </xf>
    <xf numFmtId="0" fontId="29" fillId="2" borderId="3" xfId="0" applyFont="1" applyFill="1" applyBorder="1" applyAlignment="1">
      <alignment horizontal="left" vertical="center" wrapText="1"/>
    </xf>
    <xf numFmtId="0" fontId="29" fillId="2" borderId="1" xfId="0" applyFont="1" applyFill="1" applyBorder="1" applyAlignment="1">
      <alignment horizontal="right" vertical="center" wrapText="1"/>
    </xf>
    <xf numFmtId="0" fontId="29" fillId="2" borderId="3" xfId="0" applyFont="1" applyFill="1" applyBorder="1" applyAlignment="1">
      <alignment horizontal="right" vertical="center" wrapText="1"/>
    </xf>
    <xf numFmtId="0" fontId="30" fillId="3" borderId="22" xfId="0" applyFont="1" applyFill="1" applyBorder="1" applyAlignment="1">
      <alignment horizontal="center" vertical="center" wrapText="1"/>
    </xf>
    <xf numFmtId="0" fontId="9" fillId="2" borderId="19" xfId="0" applyFont="1" applyFill="1" applyBorder="1" applyAlignment="1">
      <alignment horizontal="left" vertical="top" wrapText="1"/>
    </xf>
    <xf numFmtId="0" fontId="30" fillId="3" borderId="21" xfId="0" applyFont="1" applyFill="1" applyBorder="1" applyAlignment="1">
      <alignment horizontal="center" vertical="top"/>
    </xf>
    <xf numFmtId="0" fontId="13" fillId="2" borderId="0" xfId="0" applyFont="1" applyFill="1" applyAlignment="1">
      <alignment horizontal="left" vertical="center" wrapText="1"/>
    </xf>
    <xf numFmtId="0" fontId="51" fillId="2" borderId="1" xfId="0" applyFont="1" applyFill="1" applyBorder="1" applyAlignment="1">
      <alignment horizontal="right" wrapText="1"/>
    </xf>
    <xf numFmtId="0" fontId="51" fillId="2" borderId="3" xfId="0" applyFont="1" applyFill="1" applyBorder="1" applyAlignment="1">
      <alignment horizontal="right" wrapText="1"/>
    </xf>
    <xf numFmtId="0" fontId="9" fillId="0" borderId="0" xfId="0" applyFont="1" applyAlignment="1">
      <alignment horizontal="left" vertical="center" wrapText="1"/>
    </xf>
    <xf numFmtId="0" fontId="10" fillId="2" borderId="25" xfId="3" applyFont="1" applyFill="1" applyBorder="1" applyAlignment="1">
      <alignment horizontal="left" vertical="top"/>
    </xf>
    <xf numFmtId="0" fontId="5" fillId="2" borderId="27" xfId="3" applyFont="1" applyFill="1" applyBorder="1" applyAlignment="1">
      <alignment horizontal="center" vertical="top"/>
    </xf>
    <xf numFmtId="0" fontId="13" fillId="2" borderId="26" xfId="3" applyFont="1" applyFill="1" applyBorder="1" applyAlignment="1">
      <alignment horizontal="left" vertical="top" wrapText="1"/>
    </xf>
    <xf numFmtId="0" fontId="13" fillId="2" borderId="0" xfId="3" applyFont="1" applyFill="1" applyAlignment="1">
      <alignment horizontal="left" vertical="top"/>
    </xf>
    <xf numFmtId="0" fontId="13" fillId="2" borderId="0" xfId="3" applyFont="1" applyFill="1" applyAlignment="1">
      <alignment horizontal="left"/>
    </xf>
    <xf numFmtId="0" fontId="3" fillId="2" borderId="3" xfId="0" applyFont="1" applyFill="1" applyBorder="1" applyAlignment="1">
      <alignment horizontal="left" vertical="center" wrapText="1"/>
    </xf>
    <xf numFmtId="49" fontId="5" fillId="2" borderId="2" xfId="0" applyNumberFormat="1" applyFont="1" applyFill="1" applyBorder="1" applyAlignment="1">
      <alignment horizontal="center" vertical="center" wrapText="1"/>
    </xf>
    <xf numFmtId="0" fontId="13" fillId="2" borderId="0" xfId="3" applyFont="1" applyFill="1" applyAlignment="1">
      <alignment horizontal="left" wrapText="1"/>
    </xf>
    <xf numFmtId="0" fontId="13" fillId="2" borderId="0" xfId="3" applyFont="1" applyFill="1" applyAlignment="1">
      <alignment wrapText="1"/>
    </xf>
    <xf numFmtId="0" fontId="9" fillId="0" borderId="0" xfId="0" applyFont="1" applyAlignment="1">
      <alignment horizontal="left" vertical="top" wrapText="1"/>
    </xf>
    <xf numFmtId="0" fontId="11" fillId="2" borderId="0" xfId="0" applyFont="1" applyFill="1" applyAlignment="1">
      <alignment horizontal="left" vertical="center" wrapText="1"/>
    </xf>
    <xf numFmtId="0" fontId="52" fillId="2" borderId="1" xfId="0" applyFont="1" applyFill="1" applyBorder="1" applyAlignment="1">
      <alignment horizontal="right" wrapText="1"/>
    </xf>
    <xf numFmtId="0" fontId="52" fillId="2" borderId="3" xfId="0" applyFont="1" applyFill="1" applyBorder="1" applyAlignment="1">
      <alignment horizontal="right" wrapText="1"/>
    </xf>
    <xf numFmtId="49" fontId="51" fillId="2" borderId="1" xfId="0" applyNumberFormat="1" applyFont="1" applyFill="1" applyBorder="1" applyAlignment="1">
      <alignment horizontal="right" wrapText="1"/>
    </xf>
    <xf numFmtId="49" fontId="51" fillId="2" borderId="3" xfId="0" applyNumberFormat="1" applyFont="1" applyFill="1" applyBorder="1" applyAlignment="1">
      <alignment horizontal="right" wrapText="1"/>
    </xf>
    <xf numFmtId="2" fontId="51" fillId="2" borderId="1" xfId="0" applyNumberFormat="1" applyFont="1" applyFill="1" applyBorder="1" applyAlignment="1">
      <alignment horizontal="right" wrapText="1"/>
    </xf>
    <xf numFmtId="2" fontId="51" fillId="2" borderId="3" xfId="0" applyNumberFormat="1" applyFont="1" applyFill="1" applyBorder="1" applyAlignment="1">
      <alignment horizontal="right" wrapText="1"/>
    </xf>
    <xf numFmtId="0" fontId="15" fillId="0" borderId="0" xfId="0" applyFont="1" applyAlignment="1">
      <alignment horizontal="left" vertical="top" wrapText="1"/>
    </xf>
    <xf numFmtId="0" fontId="3" fillId="0" borderId="3" xfId="0" applyFont="1" applyBorder="1" applyAlignment="1">
      <alignment vertical="center"/>
    </xf>
    <xf numFmtId="0" fontId="63" fillId="0" borderId="3" xfId="0" applyFont="1" applyBorder="1" applyAlignment="1">
      <alignment vertical="center"/>
    </xf>
    <xf numFmtId="0" fontId="9" fillId="0" borderId="18" xfId="0" applyFont="1" applyBorder="1" applyAlignment="1">
      <alignment vertical="center" wrapText="1"/>
    </xf>
    <xf numFmtId="0" fontId="3" fillId="0" borderId="0" xfId="0" applyFont="1"/>
  </cellXfs>
  <cellStyles count="6">
    <cellStyle name="Comma" xfId="1" builtinId="3"/>
    <cellStyle name="Normal" xfId="0" builtinId="0"/>
    <cellStyle name="Normal 2 2 2" xfId="5" xr:uid="{470859AB-2642-4276-9C36-18848FC21BE5}"/>
    <cellStyle name="Normal 2 3" xfId="3" xr:uid="{1796A0FA-771B-4088-94DC-526006615D2F}"/>
    <cellStyle name="Normal_Sheet1" xfId="4" xr:uid="{970452B8-9B47-4E7B-B66D-FFFC1BD0B84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C988-E963-4BB5-9D8A-C1545ECD0E1E}">
  <sheetPr>
    <tabColor rgb="FF124191"/>
  </sheetPr>
  <dimension ref="A1:Y52"/>
  <sheetViews>
    <sheetView showGridLines="0" tabSelected="1" zoomScale="130" zoomScaleNormal="130" workbookViewId="0"/>
  </sheetViews>
  <sheetFormatPr defaultColWidth="11.5703125" defaultRowHeight="9.75"/>
  <cols>
    <col min="1" max="1" width="34.7109375" style="1" customWidth="1"/>
    <col min="2" max="5" width="9.140625" style="1" customWidth="1"/>
    <col min="6" max="6" width="0.42578125" style="1" customWidth="1"/>
    <col min="7" max="10" width="9.140625" style="1" customWidth="1"/>
    <col min="11" max="11" width="11.5703125" style="1"/>
    <col min="12" max="12" width="10.42578125" style="1" customWidth="1"/>
    <col min="13" max="13" width="11.5703125" style="1"/>
    <col min="14" max="21" width="11.5703125" style="1" customWidth="1"/>
    <col min="22" max="16384" width="11.5703125" style="1"/>
  </cols>
  <sheetData>
    <row r="1" spans="1:25">
      <c r="D1" s="2"/>
      <c r="E1" s="2"/>
      <c r="G1" s="2"/>
      <c r="K1" s="3"/>
    </row>
    <row r="2" spans="1:25" s="5" customFormat="1" ht="17.25" thickBot="1">
      <c r="A2" s="435" t="s">
        <v>0</v>
      </c>
      <c r="B2" s="435"/>
      <c r="C2" s="435"/>
      <c r="D2" s="435"/>
      <c r="E2" s="435"/>
      <c r="F2" s="435"/>
      <c r="G2" s="435"/>
      <c r="H2" s="435"/>
      <c r="I2" s="435"/>
      <c r="J2" s="435"/>
      <c r="K2" s="4"/>
      <c r="L2" s="1"/>
      <c r="T2" s="1"/>
      <c r="U2" s="1"/>
      <c r="V2" s="1"/>
      <c r="W2" s="1"/>
      <c r="X2" s="1"/>
      <c r="Y2" s="1"/>
    </row>
    <row r="3" spans="1:25" ht="14.85" customHeight="1" thickBot="1">
      <c r="A3" s="436" t="s">
        <v>1</v>
      </c>
      <c r="B3" s="438" t="s">
        <v>2</v>
      </c>
      <c r="C3" s="438"/>
      <c r="D3" s="438"/>
      <c r="E3" s="438"/>
      <c r="F3" s="6"/>
      <c r="G3" s="438" t="s">
        <v>3</v>
      </c>
      <c r="H3" s="438"/>
      <c r="I3" s="438"/>
      <c r="J3" s="438"/>
    </row>
    <row r="4" spans="1:25" ht="10.5" thickBot="1">
      <c r="A4" s="437"/>
      <c r="B4" s="7" t="s">
        <v>420</v>
      </c>
      <c r="C4" s="7" t="s">
        <v>421</v>
      </c>
      <c r="D4" s="7" t="s">
        <v>422</v>
      </c>
      <c r="E4" s="7" t="s">
        <v>423</v>
      </c>
      <c r="F4" s="8"/>
      <c r="G4" s="9" t="s">
        <v>420</v>
      </c>
      <c r="H4" s="9" t="s">
        <v>421</v>
      </c>
      <c r="I4" s="9" t="s">
        <v>422</v>
      </c>
      <c r="J4" s="9" t="s">
        <v>423</v>
      </c>
      <c r="T4" s="10"/>
      <c r="U4" s="10"/>
      <c r="V4" s="10"/>
      <c r="W4" s="10"/>
      <c r="X4" s="10"/>
      <c r="Y4" s="10"/>
    </row>
    <row r="5" spans="1:25" s="10" customFormat="1">
      <c r="A5" s="11" t="s">
        <v>4</v>
      </c>
      <c r="B5" s="12">
        <v>6241</v>
      </c>
      <c r="C5" s="12">
        <v>5399</v>
      </c>
      <c r="D5" s="12">
        <v>17462</v>
      </c>
      <c r="E5" s="12">
        <v>15788</v>
      </c>
      <c r="F5" s="12"/>
      <c r="G5" s="12">
        <v>6241</v>
      </c>
      <c r="H5" s="12">
        <v>5399</v>
      </c>
      <c r="I5" s="12">
        <v>17462</v>
      </c>
      <c r="J5" s="12">
        <v>15788</v>
      </c>
      <c r="K5" s="13"/>
      <c r="L5" s="1"/>
      <c r="T5" s="1"/>
      <c r="U5" s="1"/>
      <c r="V5" s="1"/>
      <c r="W5" s="1"/>
      <c r="X5" s="1"/>
      <c r="Y5" s="1"/>
    </row>
    <row r="6" spans="1:25" ht="10.5" thickBot="1">
      <c r="A6" s="14" t="s">
        <v>5</v>
      </c>
      <c r="B6" s="15">
        <v>-3736</v>
      </c>
      <c r="C6" s="15">
        <v>-3203</v>
      </c>
      <c r="D6" s="15">
        <v>-10426</v>
      </c>
      <c r="E6" s="15">
        <v>-9488</v>
      </c>
      <c r="F6" s="12"/>
      <c r="G6" s="15">
        <v>-3719</v>
      </c>
      <c r="H6" s="15">
        <v>-3194</v>
      </c>
      <c r="I6" s="15">
        <v>-10377</v>
      </c>
      <c r="J6" s="15">
        <v>-9394</v>
      </c>
      <c r="K6" s="13"/>
    </row>
    <row r="7" spans="1:25">
      <c r="A7" s="16" t="s">
        <v>6</v>
      </c>
      <c r="B7" s="12">
        <v>2505</v>
      </c>
      <c r="C7" s="12">
        <v>2196</v>
      </c>
      <c r="D7" s="12">
        <v>7035</v>
      </c>
      <c r="E7" s="12">
        <v>6300</v>
      </c>
      <c r="F7" s="12"/>
      <c r="G7" s="12">
        <v>2522</v>
      </c>
      <c r="H7" s="12">
        <v>2205</v>
      </c>
      <c r="I7" s="12">
        <v>7084</v>
      </c>
      <c r="J7" s="12">
        <v>6394</v>
      </c>
      <c r="K7" s="13"/>
    </row>
    <row r="8" spans="1:25">
      <c r="A8" s="17" t="s">
        <v>7</v>
      </c>
      <c r="B8" s="12">
        <v>-1165</v>
      </c>
      <c r="C8" s="12">
        <v>-1036</v>
      </c>
      <c r="D8" s="12">
        <v>-3328</v>
      </c>
      <c r="E8" s="12">
        <v>-3096</v>
      </c>
      <c r="F8" s="12"/>
      <c r="G8" s="12">
        <v>-1139</v>
      </c>
      <c r="H8" s="12">
        <v>-1007</v>
      </c>
      <c r="I8" s="12">
        <v>-3261</v>
      </c>
      <c r="J8" s="12">
        <v>-2992</v>
      </c>
      <c r="K8" s="13"/>
    </row>
    <row r="9" spans="1:25">
      <c r="A9" s="17" t="s">
        <v>8</v>
      </c>
      <c r="B9" s="12">
        <v>-771</v>
      </c>
      <c r="C9" s="12">
        <v>-674</v>
      </c>
      <c r="D9" s="12">
        <v>-2174</v>
      </c>
      <c r="E9" s="12">
        <v>-2034</v>
      </c>
      <c r="F9" s="12"/>
      <c r="G9" s="12">
        <v>-674</v>
      </c>
      <c r="H9" s="12">
        <v>-583</v>
      </c>
      <c r="I9" s="12">
        <v>-1878</v>
      </c>
      <c r="J9" s="12">
        <v>-1719</v>
      </c>
      <c r="K9" s="13"/>
      <c r="T9" s="2"/>
    </row>
    <row r="10" spans="1:25" ht="10.5" thickBot="1">
      <c r="A10" s="18" t="s">
        <v>9</v>
      </c>
      <c r="B10" s="15">
        <v>-52</v>
      </c>
      <c r="C10" s="15">
        <v>16</v>
      </c>
      <c r="D10" s="15">
        <v>-97</v>
      </c>
      <c r="E10" s="15">
        <v>248</v>
      </c>
      <c r="F10" s="12"/>
      <c r="G10" s="15">
        <v>-51</v>
      </c>
      <c r="H10" s="15">
        <v>19</v>
      </c>
      <c r="I10" s="15">
        <v>8</v>
      </c>
      <c r="J10" s="15">
        <v>185</v>
      </c>
      <c r="K10" s="13"/>
      <c r="M10" s="2"/>
    </row>
    <row r="11" spans="1:25">
      <c r="A11" s="16" t="s">
        <v>10</v>
      </c>
      <c r="B11" s="12">
        <v>518</v>
      </c>
      <c r="C11" s="12">
        <v>502</v>
      </c>
      <c r="D11" s="12">
        <v>1436</v>
      </c>
      <c r="E11" s="12">
        <v>1418</v>
      </c>
      <c r="F11" s="12"/>
      <c r="G11" s="12">
        <v>658</v>
      </c>
      <c r="H11" s="12">
        <v>633</v>
      </c>
      <c r="I11" s="12">
        <v>1955</v>
      </c>
      <c r="J11" s="12">
        <v>1867</v>
      </c>
      <c r="K11" s="2"/>
      <c r="M11" s="2"/>
    </row>
    <row r="12" spans="1:25" ht="12" customHeight="1">
      <c r="A12" s="17" t="s">
        <v>11</v>
      </c>
      <c r="B12" s="12">
        <v>-20</v>
      </c>
      <c r="C12" s="12">
        <v>-7</v>
      </c>
      <c r="D12" s="12">
        <v>-52</v>
      </c>
      <c r="E12" s="12">
        <v>-11</v>
      </c>
      <c r="F12" s="12"/>
      <c r="G12" s="12">
        <v>-20</v>
      </c>
      <c r="H12" s="12">
        <v>-7</v>
      </c>
      <c r="I12" s="12">
        <v>-52</v>
      </c>
      <c r="J12" s="12">
        <v>-11</v>
      </c>
      <c r="K12" s="2"/>
    </row>
    <row r="13" spans="1:25" ht="10.5" thickBot="1">
      <c r="A13" s="18" t="s">
        <v>12</v>
      </c>
      <c r="B13" s="15">
        <v>12</v>
      </c>
      <c r="C13" s="15">
        <v>-50</v>
      </c>
      <c r="D13" s="15">
        <v>-78</v>
      </c>
      <c r="E13" s="15">
        <v>-173</v>
      </c>
      <c r="F13" s="12"/>
      <c r="G13" s="15">
        <v>29</v>
      </c>
      <c r="H13" s="15">
        <v>-47</v>
      </c>
      <c r="I13" s="15">
        <v>-38</v>
      </c>
      <c r="J13" s="15">
        <v>-138</v>
      </c>
      <c r="K13" s="2"/>
    </row>
    <row r="14" spans="1:25">
      <c r="A14" s="16" t="s">
        <v>13</v>
      </c>
      <c r="B14" s="12">
        <v>509</v>
      </c>
      <c r="C14" s="12">
        <v>446</v>
      </c>
      <c r="D14" s="12">
        <v>1306</v>
      </c>
      <c r="E14" s="12">
        <v>1234</v>
      </c>
      <c r="F14" s="12"/>
      <c r="G14" s="12">
        <v>667</v>
      </c>
      <c r="H14" s="12">
        <v>580</v>
      </c>
      <c r="I14" s="12">
        <v>1864</v>
      </c>
      <c r="J14" s="12">
        <v>1718</v>
      </c>
      <c r="K14" s="2"/>
    </row>
    <row r="15" spans="1:25" ht="10.5" thickBot="1">
      <c r="A15" s="18" t="s">
        <v>14</v>
      </c>
      <c r="B15" s="15">
        <v>-93</v>
      </c>
      <c r="C15" s="15">
        <v>-95</v>
      </c>
      <c r="D15" s="15">
        <v>-245</v>
      </c>
      <c r="E15" s="15">
        <v>-261</v>
      </c>
      <c r="F15" s="12"/>
      <c r="G15" s="15">
        <v>-116</v>
      </c>
      <c r="H15" s="15">
        <v>-117</v>
      </c>
      <c r="I15" s="15">
        <v>-312</v>
      </c>
      <c r="J15" s="15">
        <v>-341</v>
      </c>
      <c r="K15" s="2"/>
    </row>
    <row r="16" spans="1:25" ht="10.5" thickBot="1">
      <c r="A16" s="19" t="s">
        <v>15</v>
      </c>
      <c r="B16" s="20">
        <v>417</v>
      </c>
      <c r="C16" s="20">
        <v>350</v>
      </c>
      <c r="D16" s="20">
        <v>1061</v>
      </c>
      <c r="E16" s="20">
        <v>973</v>
      </c>
      <c r="F16" s="12"/>
      <c r="G16" s="20">
        <v>551</v>
      </c>
      <c r="H16" s="20">
        <v>463</v>
      </c>
      <c r="I16" s="20">
        <v>1552</v>
      </c>
      <c r="J16" s="20">
        <v>1377</v>
      </c>
      <c r="K16" s="2"/>
    </row>
    <row r="17" spans="1:11" ht="11.25" thickTop="1" thickBot="1">
      <c r="A17" s="21" t="s">
        <v>17</v>
      </c>
      <c r="B17" s="20">
        <v>11</v>
      </c>
      <c r="C17" s="20">
        <v>1</v>
      </c>
      <c r="D17" s="20">
        <v>46</v>
      </c>
      <c r="E17" s="20">
        <v>-8</v>
      </c>
      <c r="F17" s="12"/>
      <c r="G17" s="20">
        <v>0</v>
      </c>
      <c r="H17" s="20">
        <v>0</v>
      </c>
      <c r="I17" s="20">
        <v>0</v>
      </c>
      <c r="J17" s="20">
        <v>0</v>
      </c>
      <c r="K17" s="2"/>
    </row>
    <row r="18" spans="1:11" ht="11.25" thickTop="1" thickBot="1">
      <c r="A18" s="22" t="s">
        <v>18</v>
      </c>
      <c r="B18" s="20">
        <v>428</v>
      </c>
      <c r="C18" s="20">
        <v>351</v>
      </c>
      <c r="D18" s="20">
        <v>1107</v>
      </c>
      <c r="E18" s="20">
        <v>965</v>
      </c>
      <c r="F18" s="12"/>
      <c r="G18" s="20">
        <v>551</v>
      </c>
      <c r="H18" s="20">
        <v>463</v>
      </c>
      <c r="I18" s="20">
        <v>1552</v>
      </c>
      <c r="J18" s="20">
        <v>1377</v>
      </c>
      <c r="K18" s="2"/>
    </row>
    <row r="19" spans="1:11" ht="10.5" thickTop="1">
      <c r="A19" s="23" t="s">
        <v>19</v>
      </c>
      <c r="B19" s="12"/>
      <c r="C19" s="12"/>
      <c r="D19" s="12"/>
      <c r="E19" s="12"/>
      <c r="F19" s="12"/>
      <c r="G19" s="12"/>
      <c r="H19" s="12"/>
      <c r="I19" s="12"/>
      <c r="J19" s="12"/>
      <c r="K19" s="2"/>
    </row>
    <row r="20" spans="1:11">
      <c r="A20" s="6" t="s">
        <v>20</v>
      </c>
      <c r="B20" s="12">
        <v>427</v>
      </c>
      <c r="C20" s="12">
        <v>342</v>
      </c>
      <c r="D20" s="12">
        <v>1096</v>
      </c>
      <c r="E20" s="12">
        <v>947</v>
      </c>
      <c r="F20" s="12"/>
      <c r="G20" s="12">
        <v>550</v>
      </c>
      <c r="H20" s="12">
        <v>454</v>
      </c>
      <c r="I20" s="12">
        <v>1542</v>
      </c>
      <c r="J20" s="12">
        <v>1359</v>
      </c>
      <c r="K20" s="2"/>
    </row>
    <row r="21" spans="1:11">
      <c r="A21" s="17" t="s">
        <v>16</v>
      </c>
      <c r="B21" s="12">
        <v>1</v>
      </c>
      <c r="C21" s="12">
        <v>9</v>
      </c>
      <c r="D21" s="12">
        <v>11</v>
      </c>
      <c r="E21" s="12">
        <v>18</v>
      </c>
      <c r="F21" s="12"/>
      <c r="G21" s="12">
        <v>1</v>
      </c>
      <c r="H21" s="12">
        <v>9</v>
      </c>
      <c r="I21" s="12">
        <v>11</v>
      </c>
      <c r="J21" s="12">
        <v>18</v>
      </c>
      <c r="K21" s="2"/>
    </row>
    <row r="22" spans="1:11">
      <c r="A22" s="17"/>
      <c r="B22" s="24"/>
      <c r="C22" s="24"/>
      <c r="D22" s="24"/>
      <c r="E22" s="24"/>
      <c r="F22" s="24"/>
      <c r="G22" s="24"/>
      <c r="H22" s="24"/>
      <c r="I22" s="24"/>
      <c r="J22" s="24"/>
    </row>
    <row r="23" spans="1:11">
      <c r="A23" s="25" t="s">
        <v>21</v>
      </c>
      <c r="B23" s="25"/>
      <c r="C23" s="25"/>
      <c r="D23" s="25"/>
      <c r="E23" s="25"/>
      <c r="F23" s="25"/>
      <c r="G23" s="25"/>
      <c r="H23" s="25"/>
      <c r="I23" s="25"/>
      <c r="J23" s="25"/>
    </row>
    <row r="24" spans="1:11">
      <c r="A24" s="16" t="s">
        <v>22</v>
      </c>
      <c r="B24" s="26"/>
      <c r="C24" s="26"/>
      <c r="D24" s="26"/>
      <c r="E24" s="26"/>
      <c r="F24" s="26"/>
      <c r="G24" s="26"/>
      <c r="H24" s="26"/>
      <c r="I24" s="26"/>
      <c r="J24" s="26"/>
    </row>
    <row r="25" spans="1:11">
      <c r="A25" s="17" t="s">
        <v>23</v>
      </c>
      <c r="B25" s="27">
        <v>7.0000000000000007E-2</v>
      </c>
      <c r="C25" s="27">
        <v>0.06</v>
      </c>
      <c r="D25" s="27">
        <v>0.19</v>
      </c>
      <c r="E25" s="27">
        <v>0.17</v>
      </c>
      <c r="F25" s="27"/>
      <c r="G25" s="27">
        <v>0.1</v>
      </c>
      <c r="H25" s="27">
        <v>0.08</v>
      </c>
      <c r="I25" s="27">
        <v>0.27</v>
      </c>
      <c r="J25" s="27">
        <v>0.24</v>
      </c>
    </row>
    <row r="26" spans="1:11">
      <c r="A26" s="17" t="s">
        <v>18</v>
      </c>
      <c r="B26" s="27">
        <v>0.08</v>
      </c>
      <c r="C26" s="27">
        <v>0.06</v>
      </c>
      <c r="D26" s="27">
        <v>0.19</v>
      </c>
      <c r="E26" s="27">
        <v>0.17</v>
      </c>
      <c r="F26" s="27"/>
      <c r="G26" s="27">
        <v>0.1</v>
      </c>
      <c r="H26" s="27">
        <v>0.08</v>
      </c>
      <c r="I26" s="27">
        <v>0.27</v>
      </c>
      <c r="J26" s="27">
        <v>0.24</v>
      </c>
    </row>
    <row r="27" spans="1:11" ht="12.75" customHeight="1">
      <c r="A27" s="16" t="s">
        <v>24</v>
      </c>
      <c r="B27" s="27"/>
      <c r="C27" s="27"/>
      <c r="D27" s="27"/>
      <c r="E27" s="27"/>
      <c r="F27" s="27"/>
      <c r="G27" s="27"/>
      <c r="H27" s="27"/>
      <c r="I27" s="27"/>
      <c r="J27" s="27"/>
    </row>
    <row r="28" spans="1:11">
      <c r="A28" s="17" t="s">
        <v>23</v>
      </c>
      <c r="B28" s="27">
        <v>7.0000000000000007E-2</v>
      </c>
      <c r="C28" s="27">
        <v>0.06</v>
      </c>
      <c r="D28" s="27">
        <v>0.18</v>
      </c>
      <c r="E28" s="27">
        <v>0.17</v>
      </c>
      <c r="F28" s="27"/>
      <c r="G28" s="27">
        <v>0.1</v>
      </c>
      <c r="H28" s="27">
        <v>0.08</v>
      </c>
      <c r="I28" s="27">
        <v>0.27</v>
      </c>
      <c r="J28" s="27">
        <v>0.24</v>
      </c>
    </row>
    <row r="29" spans="1:11">
      <c r="A29" s="17" t="s">
        <v>18</v>
      </c>
      <c r="B29" s="27">
        <v>0.08</v>
      </c>
      <c r="C29" s="27">
        <v>0.06</v>
      </c>
      <c r="D29" s="27">
        <v>0.19</v>
      </c>
      <c r="E29" s="27">
        <v>0.17</v>
      </c>
      <c r="F29" s="6"/>
      <c r="G29" s="27">
        <v>0.1</v>
      </c>
      <c r="H29" s="27">
        <v>0.08</v>
      </c>
      <c r="I29" s="27">
        <v>0.27</v>
      </c>
      <c r="J29" s="28">
        <v>0.24</v>
      </c>
    </row>
    <row r="30" spans="1:11">
      <c r="A30" s="17"/>
      <c r="B30" s="26"/>
      <c r="C30" s="26"/>
      <c r="D30" s="26"/>
      <c r="E30" s="26"/>
      <c r="F30" s="29"/>
      <c r="G30" s="26"/>
      <c r="H30" s="26"/>
      <c r="I30" s="26"/>
      <c r="J30" s="30"/>
    </row>
    <row r="31" spans="1:11">
      <c r="A31" s="16" t="s">
        <v>25</v>
      </c>
      <c r="B31" s="29"/>
      <c r="C31" s="29"/>
      <c r="D31" s="29"/>
      <c r="E31" s="29"/>
      <c r="F31" s="29"/>
      <c r="G31" s="29"/>
      <c r="H31" s="29"/>
      <c r="I31" s="29"/>
      <c r="J31" s="29"/>
    </row>
    <row r="32" spans="1:11">
      <c r="A32" s="16" t="s">
        <v>22</v>
      </c>
      <c r="B32" s="24"/>
      <c r="C32" s="24"/>
      <c r="D32" s="24"/>
      <c r="E32" s="24"/>
      <c r="F32" s="24"/>
      <c r="G32" s="24"/>
      <c r="H32" s="24"/>
      <c r="I32" s="24"/>
      <c r="J32" s="24"/>
    </row>
    <row r="33" spans="1:10">
      <c r="A33" s="17" t="s">
        <v>23</v>
      </c>
      <c r="B33" s="12">
        <v>5607165</v>
      </c>
      <c r="C33" s="12">
        <v>5631572</v>
      </c>
      <c r="D33" s="12">
        <v>5622247</v>
      </c>
      <c r="E33" s="12">
        <v>5628367</v>
      </c>
      <c r="F33" s="12"/>
      <c r="G33" s="12">
        <v>5607165</v>
      </c>
      <c r="H33" s="12">
        <v>5631572</v>
      </c>
      <c r="I33" s="12">
        <v>5622247</v>
      </c>
      <c r="J33" s="12">
        <v>5628367</v>
      </c>
    </row>
    <row r="34" spans="1:10">
      <c r="A34" s="17" t="s">
        <v>18</v>
      </c>
      <c r="B34" s="12">
        <v>5607165</v>
      </c>
      <c r="C34" s="12">
        <v>5631572</v>
      </c>
      <c r="D34" s="12">
        <v>5622247</v>
      </c>
      <c r="E34" s="12">
        <v>5628367</v>
      </c>
      <c r="F34" s="12"/>
      <c r="G34" s="12">
        <v>5607165</v>
      </c>
      <c r="H34" s="12">
        <v>5631572</v>
      </c>
      <c r="I34" s="12">
        <v>5622247</v>
      </c>
      <c r="J34" s="12">
        <v>5628367</v>
      </c>
    </row>
    <row r="35" spans="1:10">
      <c r="A35" s="16" t="s">
        <v>24</v>
      </c>
      <c r="B35" s="12"/>
      <c r="C35" s="12"/>
      <c r="D35" s="12"/>
      <c r="E35" s="12"/>
      <c r="F35" s="12"/>
      <c r="G35" s="12"/>
      <c r="H35" s="12"/>
      <c r="I35" s="12"/>
      <c r="J35" s="12"/>
    </row>
    <row r="36" spans="1:10" ht="9.75" customHeight="1">
      <c r="A36" s="17" t="s">
        <v>23</v>
      </c>
      <c r="B36" s="12">
        <v>5667603</v>
      </c>
      <c r="C36" s="12">
        <v>5691352</v>
      </c>
      <c r="D36" s="12">
        <v>5677823</v>
      </c>
      <c r="E36" s="12">
        <v>5671235</v>
      </c>
      <c r="F36" s="12"/>
      <c r="G36" s="12">
        <v>5667603</v>
      </c>
      <c r="H36" s="12">
        <v>5691352</v>
      </c>
      <c r="I36" s="12">
        <v>5677823</v>
      </c>
      <c r="J36" s="12">
        <v>5671235</v>
      </c>
    </row>
    <row r="37" spans="1:10" ht="10.5" thickBot="1">
      <c r="A37" s="14" t="s">
        <v>18</v>
      </c>
      <c r="B37" s="15">
        <v>5667603</v>
      </c>
      <c r="C37" s="15">
        <v>5691352</v>
      </c>
      <c r="D37" s="15">
        <v>5677823</v>
      </c>
      <c r="E37" s="15">
        <v>5671235</v>
      </c>
      <c r="F37" s="15"/>
      <c r="G37" s="15">
        <v>5667603</v>
      </c>
      <c r="H37" s="15">
        <v>5691352</v>
      </c>
      <c r="I37" s="15">
        <v>5677823</v>
      </c>
      <c r="J37" s="15">
        <v>5671235</v>
      </c>
    </row>
    <row r="38" spans="1:10">
      <c r="A38" s="32"/>
      <c r="B38" s="32"/>
      <c r="C38" s="32"/>
      <c r="D38" s="32"/>
      <c r="E38" s="32"/>
      <c r="F38" s="32"/>
      <c r="G38" s="32"/>
      <c r="H38" s="32"/>
      <c r="I38" s="32"/>
      <c r="J38" s="32"/>
    </row>
    <row r="39" spans="1:10">
      <c r="A39" s="439" t="s">
        <v>26</v>
      </c>
      <c r="B39" s="439"/>
      <c r="C39" s="439"/>
      <c r="D39" s="439"/>
      <c r="E39" s="439"/>
      <c r="F39" s="439"/>
      <c r="G39" s="439"/>
      <c r="H39" s="439"/>
      <c r="I39" s="439"/>
      <c r="J39" s="439"/>
    </row>
    <row r="40" spans="1:10">
      <c r="A40" s="433"/>
      <c r="B40" s="433"/>
      <c r="C40" s="433"/>
      <c r="D40" s="433"/>
      <c r="E40" s="433"/>
      <c r="F40" s="433"/>
      <c r="G40" s="433"/>
      <c r="H40" s="433"/>
      <c r="I40" s="33"/>
      <c r="J40" s="33"/>
    </row>
    <row r="41" spans="1:10">
      <c r="A41" s="34"/>
    </row>
    <row r="42" spans="1:10">
      <c r="A42" s="434"/>
      <c r="B42" s="434"/>
      <c r="C42" s="434"/>
      <c r="D42" s="434"/>
      <c r="E42" s="434"/>
      <c r="F42" s="434"/>
      <c r="G42" s="434"/>
      <c r="H42" s="434"/>
      <c r="I42" s="434"/>
    </row>
    <row r="52" ht="15" customHeight="1"/>
  </sheetData>
  <mergeCells count="8">
    <mergeCell ref="A40:H40"/>
    <mergeCell ref="A42:I42"/>
    <mergeCell ref="A2:J2"/>
    <mergeCell ref="A3:A4"/>
    <mergeCell ref="B3:E3"/>
    <mergeCell ref="G3:J3"/>
    <mergeCell ref="A39:H39"/>
    <mergeCell ref="I39:J3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90736-3CCE-4549-8C3A-BEDD002015D0}">
  <sheetPr>
    <tabColor rgb="FF124191"/>
  </sheetPr>
  <dimension ref="A1:X43"/>
  <sheetViews>
    <sheetView showGridLines="0" zoomScale="130" zoomScaleNormal="130" workbookViewId="0">
      <selection sqref="A1:F1"/>
    </sheetView>
  </sheetViews>
  <sheetFormatPr defaultColWidth="11.42578125" defaultRowHeight="15"/>
  <cols>
    <col min="1" max="1" width="28.5703125" style="42" customWidth="1"/>
    <col min="2" max="2" width="14.42578125" style="42" customWidth="1"/>
    <col min="3" max="3" width="9.5703125" style="42" customWidth="1"/>
    <col min="4" max="4" width="9.42578125" style="42" customWidth="1"/>
    <col min="5" max="6" width="11.42578125" style="42" customWidth="1"/>
    <col min="7" max="7" width="8.42578125" style="42" customWidth="1"/>
    <col min="8" max="10" width="3.42578125" style="42" customWidth="1"/>
    <col min="11" max="11" width="8.5703125" style="42" customWidth="1"/>
    <col min="12" max="12" width="8.42578125" style="42" customWidth="1"/>
    <col min="13" max="13" width="5.5703125" style="42" customWidth="1"/>
    <col min="14" max="17" width="11.5703125" style="42" customWidth="1"/>
    <col min="18" max="16384" width="11.42578125" style="42"/>
  </cols>
  <sheetData>
    <row r="1" spans="1:24" ht="16.5">
      <c r="A1" s="474" t="s">
        <v>235</v>
      </c>
      <c r="B1" s="474"/>
      <c r="C1" s="474"/>
      <c r="D1" s="474"/>
      <c r="E1" s="474"/>
      <c r="F1" s="474"/>
      <c r="G1" s="168"/>
      <c r="H1" s="168"/>
      <c r="I1" s="168"/>
      <c r="J1" s="168"/>
    </row>
    <row r="2" spans="1:24" s="245" customFormat="1" ht="165" customHeight="1">
      <c r="A2" s="479" t="s">
        <v>236</v>
      </c>
      <c r="B2" s="479"/>
      <c r="C2" s="479"/>
      <c r="D2" s="479"/>
      <c r="E2" s="479"/>
      <c r="F2" s="479"/>
      <c r="G2" s="479"/>
      <c r="H2" s="97"/>
      <c r="I2" s="97"/>
      <c r="J2" s="97"/>
      <c r="K2" s="90"/>
      <c r="L2" s="90"/>
      <c r="M2" s="90"/>
    </row>
    <row r="3" spans="1:24" s="245" customFormat="1" ht="11.25" customHeight="1">
      <c r="A3" s="90"/>
      <c r="B3" s="90"/>
      <c r="C3" s="90"/>
      <c r="D3" s="90"/>
      <c r="E3" s="90"/>
      <c r="F3" s="90"/>
      <c r="G3" s="90"/>
      <c r="H3" s="90"/>
      <c r="I3" s="90"/>
      <c r="J3" s="90"/>
      <c r="K3" s="90"/>
      <c r="L3" s="42"/>
      <c r="M3" s="42"/>
      <c r="N3" s="42"/>
      <c r="O3" s="42"/>
      <c r="P3" s="42"/>
      <c r="Q3" s="42"/>
      <c r="R3" s="42"/>
      <c r="S3" s="42"/>
      <c r="T3" s="42"/>
      <c r="U3" s="42"/>
      <c r="V3" s="42"/>
      <c r="W3" s="42"/>
      <c r="X3" s="42"/>
    </row>
    <row r="4" spans="1:24" s="245" customFormat="1" ht="15" customHeight="1">
      <c r="A4" s="42"/>
      <c r="B4" s="42"/>
      <c r="C4" s="42"/>
      <c r="D4" s="42"/>
      <c r="E4" s="42"/>
      <c r="F4" s="42"/>
      <c r="G4" s="42"/>
      <c r="H4" s="42"/>
      <c r="I4" s="42"/>
      <c r="J4" s="42"/>
      <c r="K4" s="42"/>
      <c r="L4" s="42"/>
      <c r="M4" s="42"/>
      <c r="N4" s="42"/>
      <c r="O4" s="42"/>
      <c r="P4" s="42"/>
      <c r="Q4" s="42"/>
      <c r="R4" s="42"/>
      <c r="S4" s="42"/>
      <c r="T4" s="42"/>
      <c r="U4" s="42"/>
      <c r="V4" s="42"/>
      <c r="W4" s="42"/>
      <c r="X4" s="42"/>
    </row>
    <row r="5" spans="1:24" s="245" customFormat="1" ht="15" customHeight="1">
      <c r="A5" s="42"/>
      <c r="B5" s="42"/>
      <c r="C5" s="42"/>
      <c r="D5" s="42"/>
      <c r="E5" s="42"/>
      <c r="F5" s="42"/>
      <c r="G5" s="42"/>
      <c r="H5" s="42"/>
      <c r="I5" s="42"/>
      <c r="J5" s="42"/>
      <c r="K5" s="42"/>
      <c r="L5" s="42"/>
      <c r="M5" s="42"/>
      <c r="N5" s="42"/>
      <c r="O5" s="42"/>
      <c r="P5" s="42"/>
      <c r="Q5" s="42"/>
      <c r="R5" s="42"/>
      <c r="S5" s="42"/>
      <c r="T5" s="42"/>
      <c r="U5" s="42"/>
      <c r="V5" s="42"/>
      <c r="W5" s="42"/>
      <c r="X5" s="42"/>
    </row>
    <row r="6" spans="1:24" s="245" customFormat="1" ht="15" customHeight="1">
      <c r="A6" s="42"/>
      <c r="B6" s="42"/>
      <c r="C6" s="42"/>
      <c r="D6" s="42"/>
      <c r="E6" s="42"/>
      <c r="F6" s="42"/>
      <c r="G6" s="42"/>
      <c r="H6" s="42"/>
      <c r="I6" s="42"/>
      <c r="J6" s="42"/>
      <c r="K6" s="42"/>
      <c r="L6" s="42"/>
      <c r="M6" s="42"/>
      <c r="N6" s="42"/>
      <c r="O6" s="42"/>
      <c r="P6" s="42"/>
      <c r="Q6" s="42"/>
      <c r="R6" s="42"/>
      <c r="S6" s="42"/>
      <c r="T6" s="42"/>
      <c r="U6" s="42"/>
      <c r="V6" s="42"/>
      <c r="W6" s="42"/>
      <c r="X6" s="42"/>
    </row>
    <row r="7" spans="1:24" ht="19.5" customHeight="1"/>
    <row r="8" spans="1:24" ht="10.5" customHeight="1"/>
    <row r="9" spans="1:24" ht="10.5" customHeight="1"/>
    <row r="10" spans="1:24" ht="6.75" customHeight="1"/>
    <row r="11" spans="1:24" ht="6.75" customHeight="1"/>
    <row r="12" spans="1:24" ht="6.75" customHeight="1"/>
    <row r="13" spans="1:24" ht="10.5" customHeight="1"/>
    <row r="14" spans="1:24" ht="12.75" customHeight="1"/>
    <row r="15" spans="1:24" ht="16.5" customHeight="1"/>
    <row r="16" spans="1:24" ht="10.5" customHeight="1"/>
    <row r="17" ht="56.25" customHeight="1"/>
    <row r="18" ht="12.75" customHeight="1"/>
    <row r="19" ht="17.25" customHeight="1"/>
    <row r="20" ht="15" customHeight="1"/>
    <row r="21" ht="7.5" customHeight="1"/>
    <row r="22" ht="13.5" customHeight="1"/>
    <row r="23" ht="13.5" customHeight="1"/>
    <row r="24" ht="7.5" customHeight="1"/>
    <row r="25" ht="7.5" customHeight="1"/>
    <row r="26" ht="11.25" customHeight="1"/>
    <row r="35" ht="12.75" customHeight="1"/>
    <row r="36" ht="15" customHeight="1"/>
    <row r="43" ht="23.25" customHeight="1"/>
  </sheetData>
  <mergeCells count="2">
    <mergeCell ref="A1:F1"/>
    <mergeCell ref="A2:G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E262-7739-4514-AF7F-C4887AF2A579}">
  <sheetPr>
    <tabColor rgb="FF124191"/>
  </sheetPr>
  <dimension ref="A1:O69"/>
  <sheetViews>
    <sheetView showGridLines="0" zoomScale="130" zoomScaleNormal="130" workbookViewId="0">
      <selection sqref="A1:L1"/>
    </sheetView>
  </sheetViews>
  <sheetFormatPr defaultColWidth="11.42578125" defaultRowHeight="15"/>
  <cols>
    <col min="1" max="1" width="31.42578125" style="42" customWidth="1"/>
    <col min="2" max="2" width="11.42578125" style="42" customWidth="1"/>
    <col min="3" max="3" width="1.42578125" style="42" customWidth="1"/>
    <col min="4" max="6" width="6.42578125" style="42" customWidth="1"/>
    <col min="7" max="7" width="1.42578125" style="42" customWidth="1"/>
    <col min="8" max="10" width="6.42578125" style="42" customWidth="1"/>
    <col min="11" max="11" width="7.7109375" style="42" customWidth="1"/>
    <col min="12" max="12" width="8.28515625" style="42" customWidth="1"/>
    <col min="13" max="13" width="5" style="42" customWidth="1"/>
    <col min="14" max="14" width="7.42578125" style="42" customWidth="1"/>
    <col min="15" max="15" width="8.42578125" customWidth="1"/>
    <col min="16" max="16384" width="11.42578125" style="42"/>
  </cols>
  <sheetData>
    <row r="1" spans="1:15" ht="16.5">
      <c r="A1" s="440" t="s">
        <v>246</v>
      </c>
      <c r="B1" s="440"/>
      <c r="C1" s="440"/>
      <c r="D1" s="440"/>
      <c r="E1" s="440"/>
      <c r="F1" s="440"/>
      <c r="G1" s="440"/>
      <c r="H1" s="440"/>
      <c r="I1" s="440"/>
      <c r="J1" s="440"/>
      <c r="K1" s="440"/>
      <c r="L1" s="440"/>
      <c r="O1" s="42"/>
    </row>
    <row r="2" spans="1:15" s="268" customFormat="1" ht="62.25" customHeight="1" thickBot="1">
      <c r="A2" s="485" t="s">
        <v>247</v>
      </c>
      <c r="B2" s="485"/>
      <c r="C2" s="485"/>
      <c r="D2" s="485"/>
      <c r="E2" s="485"/>
      <c r="F2" s="485"/>
      <c r="G2" s="485"/>
      <c r="H2" s="485"/>
      <c r="I2" s="485"/>
      <c r="J2" s="485"/>
      <c r="K2" s="485"/>
      <c r="L2" s="485"/>
      <c r="M2" s="266"/>
      <c r="N2" s="266"/>
    </row>
    <row r="3" spans="1:15" s="268" customFormat="1" ht="15.75" thickBot="1">
      <c r="A3" s="269" t="s">
        <v>1</v>
      </c>
      <c r="B3" s="486" t="s">
        <v>248</v>
      </c>
      <c r="C3" s="486"/>
      <c r="D3" s="486"/>
      <c r="E3" s="486"/>
      <c r="F3" s="486"/>
      <c r="G3" s="486"/>
      <c r="H3" s="486"/>
      <c r="I3" s="486"/>
      <c r="J3" s="486"/>
      <c r="K3" s="486"/>
      <c r="L3" s="270" t="s">
        <v>249</v>
      </c>
    </row>
    <row r="4" spans="1:15" s="268" customFormat="1">
      <c r="A4" s="271"/>
      <c r="B4" s="272" t="s">
        <v>250</v>
      </c>
      <c r="C4" s="146"/>
      <c r="D4" s="484" t="s">
        <v>251</v>
      </c>
      <c r="E4" s="484"/>
      <c r="F4" s="484"/>
      <c r="G4" s="146"/>
      <c r="H4" s="484" t="s">
        <v>252</v>
      </c>
      <c r="I4" s="484"/>
      <c r="J4" s="484"/>
      <c r="K4" s="273"/>
      <c r="L4" s="274"/>
    </row>
    <row r="5" spans="1:15" s="277" customFormat="1" ht="6.75" customHeight="1" thickBot="1">
      <c r="A5" s="275" t="s">
        <v>424</v>
      </c>
      <c r="B5" s="276"/>
      <c r="C5" s="276"/>
      <c r="D5" s="276" t="s">
        <v>253</v>
      </c>
      <c r="E5" s="276" t="s">
        <v>254</v>
      </c>
      <c r="F5" s="276" t="s">
        <v>255</v>
      </c>
      <c r="G5" s="276"/>
      <c r="H5" s="276" t="s">
        <v>253</v>
      </c>
      <c r="I5" s="276" t="s">
        <v>254</v>
      </c>
      <c r="J5" s="276" t="s">
        <v>255</v>
      </c>
      <c r="K5" s="276" t="s">
        <v>165</v>
      </c>
      <c r="L5" s="276" t="s">
        <v>165</v>
      </c>
    </row>
    <row r="6" spans="1:15" s="277" customFormat="1" ht="9.75">
      <c r="A6" s="279" t="s">
        <v>256</v>
      </c>
      <c r="B6" s="280">
        <v>0</v>
      </c>
      <c r="C6" s="280"/>
      <c r="D6" s="280">
        <v>6</v>
      </c>
      <c r="E6" s="280">
        <v>0</v>
      </c>
      <c r="F6" s="280">
        <v>918</v>
      </c>
      <c r="G6" s="280"/>
      <c r="H6" s="280">
        <v>0</v>
      </c>
      <c r="I6" s="280">
        <v>0</v>
      </c>
      <c r="J6" s="280">
        <v>0</v>
      </c>
      <c r="K6" s="280">
        <v>924</v>
      </c>
      <c r="L6" s="280">
        <v>924</v>
      </c>
    </row>
    <row r="7" spans="1:15" s="281" customFormat="1" ht="12.75">
      <c r="A7" s="279" t="s">
        <v>257</v>
      </c>
      <c r="B7" s="280">
        <v>186</v>
      </c>
      <c r="C7" s="280"/>
      <c r="D7" s="280">
        <v>0</v>
      </c>
      <c r="E7" s="280">
        <v>92</v>
      </c>
      <c r="F7" s="280">
        <v>0</v>
      </c>
      <c r="G7" s="280"/>
      <c r="H7" s="280">
        <v>0</v>
      </c>
      <c r="I7" s="280">
        <v>70</v>
      </c>
      <c r="J7" s="280">
        <v>0</v>
      </c>
      <c r="K7" s="280">
        <v>348</v>
      </c>
      <c r="L7" s="280">
        <v>348</v>
      </c>
      <c r="M7" s="277"/>
      <c r="N7" s="277"/>
    </row>
    <row r="8" spans="1:15" s="281" customFormat="1" ht="12.75">
      <c r="A8" s="279" t="s">
        <v>258</v>
      </c>
      <c r="B8" s="280">
        <v>715</v>
      </c>
      <c r="C8" s="280"/>
      <c r="D8" s="280">
        <v>0</v>
      </c>
      <c r="E8" s="280">
        <v>0</v>
      </c>
      <c r="F8" s="280">
        <v>0</v>
      </c>
      <c r="G8" s="280"/>
      <c r="H8" s="280">
        <v>0</v>
      </c>
      <c r="I8" s="280">
        <v>0</v>
      </c>
      <c r="J8" s="280">
        <v>0</v>
      </c>
      <c r="K8" s="280">
        <v>715</v>
      </c>
      <c r="L8" s="280">
        <v>673</v>
      </c>
      <c r="M8" s="277"/>
      <c r="N8" s="277"/>
    </row>
    <row r="9" spans="1:15" s="281" customFormat="1" ht="12.75">
      <c r="A9" s="279" t="s">
        <v>259</v>
      </c>
      <c r="B9" s="280">
        <v>307</v>
      </c>
      <c r="C9" s="280"/>
      <c r="D9" s="280">
        <v>0</v>
      </c>
      <c r="E9" s="280">
        <v>0</v>
      </c>
      <c r="F9" s="280">
        <v>0</v>
      </c>
      <c r="G9" s="280"/>
      <c r="H9" s="280">
        <v>0</v>
      </c>
      <c r="I9" s="280">
        <v>29</v>
      </c>
      <c r="J9" s="280">
        <v>0</v>
      </c>
      <c r="K9" s="280">
        <v>336</v>
      </c>
      <c r="L9" s="280">
        <v>336</v>
      </c>
      <c r="M9" s="277"/>
      <c r="N9" s="277"/>
    </row>
    <row r="10" spans="1:15" s="281" customFormat="1" ht="12.75">
      <c r="A10" s="279" t="s">
        <v>260</v>
      </c>
      <c r="B10" s="280">
        <v>0</v>
      </c>
      <c r="C10" s="280"/>
      <c r="D10" s="280">
        <v>0</v>
      </c>
      <c r="E10" s="280">
        <v>742</v>
      </c>
      <c r="F10" s="280">
        <v>0</v>
      </c>
      <c r="G10" s="280"/>
      <c r="H10" s="280">
        <v>0</v>
      </c>
      <c r="I10" s="280">
        <v>0</v>
      </c>
      <c r="J10" s="280">
        <v>0</v>
      </c>
      <c r="K10" s="280">
        <v>742</v>
      </c>
      <c r="L10" s="280">
        <v>742</v>
      </c>
      <c r="M10" s="277"/>
      <c r="N10" s="277"/>
    </row>
    <row r="11" spans="1:15" s="281" customFormat="1" ht="12.75">
      <c r="A11" s="279" t="s">
        <v>261</v>
      </c>
      <c r="B11" s="280">
        <v>0</v>
      </c>
      <c r="C11" s="280"/>
      <c r="D11" s="280">
        <v>0</v>
      </c>
      <c r="E11" s="280">
        <v>0</v>
      </c>
      <c r="F11" s="280">
        <v>0</v>
      </c>
      <c r="G11" s="280"/>
      <c r="H11" s="280">
        <v>0</v>
      </c>
      <c r="I11" s="280">
        <v>5337</v>
      </c>
      <c r="J11" s="280">
        <v>0</v>
      </c>
      <c r="K11" s="280">
        <v>5337</v>
      </c>
      <c r="L11" s="280">
        <v>5337</v>
      </c>
      <c r="M11" s="277"/>
      <c r="N11" s="277"/>
    </row>
    <row r="12" spans="1:15" s="281" customFormat="1" ht="12.75">
      <c r="A12" s="279" t="s">
        <v>262</v>
      </c>
      <c r="B12" s="280">
        <v>1563</v>
      </c>
      <c r="C12" s="280"/>
      <c r="D12" s="280">
        <v>0</v>
      </c>
      <c r="E12" s="280">
        <v>1777</v>
      </c>
      <c r="F12" s="280">
        <v>0</v>
      </c>
      <c r="G12" s="280"/>
      <c r="H12" s="280">
        <v>0</v>
      </c>
      <c r="I12" s="280">
        <v>0</v>
      </c>
      <c r="J12" s="280">
        <v>0</v>
      </c>
      <c r="K12" s="280">
        <v>3340</v>
      </c>
      <c r="L12" s="280">
        <v>3340</v>
      </c>
      <c r="M12" s="277"/>
      <c r="N12" s="277"/>
    </row>
    <row r="13" spans="1:15" s="281" customFormat="1" ht="13.5" thickBot="1">
      <c r="A13" s="282" t="s">
        <v>237</v>
      </c>
      <c r="B13" s="280">
        <v>4574</v>
      </c>
      <c r="C13" s="283"/>
      <c r="D13" s="280">
        <v>0</v>
      </c>
      <c r="E13" s="280">
        <v>622</v>
      </c>
      <c r="F13" s="280">
        <v>0</v>
      </c>
      <c r="G13" s="283"/>
      <c r="H13" s="280">
        <v>0</v>
      </c>
      <c r="I13" s="280">
        <v>0</v>
      </c>
      <c r="J13" s="280">
        <v>0</v>
      </c>
      <c r="K13" s="280">
        <v>5196</v>
      </c>
      <c r="L13" s="280">
        <v>5196</v>
      </c>
      <c r="M13" s="277"/>
      <c r="N13" s="277"/>
    </row>
    <row r="14" spans="1:15" s="281" customFormat="1" ht="13.5" thickBot="1">
      <c r="A14" s="284" t="s">
        <v>263</v>
      </c>
      <c r="B14" s="285">
        <v>7345</v>
      </c>
      <c r="C14" s="285"/>
      <c r="D14" s="285">
        <v>6</v>
      </c>
      <c r="E14" s="285">
        <v>3233</v>
      </c>
      <c r="F14" s="285">
        <v>918</v>
      </c>
      <c r="G14" s="285"/>
      <c r="H14" s="285">
        <v>0</v>
      </c>
      <c r="I14" s="285">
        <v>5436</v>
      </c>
      <c r="J14" s="285">
        <v>0</v>
      </c>
      <c r="K14" s="285">
        <v>16938</v>
      </c>
      <c r="L14" s="285">
        <v>16896</v>
      </c>
      <c r="M14" s="277"/>
      <c r="N14" s="277"/>
    </row>
    <row r="15" spans="1:15" s="281" customFormat="1" ht="13.5" thickTop="1">
      <c r="A15" s="279" t="s">
        <v>264</v>
      </c>
      <c r="B15" s="280">
        <v>4364</v>
      </c>
      <c r="C15" s="286"/>
      <c r="D15" s="280">
        <v>0</v>
      </c>
      <c r="E15" s="280">
        <v>0</v>
      </c>
      <c r="F15" s="280">
        <v>0</v>
      </c>
      <c r="G15" s="280"/>
      <c r="H15" s="280">
        <v>0</v>
      </c>
      <c r="I15" s="280">
        <v>0</v>
      </c>
      <c r="J15" s="280">
        <v>0</v>
      </c>
      <c r="K15" s="280">
        <v>4364</v>
      </c>
      <c r="L15" s="280">
        <v>4217</v>
      </c>
      <c r="M15" s="277"/>
      <c r="N15" s="277"/>
    </row>
    <row r="16" spans="1:15" s="281" customFormat="1" ht="12.75">
      <c r="A16" s="279" t="s">
        <v>265</v>
      </c>
      <c r="B16" s="280">
        <v>0</v>
      </c>
      <c r="C16" s="286"/>
      <c r="D16" s="280">
        <v>0</v>
      </c>
      <c r="E16" s="280">
        <v>0</v>
      </c>
      <c r="F16" s="280">
        <v>57</v>
      </c>
      <c r="G16" s="280"/>
      <c r="H16" s="280">
        <v>0</v>
      </c>
      <c r="I16" s="280">
        <v>0</v>
      </c>
      <c r="J16" s="280">
        <v>0</v>
      </c>
      <c r="K16" s="280">
        <v>57</v>
      </c>
      <c r="L16" s="280">
        <v>57</v>
      </c>
      <c r="M16" s="277"/>
      <c r="N16" s="277"/>
    </row>
    <row r="17" spans="1:14" s="281" customFormat="1" ht="12.75">
      <c r="A17" s="279" t="s">
        <v>266</v>
      </c>
      <c r="B17" s="280">
        <v>232</v>
      </c>
      <c r="C17" s="286"/>
      <c r="D17" s="280">
        <v>0</v>
      </c>
      <c r="E17" s="280">
        <v>0</v>
      </c>
      <c r="F17" s="280">
        <v>0</v>
      </c>
      <c r="G17" s="280"/>
      <c r="H17" s="280">
        <v>0</v>
      </c>
      <c r="I17" s="280">
        <v>0</v>
      </c>
      <c r="J17" s="280">
        <v>0</v>
      </c>
      <c r="K17" s="280">
        <v>232</v>
      </c>
      <c r="L17" s="280">
        <v>232</v>
      </c>
      <c r="M17" s="277"/>
      <c r="N17" s="277"/>
    </row>
    <row r="18" spans="1:14" s="281" customFormat="1" ht="12.75">
      <c r="A18" s="279" t="s">
        <v>267</v>
      </c>
      <c r="B18" s="280">
        <v>72</v>
      </c>
      <c r="C18" s="286"/>
      <c r="D18" s="280">
        <v>0</v>
      </c>
      <c r="E18" s="280">
        <v>0</v>
      </c>
      <c r="F18" s="280">
        <v>534</v>
      </c>
      <c r="G18" s="287"/>
      <c r="H18" s="280">
        <v>0</v>
      </c>
      <c r="I18" s="280">
        <v>0</v>
      </c>
      <c r="J18" s="280">
        <v>0</v>
      </c>
      <c r="K18" s="280">
        <v>606</v>
      </c>
      <c r="L18" s="280">
        <v>606</v>
      </c>
      <c r="M18" s="277"/>
      <c r="N18" s="277"/>
    </row>
    <row r="19" spans="1:14" s="281" customFormat="1" ht="12.75">
      <c r="A19" s="279" t="s">
        <v>268</v>
      </c>
      <c r="B19" s="280">
        <v>0</v>
      </c>
      <c r="C19" s="286"/>
      <c r="D19" s="280">
        <v>0</v>
      </c>
      <c r="E19" s="280">
        <v>882</v>
      </c>
      <c r="F19" s="280">
        <v>0</v>
      </c>
      <c r="G19" s="287"/>
      <c r="H19" s="280">
        <v>0</v>
      </c>
      <c r="I19" s="280">
        <v>0</v>
      </c>
      <c r="J19" s="280">
        <v>0</v>
      </c>
      <c r="K19" s="280">
        <v>882</v>
      </c>
      <c r="L19" s="280">
        <v>882</v>
      </c>
      <c r="M19" s="277"/>
      <c r="N19" s="277"/>
    </row>
    <row r="20" spans="1:14" s="281" customFormat="1" ht="12.75">
      <c r="A20" s="279" t="s">
        <v>269</v>
      </c>
      <c r="B20" s="280">
        <v>744</v>
      </c>
      <c r="C20" s="286"/>
      <c r="D20" s="280">
        <v>0</v>
      </c>
      <c r="E20" s="280">
        <v>0</v>
      </c>
      <c r="F20" s="280">
        <v>0</v>
      </c>
      <c r="G20" s="287"/>
      <c r="H20" s="280">
        <v>0</v>
      </c>
      <c r="I20" s="280">
        <v>0</v>
      </c>
      <c r="J20" s="280">
        <v>0</v>
      </c>
      <c r="K20" s="280">
        <v>744</v>
      </c>
      <c r="L20" s="280">
        <v>744</v>
      </c>
      <c r="M20" s="277"/>
      <c r="N20" s="277"/>
    </row>
    <row r="21" spans="1:14" s="281" customFormat="1" ht="13.5" thickBot="1">
      <c r="A21" s="282" t="s">
        <v>270</v>
      </c>
      <c r="B21" s="283">
        <v>4696</v>
      </c>
      <c r="C21" s="276"/>
      <c r="D21" s="283">
        <v>0</v>
      </c>
      <c r="E21" s="283">
        <v>0</v>
      </c>
      <c r="F21" s="283">
        <v>0</v>
      </c>
      <c r="G21" s="288"/>
      <c r="H21" s="283">
        <v>0</v>
      </c>
      <c r="I21" s="283">
        <v>0</v>
      </c>
      <c r="J21" s="283">
        <v>0</v>
      </c>
      <c r="K21" s="283">
        <v>4696</v>
      </c>
      <c r="L21" s="283">
        <v>4696</v>
      </c>
      <c r="M21" s="277"/>
      <c r="N21" s="277"/>
    </row>
    <row r="22" spans="1:14" s="281" customFormat="1" ht="13.5" thickBot="1">
      <c r="A22" s="284" t="s">
        <v>271</v>
      </c>
      <c r="B22" s="285">
        <v>10108</v>
      </c>
      <c r="C22" s="285"/>
      <c r="D22" s="285">
        <v>0</v>
      </c>
      <c r="E22" s="285">
        <v>882</v>
      </c>
      <c r="F22" s="285">
        <v>591</v>
      </c>
      <c r="G22" s="285"/>
      <c r="H22" s="285">
        <v>0</v>
      </c>
      <c r="I22" s="285">
        <v>0</v>
      </c>
      <c r="J22" s="285">
        <v>0</v>
      </c>
      <c r="K22" s="285">
        <v>11581</v>
      </c>
      <c r="L22" s="285">
        <v>11434</v>
      </c>
      <c r="M22" s="277"/>
      <c r="N22" s="277"/>
    </row>
    <row r="23" spans="1:14" s="281" customFormat="1" ht="10.35" customHeight="1" thickTop="1" thickBot="1">
      <c r="A23" s="289"/>
      <c r="B23" s="290"/>
      <c r="C23" s="289"/>
      <c r="D23" s="290"/>
      <c r="E23" s="290"/>
      <c r="F23" s="290"/>
      <c r="G23" s="289"/>
      <c r="H23" s="290"/>
      <c r="I23" s="290"/>
      <c r="J23" s="290"/>
      <c r="K23" s="290"/>
      <c r="L23" s="290"/>
    </row>
    <row r="24" spans="1:14" s="281" customFormat="1" ht="10.35" customHeight="1" thickBot="1">
      <c r="A24" s="269" t="s">
        <v>1</v>
      </c>
      <c r="B24" s="486" t="s">
        <v>248</v>
      </c>
      <c r="C24" s="486"/>
      <c r="D24" s="486"/>
      <c r="E24" s="486"/>
      <c r="F24" s="486"/>
      <c r="G24" s="486"/>
      <c r="H24" s="486"/>
      <c r="I24" s="486"/>
      <c r="J24" s="486"/>
      <c r="K24" s="486"/>
      <c r="L24" s="270" t="s">
        <v>249</v>
      </c>
      <c r="M24" s="268"/>
      <c r="N24" s="268"/>
    </row>
    <row r="25" spans="1:14" s="281" customFormat="1">
      <c r="A25" s="271"/>
      <c r="B25" s="272" t="s">
        <v>250</v>
      </c>
      <c r="C25" s="146"/>
      <c r="D25" s="484" t="s">
        <v>251</v>
      </c>
      <c r="E25" s="484"/>
      <c r="F25" s="484"/>
      <c r="G25" s="146"/>
      <c r="H25" s="484" t="s">
        <v>252</v>
      </c>
      <c r="I25" s="484"/>
      <c r="J25" s="484"/>
      <c r="K25" s="291"/>
      <c r="L25" s="274"/>
      <c r="M25" s="268"/>
      <c r="N25" s="268"/>
    </row>
    <row r="26" spans="1:14" s="281" customFormat="1" ht="10.35" customHeight="1" thickBot="1">
      <c r="A26" s="275" t="s">
        <v>272</v>
      </c>
      <c r="B26" s="276"/>
      <c r="C26" s="276"/>
      <c r="D26" s="276" t="s">
        <v>253</v>
      </c>
      <c r="E26" s="276" t="s">
        <v>254</v>
      </c>
      <c r="F26" s="276" t="s">
        <v>255</v>
      </c>
      <c r="G26" s="276"/>
      <c r="H26" s="276" t="s">
        <v>253</v>
      </c>
      <c r="I26" s="276" t="s">
        <v>254</v>
      </c>
      <c r="J26" s="276" t="s">
        <v>255</v>
      </c>
      <c r="K26" s="276" t="s">
        <v>165</v>
      </c>
      <c r="L26" s="276" t="s">
        <v>165</v>
      </c>
      <c r="M26" s="277"/>
      <c r="N26" s="277"/>
    </row>
    <row r="27" spans="1:14" s="281" customFormat="1">
      <c r="A27" s="279" t="s">
        <v>256</v>
      </c>
      <c r="B27" s="280">
        <v>0</v>
      </c>
      <c r="C27" s="280"/>
      <c r="D27" s="280">
        <v>8</v>
      </c>
      <c r="E27" s="280">
        <v>0</v>
      </c>
      <c r="F27" s="280">
        <v>750</v>
      </c>
      <c r="G27" s="280"/>
      <c r="H27" s="280">
        <v>0</v>
      </c>
      <c r="I27" s="280">
        <v>0</v>
      </c>
      <c r="J27" s="280">
        <v>0</v>
      </c>
      <c r="K27" s="280">
        <v>758</v>
      </c>
      <c r="L27" s="280">
        <v>758</v>
      </c>
      <c r="M27" s="267"/>
      <c r="N27" s="267"/>
    </row>
    <row r="28" spans="1:14" s="281" customFormat="1" ht="12.75">
      <c r="A28" s="279" t="s">
        <v>257</v>
      </c>
      <c r="B28" s="280">
        <v>130</v>
      </c>
      <c r="C28" s="280"/>
      <c r="D28" s="280">
        <v>0</v>
      </c>
      <c r="E28" s="280">
        <v>101</v>
      </c>
      <c r="F28" s="280">
        <v>0</v>
      </c>
      <c r="G28" s="280"/>
      <c r="H28" s="280">
        <v>0</v>
      </c>
      <c r="I28" s="280">
        <v>94</v>
      </c>
      <c r="J28" s="280">
        <v>0</v>
      </c>
      <c r="K28" s="280">
        <v>325</v>
      </c>
      <c r="L28" s="280">
        <v>325</v>
      </c>
    </row>
    <row r="29" spans="1:14" s="268" customFormat="1">
      <c r="A29" s="279" t="s">
        <v>259</v>
      </c>
      <c r="B29" s="280">
        <v>115</v>
      </c>
      <c r="C29" s="280"/>
      <c r="D29" s="280">
        <v>0</v>
      </c>
      <c r="E29" s="280">
        <v>0</v>
      </c>
      <c r="F29" s="280">
        <v>0</v>
      </c>
      <c r="G29" s="280"/>
      <c r="H29" s="280">
        <v>0</v>
      </c>
      <c r="I29" s="280">
        <v>21</v>
      </c>
      <c r="J29" s="280">
        <v>0</v>
      </c>
      <c r="K29" s="280">
        <v>136</v>
      </c>
      <c r="L29" s="280">
        <v>136</v>
      </c>
      <c r="M29" s="281"/>
      <c r="N29" s="281"/>
    </row>
    <row r="30" spans="1:14" s="268" customFormat="1">
      <c r="A30" s="279" t="s">
        <v>260</v>
      </c>
      <c r="B30" s="280">
        <v>0</v>
      </c>
      <c r="C30" s="280"/>
      <c r="D30" s="280">
        <v>0</v>
      </c>
      <c r="E30" s="280">
        <v>200</v>
      </c>
      <c r="F30" s="280">
        <v>0</v>
      </c>
      <c r="G30" s="280"/>
      <c r="H30" s="280">
        <v>0</v>
      </c>
      <c r="I30" s="280">
        <v>0</v>
      </c>
      <c r="J30" s="280">
        <v>0</v>
      </c>
      <c r="K30" s="280">
        <v>200</v>
      </c>
      <c r="L30" s="280">
        <v>200</v>
      </c>
      <c r="M30" s="281"/>
      <c r="N30" s="281"/>
    </row>
    <row r="31" spans="1:14" s="277" customFormat="1" ht="12.75">
      <c r="A31" s="279" t="s">
        <v>261</v>
      </c>
      <c r="B31" s="280">
        <v>0</v>
      </c>
      <c r="C31" s="280"/>
      <c r="D31" s="280">
        <v>0</v>
      </c>
      <c r="E31" s="280">
        <v>0</v>
      </c>
      <c r="F31" s="280">
        <v>0</v>
      </c>
      <c r="G31" s="280"/>
      <c r="H31" s="280">
        <v>0</v>
      </c>
      <c r="I31" s="280">
        <v>5382</v>
      </c>
      <c r="J31" s="280">
        <v>0</v>
      </c>
      <c r="K31" s="280">
        <v>5382</v>
      </c>
      <c r="L31" s="280">
        <v>5382</v>
      </c>
      <c r="M31" s="281"/>
      <c r="N31" s="281"/>
    </row>
    <row r="32" spans="1:14" s="281" customFormat="1" ht="12.75">
      <c r="A32" s="279" t="s">
        <v>262</v>
      </c>
      <c r="B32" s="280">
        <v>526</v>
      </c>
      <c r="C32" s="280"/>
      <c r="D32" s="280">
        <v>0</v>
      </c>
      <c r="E32" s="280">
        <v>2051</v>
      </c>
      <c r="F32" s="280">
        <v>0</v>
      </c>
      <c r="G32" s="280"/>
      <c r="H32" s="280">
        <v>0</v>
      </c>
      <c r="I32" s="280">
        <v>0</v>
      </c>
      <c r="J32" s="280">
        <v>0</v>
      </c>
      <c r="K32" s="280">
        <v>2577</v>
      </c>
      <c r="L32" s="280">
        <v>2577</v>
      </c>
    </row>
    <row r="33" spans="1:14" s="281" customFormat="1" ht="13.5" thickBot="1">
      <c r="A33" s="282" t="s">
        <v>237</v>
      </c>
      <c r="B33" s="283">
        <v>4627</v>
      </c>
      <c r="C33" s="283"/>
      <c r="D33" s="283">
        <v>0</v>
      </c>
      <c r="E33" s="283">
        <v>2064</v>
      </c>
      <c r="F33" s="283">
        <v>0</v>
      </c>
      <c r="G33" s="283"/>
      <c r="H33" s="283">
        <v>0</v>
      </c>
      <c r="I33" s="283">
        <v>0</v>
      </c>
      <c r="J33" s="283">
        <v>0</v>
      </c>
      <c r="K33" s="283">
        <v>6691</v>
      </c>
      <c r="L33" s="283">
        <v>6691</v>
      </c>
    </row>
    <row r="34" spans="1:14" s="281" customFormat="1" ht="13.5" thickBot="1">
      <c r="A34" s="284" t="s">
        <v>263</v>
      </c>
      <c r="B34" s="285">
        <v>5398</v>
      </c>
      <c r="C34" s="285"/>
      <c r="D34" s="285">
        <v>8</v>
      </c>
      <c r="E34" s="285">
        <v>4416</v>
      </c>
      <c r="F34" s="285">
        <v>750</v>
      </c>
      <c r="G34" s="285"/>
      <c r="H34" s="285">
        <v>0</v>
      </c>
      <c r="I34" s="285">
        <v>5497</v>
      </c>
      <c r="J34" s="285">
        <v>0</v>
      </c>
      <c r="K34" s="285">
        <v>16069</v>
      </c>
      <c r="L34" s="285">
        <v>16069</v>
      </c>
    </row>
    <row r="35" spans="1:14" s="281" customFormat="1" ht="13.5" thickTop="1">
      <c r="A35" s="279" t="s">
        <v>264</v>
      </c>
      <c r="B35" s="280">
        <v>4537</v>
      </c>
      <c r="C35" s="286"/>
      <c r="D35" s="280">
        <v>0</v>
      </c>
      <c r="E35" s="280">
        <v>0</v>
      </c>
      <c r="F35" s="280">
        <v>0</v>
      </c>
      <c r="G35" s="280"/>
      <c r="H35" s="280">
        <v>0</v>
      </c>
      <c r="I35" s="280">
        <v>0</v>
      </c>
      <c r="J35" s="280">
        <v>0</v>
      </c>
      <c r="K35" s="280">
        <v>4537</v>
      </c>
      <c r="L35" s="280">
        <v>4775</v>
      </c>
    </row>
    <row r="36" spans="1:14" s="281" customFormat="1" ht="12.75">
      <c r="A36" s="279" t="s">
        <v>265</v>
      </c>
      <c r="B36" s="280">
        <v>0</v>
      </c>
      <c r="C36" s="286"/>
      <c r="D36" s="280">
        <v>0</v>
      </c>
      <c r="E36" s="280">
        <v>0</v>
      </c>
      <c r="F36" s="280">
        <v>68</v>
      </c>
      <c r="G36" s="280"/>
      <c r="H36" s="280">
        <v>0</v>
      </c>
      <c r="I36" s="280">
        <v>0</v>
      </c>
      <c r="J36" s="280">
        <v>0</v>
      </c>
      <c r="K36" s="280">
        <v>68</v>
      </c>
      <c r="L36" s="280">
        <v>68</v>
      </c>
    </row>
    <row r="37" spans="1:14" s="281" customFormat="1" ht="12.75">
      <c r="A37" s="279" t="s">
        <v>266</v>
      </c>
      <c r="B37" s="280">
        <v>116</v>
      </c>
      <c r="C37" s="286"/>
      <c r="D37" s="280">
        <v>0</v>
      </c>
      <c r="E37" s="280">
        <v>0</v>
      </c>
      <c r="F37" s="280">
        <v>0</v>
      </c>
      <c r="G37" s="280"/>
      <c r="H37" s="280">
        <v>0</v>
      </c>
      <c r="I37" s="280">
        <v>0</v>
      </c>
      <c r="J37" s="280">
        <v>0</v>
      </c>
      <c r="K37" s="280">
        <v>116</v>
      </c>
      <c r="L37" s="280">
        <v>116</v>
      </c>
    </row>
    <row r="38" spans="1:14" s="281" customFormat="1" ht="12.75">
      <c r="A38" s="279" t="s">
        <v>267</v>
      </c>
      <c r="B38" s="280">
        <v>0</v>
      </c>
      <c r="C38" s="286"/>
      <c r="D38" s="280">
        <v>0</v>
      </c>
      <c r="E38" s="280">
        <v>0</v>
      </c>
      <c r="F38" s="280">
        <v>522</v>
      </c>
      <c r="G38" s="287"/>
      <c r="H38" s="280">
        <v>0</v>
      </c>
      <c r="I38" s="280">
        <v>0</v>
      </c>
      <c r="J38" s="280">
        <v>0</v>
      </c>
      <c r="K38" s="280">
        <v>522</v>
      </c>
      <c r="L38" s="280">
        <v>522</v>
      </c>
    </row>
    <row r="39" spans="1:14" s="281" customFormat="1" ht="12.75">
      <c r="A39" s="279" t="s">
        <v>268</v>
      </c>
      <c r="B39" s="280">
        <v>0</v>
      </c>
      <c r="C39" s="286"/>
      <c r="D39" s="280">
        <v>0</v>
      </c>
      <c r="E39" s="280">
        <v>240</v>
      </c>
      <c r="F39" s="280">
        <v>0</v>
      </c>
      <c r="G39" s="287"/>
      <c r="H39" s="280">
        <v>0</v>
      </c>
      <c r="I39" s="280">
        <v>0</v>
      </c>
      <c r="J39" s="280">
        <v>0</v>
      </c>
      <c r="K39" s="280">
        <v>240</v>
      </c>
      <c r="L39" s="280">
        <v>240</v>
      </c>
    </row>
    <row r="40" spans="1:14" s="281" customFormat="1" ht="12.75">
      <c r="A40" s="279" t="s">
        <v>269</v>
      </c>
      <c r="B40" s="280">
        <v>479</v>
      </c>
      <c r="C40" s="286"/>
      <c r="D40" s="280">
        <v>0</v>
      </c>
      <c r="E40" s="280">
        <v>0</v>
      </c>
      <c r="F40" s="280">
        <v>0</v>
      </c>
      <c r="G40" s="287"/>
      <c r="H40" s="280">
        <v>0</v>
      </c>
      <c r="I40" s="280">
        <v>0</v>
      </c>
      <c r="J40" s="280">
        <v>0</v>
      </c>
      <c r="K40" s="280">
        <v>479</v>
      </c>
      <c r="L40" s="280">
        <v>479</v>
      </c>
    </row>
    <row r="41" spans="1:14" s="281" customFormat="1" ht="13.5" thickBot="1">
      <c r="A41" s="282" t="s">
        <v>270</v>
      </c>
      <c r="B41" s="283">
        <v>3679</v>
      </c>
      <c r="C41" s="276"/>
      <c r="D41" s="283">
        <v>0</v>
      </c>
      <c r="E41" s="283">
        <v>0</v>
      </c>
      <c r="F41" s="283">
        <v>0</v>
      </c>
      <c r="G41" s="288"/>
      <c r="H41" s="283">
        <v>0</v>
      </c>
      <c r="I41" s="283">
        <v>0</v>
      </c>
      <c r="J41" s="283">
        <v>0</v>
      </c>
      <c r="K41" s="283">
        <v>3679</v>
      </c>
      <c r="L41" s="283">
        <v>3679</v>
      </c>
    </row>
    <row r="42" spans="1:14" s="281" customFormat="1" ht="13.5" thickBot="1">
      <c r="A42" s="284" t="s">
        <v>271</v>
      </c>
      <c r="B42" s="285">
        <v>8811</v>
      </c>
      <c r="C42" s="285"/>
      <c r="D42" s="285">
        <v>0</v>
      </c>
      <c r="E42" s="285">
        <v>240</v>
      </c>
      <c r="F42" s="285">
        <v>590</v>
      </c>
      <c r="G42" s="285"/>
      <c r="H42" s="285">
        <v>0</v>
      </c>
      <c r="I42" s="285">
        <v>0</v>
      </c>
      <c r="J42" s="285">
        <v>0</v>
      </c>
      <c r="K42" s="285">
        <v>9641</v>
      </c>
      <c r="L42" s="285">
        <v>9879</v>
      </c>
    </row>
    <row r="43" spans="1:14" s="281" customFormat="1" ht="7.5" customHeight="1" thickTop="1">
      <c r="A43" s="471"/>
      <c r="B43" s="471"/>
      <c r="C43" s="471"/>
      <c r="D43" s="471"/>
      <c r="E43" s="471"/>
      <c r="F43" s="471"/>
      <c r="G43" s="471"/>
      <c r="H43" s="471"/>
      <c r="I43" s="471"/>
      <c r="J43" s="471"/>
      <c r="K43" s="471"/>
      <c r="L43" s="471"/>
    </row>
    <row r="44" spans="1:14" s="281" customFormat="1" ht="12.75">
      <c r="A44" s="471" t="s">
        <v>273</v>
      </c>
      <c r="B44" s="471"/>
      <c r="C44" s="471"/>
      <c r="D44" s="471"/>
      <c r="E44" s="471"/>
      <c r="F44" s="471"/>
      <c r="G44" s="471"/>
      <c r="H44" s="471"/>
      <c r="I44" s="471"/>
      <c r="J44" s="471"/>
      <c r="K44" s="471"/>
      <c r="L44" s="471"/>
    </row>
    <row r="45" spans="1:14" s="281" customFormat="1" ht="43.5" customHeight="1">
      <c r="A45" s="471" t="s">
        <v>274</v>
      </c>
      <c r="B45" s="471"/>
      <c r="C45" s="471"/>
      <c r="D45" s="471"/>
      <c r="E45" s="471"/>
      <c r="F45" s="471"/>
      <c r="G45" s="471"/>
      <c r="H45" s="471"/>
      <c r="I45" s="471"/>
      <c r="J45" s="471"/>
      <c r="K45" s="471"/>
      <c r="L45" s="471"/>
      <c r="M45" s="86"/>
      <c r="N45" s="86"/>
    </row>
    <row r="46" spans="1:14" s="281" customFormat="1" ht="12.75">
      <c r="A46" s="445" t="s">
        <v>275</v>
      </c>
      <c r="B46" s="445"/>
      <c r="C46" s="445"/>
      <c r="D46" s="445"/>
      <c r="E46" s="445"/>
      <c r="F46" s="445"/>
      <c r="G46" s="445"/>
      <c r="H46" s="445"/>
      <c r="I46" s="445"/>
      <c r="J46" s="445"/>
      <c r="K46" s="445"/>
      <c r="L46" s="445"/>
      <c r="M46" s="86"/>
      <c r="N46" s="86"/>
    </row>
    <row r="47" spans="1:14" s="281" customFormat="1" ht="24.75" customHeight="1" thickBot="1">
      <c r="A47" s="445" t="s">
        <v>276</v>
      </c>
      <c r="B47" s="445"/>
      <c r="C47" s="445"/>
      <c r="D47" s="445"/>
      <c r="E47" s="445"/>
      <c r="F47" s="445"/>
      <c r="G47" s="445"/>
      <c r="H47" s="445"/>
      <c r="I47" s="445"/>
      <c r="J47" s="445"/>
      <c r="K47" s="445"/>
      <c r="L47" s="445"/>
      <c r="M47" s="86"/>
      <c r="N47" s="86"/>
    </row>
    <row r="48" spans="1:14" s="281" customFormat="1" ht="22.5" customHeight="1">
      <c r="A48" s="480" t="s">
        <v>1</v>
      </c>
      <c r="B48" s="482" t="s">
        <v>277</v>
      </c>
      <c r="C48" s="482"/>
      <c r="D48" s="482" t="s">
        <v>278</v>
      </c>
      <c r="E48" s="76"/>
      <c r="F48" s="76"/>
      <c r="G48" s="76"/>
      <c r="H48" s="76"/>
      <c r="I48" s="76"/>
      <c r="J48" s="76"/>
      <c r="K48" s="76"/>
      <c r="L48" s="76"/>
      <c r="M48" s="44"/>
      <c r="N48" s="44"/>
    </row>
    <row r="49" spans="1:14" s="281" customFormat="1" ht="7.5" customHeight="1" thickBot="1">
      <c r="A49" s="481"/>
      <c r="B49" s="483"/>
      <c r="C49" s="483"/>
      <c r="D49" s="483"/>
      <c r="E49" s="76"/>
      <c r="F49" s="76"/>
      <c r="G49" s="76"/>
      <c r="H49" s="76"/>
      <c r="I49" s="76"/>
      <c r="J49" s="76"/>
      <c r="K49" s="76"/>
      <c r="L49" s="76"/>
      <c r="M49" s="44"/>
      <c r="N49" s="44"/>
    </row>
    <row r="50" spans="1:14" s="281" customFormat="1" ht="13.5" thickBot="1">
      <c r="A50" s="292" t="s">
        <v>434</v>
      </c>
      <c r="B50" s="293">
        <v>750</v>
      </c>
      <c r="C50" s="293"/>
      <c r="D50" s="293">
        <v>-590</v>
      </c>
      <c r="E50" s="76"/>
      <c r="F50" s="76"/>
      <c r="G50" s="76"/>
      <c r="H50" s="76"/>
      <c r="I50" s="76"/>
      <c r="J50" s="76"/>
      <c r="K50" s="76"/>
      <c r="L50" s="76"/>
      <c r="M50" s="44"/>
      <c r="N50" s="44"/>
    </row>
    <row r="51" spans="1:14" s="281" customFormat="1" ht="12.75">
      <c r="A51" s="142" t="s">
        <v>279</v>
      </c>
      <c r="B51" s="294">
        <v>107</v>
      </c>
      <c r="C51" s="295"/>
      <c r="D51" s="294">
        <v>-14</v>
      </c>
      <c r="E51" s="76"/>
      <c r="F51" s="76"/>
      <c r="G51" s="76"/>
      <c r="H51" s="76"/>
      <c r="I51" s="76"/>
      <c r="J51" s="76"/>
      <c r="K51" s="76"/>
      <c r="L51" s="76"/>
      <c r="M51" s="44"/>
      <c r="N51" s="44"/>
    </row>
    <row r="52" spans="1:14" s="281" customFormat="1" ht="12.75">
      <c r="A52" s="142" t="s">
        <v>280</v>
      </c>
      <c r="B52" s="294">
        <v>92</v>
      </c>
      <c r="C52" s="295"/>
      <c r="D52" s="294">
        <v>0</v>
      </c>
      <c r="E52" s="76"/>
      <c r="F52" s="76"/>
      <c r="G52" s="76"/>
      <c r="H52" s="76"/>
      <c r="I52" s="76"/>
      <c r="J52" s="76"/>
      <c r="K52" s="76"/>
      <c r="L52" s="76"/>
      <c r="M52" s="44"/>
      <c r="N52" s="44"/>
    </row>
    <row r="53" spans="1:14" s="281" customFormat="1" ht="12.75">
      <c r="A53" s="142" t="s">
        <v>281</v>
      </c>
      <c r="B53" s="294">
        <v>-34</v>
      </c>
      <c r="C53" s="295"/>
      <c r="D53" s="294">
        <v>20</v>
      </c>
      <c r="E53" s="76"/>
      <c r="F53" s="76"/>
      <c r="G53" s="76"/>
      <c r="H53" s="76"/>
      <c r="I53" s="76"/>
      <c r="J53" s="76"/>
      <c r="K53" s="76"/>
      <c r="L53" s="76"/>
      <c r="M53" s="44"/>
      <c r="N53" s="44"/>
    </row>
    <row r="54" spans="1:14" s="281" customFormat="1" ht="13.5" thickBot="1">
      <c r="A54" s="144" t="s">
        <v>143</v>
      </c>
      <c r="B54" s="293">
        <v>3</v>
      </c>
      <c r="C54" s="293"/>
      <c r="D54" s="293">
        <v>-7</v>
      </c>
      <c r="E54" s="76"/>
      <c r="F54" s="76"/>
      <c r="G54" s="76"/>
      <c r="H54" s="76"/>
      <c r="I54" s="76"/>
      <c r="J54" s="76"/>
      <c r="K54" s="76"/>
      <c r="L54" s="76"/>
      <c r="M54" s="44"/>
      <c r="N54" s="44"/>
    </row>
    <row r="55" spans="1:14" s="281" customFormat="1" ht="13.5" thickBot="1">
      <c r="A55" s="296" t="s">
        <v>435</v>
      </c>
      <c r="B55" s="293">
        <v>918</v>
      </c>
      <c r="C55" s="293"/>
      <c r="D55" s="293">
        <v>-591</v>
      </c>
      <c r="E55" s="76"/>
      <c r="F55" s="76"/>
      <c r="G55" s="76"/>
      <c r="H55" s="76"/>
      <c r="I55" s="76"/>
      <c r="J55" s="76"/>
      <c r="K55" s="76"/>
      <c r="L55" s="76"/>
      <c r="M55" s="44"/>
      <c r="N55" s="44"/>
    </row>
    <row r="56" spans="1:14" s="44" customFormat="1" ht="43.5" customHeight="1">
      <c r="A56" s="445" t="s">
        <v>282</v>
      </c>
      <c r="B56" s="445"/>
      <c r="C56" s="445"/>
      <c r="D56" s="445"/>
      <c r="E56" s="445"/>
      <c r="F56" s="445"/>
      <c r="G56" s="445"/>
      <c r="H56" s="445"/>
      <c r="I56" s="445"/>
      <c r="J56" s="445"/>
      <c r="K56" s="445"/>
      <c r="L56" s="445"/>
      <c r="M56" s="86"/>
      <c r="N56" s="86"/>
    </row>
    <row r="57" spans="1:14" s="44" customFormat="1" ht="14.85" customHeight="1">
      <c r="A57" s="42"/>
      <c r="B57" s="42"/>
      <c r="C57" s="42"/>
      <c r="D57" s="42"/>
      <c r="E57" s="42"/>
      <c r="F57" s="42"/>
      <c r="G57" s="42"/>
      <c r="H57" s="42"/>
      <c r="I57" s="42"/>
      <c r="J57" s="42"/>
      <c r="K57" s="42"/>
      <c r="L57" s="42"/>
      <c r="M57" s="42"/>
      <c r="N57" s="42"/>
    </row>
    <row r="58" spans="1:14" s="44" customFormat="1" ht="11.1" customHeight="1">
      <c r="A58" s="42"/>
      <c r="B58" s="42"/>
      <c r="C58" s="42"/>
      <c r="D58" s="42"/>
      <c r="E58" s="42"/>
      <c r="F58" s="42"/>
      <c r="G58" s="42"/>
      <c r="H58" s="42"/>
      <c r="I58" s="42"/>
      <c r="J58" s="42"/>
      <c r="K58" s="42"/>
      <c r="L58" s="42"/>
      <c r="M58" s="42"/>
      <c r="N58" s="42"/>
    </row>
    <row r="59" spans="1:14" s="44" customFormat="1" ht="11.1" customHeight="1">
      <c r="A59" s="42"/>
      <c r="B59" s="42"/>
      <c r="C59" s="42"/>
      <c r="D59" s="42"/>
      <c r="E59" s="42"/>
      <c r="F59" s="42"/>
      <c r="G59" s="42"/>
      <c r="H59" s="42"/>
      <c r="I59" s="42"/>
      <c r="J59" s="42"/>
      <c r="K59" s="42"/>
      <c r="L59" s="42"/>
      <c r="M59" s="42"/>
      <c r="N59" s="42"/>
    </row>
    <row r="60" spans="1:14" s="44" customFormat="1" ht="7.35" customHeight="1">
      <c r="A60" s="42"/>
      <c r="B60" s="42"/>
      <c r="C60" s="42"/>
      <c r="D60" s="42"/>
      <c r="E60" s="42"/>
      <c r="F60" s="42"/>
      <c r="G60" s="42"/>
      <c r="H60" s="42"/>
      <c r="I60" s="42"/>
      <c r="J60" s="42"/>
      <c r="K60" s="42"/>
      <c r="L60" s="42"/>
      <c r="M60" s="42"/>
      <c r="N60" s="42"/>
    </row>
    <row r="61" spans="1:14" s="44" customFormat="1" ht="8.25" customHeight="1">
      <c r="A61" s="42"/>
      <c r="B61" s="42"/>
      <c r="C61" s="42"/>
      <c r="D61" s="42"/>
      <c r="E61" s="42"/>
      <c r="F61" s="42"/>
      <c r="G61" s="42"/>
      <c r="H61" s="42"/>
      <c r="I61" s="42"/>
      <c r="J61" s="42"/>
      <c r="K61" s="42"/>
      <c r="L61" s="42"/>
      <c r="M61" s="42" t="s">
        <v>169</v>
      </c>
      <c r="N61" s="42"/>
    </row>
    <row r="62" spans="1:14" s="44" customFormat="1" ht="8.25" customHeight="1">
      <c r="A62" s="42"/>
      <c r="B62" s="42"/>
      <c r="C62" s="42"/>
      <c r="D62" s="42"/>
      <c r="E62" s="42"/>
      <c r="F62" s="42"/>
      <c r="G62" s="42"/>
      <c r="H62" s="42"/>
      <c r="I62" s="42"/>
      <c r="J62" s="42"/>
      <c r="K62" s="42"/>
      <c r="L62" s="42"/>
      <c r="M62" s="42"/>
      <c r="N62" s="42"/>
    </row>
    <row r="63" spans="1:14" s="44" customFormat="1" ht="8.25" customHeight="1">
      <c r="A63" s="42"/>
      <c r="B63" s="42"/>
      <c r="C63" s="42"/>
      <c r="D63" s="42"/>
      <c r="E63" s="42"/>
      <c r="F63" s="42"/>
      <c r="G63" s="42"/>
      <c r="H63" s="42"/>
      <c r="I63" s="42"/>
      <c r="J63" s="42"/>
      <c r="K63" s="42"/>
      <c r="L63" s="42"/>
      <c r="M63" s="42"/>
      <c r="N63" s="42"/>
    </row>
    <row r="64" spans="1:14" s="44" customFormat="1" ht="8.25" customHeight="1">
      <c r="A64" s="42"/>
      <c r="B64" s="42"/>
      <c r="C64" s="42"/>
      <c r="D64" s="42"/>
      <c r="E64" s="42"/>
      <c r="F64" s="42"/>
      <c r="G64" s="42"/>
      <c r="H64" s="42"/>
      <c r="I64" s="42"/>
      <c r="J64" s="42"/>
      <c r="K64" s="42"/>
      <c r="L64" s="42"/>
      <c r="M64" s="42"/>
      <c r="N64" s="42"/>
    </row>
    <row r="65" spans="1:14" s="44" customFormat="1" ht="8.25" customHeight="1">
      <c r="A65" s="42"/>
      <c r="B65" s="42"/>
      <c r="C65" s="42"/>
      <c r="D65" s="42"/>
      <c r="E65" s="42"/>
      <c r="F65" s="42"/>
      <c r="G65" s="42"/>
      <c r="H65" s="42"/>
      <c r="I65" s="42"/>
      <c r="J65" s="42"/>
      <c r="K65" s="42"/>
      <c r="L65" s="42"/>
      <c r="M65" s="42"/>
      <c r="N65" s="42"/>
    </row>
    <row r="66" spans="1:14" s="44" customFormat="1" ht="8.25" customHeight="1">
      <c r="A66" s="42"/>
      <c r="B66" s="42"/>
      <c r="C66" s="42"/>
      <c r="D66" s="42"/>
      <c r="E66" s="42"/>
      <c r="F66" s="42"/>
      <c r="G66" s="42"/>
      <c r="H66" s="42"/>
      <c r="I66" s="42"/>
      <c r="J66" s="42"/>
      <c r="K66" s="42"/>
      <c r="L66" s="42"/>
      <c r="M66" s="42"/>
      <c r="N66" s="42"/>
    </row>
    <row r="67" spans="1:14" s="44" customFormat="1" ht="8.25" customHeight="1">
      <c r="A67" s="42"/>
      <c r="B67" s="42"/>
      <c r="C67" s="42"/>
      <c r="D67" s="42"/>
      <c r="E67" s="42"/>
      <c r="F67" s="42"/>
      <c r="G67" s="42"/>
      <c r="H67" s="42"/>
      <c r="I67" s="42"/>
      <c r="J67" s="42"/>
      <c r="K67" s="42"/>
      <c r="L67" s="42"/>
      <c r="M67" s="42"/>
      <c r="N67" s="42"/>
    </row>
    <row r="68" spans="1:14" s="44" customFormat="1" ht="8.25" customHeight="1">
      <c r="A68" s="42"/>
      <c r="B68" s="42"/>
      <c r="C68" s="42"/>
      <c r="D68" s="42"/>
      <c r="E68" s="42"/>
      <c r="F68" s="42"/>
      <c r="G68" s="42"/>
      <c r="H68" s="42"/>
      <c r="I68" s="42"/>
      <c r="J68" s="42"/>
      <c r="K68" s="42"/>
      <c r="L68" s="42"/>
      <c r="M68" s="42"/>
      <c r="N68" s="42"/>
    </row>
    <row r="69" spans="1:14" s="44" customFormat="1" ht="33.75" customHeight="1">
      <c r="A69" s="42"/>
      <c r="B69" s="42"/>
      <c r="C69" s="42"/>
      <c r="D69" s="42"/>
      <c r="E69" s="42"/>
      <c r="F69" s="42"/>
      <c r="G69" s="42"/>
      <c r="H69" s="42"/>
      <c r="I69" s="42"/>
      <c r="J69" s="42"/>
      <c r="K69" s="42"/>
      <c r="L69" s="42"/>
      <c r="M69" s="42"/>
      <c r="N69" s="42"/>
    </row>
  </sheetData>
  <mergeCells count="18">
    <mergeCell ref="B24:K24"/>
    <mergeCell ref="A1:L1"/>
    <mergeCell ref="A2:L2"/>
    <mergeCell ref="B3:K3"/>
    <mergeCell ref="D4:F4"/>
    <mergeCell ref="H4:J4"/>
    <mergeCell ref="A56:L56"/>
    <mergeCell ref="D25:F25"/>
    <mergeCell ref="H25:J25"/>
    <mergeCell ref="A43:L43"/>
    <mergeCell ref="A44:L44"/>
    <mergeCell ref="A45:L45"/>
    <mergeCell ref="A46:L46"/>
    <mergeCell ref="A47:L47"/>
    <mergeCell ref="A48:A49"/>
    <mergeCell ref="B48:B49"/>
    <mergeCell ref="C48:C49"/>
    <mergeCell ref="D48:D49"/>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8E055-4DBB-4A7A-A08E-09B55DA1A69E}">
  <sheetPr>
    <tabColor rgb="FF124191"/>
  </sheetPr>
  <dimension ref="A1:AQ27"/>
  <sheetViews>
    <sheetView showGridLines="0" zoomScale="130" zoomScaleNormal="130" workbookViewId="0">
      <selection sqref="A1:J1"/>
    </sheetView>
  </sheetViews>
  <sheetFormatPr defaultColWidth="11.5703125" defaultRowHeight="12.75"/>
  <cols>
    <col min="1" max="1" width="22.42578125" style="137" bestFit="1" customWidth="1"/>
    <col min="2" max="10" width="8.5703125" style="137" customWidth="1"/>
    <col min="11" max="11" width="11.5703125" style="137"/>
    <col min="12" max="12" width="11.5703125" style="137" customWidth="1"/>
    <col min="13" max="16384" width="11.5703125" style="137"/>
  </cols>
  <sheetData>
    <row r="1" spans="1:43" ht="17.25" thickBot="1">
      <c r="A1" s="441" t="s">
        <v>283</v>
      </c>
      <c r="B1" s="441"/>
      <c r="C1" s="441"/>
      <c r="D1" s="441"/>
      <c r="E1" s="441"/>
      <c r="F1" s="441"/>
      <c r="G1" s="441"/>
      <c r="H1" s="441"/>
      <c r="I1" s="441"/>
      <c r="J1" s="441"/>
    </row>
    <row r="2" spans="1:43" s="44" customFormat="1" ht="18.75" thickBot="1">
      <c r="A2" s="298" t="s">
        <v>1</v>
      </c>
      <c r="B2" s="243" t="s">
        <v>284</v>
      </c>
      <c r="C2" s="243" t="s">
        <v>285</v>
      </c>
      <c r="D2" s="243" t="s">
        <v>286</v>
      </c>
      <c r="E2" s="243" t="s">
        <v>287</v>
      </c>
      <c r="F2" s="243" t="s">
        <v>288</v>
      </c>
      <c r="G2" s="243" t="s">
        <v>289</v>
      </c>
      <c r="H2" s="243" t="s">
        <v>290</v>
      </c>
      <c r="I2" s="243" t="s">
        <v>291</v>
      </c>
      <c r="J2" s="243" t="s">
        <v>165</v>
      </c>
      <c r="L2" s="278"/>
      <c r="M2" s="299"/>
    </row>
    <row r="3" spans="1:43" s="44" customFormat="1" ht="10.5" thickBot="1">
      <c r="A3" s="36" t="s">
        <v>436</v>
      </c>
      <c r="B3" s="303">
        <v>312</v>
      </c>
      <c r="C3" s="303">
        <v>254</v>
      </c>
      <c r="D3" s="303">
        <v>102</v>
      </c>
      <c r="E3" s="303">
        <v>149</v>
      </c>
      <c r="F3" s="303">
        <v>235</v>
      </c>
      <c r="G3" s="303">
        <v>46</v>
      </c>
      <c r="H3" s="303">
        <v>89</v>
      </c>
      <c r="I3" s="303">
        <v>382</v>
      </c>
      <c r="J3" s="303">
        <v>1569</v>
      </c>
      <c r="L3" s="278"/>
    </row>
    <row r="4" spans="1:43" s="44" customFormat="1" ht="10.5" thickTop="1">
      <c r="A4" s="35" t="s">
        <v>33</v>
      </c>
      <c r="B4" s="304">
        <v>0</v>
      </c>
      <c r="C4" s="304">
        <v>2</v>
      </c>
      <c r="D4" s="304">
        <v>6</v>
      </c>
      <c r="E4" s="304">
        <v>21</v>
      </c>
      <c r="F4" s="304">
        <v>0</v>
      </c>
      <c r="G4" s="304">
        <v>-6</v>
      </c>
      <c r="H4" s="304">
        <v>3</v>
      </c>
      <c r="I4" s="304">
        <v>33</v>
      </c>
      <c r="J4" s="304">
        <v>59</v>
      </c>
    </row>
    <row r="5" spans="1:43" s="44" customFormat="1" ht="9.75">
      <c r="A5" s="35" t="s">
        <v>293</v>
      </c>
      <c r="B5" s="304">
        <v>0</v>
      </c>
      <c r="C5" s="304">
        <v>0</v>
      </c>
      <c r="D5" s="304">
        <v>0</v>
      </c>
      <c r="E5" s="304">
        <v>0</v>
      </c>
      <c r="F5" s="304">
        <v>1</v>
      </c>
      <c r="G5" s="304">
        <v>0</v>
      </c>
      <c r="H5" s="304">
        <v>0</v>
      </c>
      <c r="I5" s="304">
        <v>-14</v>
      </c>
      <c r="J5" s="304">
        <v>-13</v>
      </c>
    </row>
    <row r="6" spans="1:43" s="44" customFormat="1" ht="9.75">
      <c r="A6" s="35" t="s">
        <v>292</v>
      </c>
      <c r="B6" s="304"/>
      <c r="C6" s="304"/>
      <c r="D6" s="304"/>
      <c r="E6" s="304"/>
      <c r="F6" s="304"/>
      <c r="G6" s="304"/>
      <c r="H6" s="304"/>
      <c r="I6" s="304"/>
      <c r="J6" s="304"/>
      <c r="K6" s="305"/>
      <c r="L6" s="305"/>
      <c r="M6" s="305"/>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row>
    <row r="7" spans="1:43" s="44" customFormat="1" ht="9.75">
      <c r="A7" s="306" t="s">
        <v>280</v>
      </c>
      <c r="B7" s="307">
        <v>72</v>
      </c>
      <c r="C7" s="307">
        <v>107</v>
      </c>
      <c r="D7" s="307">
        <v>19</v>
      </c>
      <c r="E7" s="307">
        <v>7</v>
      </c>
      <c r="F7" s="307">
        <v>3</v>
      </c>
      <c r="G7" s="307">
        <v>5</v>
      </c>
      <c r="H7" s="307">
        <v>85</v>
      </c>
      <c r="I7" s="307">
        <v>159</v>
      </c>
      <c r="J7" s="307">
        <v>457</v>
      </c>
    </row>
    <row r="8" spans="1:43" s="44" customFormat="1" ht="9.75">
      <c r="A8" s="306" t="s">
        <v>294</v>
      </c>
      <c r="B8" s="308">
        <v>0</v>
      </c>
      <c r="C8" s="308">
        <v>-30</v>
      </c>
      <c r="D8" s="308">
        <v>-5</v>
      </c>
      <c r="E8" s="308">
        <v>-2</v>
      </c>
      <c r="F8" s="308">
        <v>-2</v>
      </c>
      <c r="G8" s="308">
        <v>0</v>
      </c>
      <c r="H8" s="308">
        <v>-48</v>
      </c>
      <c r="I8" s="308">
        <v>-25</v>
      </c>
      <c r="J8" s="308">
        <v>-112</v>
      </c>
    </row>
    <row r="9" spans="1:43" s="44" customFormat="1" ht="9.75">
      <c r="A9" s="309" t="s">
        <v>295</v>
      </c>
      <c r="B9" s="310">
        <v>72</v>
      </c>
      <c r="C9" s="310">
        <v>77</v>
      </c>
      <c r="D9" s="310">
        <v>14</v>
      </c>
      <c r="E9" s="310">
        <v>5</v>
      </c>
      <c r="F9" s="310">
        <v>1</v>
      </c>
      <c r="G9" s="310">
        <v>5</v>
      </c>
      <c r="H9" s="310">
        <v>37</v>
      </c>
      <c r="I9" s="310">
        <v>134</v>
      </c>
      <c r="J9" s="310">
        <v>345</v>
      </c>
    </row>
    <row r="10" spans="1:43" s="44" customFormat="1" ht="10.5" thickBot="1">
      <c r="A10" s="302" t="s">
        <v>296</v>
      </c>
      <c r="B10" s="301">
        <v>-199</v>
      </c>
      <c r="C10" s="301">
        <v>-91</v>
      </c>
      <c r="D10" s="301">
        <v>-31</v>
      </c>
      <c r="E10" s="301">
        <v>-5</v>
      </c>
      <c r="F10" s="301">
        <v>-37</v>
      </c>
      <c r="G10" s="301">
        <v>0</v>
      </c>
      <c r="H10" s="301">
        <v>-26</v>
      </c>
      <c r="I10" s="301">
        <v>-104</v>
      </c>
      <c r="J10" s="301">
        <v>-493</v>
      </c>
    </row>
    <row r="11" spans="1:43" s="44" customFormat="1" ht="10.5" thickBot="1">
      <c r="A11" s="36" t="s">
        <v>437</v>
      </c>
      <c r="B11" s="300">
        <v>185</v>
      </c>
      <c r="C11" s="300">
        <v>242</v>
      </c>
      <c r="D11" s="300">
        <v>91</v>
      </c>
      <c r="E11" s="300">
        <v>170</v>
      </c>
      <c r="F11" s="300">
        <v>200</v>
      </c>
      <c r="G11" s="300">
        <v>45</v>
      </c>
      <c r="H11" s="300">
        <v>103</v>
      </c>
      <c r="I11" s="300">
        <v>431</v>
      </c>
      <c r="J11" s="300">
        <v>1467</v>
      </c>
      <c r="M11" s="88"/>
    </row>
    <row r="12" spans="1:43" s="44" customFormat="1" ht="10.5" thickTop="1">
      <c r="A12" s="39" t="s">
        <v>297</v>
      </c>
      <c r="B12" s="52">
        <v>79</v>
      </c>
      <c r="C12" s="52">
        <v>20</v>
      </c>
      <c r="D12" s="52">
        <v>17</v>
      </c>
      <c r="E12" s="52">
        <v>150</v>
      </c>
      <c r="F12" s="52">
        <v>134</v>
      </c>
      <c r="G12" s="52">
        <v>39</v>
      </c>
      <c r="H12" s="52">
        <v>11</v>
      </c>
      <c r="I12" s="52">
        <v>211</v>
      </c>
      <c r="J12" s="52">
        <v>663</v>
      </c>
      <c r="M12" s="88"/>
    </row>
    <row r="13" spans="1:43" s="44" customFormat="1" ht="10.5" thickBot="1">
      <c r="A13" s="36" t="s">
        <v>298</v>
      </c>
      <c r="B13" s="300">
        <v>106</v>
      </c>
      <c r="C13" s="300">
        <v>222</v>
      </c>
      <c r="D13" s="300">
        <v>74</v>
      </c>
      <c r="E13" s="300">
        <v>20</v>
      </c>
      <c r="F13" s="300">
        <v>66</v>
      </c>
      <c r="G13" s="300">
        <v>5</v>
      </c>
      <c r="H13" s="300">
        <v>91</v>
      </c>
      <c r="I13" s="300">
        <v>220</v>
      </c>
      <c r="J13" s="300">
        <v>804</v>
      </c>
      <c r="M13" s="88"/>
    </row>
    <row r="14" spans="1:43" s="44" customFormat="1" ht="25.5" customHeight="1" thickTop="1">
      <c r="A14" s="445" t="s">
        <v>299</v>
      </c>
      <c r="B14" s="445"/>
      <c r="C14" s="445"/>
      <c r="D14" s="445"/>
      <c r="E14" s="445"/>
      <c r="F14" s="445"/>
      <c r="G14" s="445"/>
      <c r="H14" s="445"/>
      <c r="I14" s="445"/>
      <c r="J14" s="445"/>
      <c r="K14" s="297"/>
      <c r="L14" s="297"/>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7"/>
      <c r="AO14" s="297"/>
      <c r="AP14" s="297"/>
      <c r="AQ14" s="297"/>
    </row>
    <row r="15" spans="1:43" s="44" customFormat="1" ht="21.75" customHeight="1">
      <c r="A15" s="490" t="s">
        <v>300</v>
      </c>
      <c r="B15" s="490"/>
      <c r="C15" s="490"/>
      <c r="D15" s="490"/>
      <c r="E15" s="490"/>
      <c r="F15" s="490"/>
      <c r="G15" s="490"/>
      <c r="H15" s="490"/>
      <c r="I15" s="490"/>
      <c r="J15" s="490"/>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row>
    <row r="16" spans="1:43" s="44" customFormat="1">
      <c r="A16" s="137"/>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row>
    <row r="17" spans="1:43" s="305" customFormat="1" ht="10.5" customHeight="1">
      <c r="A17" s="137"/>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row>
    <row r="18" spans="1:43" s="44" customFormat="1" ht="10.5" customHeight="1">
      <c r="A18" s="137"/>
      <c r="B18" s="137"/>
      <c r="C18" s="137"/>
      <c r="D18" s="137"/>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row>
    <row r="19" spans="1:43" s="44" customFormat="1" ht="10.5" customHeight="1">
      <c r="A19" s="137"/>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row>
    <row r="20" spans="1:43" s="44" customFormat="1" ht="10.5" customHeight="1">
      <c r="A20" s="137"/>
      <c r="B20" s="137"/>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row>
    <row r="21" spans="1:43" s="44" customFormat="1" ht="10.5" customHeight="1">
      <c r="A21" s="137"/>
      <c r="B21" s="137"/>
      <c r="C21" s="137"/>
      <c r="D21" s="137"/>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row>
    <row r="22" spans="1:43" s="44" customFormat="1" ht="10.5" customHeight="1">
      <c r="A22" s="137"/>
      <c r="B22" s="137"/>
      <c r="C22" s="137"/>
      <c r="D22" s="137"/>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row>
    <row r="23" spans="1:43" s="44" customFormat="1" ht="10.5" customHeight="1">
      <c r="A23" s="137"/>
      <c r="B23" s="137"/>
      <c r="C23" s="137"/>
      <c r="D23" s="137"/>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row>
    <row r="24" spans="1:43" s="44" customFormat="1" ht="10.5" customHeight="1">
      <c r="A24" s="137"/>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row>
    <row r="25" spans="1:43" s="297" customFormat="1" ht="28.5" customHeight="1">
      <c r="A25" s="137"/>
      <c r="B25" s="137"/>
      <c r="C25" s="137"/>
      <c r="D25" s="137"/>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row>
    <row r="26" spans="1:43" ht="25.5" customHeight="1"/>
    <row r="27" spans="1:43" ht="30" customHeight="1"/>
  </sheetData>
  <mergeCells count="3">
    <mergeCell ref="A1:J1"/>
    <mergeCell ref="A14:J14"/>
    <mergeCell ref="A15:J1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2092-6A0A-46D6-AA2E-2C3C635E1003}">
  <sheetPr>
    <tabColor rgb="FF124191"/>
  </sheetPr>
  <dimension ref="A1:W43"/>
  <sheetViews>
    <sheetView showGridLines="0" zoomScale="130" zoomScaleNormal="130" workbookViewId="0">
      <selection sqref="A1:H1"/>
    </sheetView>
  </sheetViews>
  <sheetFormatPr defaultColWidth="73.5703125" defaultRowHeight="12.75"/>
  <cols>
    <col min="1" max="1" width="26.42578125" style="137" customWidth="1"/>
    <col min="2" max="2" width="14.5703125" style="137" customWidth="1"/>
    <col min="3" max="3" width="6.7109375" style="137" customWidth="1"/>
    <col min="4" max="4" width="6.42578125" style="137" customWidth="1"/>
    <col min="5" max="5" width="10.5703125" style="137" customWidth="1"/>
    <col min="6" max="8" width="8.42578125" style="137" customWidth="1"/>
    <col min="9" max="29" width="17.85546875" style="137" customWidth="1"/>
    <col min="30" max="16384" width="73.5703125" style="137"/>
  </cols>
  <sheetData>
    <row r="1" spans="1:23" ht="17.25" thickBot="1">
      <c r="A1" s="496" t="s">
        <v>301</v>
      </c>
      <c r="B1" s="496"/>
      <c r="C1" s="496"/>
      <c r="D1" s="496"/>
      <c r="E1" s="496"/>
      <c r="F1" s="496"/>
      <c r="G1" s="496"/>
      <c r="H1" s="496"/>
    </row>
    <row r="2" spans="1:23" ht="13.5" thickBot="1">
      <c r="A2" s="312"/>
      <c r="B2" s="312"/>
      <c r="C2" s="312"/>
      <c r="D2" s="312"/>
      <c r="E2" s="312"/>
      <c r="F2" s="497" t="s">
        <v>302</v>
      </c>
      <c r="G2" s="497"/>
      <c r="H2" s="497"/>
    </row>
    <row r="3" spans="1:23" ht="27.75" thickBot="1">
      <c r="A3" s="183" t="s">
        <v>303</v>
      </c>
      <c r="B3" s="183" t="s">
        <v>304</v>
      </c>
      <c r="C3" s="183" t="s">
        <v>305</v>
      </c>
      <c r="D3" s="313" t="s">
        <v>306</v>
      </c>
      <c r="E3" s="183" t="s">
        <v>307</v>
      </c>
      <c r="F3" s="184" t="s">
        <v>424</v>
      </c>
      <c r="G3" s="184" t="s">
        <v>425</v>
      </c>
      <c r="H3" s="184" t="s">
        <v>272</v>
      </c>
    </row>
    <row r="4" spans="1:23" ht="13.5" customHeight="1">
      <c r="A4" s="314" t="s">
        <v>308</v>
      </c>
      <c r="B4" s="182" t="s">
        <v>309</v>
      </c>
      <c r="C4" s="314" t="s">
        <v>160</v>
      </c>
      <c r="D4" s="315">
        <v>500</v>
      </c>
      <c r="E4" s="314" t="s">
        <v>310</v>
      </c>
      <c r="F4" s="73">
        <v>0</v>
      </c>
      <c r="G4" s="73">
        <v>437</v>
      </c>
      <c r="H4" s="73">
        <v>0</v>
      </c>
    </row>
    <row r="5" spans="1:23" ht="13.5" customHeight="1">
      <c r="A5" s="314" t="s">
        <v>308</v>
      </c>
      <c r="B5" s="314" t="s">
        <v>311</v>
      </c>
      <c r="C5" s="314" t="s">
        <v>157</v>
      </c>
      <c r="D5" s="315">
        <v>750</v>
      </c>
      <c r="E5" s="314" t="s">
        <v>312</v>
      </c>
      <c r="F5" s="73">
        <v>740</v>
      </c>
      <c r="G5" s="73">
        <v>759</v>
      </c>
      <c r="H5" s="73">
        <v>759</v>
      </c>
    </row>
    <row r="6" spans="1:23" ht="13.5" customHeight="1">
      <c r="A6" s="314" t="s">
        <v>308</v>
      </c>
      <c r="B6" s="182" t="s">
        <v>313</v>
      </c>
      <c r="C6" s="314" t="s">
        <v>157</v>
      </c>
      <c r="D6" s="315">
        <v>500</v>
      </c>
      <c r="E6" s="314" t="s">
        <v>314</v>
      </c>
      <c r="F6" s="73">
        <v>500</v>
      </c>
      <c r="G6" s="73">
        <v>500</v>
      </c>
      <c r="H6" s="73">
        <v>500</v>
      </c>
    </row>
    <row r="7" spans="1:23" ht="13.5" customHeight="1">
      <c r="A7" s="314" t="s">
        <v>308</v>
      </c>
      <c r="B7" s="182" t="s">
        <v>315</v>
      </c>
      <c r="C7" s="314" t="s">
        <v>157</v>
      </c>
      <c r="D7" s="315">
        <v>250</v>
      </c>
      <c r="E7" s="316" t="s">
        <v>316</v>
      </c>
      <c r="F7" s="73">
        <v>250</v>
      </c>
      <c r="G7" s="73">
        <v>250</v>
      </c>
      <c r="H7" s="73">
        <v>250</v>
      </c>
    </row>
    <row r="8" spans="1:23" ht="13.5" customHeight="1">
      <c r="A8" s="314" t="s">
        <v>308</v>
      </c>
      <c r="B8" s="182" t="s">
        <v>317</v>
      </c>
      <c r="C8" s="314" t="s">
        <v>157</v>
      </c>
      <c r="D8" s="315">
        <v>500</v>
      </c>
      <c r="E8" s="314" t="s">
        <v>316</v>
      </c>
      <c r="F8" s="73">
        <v>483</v>
      </c>
      <c r="G8" s="73">
        <v>497</v>
      </c>
      <c r="H8" s="73">
        <v>497</v>
      </c>
    </row>
    <row r="9" spans="1:23" ht="13.5" customHeight="1">
      <c r="A9" s="314" t="s">
        <v>308</v>
      </c>
      <c r="B9" s="182" t="s">
        <v>311</v>
      </c>
      <c r="C9" s="314" t="s">
        <v>157</v>
      </c>
      <c r="D9" s="315">
        <v>750</v>
      </c>
      <c r="E9" s="314" t="s">
        <v>318</v>
      </c>
      <c r="F9" s="73">
        <v>723</v>
      </c>
      <c r="G9" s="73">
        <v>760</v>
      </c>
      <c r="H9" s="73">
        <v>760</v>
      </c>
    </row>
    <row r="10" spans="1:23" ht="13.5" customHeight="1">
      <c r="A10" s="314" t="s">
        <v>308</v>
      </c>
      <c r="B10" s="182" t="s">
        <v>319</v>
      </c>
      <c r="C10" s="314" t="s">
        <v>160</v>
      </c>
      <c r="D10" s="315">
        <v>500</v>
      </c>
      <c r="E10" s="314" t="s">
        <v>320</v>
      </c>
      <c r="F10" s="73">
        <v>471</v>
      </c>
      <c r="G10" s="73">
        <v>462</v>
      </c>
      <c r="H10" s="73">
        <v>464</v>
      </c>
    </row>
    <row r="11" spans="1:23" ht="13.5" customHeight="1">
      <c r="A11" s="314" t="s">
        <v>321</v>
      </c>
      <c r="B11" s="314" t="s">
        <v>322</v>
      </c>
      <c r="C11" s="314" t="s">
        <v>160</v>
      </c>
      <c r="D11" s="315">
        <v>74</v>
      </c>
      <c r="E11" s="314" t="s">
        <v>323</v>
      </c>
      <c r="F11" s="73">
        <v>76</v>
      </c>
      <c r="G11" s="73">
        <v>64</v>
      </c>
      <c r="H11" s="73">
        <v>66</v>
      </c>
    </row>
    <row r="12" spans="1:23" ht="13.5" customHeight="1">
      <c r="A12" s="314" t="s">
        <v>308</v>
      </c>
      <c r="B12" s="314" t="s">
        <v>324</v>
      </c>
      <c r="C12" s="314" t="s">
        <v>157</v>
      </c>
      <c r="D12" s="315">
        <v>500</v>
      </c>
      <c r="E12" s="314" t="s">
        <v>325</v>
      </c>
      <c r="F12" s="73">
        <v>461</v>
      </c>
      <c r="G12" s="73">
        <v>497</v>
      </c>
      <c r="H12" s="73">
        <v>497</v>
      </c>
    </row>
    <row r="13" spans="1:23" ht="13.5" customHeight="1">
      <c r="A13" s="314" t="s">
        <v>321</v>
      </c>
      <c r="B13" s="182" t="s">
        <v>326</v>
      </c>
      <c r="C13" s="314" t="s">
        <v>160</v>
      </c>
      <c r="D13" s="315">
        <v>206</v>
      </c>
      <c r="E13" s="314" t="s">
        <v>327</v>
      </c>
      <c r="F13" s="73">
        <v>213</v>
      </c>
      <c r="G13" s="73">
        <v>179</v>
      </c>
      <c r="H13" s="73">
        <v>183</v>
      </c>
    </row>
    <row r="14" spans="1:23" ht="13.5" customHeight="1">
      <c r="A14" s="314" t="s">
        <v>308</v>
      </c>
      <c r="B14" s="182" t="s">
        <v>328</v>
      </c>
      <c r="C14" s="314" t="s">
        <v>160</v>
      </c>
      <c r="D14" s="315">
        <v>500</v>
      </c>
      <c r="E14" s="314" t="s">
        <v>329</v>
      </c>
      <c r="F14" s="73">
        <v>514</v>
      </c>
      <c r="G14" s="73">
        <v>546</v>
      </c>
      <c r="H14" s="73">
        <v>553</v>
      </c>
    </row>
    <row r="15" spans="1:23" ht="13.5" customHeight="1" thickBot="1">
      <c r="A15" s="183" t="s">
        <v>330</v>
      </c>
      <c r="B15" s="183" t="s">
        <v>331</v>
      </c>
      <c r="C15" s="183"/>
      <c r="D15" s="244"/>
      <c r="E15" s="183"/>
      <c r="F15" s="63">
        <v>165</v>
      </c>
      <c r="G15" s="63">
        <v>130</v>
      </c>
      <c r="H15" s="63">
        <v>124</v>
      </c>
    </row>
    <row r="16" spans="1:23" ht="13.5" customHeight="1" thickBot="1">
      <c r="A16" s="317" t="s">
        <v>165</v>
      </c>
      <c r="B16" s="318"/>
      <c r="C16" s="318"/>
      <c r="D16" s="318"/>
      <c r="E16" s="318"/>
      <c r="F16" s="319">
        <v>4596</v>
      </c>
      <c r="G16" s="319">
        <v>5081</v>
      </c>
      <c r="H16" s="319">
        <v>4653</v>
      </c>
      <c r="I16" s="311"/>
      <c r="J16" s="311"/>
      <c r="K16" s="311"/>
      <c r="L16" s="311"/>
      <c r="M16" s="311"/>
      <c r="N16" s="311"/>
      <c r="O16" s="311"/>
      <c r="P16" s="311"/>
      <c r="Q16" s="311"/>
      <c r="R16" s="311"/>
      <c r="S16" s="311"/>
      <c r="T16" s="311"/>
      <c r="U16" s="311"/>
      <c r="V16" s="311"/>
      <c r="W16" s="311"/>
    </row>
    <row r="17" spans="1:23" s="311" customFormat="1" ht="13.5" thickTop="1">
      <c r="A17" s="498" t="s">
        <v>332</v>
      </c>
      <c r="B17" s="498"/>
      <c r="C17" s="498"/>
      <c r="D17" s="498"/>
      <c r="E17" s="498"/>
      <c r="F17" s="498"/>
      <c r="G17" s="498"/>
      <c r="H17" s="498"/>
    </row>
    <row r="18" spans="1:23" s="311" customFormat="1">
      <c r="A18" s="498" t="s">
        <v>333</v>
      </c>
      <c r="B18" s="498"/>
      <c r="C18" s="498"/>
      <c r="D18" s="498"/>
      <c r="E18" s="498"/>
      <c r="F18" s="498"/>
      <c r="G18" s="498"/>
      <c r="H18" s="498"/>
    </row>
    <row r="19" spans="1:23" s="311" customFormat="1" ht="15.75" customHeight="1">
      <c r="A19" s="499"/>
      <c r="B19" s="499"/>
      <c r="C19" s="499"/>
      <c r="D19" s="499"/>
      <c r="E19" s="499"/>
      <c r="F19" s="499"/>
      <c r="G19" s="499"/>
      <c r="H19" s="499"/>
    </row>
    <row r="20" spans="1:23" s="311" customFormat="1" ht="15.75" customHeight="1">
      <c r="A20" s="137"/>
      <c r="B20" s="137"/>
      <c r="C20" s="137"/>
      <c r="D20" s="137"/>
      <c r="E20" s="137"/>
      <c r="F20" s="137"/>
      <c r="G20" s="137"/>
      <c r="H20" s="137"/>
    </row>
    <row r="21" spans="1:23" s="311" customFormat="1">
      <c r="A21" s="491" t="s">
        <v>334</v>
      </c>
      <c r="B21" s="491"/>
      <c r="C21" s="320"/>
      <c r="D21" s="320"/>
      <c r="E21" s="320"/>
      <c r="F21" s="320"/>
      <c r="G21" s="320"/>
      <c r="H21" s="137"/>
      <c r="I21" s="137"/>
      <c r="J21" s="137"/>
      <c r="K21" s="137"/>
      <c r="L21" s="137"/>
      <c r="M21" s="137"/>
      <c r="N21" s="137"/>
      <c r="O21" s="137"/>
      <c r="P21" s="137"/>
      <c r="Q21" s="137"/>
      <c r="R21" s="137"/>
      <c r="S21" s="137"/>
      <c r="T21" s="137"/>
      <c r="U21" s="137"/>
      <c r="V21" s="137"/>
      <c r="W21" s="137"/>
    </row>
    <row r="22" spans="1:23" s="311" customFormat="1" ht="12.75" customHeight="1">
      <c r="A22" s="321"/>
      <c r="B22" s="321"/>
      <c r="C22" s="322"/>
      <c r="D22" s="322"/>
      <c r="E22" s="322"/>
      <c r="F22" s="492" t="s">
        <v>335</v>
      </c>
      <c r="G22" s="492"/>
      <c r="H22" s="492"/>
    </row>
    <row r="23" spans="1:23" ht="27.75">
      <c r="A23" s="323" t="s">
        <v>336</v>
      </c>
      <c r="B23" s="324" t="s">
        <v>337</v>
      </c>
      <c r="C23" s="325" t="s">
        <v>305</v>
      </c>
      <c r="D23" s="326" t="s">
        <v>306</v>
      </c>
      <c r="E23" s="326"/>
      <c r="F23" s="327" t="s">
        <v>424</v>
      </c>
      <c r="G23" s="327" t="s">
        <v>425</v>
      </c>
      <c r="H23" s="327" t="s">
        <v>272</v>
      </c>
      <c r="I23" s="311"/>
      <c r="J23" s="311"/>
      <c r="K23" s="311"/>
      <c r="L23" s="311"/>
      <c r="M23" s="311"/>
      <c r="N23" s="311"/>
      <c r="O23" s="311"/>
      <c r="P23" s="311"/>
      <c r="Q23" s="311"/>
      <c r="R23" s="311"/>
      <c r="S23" s="311"/>
      <c r="T23" s="311"/>
      <c r="U23" s="311"/>
      <c r="V23" s="311"/>
      <c r="W23" s="311"/>
    </row>
    <row r="24" spans="1:23" s="311" customFormat="1">
      <c r="A24" s="328" t="s">
        <v>338</v>
      </c>
      <c r="B24" s="328" t="s">
        <v>339</v>
      </c>
      <c r="C24" s="329" t="s">
        <v>157</v>
      </c>
      <c r="D24" s="330" t="s">
        <v>450</v>
      </c>
      <c r="E24" s="137"/>
      <c r="F24" s="331">
        <v>0</v>
      </c>
      <c r="G24" s="331">
        <v>0</v>
      </c>
      <c r="H24" s="331">
        <v>0</v>
      </c>
      <c r="I24" s="137"/>
      <c r="J24" s="137"/>
      <c r="K24" s="137"/>
      <c r="L24" s="137"/>
      <c r="M24" s="137"/>
      <c r="N24" s="137"/>
      <c r="O24" s="137"/>
      <c r="P24" s="137"/>
      <c r="Q24" s="137"/>
      <c r="R24" s="137"/>
      <c r="S24" s="137"/>
      <c r="T24" s="137"/>
      <c r="U24" s="137"/>
      <c r="V24" s="137"/>
      <c r="W24" s="137"/>
    </row>
    <row r="25" spans="1:23" s="311" customFormat="1">
      <c r="A25" s="328" t="s">
        <v>340</v>
      </c>
      <c r="B25" s="328" t="s">
        <v>341</v>
      </c>
      <c r="C25" s="329" t="s">
        <v>157</v>
      </c>
      <c r="D25" s="330" t="s">
        <v>451</v>
      </c>
      <c r="E25" s="137"/>
      <c r="F25" s="331">
        <v>0</v>
      </c>
      <c r="G25" s="331">
        <v>0</v>
      </c>
      <c r="H25" s="331">
        <v>0</v>
      </c>
      <c r="I25" s="137"/>
      <c r="J25" s="137"/>
      <c r="K25" s="137"/>
      <c r="L25" s="137"/>
      <c r="M25" s="137"/>
      <c r="N25" s="137"/>
      <c r="O25" s="137"/>
      <c r="P25" s="137"/>
      <c r="Q25" s="137"/>
      <c r="R25" s="137"/>
      <c r="S25" s="137"/>
      <c r="T25" s="137"/>
      <c r="U25" s="137"/>
      <c r="V25" s="137"/>
      <c r="W25" s="137"/>
    </row>
    <row r="26" spans="1:23">
      <c r="A26" s="328" t="s">
        <v>342</v>
      </c>
      <c r="B26" s="328" t="s">
        <v>341</v>
      </c>
      <c r="C26" s="329" t="s">
        <v>157</v>
      </c>
      <c r="D26" s="332" t="s">
        <v>450</v>
      </c>
      <c r="F26" s="331">
        <v>0</v>
      </c>
      <c r="G26" s="331">
        <v>0</v>
      </c>
      <c r="H26" s="331">
        <v>0</v>
      </c>
    </row>
    <row r="27" spans="1:23">
      <c r="A27" s="333" t="s">
        <v>343</v>
      </c>
      <c r="B27" s="333" t="s">
        <v>341</v>
      </c>
      <c r="C27" s="334" t="s">
        <v>157</v>
      </c>
      <c r="D27" s="335" t="s">
        <v>452</v>
      </c>
      <c r="F27" s="336">
        <v>2500</v>
      </c>
      <c r="G27" s="336">
        <v>2500</v>
      </c>
      <c r="H27" s="336">
        <v>2500</v>
      </c>
    </row>
    <row r="28" spans="1:23">
      <c r="A28" s="493" t="s">
        <v>344</v>
      </c>
      <c r="B28" s="493"/>
      <c r="C28" s="493"/>
      <c r="D28" s="493"/>
      <c r="E28" s="493"/>
      <c r="F28" s="493"/>
      <c r="G28" s="493"/>
      <c r="H28" s="493"/>
    </row>
    <row r="29" spans="1:23">
      <c r="A29" s="494" t="s">
        <v>345</v>
      </c>
      <c r="B29" s="494"/>
      <c r="C29" s="494"/>
      <c r="D29" s="494"/>
      <c r="E29" s="494"/>
      <c r="F29" s="494"/>
      <c r="G29" s="494"/>
      <c r="H29" s="494"/>
    </row>
    <row r="30" spans="1:23">
      <c r="A30" s="495" t="s">
        <v>346</v>
      </c>
      <c r="B30" s="495"/>
      <c r="C30" s="495"/>
      <c r="D30" s="495"/>
      <c r="E30" s="495"/>
      <c r="F30" s="495"/>
      <c r="G30" s="495"/>
      <c r="H30" s="495"/>
    </row>
    <row r="31" spans="1:23">
      <c r="A31" s="337"/>
    </row>
    <row r="32" spans="1:23">
      <c r="A32" s="337"/>
    </row>
    <row r="33" spans="1:1">
      <c r="A33" s="337"/>
    </row>
    <row r="34" spans="1:1">
      <c r="A34" s="337"/>
    </row>
    <row r="35" spans="1:1">
      <c r="A35" s="337"/>
    </row>
    <row r="36" spans="1:1">
      <c r="A36" s="337"/>
    </row>
    <row r="37" spans="1:1">
      <c r="A37" s="337"/>
    </row>
    <row r="38" spans="1:1">
      <c r="A38" s="337"/>
    </row>
    <row r="39" spans="1:1">
      <c r="A39" s="337"/>
    </row>
    <row r="40" spans="1:1">
      <c r="A40" s="337"/>
    </row>
    <row r="41" spans="1:1">
      <c r="A41" s="337"/>
    </row>
    <row r="42" spans="1:1">
      <c r="A42" s="337"/>
    </row>
    <row r="43" spans="1:1">
      <c r="A43" s="338"/>
    </row>
  </sheetData>
  <mergeCells count="10">
    <mergeCell ref="A1:H1"/>
    <mergeCell ref="F2:H2"/>
    <mergeCell ref="A17:H17"/>
    <mergeCell ref="A18:H18"/>
    <mergeCell ref="A19:H19"/>
    <mergeCell ref="A21:B21"/>
    <mergeCell ref="F22:H22"/>
    <mergeCell ref="A28:H28"/>
    <mergeCell ref="A29:H29"/>
    <mergeCell ref="A30:H3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4875-B5FD-484F-AD18-68605F8FF22C}">
  <sheetPr>
    <tabColor rgb="FF124191"/>
  </sheetPr>
  <dimension ref="A1:S27"/>
  <sheetViews>
    <sheetView showGridLines="0" zoomScale="130" zoomScaleNormal="130" workbookViewId="0">
      <selection sqref="A1:D1"/>
    </sheetView>
  </sheetViews>
  <sheetFormatPr defaultColWidth="11.5703125" defaultRowHeight="12.75"/>
  <cols>
    <col min="1" max="1" width="45.5703125" style="137" customWidth="1"/>
    <col min="2" max="4" width="15" style="137" customWidth="1"/>
    <col min="5" max="5" width="11.5703125" style="137"/>
    <col min="6" max="6" width="21.5703125" style="137" customWidth="1"/>
    <col min="7" max="16384" width="11.5703125" style="137"/>
  </cols>
  <sheetData>
    <row r="1" spans="1:19" ht="17.25" thickBot="1">
      <c r="A1" s="441" t="s">
        <v>347</v>
      </c>
      <c r="B1" s="441"/>
      <c r="C1" s="441"/>
      <c r="D1" s="441"/>
    </row>
    <row r="2" spans="1:19" s="44" customFormat="1" ht="10.5" thickBot="1">
      <c r="A2" s="298" t="s">
        <v>1</v>
      </c>
      <c r="B2" s="339" t="s">
        <v>424</v>
      </c>
      <c r="C2" s="339" t="s">
        <v>425</v>
      </c>
      <c r="D2" s="339" t="s">
        <v>272</v>
      </c>
    </row>
    <row r="3" spans="1:19" s="44" customFormat="1" ht="9.75">
      <c r="A3" s="341" t="s">
        <v>348</v>
      </c>
      <c r="B3" s="340"/>
      <c r="C3" s="340"/>
      <c r="D3" s="340"/>
    </row>
    <row r="4" spans="1:19" s="44" customFormat="1" ht="9.75">
      <c r="A4" s="37" t="s">
        <v>349</v>
      </c>
      <c r="B4" s="342"/>
      <c r="C4" s="342"/>
      <c r="D4" s="342"/>
      <c r="E4" s="299"/>
      <c r="F4" s="299"/>
      <c r="G4" s="299"/>
      <c r="H4" s="299"/>
      <c r="I4" s="299"/>
      <c r="J4" s="299"/>
      <c r="K4" s="299"/>
      <c r="L4" s="299"/>
      <c r="M4" s="299"/>
      <c r="N4" s="299"/>
      <c r="O4" s="299"/>
      <c r="P4" s="299"/>
      <c r="Q4" s="299"/>
      <c r="R4" s="299"/>
      <c r="S4" s="299"/>
    </row>
    <row r="5" spans="1:19" s="44" customFormat="1" ht="9.75">
      <c r="A5" s="343" t="s">
        <v>350</v>
      </c>
      <c r="B5" s="340">
        <v>1311</v>
      </c>
      <c r="C5" s="340">
        <v>1233</v>
      </c>
      <c r="D5" s="340">
        <v>1281</v>
      </c>
    </row>
    <row r="6" spans="1:19" s="299" customFormat="1" ht="9.75">
      <c r="A6" s="343" t="s">
        <v>351</v>
      </c>
      <c r="B6" s="340">
        <v>506</v>
      </c>
      <c r="C6" s="340">
        <v>435</v>
      </c>
      <c r="D6" s="340">
        <v>442</v>
      </c>
      <c r="E6" s="44"/>
      <c r="F6" s="44"/>
      <c r="G6" s="44"/>
      <c r="H6" s="44"/>
      <c r="I6" s="44"/>
      <c r="J6" s="44"/>
      <c r="K6" s="44"/>
      <c r="L6" s="44"/>
      <c r="M6" s="44"/>
      <c r="N6" s="44"/>
      <c r="O6" s="44"/>
      <c r="P6" s="44"/>
      <c r="Q6" s="44"/>
      <c r="R6" s="44"/>
      <c r="S6" s="44"/>
    </row>
    <row r="7" spans="1:19" s="44" customFormat="1" ht="9.75">
      <c r="A7" s="37" t="s">
        <v>352</v>
      </c>
      <c r="B7" s="340"/>
      <c r="C7" s="340"/>
      <c r="D7" s="340"/>
    </row>
    <row r="8" spans="1:19" s="44" customFormat="1" ht="9.75">
      <c r="A8" s="343" t="s">
        <v>350</v>
      </c>
      <c r="B8" s="340">
        <v>490</v>
      </c>
      <c r="C8" s="340">
        <v>461</v>
      </c>
      <c r="D8" s="340">
        <v>457</v>
      </c>
    </row>
    <row r="9" spans="1:19" s="44" customFormat="1" ht="9.75">
      <c r="A9" s="343" t="s">
        <v>351</v>
      </c>
      <c r="B9" s="340">
        <v>32</v>
      </c>
      <c r="C9" s="340">
        <v>40</v>
      </c>
      <c r="D9" s="340">
        <v>35</v>
      </c>
    </row>
    <row r="10" spans="1:19" s="44" customFormat="1" ht="9.75">
      <c r="A10" s="39" t="s">
        <v>353</v>
      </c>
      <c r="B10" s="340"/>
      <c r="C10" s="340"/>
      <c r="D10" s="340"/>
    </row>
    <row r="11" spans="1:19" s="44" customFormat="1" ht="9.75">
      <c r="A11" s="37" t="s">
        <v>354</v>
      </c>
      <c r="B11" s="340">
        <v>28</v>
      </c>
      <c r="C11" s="340">
        <v>36</v>
      </c>
      <c r="D11" s="340">
        <v>21</v>
      </c>
    </row>
    <row r="12" spans="1:19" s="44" customFormat="1" ht="10.5" thickBot="1">
      <c r="A12" s="38" t="s">
        <v>355</v>
      </c>
      <c r="B12" s="300">
        <v>482</v>
      </c>
      <c r="C12" s="300">
        <v>148</v>
      </c>
      <c r="D12" s="300">
        <v>137</v>
      </c>
    </row>
    <row r="13" spans="1:19" s="44" customFormat="1" ht="47.25" customHeight="1" thickTop="1">
      <c r="A13" s="445" t="s">
        <v>356</v>
      </c>
      <c r="B13" s="445"/>
      <c r="C13" s="445"/>
      <c r="D13" s="445"/>
    </row>
    <row r="14" spans="1:19" s="44" customFormat="1" ht="7.5" customHeight="1">
      <c r="A14" s="487"/>
      <c r="B14" s="487"/>
      <c r="C14" s="487"/>
      <c r="D14" s="487"/>
      <c r="E14" s="501"/>
      <c r="F14" s="501"/>
      <c r="G14" s="501"/>
      <c r="H14" s="501"/>
      <c r="I14" s="501"/>
      <c r="J14" s="501"/>
      <c r="K14" s="137"/>
      <c r="L14" s="137"/>
      <c r="M14" s="137"/>
      <c r="N14" s="137"/>
      <c r="O14" s="137"/>
      <c r="P14" s="137"/>
      <c r="Q14" s="137"/>
      <c r="R14" s="137"/>
      <c r="S14" s="137"/>
    </row>
    <row r="15" spans="1:19" s="44" customFormat="1" ht="19.5" customHeight="1">
      <c r="A15" s="445" t="s">
        <v>357</v>
      </c>
      <c r="B15" s="445"/>
      <c r="C15" s="445"/>
      <c r="D15" s="445"/>
      <c r="E15" s="501"/>
      <c r="F15" s="501"/>
      <c r="G15" s="501"/>
      <c r="H15" s="501"/>
      <c r="I15" s="501"/>
      <c r="J15" s="501"/>
      <c r="K15" s="137"/>
      <c r="L15" s="137"/>
      <c r="M15" s="137"/>
      <c r="N15" s="137"/>
      <c r="O15" s="137"/>
      <c r="P15" s="137"/>
      <c r="Q15" s="137"/>
      <c r="R15" s="137"/>
      <c r="S15" s="137"/>
    </row>
    <row r="16" spans="1:19" s="44" customFormat="1" ht="9.75" customHeight="1">
      <c r="A16" s="78"/>
      <c r="B16" s="78"/>
      <c r="C16" s="78"/>
      <c r="D16" s="78"/>
      <c r="E16" s="84"/>
      <c r="F16" s="84"/>
      <c r="G16" s="84"/>
      <c r="H16" s="84"/>
      <c r="I16" s="84"/>
      <c r="J16" s="84"/>
      <c r="K16" s="137"/>
      <c r="L16" s="137"/>
      <c r="M16" s="137"/>
      <c r="N16" s="137"/>
      <c r="O16" s="137"/>
      <c r="P16" s="137"/>
      <c r="Q16" s="137"/>
      <c r="R16" s="137"/>
      <c r="S16" s="137"/>
    </row>
    <row r="17" spans="1:19" s="44" customFormat="1" ht="18.75" customHeight="1">
      <c r="A17" s="474" t="s">
        <v>358</v>
      </c>
      <c r="B17" s="474"/>
      <c r="C17" s="474"/>
      <c r="D17" s="474"/>
      <c r="E17" s="168"/>
      <c r="F17" s="168"/>
      <c r="G17" s="84"/>
      <c r="H17" s="84"/>
      <c r="I17" s="84"/>
      <c r="J17" s="84"/>
      <c r="K17" s="137"/>
      <c r="L17" s="137"/>
      <c r="M17" s="137"/>
      <c r="N17" s="137"/>
      <c r="O17" s="137"/>
      <c r="P17" s="137"/>
      <c r="Q17" s="137"/>
      <c r="R17" s="137"/>
      <c r="S17" s="137"/>
    </row>
    <row r="18" spans="1:19" s="44" customFormat="1" ht="222" customHeight="1">
      <c r="A18" s="500" t="s">
        <v>359</v>
      </c>
      <c r="B18" s="500"/>
      <c r="C18" s="500"/>
      <c r="D18" s="500"/>
      <c r="E18" s="137"/>
      <c r="F18" s="137"/>
      <c r="G18" s="137"/>
      <c r="H18" s="137"/>
      <c r="I18" s="137"/>
      <c r="J18" s="137"/>
      <c r="K18" s="137"/>
      <c r="L18" s="137"/>
      <c r="M18" s="137"/>
      <c r="N18" s="137"/>
      <c r="O18" s="137"/>
      <c r="P18" s="137"/>
      <c r="Q18" s="137"/>
      <c r="R18" s="137"/>
      <c r="S18" s="137"/>
    </row>
    <row r="19" spans="1:19" ht="16.5" customHeight="1"/>
    <row r="20" spans="1:19" ht="21" customHeight="1">
      <c r="A20" s="445"/>
      <c r="B20" s="445"/>
      <c r="C20" s="445"/>
      <c r="D20" s="445"/>
    </row>
    <row r="21" spans="1:19" ht="11.85" customHeight="1"/>
    <row r="22" spans="1:19" ht="18.75" customHeight="1">
      <c r="A22" s="445"/>
      <c r="B22" s="445"/>
      <c r="C22" s="445"/>
      <c r="D22" s="445"/>
    </row>
    <row r="23" spans="1:19" ht="20.25" customHeight="1"/>
    <row r="24" spans="1:19" ht="18.75" customHeight="1"/>
    <row r="25" spans="1:19" ht="21" customHeight="1"/>
    <row r="26" spans="1:19" ht="12" customHeight="1"/>
    <row r="27" spans="1:19" ht="13.5" customHeight="1"/>
  </sheetData>
  <mergeCells count="12">
    <mergeCell ref="E14:H14"/>
    <mergeCell ref="I14:J14"/>
    <mergeCell ref="A15:D15"/>
    <mergeCell ref="E15:H15"/>
    <mergeCell ref="I15:J15"/>
    <mergeCell ref="A17:D17"/>
    <mergeCell ref="A18:D18"/>
    <mergeCell ref="A20:D20"/>
    <mergeCell ref="A22:D22"/>
    <mergeCell ref="A1:D1"/>
    <mergeCell ref="A13:D13"/>
    <mergeCell ref="A14:D1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DD91D-1A16-426C-AA71-AEFBA2308AED}">
  <sheetPr>
    <tabColor rgb="FF124191"/>
  </sheetPr>
  <dimension ref="A1:L17"/>
  <sheetViews>
    <sheetView showGridLines="0" zoomScale="130" zoomScaleNormal="130" workbookViewId="0">
      <selection sqref="A1:C1"/>
    </sheetView>
  </sheetViews>
  <sheetFormatPr defaultColWidth="11.42578125" defaultRowHeight="9.75"/>
  <cols>
    <col min="1" max="1" width="15" style="344" bestFit="1" customWidth="1"/>
    <col min="2" max="2" width="42.5703125" style="344" customWidth="1"/>
    <col min="3" max="3" width="42.5703125" style="345" customWidth="1"/>
    <col min="4" max="4" width="11.5703125" style="345" customWidth="1"/>
    <col min="5" max="5" width="3.42578125" style="345" customWidth="1"/>
    <col min="6" max="6" width="11.5703125" style="352" customWidth="1"/>
    <col min="7" max="8" width="11.5703125" style="345" customWidth="1"/>
    <col min="9" max="9" width="2.7109375" style="345" customWidth="1"/>
    <col min="10" max="12" width="11.5703125" style="345" customWidth="1"/>
    <col min="13" max="16384" width="11.42578125" style="344"/>
  </cols>
  <sheetData>
    <row r="1" spans="1:12" ht="16.5">
      <c r="A1" s="464" t="s">
        <v>360</v>
      </c>
      <c r="B1" s="464"/>
      <c r="C1" s="464"/>
      <c r="D1" s="344"/>
      <c r="E1" s="344"/>
      <c r="F1" s="344"/>
      <c r="G1" s="344"/>
      <c r="H1" s="344"/>
      <c r="I1" s="344"/>
      <c r="J1" s="344"/>
      <c r="K1" s="344"/>
    </row>
    <row r="2" spans="1:12" ht="150.75" customHeight="1" thickBot="1">
      <c r="A2" s="448" t="s">
        <v>361</v>
      </c>
      <c r="B2" s="448"/>
      <c r="C2" s="448"/>
      <c r="D2" s="346"/>
      <c r="E2" s="346"/>
      <c r="F2" s="346"/>
      <c r="G2" s="346"/>
      <c r="H2" s="346"/>
      <c r="I2" s="346"/>
      <c r="J2" s="346"/>
      <c r="K2" s="346"/>
      <c r="L2" s="346"/>
    </row>
    <row r="3" spans="1:12" s="347" customFormat="1" ht="20.25" customHeight="1" thickBot="1">
      <c r="A3" s="350" t="s">
        <v>362</v>
      </c>
      <c r="B3" s="350" t="s">
        <v>363</v>
      </c>
      <c r="C3" s="350" t="s">
        <v>364</v>
      </c>
      <c r="D3" s="348"/>
      <c r="E3" s="348"/>
      <c r="F3" s="349"/>
      <c r="G3" s="348"/>
      <c r="H3" s="348"/>
      <c r="I3" s="348"/>
      <c r="J3" s="348"/>
      <c r="K3" s="348"/>
      <c r="L3" s="348"/>
    </row>
    <row r="4" spans="1:12" s="347" customFormat="1" ht="49.5">
      <c r="A4" s="351" t="s">
        <v>365</v>
      </c>
      <c r="B4" s="351" t="s">
        <v>366</v>
      </c>
      <c r="C4" s="351" t="s">
        <v>367</v>
      </c>
      <c r="D4" s="345"/>
      <c r="E4" s="345"/>
      <c r="F4" s="352"/>
      <c r="G4" s="345"/>
      <c r="H4" s="345"/>
      <c r="I4" s="345"/>
      <c r="J4" s="345"/>
      <c r="K4" s="345"/>
      <c r="L4" s="345"/>
    </row>
    <row r="5" spans="1:12" s="347" customFormat="1" ht="57.75">
      <c r="A5" s="353" t="s">
        <v>368</v>
      </c>
      <c r="B5" s="353" t="s">
        <v>369</v>
      </c>
      <c r="C5" s="353" t="s">
        <v>370</v>
      </c>
      <c r="D5" s="345"/>
      <c r="E5" s="345"/>
      <c r="F5" s="352"/>
      <c r="G5" s="345"/>
      <c r="H5" s="345"/>
      <c r="I5" s="345"/>
      <c r="J5" s="345"/>
      <c r="K5" s="345"/>
      <c r="L5" s="345"/>
    </row>
    <row r="6" spans="1:12" ht="24.75">
      <c r="A6" s="353" t="s">
        <v>371</v>
      </c>
      <c r="B6" s="353" t="s">
        <v>372</v>
      </c>
      <c r="C6" s="353" t="s">
        <v>373</v>
      </c>
    </row>
    <row r="7" spans="1:12" ht="33">
      <c r="A7" s="353" t="s">
        <v>243</v>
      </c>
      <c r="B7" s="353" t="s">
        <v>374</v>
      </c>
      <c r="C7" s="353" t="s">
        <v>375</v>
      </c>
    </row>
    <row r="8" spans="1:12" ht="24.75">
      <c r="A8" s="353" t="s">
        <v>376</v>
      </c>
      <c r="B8" s="353" t="s">
        <v>377</v>
      </c>
      <c r="C8" s="353" t="s">
        <v>378</v>
      </c>
    </row>
    <row r="9" spans="1:12" ht="24.75">
      <c r="A9" s="351" t="s">
        <v>379</v>
      </c>
      <c r="B9" s="351" t="s">
        <v>380</v>
      </c>
      <c r="C9" s="351" t="s">
        <v>381</v>
      </c>
    </row>
    <row r="10" spans="1:12" ht="49.5">
      <c r="A10" s="351" t="s">
        <v>382</v>
      </c>
      <c r="B10" s="351" t="s">
        <v>383</v>
      </c>
      <c r="C10" s="351" t="s">
        <v>384</v>
      </c>
    </row>
    <row r="11" spans="1:12" ht="49.5">
      <c r="A11" s="351" t="s">
        <v>239</v>
      </c>
      <c r="B11" s="351" t="s">
        <v>385</v>
      </c>
      <c r="C11" s="351" t="s">
        <v>386</v>
      </c>
    </row>
    <row r="12" spans="1:12" ht="16.5">
      <c r="A12" s="351" t="s">
        <v>387</v>
      </c>
      <c r="B12" s="351" t="s">
        <v>388</v>
      </c>
      <c r="C12" s="351" t="s">
        <v>389</v>
      </c>
    </row>
    <row r="13" spans="1:12" ht="33">
      <c r="A13" s="351" t="s">
        <v>390</v>
      </c>
      <c r="B13" s="351" t="s">
        <v>391</v>
      </c>
      <c r="C13" s="351" t="s">
        <v>392</v>
      </c>
    </row>
    <row r="14" spans="1:12" ht="16.5">
      <c r="A14" s="351" t="s">
        <v>393</v>
      </c>
      <c r="B14" s="351" t="s">
        <v>394</v>
      </c>
      <c r="C14" s="351" t="s">
        <v>395</v>
      </c>
    </row>
    <row r="15" spans="1:12" ht="24.75">
      <c r="A15" s="351" t="s">
        <v>396</v>
      </c>
      <c r="B15" s="351" t="s">
        <v>397</v>
      </c>
      <c r="C15" s="351" t="s">
        <v>398</v>
      </c>
    </row>
    <row r="16" spans="1:12" ht="33">
      <c r="A16" s="351" t="s">
        <v>399</v>
      </c>
      <c r="B16" s="351" t="s">
        <v>400</v>
      </c>
      <c r="C16" s="351" t="s">
        <v>401</v>
      </c>
    </row>
    <row r="17" s="344" customFormat="1"/>
  </sheetData>
  <mergeCells count="2">
    <mergeCell ref="A1:C1"/>
    <mergeCell ref="A2:C2"/>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7AD9-CFD6-44FC-8662-0A4471E178B5}">
  <sheetPr>
    <tabColor rgb="FF124191"/>
  </sheetPr>
  <dimension ref="A1:L113"/>
  <sheetViews>
    <sheetView showGridLines="0" zoomScale="130" zoomScaleNormal="130" workbookViewId="0">
      <selection sqref="A1:J1"/>
    </sheetView>
  </sheetViews>
  <sheetFormatPr defaultRowHeight="15"/>
  <cols>
    <col min="1" max="1" width="30.140625" customWidth="1"/>
    <col min="2" max="6" width="7.42578125" customWidth="1"/>
    <col min="7" max="7" width="8.42578125" customWidth="1"/>
    <col min="8" max="9" width="7.42578125" customWidth="1"/>
    <col min="10" max="10" width="8.42578125" customWidth="1"/>
    <col min="11" max="12" width="9.140625" customWidth="1"/>
  </cols>
  <sheetData>
    <row r="1" spans="1:12" ht="16.5">
      <c r="A1" s="464" t="s">
        <v>402</v>
      </c>
      <c r="B1" s="464"/>
      <c r="C1" s="464"/>
      <c r="D1" s="464"/>
      <c r="E1" s="464"/>
      <c r="F1" s="464"/>
      <c r="G1" s="464"/>
      <c r="H1" s="464"/>
      <c r="I1" s="464"/>
      <c r="J1" s="464"/>
      <c r="K1" s="156"/>
      <c r="L1" s="156"/>
    </row>
    <row r="2" spans="1:12" ht="14.25" customHeight="1" thickBot="1">
      <c r="A2" s="508"/>
      <c r="B2" s="508"/>
      <c r="C2" s="508"/>
      <c r="D2" s="508"/>
      <c r="E2" s="508"/>
      <c r="F2" s="508"/>
      <c r="G2" s="508"/>
      <c r="H2" s="508"/>
      <c r="I2" s="508"/>
      <c r="J2" s="508"/>
      <c r="K2" s="156"/>
      <c r="L2" s="156"/>
    </row>
    <row r="3" spans="1:12">
      <c r="A3" s="354" t="s">
        <v>420</v>
      </c>
      <c r="B3" s="488" t="s">
        <v>155</v>
      </c>
      <c r="C3" s="488" t="s">
        <v>5</v>
      </c>
      <c r="D3" s="488" t="s">
        <v>7</v>
      </c>
      <c r="E3" s="488" t="s">
        <v>8</v>
      </c>
      <c r="F3" s="488" t="s">
        <v>9</v>
      </c>
      <c r="G3" s="502" t="s">
        <v>403</v>
      </c>
      <c r="H3" s="488" t="s">
        <v>100</v>
      </c>
      <c r="I3" s="488" t="s">
        <v>404</v>
      </c>
      <c r="J3" s="502" t="s">
        <v>405</v>
      </c>
      <c r="K3" s="76"/>
      <c r="L3" s="76"/>
    </row>
    <row r="4" spans="1:12" ht="21.75" customHeight="1" thickBot="1">
      <c r="A4" s="355" t="s">
        <v>1</v>
      </c>
      <c r="B4" s="489"/>
      <c r="C4" s="489"/>
      <c r="D4" s="489"/>
      <c r="E4" s="489"/>
      <c r="F4" s="489"/>
      <c r="G4" s="503"/>
      <c r="H4" s="489"/>
      <c r="I4" s="489"/>
      <c r="J4" s="503"/>
      <c r="K4" s="76"/>
      <c r="L4" s="76"/>
    </row>
    <row r="5" spans="1:12" ht="15.75" thickBot="1">
      <c r="A5" s="148" t="s">
        <v>3</v>
      </c>
      <c r="B5" s="356">
        <v>6241</v>
      </c>
      <c r="C5" s="356">
        <v>-3719</v>
      </c>
      <c r="D5" s="356">
        <v>-1139</v>
      </c>
      <c r="E5" s="356">
        <v>-674</v>
      </c>
      <c r="F5" s="356">
        <v>-51</v>
      </c>
      <c r="G5" s="356">
        <v>658</v>
      </c>
      <c r="H5" s="356">
        <v>29</v>
      </c>
      <c r="I5" s="356">
        <v>-116</v>
      </c>
      <c r="J5" s="356">
        <v>551</v>
      </c>
      <c r="K5" s="76"/>
      <c r="L5" s="76"/>
    </row>
    <row r="6" spans="1:12">
      <c r="A6" s="142" t="s">
        <v>190</v>
      </c>
      <c r="B6" s="294" t="s">
        <v>453</v>
      </c>
      <c r="C6" s="294" t="s">
        <v>453</v>
      </c>
      <c r="D6" s="294">
        <v>-14</v>
      </c>
      <c r="E6" s="294">
        <v>-91</v>
      </c>
      <c r="F6" s="294" t="s">
        <v>453</v>
      </c>
      <c r="G6" s="359">
        <v>-105</v>
      </c>
      <c r="H6" s="360">
        <v>0</v>
      </c>
      <c r="I6" s="361">
        <v>23</v>
      </c>
      <c r="J6" s="359">
        <v>-82</v>
      </c>
      <c r="K6" s="362"/>
      <c r="L6" s="362"/>
    </row>
    <row r="7" spans="1:12">
      <c r="A7" s="142" t="s">
        <v>191</v>
      </c>
      <c r="B7" s="294" t="s">
        <v>453</v>
      </c>
      <c r="C7" s="294">
        <v>-8</v>
      </c>
      <c r="D7" s="294">
        <v>-10</v>
      </c>
      <c r="E7" s="294">
        <v>-1</v>
      </c>
      <c r="F7" s="294" t="s">
        <v>453</v>
      </c>
      <c r="G7" s="359">
        <v>-18</v>
      </c>
      <c r="H7" s="361">
        <v>0</v>
      </c>
      <c r="I7" s="361">
        <v>0</v>
      </c>
      <c r="J7" s="359">
        <v>-18</v>
      </c>
      <c r="K7" s="358"/>
      <c r="L7" s="358"/>
    </row>
    <row r="8" spans="1:12">
      <c r="A8" s="142" t="s">
        <v>192</v>
      </c>
      <c r="B8" s="294" t="s">
        <v>453</v>
      </c>
      <c r="C8" s="294">
        <v>-9</v>
      </c>
      <c r="D8" s="294">
        <v>-2</v>
      </c>
      <c r="E8" s="294">
        <v>-6</v>
      </c>
      <c r="F8" s="294" t="s">
        <v>453</v>
      </c>
      <c r="G8" s="359">
        <v>-17</v>
      </c>
      <c r="H8" s="364">
        <v>0</v>
      </c>
      <c r="I8" s="361">
        <v>0</v>
      </c>
      <c r="J8" s="359">
        <v>-17</v>
      </c>
      <c r="K8" s="362"/>
      <c r="L8" s="362"/>
    </row>
    <row r="9" spans="1:12" ht="16.5">
      <c r="A9" s="142" t="s">
        <v>408</v>
      </c>
      <c r="B9" s="294" t="s">
        <v>453</v>
      </c>
      <c r="C9" s="294" t="s">
        <v>453</v>
      </c>
      <c r="D9" s="294" t="s">
        <v>453</v>
      </c>
      <c r="E9" s="294" t="s">
        <v>453</v>
      </c>
      <c r="F9" s="294" t="s">
        <v>453</v>
      </c>
      <c r="G9" s="359">
        <v>0</v>
      </c>
      <c r="H9" s="361">
        <v>3</v>
      </c>
      <c r="I9" s="361">
        <v>0</v>
      </c>
      <c r="J9" s="359">
        <v>3</v>
      </c>
      <c r="K9" s="365"/>
      <c r="L9" s="365"/>
    </row>
    <row r="10" spans="1:12" ht="17.25" thickBot="1">
      <c r="A10" s="144" t="s">
        <v>409</v>
      </c>
      <c r="B10" s="293" t="s">
        <v>453</v>
      </c>
      <c r="C10" s="293" t="s">
        <v>453</v>
      </c>
      <c r="D10" s="293" t="s">
        <v>453</v>
      </c>
      <c r="E10" s="293" t="s">
        <v>453</v>
      </c>
      <c r="F10" s="293" t="s">
        <v>453</v>
      </c>
      <c r="G10" s="367">
        <v>0</v>
      </c>
      <c r="H10" s="368">
        <v>-20</v>
      </c>
      <c r="I10" s="368">
        <v>0</v>
      </c>
      <c r="J10" s="367">
        <v>-20</v>
      </c>
      <c r="K10" s="358"/>
      <c r="L10" s="358"/>
    </row>
    <row r="11" spans="1:12" ht="15.75" thickBot="1">
      <c r="A11" s="370" t="s">
        <v>410</v>
      </c>
      <c r="B11" s="371">
        <v>0</v>
      </c>
      <c r="C11" s="371">
        <v>-17</v>
      </c>
      <c r="D11" s="371">
        <v>-26</v>
      </c>
      <c r="E11" s="371">
        <v>-97</v>
      </c>
      <c r="F11" s="371">
        <v>0</v>
      </c>
      <c r="G11" s="372">
        <v>-141</v>
      </c>
      <c r="H11" s="371">
        <v>-17</v>
      </c>
      <c r="I11" s="371">
        <v>23</v>
      </c>
      <c r="J11" s="372">
        <v>-135</v>
      </c>
      <c r="K11" s="156"/>
      <c r="L11" s="156"/>
    </row>
    <row r="12" spans="1:12" ht="15.75" thickBot="1">
      <c r="A12" s="292" t="s">
        <v>411</v>
      </c>
      <c r="B12" s="373">
        <v>6241</v>
      </c>
      <c r="C12" s="373">
        <v>-3736</v>
      </c>
      <c r="D12" s="373">
        <v>-1165</v>
      </c>
      <c r="E12" s="373">
        <v>-771</v>
      </c>
      <c r="F12" s="373">
        <v>-52</v>
      </c>
      <c r="G12" s="373">
        <v>518</v>
      </c>
      <c r="H12" s="373">
        <v>12</v>
      </c>
      <c r="I12" s="373">
        <v>-93</v>
      </c>
      <c r="J12" s="373">
        <v>417</v>
      </c>
      <c r="K12" s="76"/>
      <c r="L12" s="76"/>
    </row>
    <row r="13" spans="1:12" ht="11.25" customHeight="1" thickBot="1">
      <c r="A13" s="374"/>
      <c r="B13" s="375"/>
      <c r="C13" s="375"/>
      <c r="D13" s="375"/>
      <c r="E13" s="375"/>
      <c r="F13" s="375"/>
      <c r="G13" s="375"/>
      <c r="H13" s="375"/>
      <c r="I13" s="375"/>
      <c r="J13" s="375"/>
      <c r="K13" s="76"/>
      <c r="L13" s="76"/>
    </row>
    <row r="14" spans="1:12" ht="11.25" customHeight="1">
      <c r="A14" s="376" t="s">
        <v>421</v>
      </c>
      <c r="B14" s="504" t="s">
        <v>155</v>
      </c>
      <c r="C14" s="506" t="s">
        <v>5</v>
      </c>
      <c r="D14" s="506" t="s">
        <v>7</v>
      </c>
      <c r="E14" s="506" t="s">
        <v>8</v>
      </c>
      <c r="F14" s="506" t="s">
        <v>9</v>
      </c>
      <c r="G14" s="502" t="s">
        <v>403</v>
      </c>
      <c r="H14" s="488" t="s">
        <v>100</v>
      </c>
      <c r="I14" s="488" t="s">
        <v>404</v>
      </c>
      <c r="J14" s="502" t="s">
        <v>405</v>
      </c>
      <c r="K14" s="76"/>
      <c r="L14" s="76"/>
    </row>
    <row r="15" spans="1:12" ht="25.5" customHeight="1" thickBot="1">
      <c r="A15" s="355" t="s">
        <v>1</v>
      </c>
      <c r="B15" s="505"/>
      <c r="C15" s="507"/>
      <c r="D15" s="507"/>
      <c r="E15" s="507"/>
      <c r="F15" s="507"/>
      <c r="G15" s="503"/>
      <c r="H15" s="489"/>
      <c r="I15" s="489"/>
      <c r="J15" s="503"/>
      <c r="K15" s="76"/>
      <c r="L15" s="76"/>
    </row>
    <row r="16" spans="1:12" ht="15.75" thickBot="1">
      <c r="A16" s="148" t="s">
        <v>3</v>
      </c>
      <c r="B16" s="372">
        <v>5399</v>
      </c>
      <c r="C16" s="372">
        <v>-3194</v>
      </c>
      <c r="D16" s="372">
        <v>-1007</v>
      </c>
      <c r="E16" s="372">
        <v>-583</v>
      </c>
      <c r="F16" s="372">
        <v>19</v>
      </c>
      <c r="G16" s="372">
        <v>633</v>
      </c>
      <c r="H16" s="372">
        <v>-47</v>
      </c>
      <c r="I16" s="372">
        <v>-117</v>
      </c>
      <c r="J16" s="372">
        <v>463</v>
      </c>
      <c r="K16" s="76"/>
      <c r="L16" s="76"/>
    </row>
    <row r="17" spans="1:12">
      <c r="A17" s="142" t="s">
        <v>190</v>
      </c>
      <c r="B17" s="377" t="s">
        <v>453</v>
      </c>
      <c r="C17" s="377" t="s">
        <v>453</v>
      </c>
      <c r="D17" s="377">
        <v>-15</v>
      </c>
      <c r="E17" s="377">
        <v>-84</v>
      </c>
      <c r="F17" s="377" t="s">
        <v>453</v>
      </c>
      <c r="G17" s="378">
        <v>-99</v>
      </c>
      <c r="H17" s="379">
        <v>0</v>
      </c>
      <c r="I17" s="379">
        <v>21</v>
      </c>
      <c r="J17" s="380">
        <v>-78</v>
      </c>
    </row>
    <row r="18" spans="1:12">
      <c r="A18" s="142" t="s">
        <v>192</v>
      </c>
      <c r="B18" s="377" t="s">
        <v>453</v>
      </c>
      <c r="C18" s="377">
        <v>-8</v>
      </c>
      <c r="D18" s="377">
        <v>-15</v>
      </c>
      <c r="E18" s="377">
        <v>-7</v>
      </c>
      <c r="F18" s="377">
        <v>-3</v>
      </c>
      <c r="G18" s="378">
        <v>-34</v>
      </c>
      <c r="H18" s="379">
        <v>0</v>
      </c>
      <c r="I18" s="379">
        <v>0</v>
      </c>
      <c r="J18" s="380">
        <v>-34</v>
      </c>
    </row>
    <row r="19" spans="1:12">
      <c r="A19" s="142" t="s">
        <v>191</v>
      </c>
      <c r="B19" s="377" t="s">
        <v>453</v>
      </c>
      <c r="C19" s="377">
        <v>-1</v>
      </c>
      <c r="D19" s="377">
        <v>2</v>
      </c>
      <c r="E19" s="377" t="s">
        <v>453</v>
      </c>
      <c r="F19" s="377" t="s">
        <v>453</v>
      </c>
      <c r="G19" s="378">
        <v>1</v>
      </c>
      <c r="H19" s="379">
        <v>0</v>
      </c>
      <c r="I19" s="379">
        <v>0</v>
      </c>
      <c r="J19" s="380">
        <v>1</v>
      </c>
    </row>
    <row r="20" spans="1:12" ht="17.25" thickBot="1">
      <c r="A20" s="142" t="s">
        <v>408</v>
      </c>
      <c r="B20" s="377" t="s">
        <v>453</v>
      </c>
      <c r="C20" s="377" t="s">
        <v>453</v>
      </c>
      <c r="D20" s="377" t="s">
        <v>453</v>
      </c>
      <c r="E20" s="377" t="s">
        <v>453</v>
      </c>
      <c r="F20" s="377" t="s">
        <v>453</v>
      </c>
      <c r="G20" s="378">
        <v>0</v>
      </c>
      <c r="H20" s="379">
        <v>-3</v>
      </c>
      <c r="I20" s="379">
        <v>0</v>
      </c>
      <c r="J20" s="380">
        <v>-3</v>
      </c>
    </row>
    <row r="21" spans="1:12" ht="15.75" thickBot="1">
      <c r="A21" s="370" t="s">
        <v>410</v>
      </c>
      <c r="B21" s="371">
        <v>0</v>
      </c>
      <c r="C21" s="371">
        <v>-9</v>
      </c>
      <c r="D21" s="371">
        <v>-28</v>
      </c>
      <c r="E21" s="371">
        <v>-91</v>
      </c>
      <c r="F21" s="371">
        <v>-3</v>
      </c>
      <c r="G21" s="372">
        <v>-131</v>
      </c>
      <c r="H21" s="371">
        <v>-3</v>
      </c>
      <c r="I21" s="371">
        <v>21</v>
      </c>
      <c r="J21" s="372">
        <v>-113</v>
      </c>
      <c r="K21" s="369"/>
      <c r="L21" s="369"/>
    </row>
    <row r="22" spans="1:12" ht="15.75" thickBot="1">
      <c r="A22" s="292" t="s">
        <v>411</v>
      </c>
      <c r="B22" s="373">
        <v>5399</v>
      </c>
      <c r="C22" s="373">
        <v>-3203</v>
      </c>
      <c r="D22" s="373">
        <v>-1036</v>
      </c>
      <c r="E22" s="373">
        <v>-674</v>
      </c>
      <c r="F22" s="373">
        <v>16</v>
      </c>
      <c r="G22" s="373">
        <v>502</v>
      </c>
      <c r="H22" s="373">
        <v>-50</v>
      </c>
      <c r="I22" s="373">
        <v>-95</v>
      </c>
      <c r="J22" s="373">
        <v>350</v>
      </c>
      <c r="K22" s="369"/>
      <c r="L22" s="369"/>
    </row>
    <row r="23" spans="1:12" ht="15.75" thickBot="1">
      <c r="A23" s="374"/>
      <c r="B23" s="375"/>
      <c r="C23" s="375"/>
      <c r="D23" s="375"/>
      <c r="E23" s="375"/>
      <c r="F23" s="375"/>
      <c r="G23" s="375"/>
      <c r="H23" s="375"/>
      <c r="I23" s="375"/>
      <c r="J23" s="375"/>
      <c r="K23" s="156"/>
      <c r="L23" s="156"/>
    </row>
    <row r="24" spans="1:12">
      <c r="A24" s="381" t="s">
        <v>422</v>
      </c>
      <c r="B24" s="504" t="s">
        <v>155</v>
      </c>
      <c r="C24" s="506" t="s">
        <v>5</v>
      </c>
      <c r="D24" s="506" t="s">
        <v>7</v>
      </c>
      <c r="E24" s="506" t="s">
        <v>8</v>
      </c>
      <c r="F24" s="506" t="s">
        <v>9</v>
      </c>
      <c r="G24" s="502" t="s">
        <v>403</v>
      </c>
      <c r="H24" s="488" t="s">
        <v>100</v>
      </c>
      <c r="I24" s="488" t="s">
        <v>404</v>
      </c>
      <c r="J24" s="502" t="s">
        <v>405</v>
      </c>
      <c r="K24" s="156"/>
      <c r="L24" s="156"/>
    </row>
    <row r="25" spans="1:12" ht="26.25" customHeight="1" thickBot="1">
      <c r="A25" s="355" t="s">
        <v>1</v>
      </c>
      <c r="B25" s="505"/>
      <c r="C25" s="507"/>
      <c r="D25" s="507"/>
      <c r="E25" s="507"/>
      <c r="F25" s="507"/>
      <c r="G25" s="503"/>
      <c r="H25" s="489"/>
      <c r="I25" s="489"/>
      <c r="J25" s="503"/>
      <c r="K25" s="156"/>
      <c r="L25" s="156"/>
    </row>
    <row r="26" spans="1:12" ht="15.75" thickBot="1">
      <c r="A26" s="148" t="s">
        <v>3</v>
      </c>
      <c r="B26" s="356">
        <v>17462</v>
      </c>
      <c r="C26" s="356">
        <v>-10377</v>
      </c>
      <c r="D26" s="356">
        <v>-3261</v>
      </c>
      <c r="E26" s="356">
        <v>-1878</v>
      </c>
      <c r="F26" s="356">
        <v>8</v>
      </c>
      <c r="G26" s="356">
        <v>1955</v>
      </c>
      <c r="H26" s="356">
        <v>-38</v>
      </c>
      <c r="I26" s="356">
        <v>-312</v>
      </c>
      <c r="J26" s="356">
        <v>1552</v>
      </c>
      <c r="K26" s="369"/>
      <c r="L26" s="369"/>
    </row>
    <row r="27" spans="1:12">
      <c r="A27" s="357" t="s">
        <v>190</v>
      </c>
      <c r="B27" s="382" t="s">
        <v>453</v>
      </c>
      <c r="C27" s="382" t="s">
        <v>453</v>
      </c>
      <c r="D27" s="382">
        <v>-42</v>
      </c>
      <c r="E27" s="382">
        <v>-263</v>
      </c>
      <c r="F27" s="382" t="s">
        <v>453</v>
      </c>
      <c r="G27" s="383">
        <v>-305</v>
      </c>
      <c r="H27" s="384" t="s">
        <v>453</v>
      </c>
      <c r="I27" s="384">
        <v>66</v>
      </c>
      <c r="J27" s="385">
        <v>-239</v>
      </c>
    </row>
    <row r="28" spans="1:12">
      <c r="A28" s="142" t="s">
        <v>193</v>
      </c>
      <c r="B28" s="377" t="s">
        <v>453</v>
      </c>
      <c r="C28" s="377" t="s">
        <v>453</v>
      </c>
      <c r="D28" s="377" t="s">
        <v>453</v>
      </c>
      <c r="E28" s="377" t="s">
        <v>453</v>
      </c>
      <c r="F28" s="377">
        <v>-104</v>
      </c>
      <c r="G28" s="378">
        <v>-104</v>
      </c>
      <c r="H28" s="377" t="s">
        <v>453</v>
      </c>
      <c r="I28" s="377" t="s">
        <v>453</v>
      </c>
      <c r="J28" s="380">
        <v>-104</v>
      </c>
    </row>
    <row r="29" spans="1:12">
      <c r="A29" s="142" t="s">
        <v>192</v>
      </c>
      <c r="B29" s="377" t="s">
        <v>453</v>
      </c>
      <c r="C29" s="377">
        <v>-44</v>
      </c>
      <c r="D29" s="377">
        <v>-19</v>
      </c>
      <c r="E29" s="377">
        <v>-33</v>
      </c>
      <c r="F29" s="377">
        <v>-1</v>
      </c>
      <c r="G29" s="378">
        <v>-97</v>
      </c>
      <c r="H29" s="379" t="s">
        <v>453</v>
      </c>
      <c r="I29" s="379" t="s">
        <v>453</v>
      </c>
      <c r="J29" s="380">
        <v>-97</v>
      </c>
    </row>
    <row r="30" spans="1:12">
      <c r="A30" s="142" t="s">
        <v>191</v>
      </c>
      <c r="B30" s="377" t="s">
        <v>453</v>
      </c>
      <c r="C30" s="377">
        <v>-6</v>
      </c>
      <c r="D30" s="377">
        <v>-7</v>
      </c>
      <c r="E30" s="377" t="s">
        <v>453</v>
      </c>
      <c r="F30" s="377" t="s">
        <v>453</v>
      </c>
      <c r="G30" s="378">
        <v>-13</v>
      </c>
      <c r="H30" s="379" t="s">
        <v>453</v>
      </c>
      <c r="I30" s="379" t="s">
        <v>453</v>
      </c>
      <c r="J30" s="380">
        <v>-13</v>
      </c>
    </row>
    <row r="31" spans="1:12">
      <c r="A31" s="142" t="s">
        <v>407</v>
      </c>
      <c r="B31" s="377" t="s">
        <v>453</v>
      </c>
      <c r="C31" s="377" t="s">
        <v>453</v>
      </c>
      <c r="D31" s="377" t="s">
        <v>453</v>
      </c>
      <c r="E31" s="377" t="s">
        <v>453</v>
      </c>
      <c r="F31" s="377" t="s">
        <v>453</v>
      </c>
      <c r="G31" s="378">
        <v>0</v>
      </c>
      <c r="H31" s="379">
        <v>-29</v>
      </c>
      <c r="I31" s="379" t="s">
        <v>453</v>
      </c>
      <c r="J31" s="380">
        <v>-29</v>
      </c>
    </row>
    <row r="32" spans="1:12" ht="16.5">
      <c r="A32" s="142" t="s">
        <v>408</v>
      </c>
      <c r="B32" s="377" t="s">
        <v>453</v>
      </c>
      <c r="C32" s="377" t="s">
        <v>453</v>
      </c>
      <c r="D32" s="377" t="s">
        <v>453</v>
      </c>
      <c r="E32" s="377" t="s">
        <v>453</v>
      </c>
      <c r="F32" s="377" t="s">
        <v>453</v>
      </c>
      <c r="G32" s="378">
        <v>0</v>
      </c>
      <c r="H32" s="379">
        <v>10</v>
      </c>
      <c r="I32" s="379" t="s">
        <v>453</v>
      </c>
      <c r="J32" s="380">
        <v>10</v>
      </c>
    </row>
    <row r="33" spans="1:12" ht="17.25" thickBot="1">
      <c r="A33" s="142" t="s">
        <v>409</v>
      </c>
      <c r="B33" s="363" t="s">
        <v>453</v>
      </c>
      <c r="C33" s="363" t="s">
        <v>453</v>
      </c>
      <c r="D33" s="363" t="s">
        <v>453</v>
      </c>
      <c r="E33" s="363" t="s">
        <v>453</v>
      </c>
      <c r="F33" s="363" t="s">
        <v>453</v>
      </c>
      <c r="G33" s="359">
        <v>0</v>
      </c>
      <c r="H33" s="294">
        <v>-20</v>
      </c>
      <c r="I33" s="294" t="s">
        <v>453</v>
      </c>
      <c r="J33" s="359">
        <v>-20</v>
      </c>
      <c r="K33" s="386"/>
      <c r="L33" s="386"/>
    </row>
    <row r="34" spans="1:12" ht="15.75" thickBot="1">
      <c r="A34" s="370" t="s">
        <v>410</v>
      </c>
      <c r="B34" s="371">
        <v>0</v>
      </c>
      <c r="C34" s="371">
        <v>-49</v>
      </c>
      <c r="D34" s="371">
        <v>-67</v>
      </c>
      <c r="E34" s="371">
        <v>-297</v>
      </c>
      <c r="F34" s="371">
        <v>-106</v>
      </c>
      <c r="G34" s="372">
        <v>-519</v>
      </c>
      <c r="H34" s="371">
        <v>-39</v>
      </c>
      <c r="I34" s="371">
        <v>66</v>
      </c>
      <c r="J34" s="372">
        <v>-492</v>
      </c>
      <c r="K34" s="369"/>
      <c r="L34" s="369"/>
    </row>
    <row r="35" spans="1:12" ht="15.75" thickBot="1">
      <c r="A35" s="292" t="s">
        <v>411</v>
      </c>
      <c r="B35" s="373">
        <v>17462</v>
      </c>
      <c r="C35" s="373">
        <v>-10426</v>
      </c>
      <c r="D35" s="373">
        <v>-3328</v>
      </c>
      <c r="E35" s="373">
        <v>-2174</v>
      </c>
      <c r="F35" s="373">
        <v>-97</v>
      </c>
      <c r="G35" s="373">
        <v>1436</v>
      </c>
      <c r="H35" s="373">
        <v>-78</v>
      </c>
      <c r="I35" s="373">
        <v>-245</v>
      </c>
      <c r="J35" s="373">
        <v>1061</v>
      </c>
      <c r="K35" s="369"/>
      <c r="L35" s="369"/>
    </row>
    <row r="36" spans="1:12" ht="15.75" thickBot="1">
      <c r="A36" s="374"/>
      <c r="B36" s="375"/>
      <c r="C36" s="375"/>
      <c r="D36" s="375"/>
      <c r="E36" s="375"/>
      <c r="F36" s="375"/>
      <c r="G36" s="375"/>
      <c r="H36" s="375"/>
      <c r="I36" s="375"/>
      <c r="J36" s="375"/>
      <c r="K36" s="156"/>
      <c r="L36" s="156"/>
    </row>
    <row r="37" spans="1:12" ht="11.25" customHeight="1">
      <c r="A37" s="381" t="s">
        <v>423</v>
      </c>
      <c r="B37" s="504" t="s">
        <v>155</v>
      </c>
      <c r="C37" s="506" t="s">
        <v>5</v>
      </c>
      <c r="D37" s="506" t="s">
        <v>7</v>
      </c>
      <c r="E37" s="506" t="s">
        <v>8</v>
      </c>
      <c r="F37" s="506" t="s">
        <v>9</v>
      </c>
      <c r="G37" s="502" t="s">
        <v>403</v>
      </c>
      <c r="H37" s="488" t="s">
        <v>100</v>
      </c>
      <c r="I37" s="488" t="s">
        <v>404</v>
      </c>
      <c r="J37" s="502" t="s">
        <v>405</v>
      </c>
      <c r="K37" s="156"/>
      <c r="L37" s="156"/>
    </row>
    <row r="38" spans="1:12" ht="25.5" customHeight="1" thickBot="1">
      <c r="A38" s="355" t="s">
        <v>1</v>
      </c>
      <c r="B38" s="505"/>
      <c r="C38" s="507"/>
      <c r="D38" s="507"/>
      <c r="E38" s="507"/>
      <c r="F38" s="507"/>
      <c r="G38" s="503"/>
      <c r="H38" s="489"/>
      <c r="I38" s="489"/>
      <c r="J38" s="503"/>
      <c r="K38" s="156"/>
      <c r="L38" s="156"/>
    </row>
    <row r="39" spans="1:12" ht="15.75" thickBot="1">
      <c r="A39" s="148" t="s">
        <v>3</v>
      </c>
      <c r="B39" s="372">
        <v>15788</v>
      </c>
      <c r="C39" s="372">
        <v>-9394</v>
      </c>
      <c r="D39" s="372">
        <v>-2992</v>
      </c>
      <c r="E39" s="372">
        <v>-1719</v>
      </c>
      <c r="F39" s="372">
        <v>185</v>
      </c>
      <c r="G39" s="372">
        <v>1867</v>
      </c>
      <c r="H39" s="372">
        <v>-138</v>
      </c>
      <c r="I39" s="372">
        <v>-341</v>
      </c>
      <c r="J39" s="372">
        <v>1377</v>
      </c>
      <c r="K39" s="369"/>
      <c r="L39" s="369"/>
    </row>
    <row r="40" spans="1:12">
      <c r="A40" s="142" t="s">
        <v>190</v>
      </c>
      <c r="B40" s="377" t="s">
        <v>453</v>
      </c>
      <c r="C40" s="377" t="s">
        <v>453</v>
      </c>
      <c r="D40" s="377">
        <v>-42</v>
      </c>
      <c r="E40" s="377">
        <v>-251</v>
      </c>
      <c r="F40" s="377" t="s">
        <v>453</v>
      </c>
      <c r="G40" s="378">
        <v>-293</v>
      </c>
      <c r="H40" s="379" t="s">
        <v>453</v>
      </c>
      <c r="I40" s="379">
        <v>62</v>
      </c>
      <c r="J40" s="380">
        <v>-230</v>
      </c>
    </row>
    <row r="41" spans="1:12">
      <c r="A41" s="142" t="s">
        <v>192</v>
      </c>
      <c r="B41" s="377" t="s">
        <v>453</v>
      </c>
      <c r="C41" s="377">
        <v>-88</v>
      </c>
      <c r="D41" s="377">
        <v>-56</v>
      </c>
      <c r="E41" s="377">
        <v>-62</v>
      </c>
      <c r="F41" s="377">
        <v>-4</v>
      </c>
      <c r="G41" s="378">
        <v>-211</v>
      </c>
      <c r="H41" s="379" t="s">
        <v>453</v>
      </c>
      <c r="I41" s="379" t="s">
        <v>453</v>
      </c>
      <c r="J41" s="380">
        <v>-211</v>
      </c>
    </row>
    <row r="42" spans="1:12">
      <c r="A42" s="142" t="s">
        <v>194</v>
      </c>
      <c r="B42" s="377" t="s">
        <v>453</v>
      </c>
      <c r="C42" s="377" t="s">
        <v>453</v>
      </c>
      <c r="D42" s="377" t="s">
        <v>453</v>
      </c>
      <c r="E42" s="377" t="s">
        <v>453</v>
      </c>
      <c r="F42" s="377">
        <v>80</v>
      </c>
      <c r="G42" s="378">
        <v>80</v>
      </c>
      <c r="H42" s="377" t="s">
        <v>453</v>
      </c>
      <c r="I42" s="377" t="s">
        <v>453</v>
      </c>
      <c r="J42" s="378">
        <v>80</v>
      </c>
      <c r="K42" s="90"/>
      <c r="L42" s="90"/>
    </row>
    <row r="43" spans="1:12">
      <c r="A43" s="142" t="s">
        <v>191</v>
      </c>
      <c r="B43" s="377" t="s">
        <v>453</v>
      </c>
      <c r="C43" s="377">
        <v>-5</v>
      </c>
      <c r="D43" s="377">
        <v>-6</v>
      </c>
      <c r="E43" s="377">
        <v>-1</v>
      </c>
      <c r="F43" s="377">
        <v>-21</v>
      </c>
      <c r="G43" s="378">
        <v>-32</v>
      </c>
      <c r="H43" s="379" t="s">
        <v>453</v>
      </c>
      <c r="I43" s="379" t="s">
        <v>453</v>
      </c>
      <c r="J43" s="380">
        <v>-32</v>
      </c>
    </row>
    <row r="44" spans="1:12">
      <c r="A44" s="142" t="s">
        <v>195</v>
      </c>
      <c r="B44" s="377" t="s">
        <v>453</v>
      </c>
      <c r="C44" s="377" t="s">
        <v>453</v>
      </c>
      <c r="D44" s="377" t="s">
        <v>453</v>
      </c>
      <c r="E44" s="377" t="s">
        <v>453</v>
      </c>
      <c r="F44" s="377">
        <v>23</v>
      </c>
      <c r="G44" s="378">
        <v>23</v>
      </c>
      <c r="H44" s="379" t="s">
        <v>453</v>
      </c>
      <c r="I44" s="379" t="s">
        <v>453</v>
      </c>
      <c r="J44" s="380">
        <v>23</v>
      </c>
    </row>
    <row r="45" spans="1:12">
      <c r="A45" s="142" t="s">
        <v>406</v>
      </c>
      <c r="B45" s="377" t="s">
        <v>453</v>
      </c>
      <c r="C45" s="377" t="s">
        <v>453</v>
      </c>
      <c r="D45" s="377" t="s">
        <v>453</v>
      </c>
      <c r="E45" s="377" t="s">
        <v>453</v>
      </c>
      <c r="F45" s="377">
        <v>-16</v>
      </c>
      <c r="G45" s="378">
        <v>-16</v>
      </c>
      <c r="H45" s="377" t="s">
        <v>453</v>
      </c>
      <c r="I45" s="377" t="s">
        <v>453</v>
      </c>
      <c r="J45" s="378">
        <v>-16</v>
      </c>
      <c r="K45" s="90"/>
      <c r="L45" s="90"/>
    </row>
    <row r="46" spans="1:12">
      <c r="A46" s="142" t="s">
        <v>412</v>
      </c>
      <c r="B46" s="377" t="s">
        <v>453</v>
      </c>
      <c r="C46" s="377">
        <v>-1</v>
      </c>
      <c r="D46" s="377" t="s">
        <v>453</v>
      </c>
      <c r="E46" s="377" t="s">
        <v>453</v>
      </c>
      <c r="F46" s="377" t="s">
        <v>453</v>
      </c>
      <c r="G46" s="378">
        <v>-1</v>
      </c>
      <c r="H46" s="379" t="s">
        <v>453</v>
      </c>
      <c r="I46" s="379" t="s">
        <v>453</v>
      </c>
      <c r="J46" s="380">
        <v>-1</v>
      </c>
    </row>
    <row r="47" spans="1:12" ht="16.5">
      <c r="A47" s="142" t="s">
        <v>408</v>
      </c>
      <c r="B47" s="377" t="s">
        <v>453</v>
      </c>
      <c r="C47" s="377" t="s">
        <v>453</v>
      </c>
      <c r="D47" s="377" t="s">
        <v>453</v>
      </c>
      <c r="E47" s="377" t="s">
        <v>453</v>
      </c>
      <c r="F47" s="377" t="s">
        <v>453</v>
      </c>
      <c r="G47" s="378">
        <v>0</v>
      </c>
      <c r="H47" s="379">
        <v>-35</v>
      </c>
      <c r="I47" s="379" t="s">
        <v>453</v>
      </c>
      <c r="J47" s="380">
        <v>-35</v>
      </c>
    </row>
    <row r="48" spans="1:12" ht="15.75" thickBot="1">
      <c r="A48" s="366" t="s">
        <v>413</v>
      </c>
      <c r="B48" s="377" t="s">
        <v>453</v>
      </c>
      <c r="C48" s="377" t="s">
        <v>453</v>
      </c>
      <c r="D48" s="377" t="s">
        <v>453</v>
      </c>
      <c r="E48" s="377" t="s">
        <v>453</v>
      </c>
      <c r="F48" s="377" t="s">
        <v>453</v>
      </c>
      <c r="G48" s="378">
        <v>0</v>
      </c>
      <c r="H48" s="377" t="s">
        <v>453</v>
      </c>
      <c r="I48" s="377">
        <v>17</v>
      </c>
      <c r="J48" s="378">
        <v>17</v>
      </c>
      <c r="K48" s="264"/>
      <c r="L48" s="264"/>
    </row>
    <row r="49" spans="1:12" ht="15.75" thickBot="1">
      <c r="A49" s="370" t="s">
        <v>410</v>
      </c>
      <c r="B49" s="371">
        <v>0</v>
      </c>
      <c r="C49" s="371">
        <v>-94</v>
      </c>
      <c r="D49" s="371">
        <v>-103</v>
      </c>
      <c r="E49" s="371">
        <v>-315</v>
      </c>
      <c r="F49" s="371">
        <v>63</v>
      </c>
      <c r="G49" s="372">
        <v>-449</v>
      </c>
      <c r="H49" s="371">
        <v>-35</v>
      </c>
      <c r="I49" s="371">
        <v>80</v>
      </c>
      <c r="J49" s="372">
        <v>-405</v>
      </c>
    </row>
    <row r="50" spans="1:12" ht="15.75" thickBot="1">
      <c r="A50" s="292" t="s">
        <v>411</v>
      </c>
      <c r="B50" s="373">
        <v>15788</v>
      </c>
      <c r="C50" s="373">
        <v>-9488</v>
      </c>
      <c r="D50" s="373">
        <v>-3096</v>
      </c>
      <c r="E50" s="373">
        <v>-2034</v>
      </c>
      <c r="F50" s="373">
        <v>248</v>
      </c>
      <c r="G50" s="373">
        <v>1418</v>
      </c>
      <c r="H50" s="373">
        <v>-173</v>
      </c>
      <c r="I50" s="373">
        <v>-261</v>
      </c>
      <c r="J50" s="373">
        <v>973</v>
      </c>
      <c r="K50" s="369"/>
      <c r="L50" s="369"/>
    </row>
    <row r="51" spans="1:12">
      <c r="A51" s="374"/>
      <c r="B51" s="375"/>
      <c r="C51" s="375"/>
      <c r="D51" s="375"/>
      <c r="E51" s="375"/>
      <c r="F51" s="375"/>
      <c r="G51" s="375"/>
      <c r="H51" s="375"/>
      <c r="I51" s="375"/>
      <c r="J51" s="375"/>
      <c r="K51" s="369"/>
      <c r="L51" s="369"/>
    </row>
    <row r="52" spans="1:12" ht="11.25" customHeight="1">
      <c r="C52" s="186"/>
      <c r="D52" s="186"/>
      <c r="E52" s="186"/>
      <c r="F52" s="186"/>
      <c r="G52" s="186"/>
      <c r="H52" s="186"/>
      <c r="I52" s="186"/>
      <c r="J52" s="186"/>
    </row>
    <row r="55" spans="1:12" ht="12" customHeight="1"/>
    <row r="56" spans="1:12" ht="11.25" customHeight="1"/>
    <row r="57" spans="1:12" ht="11.25" customHeight="1"/>
    <row r="59" spans="1:12" ht="15" customHeight="1"/>
    <row r="62" spans="1:12" ht="11.25" customHeight="1"/>
    <row r="63" spans="1:12" ht="11.25" customHeight="1"/>
    <row r="64" spans="1:12" ht="11.25" customHeight="1"/>
    <row r="65" ht="11.25" customHeight="1"/>
    <row r="66" ht="11.25" customHeight="1"/>
    <row r="68" ht="11.25" customHeight="1"/>
    <row r="69" ht="11.25" customHeight="1"/>
    <row r="70" ht="11.25" customHeight="1"/>
    <row r="71" ht="11.25" customHeight="1"/>
    <row r="72" ht="11.25" customHeight="1"/>
    <row r="73" ht="11.25" customHeight="1"/>
    <row r="75" ht="11.25" customHeight="1"/>
    <row r="76" ht="11.25" customHeight="1"/>
    <row r="83" ht="11.25" customHeight="1"/>
    <row r="85" ht="11.25" customHeight="1"/>
    <row r="88" ht="15" customHeight="1"/>
    <row r="91" ht="11.25" customHeight="1"/>
    <row r="92" ht="11.25" customHeight="1"/>
    <row r="94" ht="11.25" customHeight="1"/>
    <row r="95" ht="11.25" customHeight="1"/>
    <row r="97" ht="11.25" customHeight="1"/>
    <row r="98" ht="11.25" customHeight="1"/>
    <row r="99" ht="11.25" customHeight="1"/>
    <row r="100" ht="11.25" customHeight="1"/>
    <row r="101" ht="11.25" customHeight="1"/>
    <row r="102" ht="11.25" customHeight="1"/>
    <row r="103" ht="11.25" customHeight="1"/>
    <row r="110" ht="11.25" customHeight="1"/>
    <row r="112" ht="11.25" customHeight="1"/>
    <row r="113" ht="11.25" customHeight="1"/>
  </sheetData>
  <mergeCells count="38">
    <mergeCell ref="A1:J1"/>
    <mergeCell ref="A2:J2"/>
    <mergeCell ref="B3:B4"/>
    <mergeCell ref="C3:C4"/>
    <mergeCell ref="D3:D4"/>
    <mergeCell ref="E3:E4"/>
    <mergeCell ref="F3:F4"/>
    <mergeCell ref="G3:G4"/>
    <mergeCell ref="H3:H4"/>
    <mergeCell ref="I3:I4"/>
    <mergeCell ref="J3:J4"/>
    <mergeCell ref="B14:B15"/>
    <mergeCell ref="C14:C15"/>
    <mergeCell ref="D14:D15"/>
    <mergeCell ref="E14:E15"/>
    <mergeCell ref="F14:F15"/>
    <mergeCell ref="G14:G15"/>
    <mergeCell ref="H14:H15"/>
    <mergeCell ref="I14:I15"/>
    <mergeCell ref="J14:J15"/>
    <mergeCell ref="B24:B25"/>
    <mergeCell ref="C24:C25"/>
    <mergeCell ref="D24:D25"/>
    <mergeCell ref="E24:E25"/>
    <mergeCell ref="F24:F25"/>
    <mergeCell ref="G24:G25"/>
    <mergeCell ref="B37:B38"/>
    <mergeCell ref="C37:C38"/>
    <mergeCell ref="D37:D38"/>
    <mergeCell ref="E37:E38"/>
    <mergeCell ref="F37:F38"/>
    <mergeCell ref="G37:G38"/>
    <mergeCell ref="H37:H38"/>
    <mergeCell ref="I37:I38"/>
    <mergeCell ref="J37:J38"/>
    <mergeCell ref="H24:H25"/>
    <mergeCell ref="I24:I25"/>
    <mergeCell ref="J24:J2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1B12-9686-47E4-AB77-98D800731EFA}">
  <sheetPr>
    <tabColor rgb="FF124191"/>
  </sheetPr>
  <dimension ref="A1:I68"/>
  <sheetViews>
    <sheetView showGridLines="0" zoomScale="130" zoomScaleNormal="130" workbookViewId="0">
      <selection sqref="A1:G1"/>
    </sheetView>
  </sheetViews>
  <sheetFormatPr defaultRowHeight="15"/>
  <cols>
    <col min="1" max="1" width="32.42578125" customWidth="1"/>
    <col min="2" max="2" width="14" customWidth="1"/>
    <col min="3" max="3" width="1.85546875" customWidth="1"/>
    <col min="4" max="4" width="13" customWidth="1"/>
    <col min="5" max="5" width="10.5703125" customWidth="1"/>
    <col min="6" max="6" width="13.28515625" customWidth="1"/>
    <col min="7" max="7" width="12.7109375" customWidth="1"/>
    <col min="8" max="8" width="13.140625" customWidth="1"/>
    <col min="11" max="13" width="9.140625" customWidth="1"/>
  </cols>
  <sheetData>
    <row r="1" spans="1:9" ht="17.25" thickBot="1">
      <c r="A1" s="441" t="s">
        <v>414</v>
      </c>
      <c r="B1" s="441"/>
      <c r="C1" s="441"/>
      <c r="D1" s="441"/>
      <c r="E1" s="441"/>
      <c r="F1" s="441"/>
      <c r="G1" s="441"/>
      <c r="H1" s="65"/>
      <c r="I1" s="65"/>
    </row>
    <row r="2" spans="1:9" ht="15.75" thickBot="1">
      <c r="A2" s="387" t="s">
        <v>1</v>
      </c>
      <c r="B2" s="388" t="s">
        <v>424</v>
      </c>
      <c r="C2" s="388"/>
      <c r="D2" s="388" t="s">
        <v>430</v>
      </c>
      <c r="E2" s="388" t="s">
        <v>431</v>
      </c>
      <c r="F2" s="388" t="s">
        <v>272</v>
      </c>
      <c r="G2" s="388" t="s">
        <v>425</v>
      </c>
      <c r="H2" s="42"/>
      <c r="I2" s="42"/>
    </row>
    <row r="3" spans="1:9">
      <c r="A3" s="389" t="s">
        <v>258</v>
      </c>
      <c r="B3" s="390">
        <v>715</v>
      </c>
      <c r="C3" s="390"/>
      <c r="D3" s="390">
        <v>473</v>
      </c>
      <c r="E3" s="390">
        <v>493</v>
      </c>
      <c r="F3" s="390">
        <v>0</v>
      </c>
      <c r="G3" s="390">
        <v>0</v>
      </c>
      <c r="I3" s="42"/>
    </row>
    <row r="4" spans="1:9">
      <c r="A4" s="389" t="s">
        <v>262</v>
      </c>
      <c r="B4" s="390">
        <v>3340</v>
      </c>
      <c r="C4" s="390"/>
      <c r="D4" s="390">
        <v>3253</v>
      </c>
      <c r="E4" s="390">
        <v>2685</v>
      </c>
      <c r="F4" s="390">
        <v>2577</v>
      </c>
      <c r="G4" s="390">
        <v>2478</v>
      </c>
      <c r="I4" s="42"/>
    </row>
    <row r="5" spans="1:9" ht="15.75" thickBot="1">
      <c r="A5" s="392" t="s">
        <v>237</v>
      </c>
      <c r="B5" s="393">
        <v>5196</v>
      </c>
      <c r="C5" s="393"/>
      <c r="D5" s="393">
        <v>5457</v>
      </c>
      <c r="E5" s="393">
        <v>6341</v>
      </c>
      <c r="F5" s="393">
        <v>6691</v>
      </c>
      <c r="G5" s="393">
        <v>6903</v>
      </c>
      <c r="I5" s="42"/>
    </row>
    <row r="6" spans="1:9" ht="18">
      <c r="A6" s="389" t="s">
        <v>415</v>
      </c>
      <c r="B6" s="390">
        <v>9251</v>
      </c>
      <c r="C6" s="390"/>
      <c r="D6" s="390">
        <v>9183</v>
      </c>
      <c r="E6" s="390">
        <v>9519</v>
      </c>
      <c r="F6" s="390">
        <v>9268</v>
      </c>
      <c r="G6" s="390">
        <v>9381</v>
      </c>
      <c r="I6" s="42"/>
    </row>
    <row r="7" spans="1:9">
      <c r="A7" s="389" t="s">
        <v>416</v>
      </c>
      <c r="B7" s="390">
        <v>4364</v>
      </c>
      <c r="C7" s="390"/>
      <c r="D7" s="390">
        <v>4424</v>
      </c>
      <c r="E7" s="390">
        <v>4489</v>
      </c>
      <c r="F7" s="390">
        <v>4537</v>
      </c>
      <c r="G7" s="390">
        <v>4524</v>
      </c>
      <c r="I7" s="42"/>
    </row>
    <row r="8" spans="1:9" ht="15.75" thickBot="1">
      <c r="A8" s="392" t="s">
        <v>417</v>
      </c>
      <c r="B8" s="393">
        <v>232</v>
      </c>
      <c r="C8" s="393"/>
      <c r="D8" s="393">
        <v>213</v>
      </c>
      <c r="E8" s="393">
        <v>126</v>
      </c>
      <c r="F8" s="393">
        <v>116</v>
      </c>
      <c r="G8" s="393">
        <v>557</v>
      </c>
      <c r="I8" s="42"/>
    </row>
    <row r="9" spans="1:9" ht="15.75" thickBot="1">
      <c r="A9" s="394" t="s">
        <v>238</v>
      </c>
      <c r="B9" s="395">
        <f>SUM(B7:B8)</f>
        <v>4596</v>
      </c>
      <c r="C9" s="395"/>
      <c r="D9" s="395">
        <f>SUM(D7:D8)</f>
        <v>4637</v>
      </c>
      <c r="E9" s="395">
        <f>SUM(E7:E8)</f>
        <v>4615</v>
      </c>
      <c r="F9" s="395">
        <f>SUM(F7:F8)</f>
        <v>4653</v>
      </c>
      <c r="G9" s="395">
        <f>SUM(G7:G8)</f>
        <v>5081</v>
      </c>
      <c r="I9" s="42"/>
    </row>
    <row r="10" spans="1:9" ht="15.75" thickBot="1">
      <c r="A10" s="396" t="s">
        <v>414</v>
      </c>
      <c r="B10" s="397">
        <f>B6-B9</f>
        <v>4655</v>
      </c>
      <c r="C10" s="397"/>
      <c r="D10" s="397">
        <f>D6-D9</f>
        <v>4546</v>
      </c>
      <c r="E10" s="397">
        <f>E6-E9</f>
        <v>4904</v>
      </c>
      <c r="F10" s="397">
        <f>F6-F9</f>
        <v>4615</v>
      </c>
      <c r="G10" s="397">
        <f>G6-G9</f>
        <v>4300</v>
      </c>
      <c r="I10" s="42"/>
    </row>
    <row r="11" spans="1:9" ht="15.75" customHeight="1" thickTop="1">
      <c r="A11" s="511" t="s">
        <v>418</v>
      </c>
      <c r="B11" s="511"/>
      <c r="C11" s="511"/>
      <c r="D11" s="511"/>
      <c r="E11" s="511"/>
      <c r="F11" s="511"/>
      <c r="G11" s="511"/>
      <c r="I11" s="42"/>
    </row>
    <row r="12" spans="1:9" ht="11.25" customHeight="1">
      <c r="A12" s="398"/>
      <c r="B12" s="398"/>
      <c r="C12" s="398"/>
      <c r="D12" s="399"/>
      <c r="E12" s="399"/>
      <c r="F12" s="399"/>
      <c r="G12" s="399"/>
      <c r="I12" s="42"/>
    </row>
    <row r="13" spans="1:9" ht="17.25" thickBot="1">
      <c r="A13" s="512" t="s">
        <v>239</v>
      </c>
      <c r="B13" s="512"/>
      <c r="C13" s="512"/>
      <c r="D13" s="512"/>
      <c r="E13" s="512"/>
      <c r="F13" s="512"/>
      <c r="G13" s="512"/>
      <c r="H13" s="400"/>
      <c r="I13" s="168"/>
    </row>
    <row r="14" spans="1:9" ht="15.75" thickBot="1">
      <c r="A14" s="401" t="s">
        <v>1</v>
      </c>
      <c r="B14" s="402" t="s">
        <v>420</v>
      </c>
      <c r="C14" s="402"/>
      <c r="D14" s="402" t="s">
        <v>421</v>
      </c>
      <c r="E14" s="402" t="s">
        <v>422</v>
      </c>
      <c r="F14" s="402" t="s">
        <v>423</v>
      </c>
      <c r="I14" s="42"/>
    </row>
    <row r="15" spans="1:9">
      <c r="A15" s="389" t="str">
        <f>CF!A22</f>
        <v>Net cash from operating activities</v>
      </c>
      <c r="B15" s="390">
        <f>CF!B22</f>
        <v>391</v>
      </c>
      <c r="C15" s="390"/>
      <c r="D15" s="390">
        <f>CF!C22</f>
        <v>729</v>
      </c>
      <c r="E15" s="390">
        <f>CF!D22</f>
        <v>907</v>
      </c>
      <c r="F15" s="390">
        <f>CF!E22</f>
        <v>2139</v>
      </c>
      <c r="I15" s="42"/>
    </row>
    <row r="16" spans="1:9" ht="18">
      <c r="A16" s="389" t="str">
        <f>CF!A24</f>
        <v>Purchase of property, plant and equipment and intangible assets</v>
      </c>
      <c r="B16" s="390">
        <f>CF!B24</f>
        <v>-116</v>
      </c>
      <c r="C16" s="390"/>
      <c r="D16" s="390">
        <f>CF!C24</f>
        <v>-129</v>
      </c>
      <c r="E16" s="390">
        <f>CF!D24</f>
        <v>-406</v>
      </c>
      <c r="F16" s="390">
        <f>CF!E24</f>
        <v>-401</v>
      </c>
      <c r="I16" s="42"/>
    </row>
    <row r="17" spans="1:9" ht="18">
      <c r="A17" s="389" t="str">
        <f>CF!A25</f>
        <v>Proceeds from sale of property, plant and equipment and intangible assets</v>
      </c>
      <c r="B17" s="390">
        <f>CF!B25</f>
        <v>0</v>
      </c>
      <c r="C17" s="390"/>
      <c r="D17" s="390">
        <f>CF!C25</f>
        <v>8</v>
      </c>
      <c r="E17" s="390">
        <f>CF!D25</f>
        <v>33</v>
      </c>
      <c r="F17" s="390">
        <f>CF!E25</f>
        <v>56</v>
      </c>
      <c r="I17" s="42"/>
    </row>
    <row r="18" spans="1:9">
      <c r="A18" s="389" t="str">
        <f>CF!A29</f>
        <v>Purchase of other non-current financial investments</v>
      </c>
      <c r="B18" s="390">
        <f>CF!B29</f>
        <v>-26</v>
      </c>
      <c r="C18" s="390"/>
      <c r="D18" s="390">
        <f>CF!C29</f>
        <v>-13</v>
      </c>
      <c r="E18" s="390">
        <f>CF!D29</f>
        <v>-102</v>
      </c>
      <c r="F18" s="390">
        <f>CF!E29</f>
        <v>-55</v>
      </c>
      <c r="I18" s="42"/>
    </row>
    <row r="19" spans="1:9" ht="18.75" thickBot="1">
      <c r="A19" s="389" t="str">
        <f>CF!A30</f>
        <v>Proceeds from sale of other non-current financial investments</v>
      </c>
      <c r="B19" s="390">
        <f>CF!B30</f>
        <v>17</v>
      </c>
      <c r="C19" s="390"/>
      <c r="D19" s="390">
        <f>CF!C30</f>
        <v>111</v>
      </c>
      <c r="E19" s="390">
        <f>CF!D30</f>
        <v>44</v>
      </c>
      <c r="F19" s="390">
        <f>CF!E30</f>
        <v>244</v>
      </c>
      <c r="I19" s="42"/>
    </row>
    <row r="20" spans="1:9" ht="15.75" thickBot="1">
      <c r="A20" s="403" t="s">
        <v>239</v>
      </c>
      <c r="B20" s="404">
        <f>SUM(B15:B19)</f>
        <v>266</v>
      </c>
      <c r="C20" s="404"/>
      <c r="D20" s="404">
        <f>SUM(D15:D19)</f>
        <v>706</v>
      </c>
      <c r="E20" s="404">
        <f>SUM(E15:E19)</f>
        <v>476</v>
      </c>
      <c r="F20" s="404">
        <f>SUM(F15:F19)</f>
        <v>1983</v>
      </c>
      <c r="I20" s="42"/>
    </row>
    <row r="21" spans="1:9" ht="15.75" thickTop="1">
      <c r="E21" s="405"/>
      <c r="I21" s="42"/>
    </row>
    <row r="22" spans="1:9">
      <c r="I22" s="42"/>
    </row>
    <row r="23" spans="1:9" ht="16.5">
      <c r="A23" s="512" t="s">
        <v>371</v>
      </c>
      <c r="B23" s="512"/>
      <c r="C23" s="512"/>
      <c r="D23" s="512"/>
      <c r="E23" s="400"/>
      <c r="F23" s="400"/>
      <c r="G23" s="400"/>
      <c r="H23" s="400"/>
      <c r="I23" s="42"/>
    </row>
    <row r="24" spans="1:9" ht="17.25" thickBot="1">
      <c r="A24" s="509" t="s">
        <v>420</v>
      </c>
      <c r="B24" s="509"/>
      <c r="C24" s="509"/>
      <c r="D24" s="509"/>
      <c r="E24" s="509"/>
      <c r="F24" s="509"/>
      <c r="G24" s="509"/>
      <c r="I24" s="42"/>
    </row>
    <row r="25" spans="1:9" ht="15.75" thickBot="1">
      <c r="A25" s="406" t="s">
        <v>1</v>
      </c>
      <c r="B25" s="407" t="s">
        <v>419</v>
      </c>
      <c r="C25" s="408"/>
      <c r="D25" s="409" t="s">
        <v>420</v>
      </c>
      <c r="E25" s="409" t="s">
        <v>428</v>
      </c>
      <c r="F25" s="409" t="s">
        <v>432</v>
      </c>
      <c r="G25" s="409" t="s">
        <v>433</v>
      </c>
      <c r="H25" s="212"/>
      <c r="I25" s="42"/>
    </row>
    <row r="26" spans="1:9">
      <c r="A26" s="389" t="s">
        <v>240</v>
      </c>
      <c r="B26" s="410">
        <v>2863</v>
      </c>
      <c r="C26" s="410"/>
      <c r="D26" s="390">
        <v>658</v>
      </c>
      <c r="E26" s="390">
        <v>714</v>
      </c>
      <c r="F26" s="390">
        <v>583</v>
      </c>
      <c r="G26" s="390">
        <v>908</v>
      </c>
      <c r="H26" s="212"/>
      <c r="I26" s="42"/>
    </row>
    <row r="27" spans="1:9">
      <c r="A27" s="389" t="s">
        <v>241</v>
      </c>
      <c r="B27" s="410">
        <v>2755</v>
      </c>
      <c r="C27" s="410"/>
      <c r="D27" s="390">
        <v>667</v>
      </c>
      <c r="E27" s="390">
        <v>681</v>
      </c>
      <c r="F27" s="390">
        <v>516</v>
      </c>
      <c r="G27" s="390">
        <v>891</v>
      </c>
      <c r="H27" s="212"/>
      <c r="I27" s="42"/>
    </row>
    <row r="28" spans="1:9" ht="15.75" thickBot="1">
      <c r="A28" s="392" t="s">
        <v>242</v>
      </c>
      <c r="B28" s="393">
        <v>-471</v>
      </c>
      <c r="C28" s="390"/>
      <c r="D28" s="393">
        <v>-116</v>
      </c>
      <c r="E28" s="393">
        <v>-95</v>
      </c>
      <c r="F28" s="393">
        <v>-101</v>
      </c>
      <c r="G28" s="393">
        <v>-159</v>
      </c>
      <c r="H28" s="212"/>
      <c r="I28" s="42"/>
    </row>
    <row r="29" spans="1:9" ht="15.75" thickBot="1">
      <c r="A29" s="403" t="s">
        <v>243</v>
      </c>
      <c r="B29" s="404">
        <v>2374</v>
      </c>
      <c r="C29" s="411"/>
      <c r="D29" s="404">
        <v>544</v>
      </c>
      <c r="E29" s="404">
        <v>614</v>
      </c>
      <c r="F29" s="404">
        <v>469</v>
      </c>
      <c r="G29" s="404">
        <v>746</v>
      </c>
      <c r="H29" s="212"/>
      <c r="I29" s="42"/>
    </row>
    <row r="30" spans="1:9" ht="11.25" customHeight="1" thickTop="1" thickBot="1">
      <c r="A30" s="510"/>
      <c r="B30" s="510"/>
      <c r="C30" s="510"/>
      <c r="D30" s="510"/>
      <c r="E30" s="510"/>
      <c r="F30" s="510"/>
      <c r="G30" s="510"/>
      <c r="H30" s="212"/>
      <c r="I30" s="42"/>
    </row>
    <row r="31" spans="1:9" ht="15.75" thickBot="1">
      <c r="A31" s="401" t="s">
        <v>1</v>
      </c>
      <c r="B31" s="402" t="s">
        <v>244</v>
      </c>
      <c r="C31" s="412"/>
      <c r="D31" s="413" t="str">
        <f>$B$2</f>
        <v>30 September 2022</v>
      </c>
      <c r="E31" s="413" t="str">
        <f>$D$2</f>
        <v>30 June 2022</v>
      </c>
      <c r="F31" s="413" t="str">
        <f>$E$2</f>
        <v>31 March 2022</v>
      </c>
      <c r="G31" s="413" t="str">
        <f>$F$2</f>
        <v>31 December 2021</v>
      </c>
      <c r="H31" s="413" t="str">
        <f>$G$2</f>
        <v>30 September 2021</v>
      </c>
      <c r="I31" s="42"/>
    </row>
    <row r="32" spans="1:9">
      <c r="A32" s="389" t="s">
        <v>60</v>
      </c>
      <c r="B32" s="410">
        <v>18152</v>
      </c>
      <c r="C32" s="410"/>
      <c r="D32" s="390">
        <v>19797</v>
      </c>
      <c r="E32" s="390">
        <v>19026</v>
      </c>
      <c r="F32" s="390">
        <v>18083</v>
      </c>
      <c r="G32" s="390">
        <v>17462</v>
      </c>
      <c r="H32" s="390">
        <v>16392</v>
      </c>
      <c r="I32" s="42"/>
    </row>
    <row r="33" spans="1:9">
      <c r="A33" s="389" t="s">
        <v>238</v>
      </c>
      <c r="B33" s="410">
        <v>4716</v>
      </c>
      <c r="C33" s="410"/>
      <c r="D33" s="390">
        <v>4596</v>
      </c>
      <c r="E33" s="390">
        <v>4637</v>
      </c>
      <c r="F33" s="390">
        <v>4615</v>
      </c>
      <c r="G33" s="390">
        <v>4653</v>
      </c>
      <c r="H33" s="390">
        <v>5080</v>
      </c>
      <c r="I33" s="42"/>
    </row>
    <row r="34" spans="1:9" ht="18.75" thickBot="1">
      <c r="A34" s="392" t="s">
        <v>415</v>
      </c>
      <c r="B34" s="414">
        <v>9320</v>
      </c>
      <c r="C34" s="410"/>
      <c r="D34" s="393">
        <v>9251</v>
      </c>
      <c r="E34" s="393">
        <v>9183</v>
      </c>
      <c r="F34" s="393">
        <v>9519</v>
      </c>
      <c r="G34" s="393">
        <v>9268</v>
      </c>
      <c r="H34" s="393">
        <v>9381</v>
      </c>
      <c r="I34" s="42"/>
    </row>
    <row r="35" spans="1:9" ht="15.75" thickBot="1">
      <c r="A35" s="403" t="s">
        <v>376</v>
      </c>
      <c r="B35" s="404">
        <v>13548</v>
      </c>
      <c r="C35" s="411"/>
      <c r="D35" s="404">
        <v>15143</v>
      </c>
      <c r="E35" s="404">
        <v>14480</v>
      </c>
      <c r="F35" s="404">
        <v>13179</v>
      </c>
      <c r="G35" s="404">
        <v>12847</v>
      </c>
      <c r="H35" s="404">
        <v>12091</v>
      </c>
      <c r="I35" s="42"/>
    </row>
    <row r="36" spans="1:9" ht="16.5" thickTop="1" thickBot="1">
      <c r="A36" s="415"/>
      <c r="B36" s="416"/>
      <c r="C36" s="416"/>
      <c r="D36" s="416"/>
      <c r="E36" s="416"/>
      <c r="F36" s="416"/>
      <c r="G36" s="416"/>
      <c r="H36" s="416"/>
      <c r="I36" s="42"/>
    </row>
    <row r="37" spans="1:9" ht="16.5" thickTop="1" thickBot="1">
      <c r="A37" s="417" t="s">
        <v>245</v>
      </c>
      <c r="B37" s="418">
        <f>B29/B35</f>
        <v>0.17522881606141127</v>
      </c>
      <c r="C37" s="419"/>
      <c r="D37" s="420"/>
      <c r="E37" s="390"/>
      <c r="F37" s="390"/>
      <c r="G37" s="390"/>
      <c r="H37" s="390"/>
      <c r="I37" s="42"/>
    </row>
    <row r="38" spans="1:9" ht="11.25" customHeight="1" thickTop="1">
      <c r="A38" s="421"/>
      <c r="B38" s="421"/>
      <c r="C38" s="398"/>
      <c r="D38" s="398"/>
      <c r="E38" s="398"/>
      <c r="F38" s="398"/>
      <c r="G38" s="398"/>
      <c r="I38" s="42"/>
    </row>
    <row r="39" spans="1:9" ht="18.75" customHeight="1" thickBot="1">
      <c r="A39" s="509" t="s">
        <v>428</v>
      </c>
      <c r="B39" s="509"/>
      <c r="C39" s="509"/>
      <c r="D39" s="509"/>
      <c r="E39" s="509"/>
      <c r="F39" s="509"/>
      <c r="G39" s="509"/>
      <c r="I39" s="42"/>
    </row>
    <row r="40" spans="1:9" ht="15.75" thickBot="1">
      <c r="A40" s="406" t="s">
        <v>1</v>
      </c>
      <c r="B40" s="407" t="s">
        <v>419</v>
      </c>
      <c r="C40" s="408"/>
      <c r="D40" s="409" t="s">
        <v>428</v>
      </c>
      <c r="E40" s="409" t="s">
        <v>432</v>
      </c>
      <c r="F40" s="409" t="s">
        <v>433</v>
      </c>
      <c r="G40" s="409" t="s">
        <v>421</v>
      </c>
      <c r="H40" s="212"/>
    </row>
    <row r="41" spans="1:9">
      <c r="A41" s="389" t="s">
        <v>240</v>
      </c>
      <c r="B41" s="410">
        <v>2838</v>
      </c>
      <c r="C41" s="410"/>
      <c r="D41" s="390">
        <v>714</v>
      </c>
      <c r="E41" s="390">
        <v>583</v>
      </c>
      <c r="F41" s="390">
        <v>908</v>
      </c>
      <c r="G41" s="390">
        <v>633</v>
      </c>
      <c r="H41" s="212"/>
    </row>
    <row r="42" spans="1:9">
      <c r="A42" s="389" t="s">
        <v>241</v>
      </c>
      <c r="B42" s="410">
        <v>2668</v>
      </c>
      <c r="C42" s="410"/>
      <c r="D42" s="390">
        <v>681</v>
      </c>
      <c r="E42" s="390">
        <v>516</v>
      </c>
      <c r="F42" s="390">
        <v>891</v>
      </c>
      <c r="G42" s="390">
        <v>580</v>
      </c>
      <c r="H42" s="212"/>
    </row>
    <row r="43" spans="1:9" ht="15.75" thickBot="1">
      <c r="A43" s="392" t="s">
        <v>242</v>
      </c>
      <c r="B43" s="393">
        <v>-472</v>
      </c>
      <c r="C43" s="390"/>
      <c r="D43" s="393">
        <v>-95</v>
      </c>
      <c r="E43" s="393">
        <v>-101</v>
      </c>
      <c r="F43" s="393">
        <v>-159</v>
      </c>
      <c r="G43" s="393">
        <v>-117</v>
      </c>
      <c r="H43" s="212"/>
    </row>
    <row r="44" spans="1:9" ht="15.75" thickBot="1">
      <c r="A44" s="403" t="s">
        <v>243</v>
      </c>
      <c r="B44" s="404">
        <v>2336</v>
      </c>
      <c r="C44" s="411"/>
      <c r="D44" s="404">
        <v>614</v>
      </c>
      <c r="E44" s="404">
        <v>469</v>
      </c>
      <c r="F44" s="404">
        <v>746</v>
      </c>
      <c r="G44" s="404">
        <v>505</v>
      </c>
      <c r="H44" s="212"/>
    </row>
    <row r="45" spans="1:9" ht="11.25" customHeight="1" thickTop="1" thickBot="1">
      <c r="A45" s="510"/>
      <c r="B45" s="510"/>
      <c r="C45" s="510"/>
      <c r="D45" s="510"/>
      <c r="E45" s="510"/>
      <c r="F45" s="510"/>
      <c r="G45" s="510"/>
      <c r="H45" s="212"/>
      <c r="I45" s="42"/>
    </row>
    <row r="46" spans="1:9" ht="15.75" thickBot="1">
      <c r="A46" s="401" t="s">
        <v>1</v>
      </c>
      <c r="B46" s="402" t="s">
        <v>244</v>
      </c>
      <c r="C46" s="412"/>
      <c r="D46" s="413" t="str">
        <f>$D$2</f>
        <v>30 June 2022</v>
      </c>
      <c r="E46" s="413" t="str">
        <f>$E$2</f>
        <v>31 March 2022</v>
      </c>
      <c r="F46" s="413" t="str">
        <f>$F$2</f>
        <v>31 December 2021</v>
      </c>
      <c r="G46" s="413" t="str">
        <f>$G$2</f>
        <v>30 September 2021</v>
      </c>
      <c r="H46" s="413" t="s">
        <v>438</v>
      </c>
    </row>
    <row r="47" spans="1:9">
      <c r="A47" s="389" t="s">
        <v>60</v>
      </c>
      <c r="B47" s="410">
        <v>17060</v>
      </c>
      <c r="C47" s="410"/>
      <c r="D47" s="390">
        <v>19026</v>
      </c>
      <c r="E47" s="390">
        <v>18083</v>
      </c>
      <c r="F47" s="390">
        <v>17462</v>
      </c>
      <c r="G47" s="390">
        <v>16392</v>
      </c>
      <c r="H47" s="390">
        <v>14337</v>
      </c>
    </row>
    <row r="48" spans="1:9">
      <c r="A48" s="389" t="s">
        <v>238</v>
      </c>
      <c r="B48" s="410">
        <v>4810</v>
      </c>
      <c r="C48" s="410"/>
      <c r="D48" s="390">
        <v>4637</v>
      </c>
      <c r="E48" s="390">
        <v>4615</v>
      </c>
      <c r="F48" s="390">
        <v>4653</v>
      </c>
      <c r="G48" s="390">
        <v>5080</v>
      </c>
      <c r="H48" s="390">
        <v>5063</v>
      </c>
    </row>
    <row r="49" spans="1:9" ht="18.75" thickBot="1">
      <c r="A49" s="392" t="s">
        <v>415</v>
      </c>
      <c r="B49" s="414">
        <v>9220</v>
      </c>
      <c r="C49" s="410"/>
      <c r="D49" s="393">
        <v>9183</v>
      </c>
      <c r="E49" s="393">
        <v>9519</v>
      </c>
      <c r="F49" s="393">
        <v>9268</v>
      </c>
      <c r="G49" s="393">
        <v>9381</v>
      </c>
      <c r="H49" s="393">
        <v>8751</v>
      </c>
    </row>
    <row r="50" spans="1:9" ht="15.75" thickBot="1">
      <c r="A50" s="403" t="s">
        <v>376</v>
      </c>
      <c r="B50" s="404">
        <v>12650</v>
      </c>
      <c r="C50" s="411"/>
      <c r="D50" s="404">
        <v>14480</v>
      </c>
      <c r="E50" s="404">
        <v>13179</v>
      </c>
      <c r="F50" s="404">
        <v>12847</v>
      </c>
      <c r="G50" s="404">
        <v>12091</v>
      </c>
      <c r="H50" s="404">
        <v>10649</v>
      </c>
    </row>
    <row r="51" spans="1:9" ht="16.5" thickTop="1" thickBot="1">
      <c r="A51" s="415"/>
      <c r="B51" s="416"/>
      <c r="C51" s="416"/>
      <c r="D51" s="416"/>
      <c r="E51" s="416"/>
      <c r="F51" s="416"/>
      <c r="G51" s="416"/>
      <c r="H51" s="416"/>
    </row>
    <row r="52" spans="1:9" ht="16.5" thickTop="1" thickBot="1">
      <c r="A52" s="417" t="s">
        <v>245</v>
      </c>
      <c r="B52" s="418">
        <f>B44/B50</f>
        <v>0.18466403162055336</v>
      </c>
      <c r="C52" s="419"/>
      <c r="D52" s="420"/>
      <c r="E52" s="390"/>
      <c r="F52" s="390"/>
      <c r="G52" s="390"/>
      <c r="H52" s="390"/>
    </row>
    <row r="53" spans="1:9" ht="11.25" customHeight="1" thickTop="1">
      <c r="A53" s="422"/>
      <c r="B53" s="423"/>
      <c r="C53" s="423"/>
      <c r="D53" s="424"/>
      <c r="E53" s="391"/>
      <c r="F53" s="391"/>
      <c r="G53" s="391"/>
      <c r="H53" s="391"/>
    </row>
    <row r="54" spans="1:9" ht="17.25" thickBot="1">
      <c r="A54" s="509" t="s">
        <v>421</v>
      </c>
      <c r="B54" s="509"/>
      <c r="C54" s="509"/>
      <c r="D54" s="509"/>
      <c r="E54" s="509"/>
      <c r="F54" s="509"/>
      <c r="G54" s="509"/>
      <c r="I54" s="42"/>
    </row>
    <row r="55" spans="1:9" ht="15.75" thickBot="1">
      <c r="A55" s="406" t="s">
        <v>1</v>
      </c>
      <c r="B55" s="407" t="s">
        <v>419</v>
      </c>
      <c r="C55" s="408"/>
      <c r="D55" s="409" t="s">
        <v>421</v>
      </c>
      <c r="E55" s="409" t="s">
        <v>439</v>
      </c>
      <c r="F55" s="409" t="s">
        <v>440</v>
      </c>
      <c r="G55" s="409" t="s">
        <v>441</v>
      </c>
      <c r="H55" s="212"/>
    </row>
    <row r="56" spans="1:9">
      <c r="A56" s="389" t="s">
        <v>240</v>
      </c>
      <c r="B56" s="410">
        <v>2923</v>
      </c>
      <c r="C56" s="410"/>
      <c r="D56" s="390">
        <v>633</v>
      </c>
      <c r="E56" s="390">
        <v>682</v>
      </c>
      <c r="F56" s="390">
        <v>551</v>
      </c>
      <c r="G56" s="390">
        <v>1056</v>
      </c>
      <c r="H56" s="212"/>
    </row>
    <row r="57" spans="1:9">
      <c r="A57" s="389" t="s">
        <v>241</v>
      </c>
      <c r="B57" s="410">
        <v>2781</v>
      </c>
      <c r="C57" s="410"/>
      <c r="D57" s="390">
        <v>580</v>
      </c>
      <c r="E57" s="390">
        <v>643</v>
      </c>
      <c r="F57" s="390">
        <v>495</v>
      </c>
      <c r="G57" s="390">
        <v>1063</v>
      </c>
      <c r="H57" s="212"/>
    </row>
    <row r="58" spans="1:9" ht="15.75" thickBot="1">
      <c r="A58" s="392" t="s">
        <v>242</v>
      </c>
      <c r="B58" s="393">
        <v>-620</v>
      </c>
      <c r="C58" s="390"/>
      <c r="D58" s="393">
        <v>-117</v>
      </c>
      <c r="E58" s="393">
        <v>-104</v>
      </c>
      <c r="F58" s="393">
        <v>-120</v>
      </c>
      <c r="G58" s="393">
        <v>-279</v>
      </c>
      <c r="H58" s="212"/>
    </row>
    <row r="59" spans="1:9" ht="15.75" thickBot="1">
      <c r="A59" s="403" t="s">
        <v>243</v>
      </c>
      <c r="B59" s="404">
        <v>2271</v>
      </c>
      <c r="C59" s="411"/>
      <c r="D59" s="404">
        <v>505</v>
      </c>
      <c r="E59" s="404">
        <v>572</v>
      </c>
      <c r="F59" s="404">
        <v>417</v>
      </c>
      <c r="G59" s="404">
        <v>779</v>
      </c>
      <c r="H59" s="212"/>
    </row>
    <row r="60" spans="1:9" ht="18" thickTop="1" thickBot="1">
      <c r="A60" s="510"/>
      <c r="B60" s="510"/>
      <c r="C60" s="510"/>
      <c r="D60" s="510"/>
      <c r="E60" s="510"/>
      <c r="F60" s="510"/>
      <c r="G60" s="510"/>
      <c r="H60" s="212"/>
      <c r="I60" s="42"/>
    </row>
    <row r="61" spans="1:9" ht="15.75" thickBot="1">
      <c r="A61" s="401" t="s">
        <v>1</v>
      </c>
      <c r="B61" s="402" t="s">
        <v>244</v>
      </c>
      <c r="C61" s="412"/>
      <c r="D61" s="413" t="str">
        <f>$G$2</f>
        <v>30 September 2021</v>
      </c>
      <c r="E61" s="413" t="s">
        <v>438</v>
      </c>
      <c r="F61" s="413" t="s">
        <v>442</v>
      </c>
      <c r="G61" s="413" t="s">
        <v>443</v>
      </c>
      <c r="H61" s="425" t="s">
        <v>444</v>
      </c>
    </row>
    <row r="62" spans="1:9">
      <c r="A62" s="389" t="s">
        <v>60</v>
      </c>
      <c r="B62" s="410">
        <v>14453</v>
      </c>
      <c r="C62" s="410"/>
      <c r="D62" s="390">
        <v>16392</v>
      </c>
      <c r="E62" s="390">
        <v>14337</v>
      </c>
      <c r="F62" s="390">
        <v>13771</v>
      </c>
      <c r="G62" s="390">
        <v>12545</v>
      </c>
      <c r="H62" s="390">
        <v>15220</v>
      </c>
    </row>
    <row r="63" spans="1:9">
      <c r="A63" s="389" t="s">
        <v>238</v>
      </c>
      <c r="B63" s="410">
        <v>5327</v>
      </c>
      <c r="C63" s="410"/>
      <c r="D63" s="390">
        <v>5080</v>
      </c>
      <c r="E63" s="390">
        <v>5063</v>
      </c>
      <c r="F63" s="390">
        <v>5153</v>
      </c>
      <c r="G63" s="390">
        <v>5576</v>
      </c>
      <c r="H63" s="390">
        <v>5763</v>
      </c>
    </row>
    <row r="64" spans="1:9" ht="18.75" thickBot="1">
      <c r="A64" s="392" t="s">
        <v>415</v>
      </c>
      <c r="B64" s="414">
        <v>8533</v>
      </c>
      <c r="C64" s="410"/>
      <c r="D64" s="393">
        <v>9381</v>
      </c>
      <c r="E64" s="393">
        <v>8751</v>
      </c>
      <c r="F64" s="393">
        <v>8842</v>
      </c>
      <c r="G64" s="393">
        <v>8061</v>
      </c>
      <c r="H64" s="393">
        <v>7632</v>
      </c>
    </row>
    <row r="65" spans="1:8" ht="15.75" thickBot="1">
      <c r="A65" s="403" t="s">
        <v>376</v>
      </c>
      <c r="B65" s="404">
        <v>11247</v>
      </c>
      <c r="C65" s="411"/>
      <c r="D65" s="404">
        <v>12091</v>
      </c>
      <c r="E65" s="404">
        <v>10649</v>
      </c>
      <c r="F65" s="404">
        <v>10082</v>
      </c>
      <c r="G65" s="404">
        <v>10060</v>
      </c>
      <c r="H65" s="404">
        <v>13351</v>
      </c>
    </row>
    <row r="66" spans="1:8" ht="16.5" thickTop="1" thickBot="1">
      <c r="A66" s="415"/>
      <c r="B66" s="416"/>
      <c r="C66" s="416"/>
      <c r="D66" s="416"/>
      <c r="E66" s="416"/>
      <c r="F66" s="416"/>
      <c r="G66" s="416"/>
      <c r="H66" s="416"/>
    </row>
    <row r="67" spans="1:8" ht="16.5" thickTop="1" thickBot="1">
      <c r="A67" s="417" t="s">
        <v>245</v>
      </c>
      <c r="B67" s="418">
        <f>B59/B65</f>
        <v>0.20192051213656975</v>
      </c>
      <c r="C67" s="419"/>
      <c r="D67" s="426"/>
      <c r="E67" s="426"/>
      <c r="F67" s="426"/>
      <c r="G67" s="426"/>
      <c r="H67" s="426"/>
    </row>
    <row r="68" spans="1:8" ht="11.25" customHeight="1" thickTop="1"/>
  </sheetData>
  <mergeCells count="10">
    <mergeCell ref="A39:G39"/>
    <mergeCell ref="A45:G45"/>
    <mergeCell ref="A54:G54"/>
    <mergeCell ref="A60:G60"/>
    <mergeCell ref="A1:G1"/>
    <mergeCell ref="A11:G11"/>
    <mergeCell ref="A13:G13"/>
    <mergeCell ref="A23:D23"/>
    <mergeCell ref="A24:G24"/>
    <mergeCell ref="A30:G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82F-A8C9-4F93-9B96-FF6F231C4608}">
  <sheetPr>
    <tabColor rgb="FF124191"/>
  </sheetPr>
  <dimension ref="A1:AD33"/>
  <sheetViews>
    <sheetView showGridLines="0" zoomScale="130" zoomScaleNormal="130" workbookViewId="0"/>
  </sheetViews>
  <sheetFormatPr defaultColWidth="11.5703125" defaultRowHeight="12.75"/>
  <cols>
    <col min="1" max="1" width="57.42578125" style="43" customWidth="1"/>
    <col min="2" max="2" width="11.42578125" style="43" customWidth="1"/>
    <col min="3" max="3" width="11.7109375" style="43" customWidth="1"/>
    <col min="4" max="5" width="8.5703125" style="43" customWidth="1"/>
    <col min="6" max="7" width="10.42578125" style="43" customWidth="1"/>
    <col min="8" max="9" width="11.5703125" style="43" customWidth="1"/>
    <col min="10" max="16384" width="11.5703125" style="43"/>
  </cols>
  <sheetData>
    <row r="1" spans="1:5" ht="15">
      <c r="A1" s="41"/>
      <c r="B1" s="42"/>
      <c r="C1" s="42"/>
      <c r="D1" s="42"/>
      <c r="E1" s="42"/>
    </row>
    <row r="2" spans="1:5" ht="17.25" thickBot="1">
      <c r="A2" s="441" t="s">
        <v>27</v>
      </c>
      <c r="B2" s="441"/>
      <c r="C2" s="441"/>
      <c r="D2" s="441"/>
      <c r="E2" s="441"/>
    </row>
    <row r="3" spans="1:5" s="44" customFormat="1" ht="11.25" customHeight="1" thickBot="1">
      <c r="A3" s="442" t="s">
        <v>1</v>
      </c>
      <c r="B3" s="444" t="s">
        <v>2</v>
      </c>
      <c r="C3" s="444"/>
      <c r="D3" s="444"/>
      <c r="E3" s="444"/>
    </row>
    <row r="4" spans="1:5" s="44" customFormat="1" ht="11.25" customHeight="1" thickBot="1">
      <c r="A4" s="443"/>
      <c r="B4" s="45" t="s">
        <v>420</v>
      </c>
      <c r="C4" s="45" t="s">
        <v>421</v>
      </c>
      <c r="D4" s="45" t="s">
        <v>422</v>
      </c>
      <c r="E4" s="45" t="s">
        <v>423</v>
      </c>
    </row>
    <row r="5" spans="1:5" s="44" customFormat="1" ht="10.5" thickBot="1">
      <c r="A5" s="46" t="s">
        <v>18</v>
      </c>
      <c r="B5" s="47">
        <v>428</v>
      </c>
      <c r="C5" s="47">
        <v>351</v>
      </c>
      <c r="D5" s="47">
        <v>1107</v>
      </c>
      <c r="E5" s="47">
        <v>965</v>
      </c>
    </row>
    <row r="6" spans="1:5" s="44" customFormat="1" ht="9.75" customHeight="1">
      <c r="A6" s="50" t="s">
        <v>28</v>
      </c>
      <c r="B6" s="49"/>
      <c r="C6" s="49"/>
      <c r="D6" s="49"/>
      <c r="E6" s="49"/>
    </row>
    <row r="7" spans="1:5" s="44" customFormat="1" ht="10.5" customHeight="1">
      <c r="A7" s="48" t="s">
        <v>29</v>
      </c>
      <c r="B7" s="49"/>
      <c r="C7" s="49"/>
      <c r="D7" s="49"/>
      <c r="E7" s="49"/>
    </row>
    <row r="8" spans="1:5" s="44" customFormat="1" ht="11.1" customHeight="1">
      <c r="A8" s="51" t="s">
        <v>30</v>
      </c>
      <c r="B8" s="49">
        <v>-268</v>
      </c>
      <c r="C8" s="49">
        <v>1850</v>
      </c>
      <c r="D8" s="49">
        <v>-47</v>
      </c>
      <c r="E8" s="52">
        <v>2942</v>
      </c>
    </row>
    <row r="9" spans="1:5" s="44" customFormat="1" ht="11.1" customHeight="1">
      <c r="A9" s="51" t="s">
        <v>31</v>
      </c>
      <c r="B9" s="49">
        <v>58</v>
      </c>
      <c r="C9" s="49">
        <v>-450</v>
      </c>
      <c r="D9" s="49">
        <v>-22</v>
      </c>
      <c r="E9" s="52">
        <v>-733</v>
      </c>
    </row>
    <row r="10" spans="1:5" s="44" customFormat="1" ht="11.1" customHeight="1">
      <c r="A10" s="48" t="s">
        <v>32</v>
      </c>
      <c r="B10" s="49"/>
      <c r="C10" s="49"/>
      <c r="D10" s="49"/>
      <c r="E10" s="49"/>
    </row>
    <row r="11" spans="1:5" s="44" customFormat="1" ht="11.1" customHeight="1">
      <c r="A11" s="51" t="s">
        <v>33</v>
      </c>
      <c r="B11" s="49">
        <v>951</v>
      </c>
      <c r="C11" s="49">
        <v>347</v>
      </c>
      <c r="D11" s="49">
        <v>2191</v>
      </c>
      <c r="E11" s="49">
        <v>779</v>
      </c>
    </row>
    <row r="12" spans="1:5" s="44" customFormat="1" ht="11.1" customHeight="1">
      <c r="A12" s="51" t="s">
        <v>34</v>
      </c>
      <c r="B12" s="49">
        <v>-205</v>
      </c>
      <c r="C12" s="49">
        <v>-75</v>
      </c>
      <c r="D12" s="49">
        <v>-476</v>
      </c>
      <c r="E12" s="49">
        <v>-154</v>
      </c>
    </row>
    <row r="13" spans="1:5" s="44" customFormat="1" ht="11.1" customHeight="1">
      <c r="A13" s="51" t="s">
        <v>35</v>
      </c>
      <c r="B13" s="49">
        <v>-7</v>
      </c>
      <c r="C13" s="49">
        <v>-7</v>
      </c>
      <c r="D13" s="49">
        <v>12</v>
      </c>
      <c r="E13" s="49">
        <v>-10</v>
      </c>
    </row>
    <row r="14" spans="1:5" s="44" customFormat="1" ht="11.1" customHeight="1">
      <c r="A14" s="51" t="s">
        <v>36</v>
      </c>
      <c r="B14" s="49">
        <v>-15</v>
      </c>
      <c r="C14" s="49">
        <v>-2</v>
      </c>
      <c r="D14" s="49">
        <v>-31</v>
      </c>
      <c r="E14" s="49">
        <v>9</v>
      </c>
    </row>
    <row r="15" spans="1:5" s="44" customFormat="1" ht="11.1" customHeight="1">
      <c r="A15" s="51" t="s">
        <v>37</v>
      </c>
      <c r="B15" s="49">
        <v>-2</v>
      </c>
      <c r="C15" s="49">
        <v>1</v>
      </c>
      <c r="D15" s="49">
        <v>-3</v>
      </c>
      <c r="E15" s="49">
        <v>1</v>
      </c>
    </row>
    <row r="16" spans="1:5" s="44" customFormat="1" ht="11.1" customHeight="1" thickBot="1">
      <c r="A16" s="53" t="s">
        <v>38</v>
      </c>
      <c r="B16" s="47">
        <v>1</v>
      </c>
      <c r="C16" s="47">
        <v>0</v>
      </c>
      <c r="D16" s="47">
        <v>1</v>
      </c>
      <c r="E16" s="47">
        <v>1</v>
      </c>
    </row>
    <row r="17" spans="1:30" s="44" customFormat="1" ht="11.1" customHeight="1" thickBot="1">
      <c r="A17" s="46" t="s">
        <v>39</v>
      </c>
      <c r="B17" s="47">
        <v>513</v>
      </c>
      <c r="C17" s="47">
        <v>1664</v>
      </c>
      <c r="D17" s="47">
        <v>1625</v>
      </c>
      <c r="E17" s="47">
        <v>2835</v>
      </c>
    </row>
    <row r="18" spans="1:30" s="44" customFormat="1" ht="10.5" thickBot="1">
      <c r="A18" s="54" t="s">
        <v>40</v>
      </c>
      <c r="B18" s="55">
        <v>941</v>
      </c>
      <c r="C18" s="55">
        <v>2015</v>
      </c>
      <c r="D18" s="55">
        <v>2732</v>
      </c>
      <c r="E18" s="55">
        <v>3800</v>
      </c>
    </row>
    <row r="19" spans="1:30" s="44" customFormat="1" ht="10.5" thickTop="1">
      <c r="A19" s="48"/>
      <c r="B19" s="49"/>
      <c r="C19" s="49"/>
      <c r="D19" s="49"/>
      <c r="E19" s="49"/>
    </row>
    <row r="20" spans="1:30" s="44" customFormat="1" ht="8.25" customHeight="1">
      <c r="A20" s="50" t="s">
        <v>41</v>
      </c>
      <c r="B20" s="49"/>
      <c r="C20" s="49"/>
      <c r="D20" s="49"/>
      <c r="E20" s="49"/>
    </row>
    <row r="21" spans="1:30" s="44" customFormat="1" ht="9.75">
      <c r="A21" s="48" t="s">
        <v>20</v>
      </c>
      <c r="B21" s="49">
        <v>939</v>
      </c>
      <c r="C21" s="49">
        <v>2004</v>
      </c>
      <c r="D21" s="49">
        <v>2718</v>
      </c>
      <c r="E21" s="49">
        <v>3777</v>
      </c>
    </row>
    <row r="22" spans="1:30" s="44" customFormat="1" ht="10.5" customHeight="1" thickBot="1">
      <c r="A22" s="56" t="s">
        <v>16</v>
      </c>
      <c r="B22" s="47">
        <v>2</v>
      </c>
      <c r="C22" s="47">
        <v>11</v>
      </c>
      <c r="D22" s="47">
        <v>14</v>
      </c>
      <c r="E22" s="47">
        <v>23</v>
      </c>
    </row>
    <row r="23" spans="1:30" s="44" customFormat="1" ht="9" customHeight="1">
      <c r="A23" s="445"/>
      <c r="B23" s="445"/>
      <c r="C23" s="445"/>
      <c r="D23" s="445"/>
      <c r="E23" s="445"/>
      <c r="F23" s="57"/>
      <c r="G23" s="57"/>
      <c r="H23" s="43"/>
      <c r="I23" s="43"/>
      <c r="J23" s="43"/>
      <c r="K23" s="43"/>
      <c r="L23" s="43"/>
      <c r="M23" s="43"/>
      <c r="N23" s="43"/>
      <c r="O23" s="43"/>
      <c r="P23" s="43"/>
      <c r="Q23" s="43"/>
      <c r="R23" s="43"/>
      <c r="S23" s="43"/>
      <c r="T23" s="43"/>
      <c r="U23" s="43"/>
      <c r="V23" s="43"/>
      <c r="W23" s="43"/>
      <c r="X23" s="43"/>
      <c r="Y23" s="43"/>
      <c r="Z23" s="43"/>
      <c r="AA23" s="43"/>
      <c r="AB23" s="43"/>
      <c r="AC23" s="43"/>
      <c r="AD23" s="43"/>
    </row>
    <row r="24" spans="1:30" s="44" customFormat="1">
      <c r="A24" s="439" t="s">
        <v>42</v>
      </c>
      <c r="B24" s="439"/>
      <c r="C24" s="439"/>
      <c r="D24" s="439"/>
      <c r="E24" s="439"/>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row>
    <row r="25" spans="1:30" s="44" customForma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row>
    <row r="26" spans="1:30" s="44" customForma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4" customForma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row>
    <row r="28" spans="1:30" s="44" customForma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row>
    <row r="29" spans="1:30" s="44" customForma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4" customForma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row>
    <row r="31" spans="1:30" s="44" customForma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row>
    <row r="32" spans="1:30" s="44" customForma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row>
    <row r="33" spans="1:30" s="44" customForma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row>
  </sheetData>
  <mergeCells count="5">
    <mergeCell ref="A2:E2"/>
    <mergeCell ref="A3:A4"/>
    <mergeCell ref="B3:E3"/>
    <mergeCell ref="A23:E23"/>
    <mergeCell ref="A24:E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0A0C-C762-47F4-8506-22D8EFAFB41F}">
  <sheetPr>
    <tabColor rgb="FF124191"/>
  </sheetPr>
  <dimension ref="A1:AA67"/>
  <sheetViews>
    <sheetView showGridLines="0" zoomScale="130" zoomScaleNormal="130" workbookViewId="0"/>
  </sheetViews>
  <sheetFormatPr defaultColWidth="11.5703125" defaultRowHeight="9.75"/>
  <cols>
    <col min="1" max="1" width="50.5703125" style="44" customWidth="1"/>
    <col min="2" max="4" width="15" style="44" customWidth="1"/>
    <col min="5" max="5" width="8" style="44" customWidth="1"/>
    <col min="6" max="6" width="11.5703125" style="44" customWidth="1"/>
    <col min="7" max="7" width="10" style="44" customWidth="1"/>
    <col min="8" max="8" width="17" style="44" bestFit="1" customWidth="1"/>
    <col min="9" max="12" width="11.5703125" style="44"/>
    <col min="13" max="18" width="11.5703125" style="44" customWidth="1"/>
    <col min="19" max="19" width="11.5703125" style="44"/>
    <col min="20" max="20" width="11.5703125" style="44" customWidth="1"/>
    <col min="21" max="34" width="11.5703125" style="44"/>
    <col min="35" max="35" width="11.5703125" style="44" customWidth="1"/>
    <col min="36" max="16384" width="11.5703125" style="44"/>
  </cols>
  <sheetData>
    <row r="1" spans="1:27" ht="15.75">
      <c r="A1" s="64"/>
      <c r="B1" s="1"/>
      <c r="C1" s="1"/>
      <c r="D1" s="1"/>
      <c r="E1" s="1"/>
      <c r="F1" s="1"/>
      <c r="G1" s="1"/>
    </row>
    <row r="2" spans="1:27" s="66" customFormat="1" ht="17.25" thickBot="1">
      <c r="A2" s="441" t="s">
        <v>43</v>
      </c>
      <c r="B2" s="441"/>
      <c r="C2" s="441"/>
      <c r="D2" s="441"/>
      <c r="E2" s="65"/>
      <c r="F2" s="65"/>
      <c r="G2" s="65"/>
      <c r="H2" s="44"/>
      <c r="I2" s="44"/>
      <c r="J2" s="44"/>
      <c r="K2" s="44"/>
      <c r="L2" s="44"/>
      <c r="M2" s="44"/>
      <c r="N2" s="44"/>
      <c r="O2" s="44"/>
      <c r="P2" s="44"/>
      <c r="Q2" s="44"/>
      <c r="R2" s="44"/>
      <c r="S2" s="44"/>
      <c r="T2" s="44"/>
      <c r="U2" s="44"/>
      <c r="V2" s="44"/>
      <c r="W2" s="44"/>
      <c r="X2" s="44"/>
      <c r="Y2" s="44"/>
      <c r="Z2" s="44"/>
      <c r="AA2" s="44"/>
    </row>
    <row r="3" spans="1:27" s="70" customFormat="1" ht="10.5" thickBot="1">
      <c r="A3" s="67" t="s">
        <v>1</v>
      </c>
      <c r="B3" s="68" t="s">
        <v>424</v>
      </c>
      <c r="C3" s="68" t="s">
        <v>425</v>
      </c>
      <c r="D3" s="68" t="s">
        <v>272</v>
      </c>
      <c r="E3" s="69"/>
      <c r="H3" s="1"/>
    </row>
    <row r="4" spans="1:27" s="70" customFormat="1" ht="12.75">
      <c r="A4" s="71" t="s">
        <v>44</v>
      </c>
      <c r="B4" s="71"/>
      <c r="C4" s="71"/>
      <c r="D4" s="71"/>
      <c r="E4" s="72"/>
      <c r="H4" s="1"/>
    </row>
    <row r="5" spans="1:27" s="70" customFormat="1">
      <c r="A5" s="60" t="s">
        <v>46</v>
      </c>
      <c r="B5" s="73">
        <v>6048</v>
      </c>
      <c r="C5" s="73">
        <v>5348</v>
      </c>
      <c r="D5" s="73">
        <v>5431</v>
      </c>
      <c r="E5" s="69"/>
      <c r="H5" s="1"/>
    </row>
    <row r="6" spans="1:27" s="70" customFormat="1">
      <c r="A6" s="60" t="s">
        <v>48</v>
      </c>
      <c r="B6" s="73">
        <v>1434</v>
      </c>
      <c r="C6" s="73">
        <v>1708</v>
      </c>
      <c r="D6" s="73">
        <v>1620</v>
      </c>
      <c r="E6" s="69"/>
      <c r="H6" s="1"/>
    </row>
    <row r="7" spans="1:27" s="70" customFormat="1">
      <c r="A7" s="60" t="s">
        <v>50</v>
      </c>
      <c r="B7" s="73">
        <v>1958</v>
      </c>
      <c r="C7" s="73">
        <v>1807</v>
      </c>
      <c r="D7" s="73">
        <v>1924</v>
      </c>
      <c r="E7" s="69"/>
      <c r="H7" s="1"/>
    </row>
    <row r="8" spans="1:27" s="70" customFormat="1">
      <c r="A8" s="76" t="s">
        <v>52</v>
      </c>
      <c r="B8" s="73">
        <v>992</v>
      </c>
      <c r="C8" s="73">
        <v>910</v>
      </c>
      <c r="D8" s="73">
        <v>884</v>
      </c>
      <c r="E8" s="69"/>
      <c r="H8" s="1"/>
    </row>
    <row r="9" spans="1:27" s="70" customFormat="1">
      <c r="A9" s="60" t="s">
        <v>53</v>
      </c>
      <c r="B9" s="73">
        <v>193</v>
      </c>
      <c r="C9" s="73">
        <v>219</v>
      </c>
      <c r="D9" s="73">
        <v>243</v>
      </c>
      <c r="E9" s="69"/>
      <c r="H9" s="1"/>
    </row>
    <row r="10" spans="1:27" s="70" customFormat="1">
      <c r="A10" s="60" t="s">
        <v>54</v>
      </c>
      <c r="B10" s="73">
        <v>924</v>
      </c>
      <c r="C10" s="73">
        <v>711</v>
      </c>
      <c r="D10" s="73">
        <v>758</v>
      </c>
      <c r="E10" s="69"/>
      <c r="H10" s="1"/>
    </row>
    <row r="11" spans="1:27" s="70" customFormat="1">
      <c r="A11" s="60" t="s">
        <v>55</v>
      </c>
      <c r="B11" s="73">
        <v>1269</v>
      </c>
      <c r="C11" s="73">
        <v>1018</v>
      </c>
      <c r="D11" s="73">
        <v>1272</v>
      </c>
      <c r="E11" s="69"/>
      <c r="H11" s="1"/>
    </row>
    <row r="12" spans="1:27" s="70" customFormat="1">
      <c r="A12" s="60" t="s">
        <v>56</v>
      </c>
      <c r="B12" s="73">
        <v>296</v>
      </c>
      <c r="C12" s="73">
        <v>336</v>
      </c>
      <c r="D12" s="73">
        <v>325</v>
      </c>
      <c r="E12" s="69"/>
      <c r="H12" s="1"/>
    </row>
    <row r="13" spans="1:27" s="70" customFormat="1">
      <c r="A13" s="60" t="s">
        <v>57</v>
      </c>
      <c r="B13" s="73">
        <v>7782</v>
      </c>
      <c r="C13" s="73">
        <v>7602</v>
      </c>
      <c r="D13" s="73">
        <v>7740</v>
      </c>
      <c r="E13" s="69"/>
      <c r="H13" s="1"/>
    </row>
    <row r="14" spans="1:27" s="70" customFormat="1">
      <c r="A14" s="60" t="s">
        <v>58</v>
      </c>
      <c r="B14" s="73">
        <v>236</v>
      </c>
      <c r="C14" s="73">
        <v>251</v>
      </c>
      <c r="D14" s="73">
        <v>255</v>
      </c>
      <c r="E14" s="69"/>
      <c r="H14" s="1"/>
    </row>
    <row r="15" spans="1:27" s="70" customFormat="1" ht="10.5" thickBot="1">
      <c r="A15" s="63" t="s">
        <v>61</v>
      </c>
      <c r="B15" s="77">
        <v>715</v>
      </c>
      <c r="C15" s="77">
        <v>0</v>
      </c>
      <c r="D15" s="77">
        <v>0</v>
      </c>
      <c r="E15" s="69"/>
      <c r="H15" s="1"/>
    </row>
    <row r="16" spans="1:27" s="70" customFormat="1" ht="10.5" thickBot="1">
      <c r="A16" s="61" t="s">
        <v>59</v>
      </c>
      <c r="B16" s="77">
        <v>21849</v>
      </c>
      <c r="C16" s="77">
        <v>19909</v>
      </c>
      <c r="D16" s="77">
        <v>20452</v>
      </c>
      <c r="E16" s="69"/>
      <c r="H16" s="1"/>
    </row>
    <row r="17" spans="1:8" s="70" customFormat="1">
      <c r="A17" s="60" t="s">
        <v>62</v>
      </c>
      <c r="B17" s="73">
        <v>3434</v>
      </c>
      <c r="C17" s="73">
        <v>2482</v>
      </c>
      <c r="D17" s="73">
        <v>2392</v>
      </c>
      <c r="E17" s="69"/>
      <c r="H17" s="1"/>
    </row>
    <row r="18" spans="1:8" s="70" customFormat="1">
      <c r="A18" s="60" t="s">
        <v>63</v>
      </c>
      <c r="B18" s="73">
        <v>5337</v>
      </c>
      <c r="C18" s="73">
        <v>4557</v>
      </c>
      <c r="D18" s="73">
        <v>5382</v>
      </c>
      <c r="E18" s="69"/>
      <c r="H18" s="1"/>
    </row>
    <row r="19" spans="1:8" s="70" customFormat="1">
      <c r="A19" s="60" t="s">
        <v>64</v>
      </c>
      <c r="B19" s="73">
        <v>1210</v>
      </c>
      <c r="C19" s="73">
        <v>1232</v>
      </c>
      <c r="D19" s="73">
        <v>1146</v>
      </c>
      <c r="E19" s="69"/>
      <c r="H19" s="1"/>
    </row>
    <row r="20" spans="1:8" s="70" customFormat="1">
      <c r="A20" s="60" t="s">
        <v>65</v>
      </c>
      <c r="B20" s="73">
        <v>1149</v>
      </c>
      <c r="C20" s="73">
        <v>872</v>
      </c>
      <c r="D20" s="73">
        <v>859</v>
      </c>
      <c r="E20" s="69"/>
      <c r="H20" s="1"/>
    </row>
    <row r="21" spans="1:8" s="70" customFormat="1">
      <c r="A21" s="78" t="s">
        <v>66</v>
      </c>
      <c r="B21" s="73">
        <v>343</v>
      </c>
      <c r="C21" s="73">
        <v>301</v>
      </c>
      <c r="D21" s="73">
        <v>214</v>
      </c>
      <c r="E21" s="69"/>
      <c r="H21" s="1"/>
    </row>
    <row r="22" spans="1:8" s="70" customFormat="1">
      <c r="A22" s="60" t="s">
        <v>68</v>
      </c>
      <c r="B22" s="73">
        <v>1007</v>
      </c>
      <c r="C22" s="73">
        <v>277</v>
      </c>
      <c r="D22" s="73">
        <v>336</v>
      </c>
      <c r="E22" s="69"/>
      <c r="H22" s="1"/>
    </row>
    <row r="23" spans="1:8" s="70" customFormat="1">
      <c r="A23" s="60" t="s">
        <v>71</v>
      </c>
      <c r="B23" s="73">
        <v>3340</v>
      </c>
      <c r="C23" s="73">
        <v>2478</v>
      </c>
      <c r="D23" s="73">
        <v>2577</v>
      </c>
      <c r="E23" s="69"/>
      <c r="H23" s="1"/>
    </row>
    <row r="24" spans="1:8" s="70" customFormat="1" ht="10.5" thickBot="1">
      <c r="A24" s="63" t="s">
        <v>72</v>
      </c>
      <c r="B24" s="77">
        <v>5196</v>
      </c>
      <c r="C24" s="77">
        <v>6903</v>
      </c>
      <c r="D24" s="77">
        <v>6691</v>
      </c>
      <c r="E24" s="69"/>
      <c r="H24" s="1"/>
    </row>
    <row r="25" spans="1:8" s="70" customFormat="1" ht="10.5" thickBot="1">
      <c r="A25" s="61" t="s">
        <v>69</v>
      </c>
      <c r="B25" s="77">
        <v>21015</v>
      </c>
      <c r="C25" s="77">
        <v>19102</v>
      </c>
      <c r="D25" s="77">
        <v>19597</v>
      </c>
      <c r="E25" s="69"/>
      <c r="H25" s="1"/>
    </row>
    <row r="26" spans="1:8" s="70" customFormat="1" ht="10.5" thickBot="1">
      <c r="A26" s="62" t="s">
        <v>73</v>
      </c>
      <c r="B26" s="79">
        <v>42864</v>
      </c>
      <c r="C26" s="79">
        <v>39010</v>
      </c>
      <c r="D26" s="79">
        <v>40049</v>
      </c>
      <c r="E26" s="69"/>
      <c r="H26" s="1"/>
    </row>
    <row r="27" spans="1:8" s="70" customFormat="1" ht="11.25" thickTop="1" thickBot="1">
      <c r="A27" s="80"/>
      <c r="B27" s="80"/>
      <c r="C27" s="80"/>
      <c r="D27" s="80"/>
      <c r="E27" s="69"/>
      <c r="H27" s="1"/>
    </row>
    <row r="28" spans="1:8" s="70" customFormat="1" ht="12.75">
      <c r="A28" s="71" t="s">
        <v>45</v>
      </c>
      <c r="B28" s="71"/>
      <c r="C28" s="71"/>
      <c r="D28" s="71"/>
      <c r="E28" s="69"/>
      <c r="H28" s="1"/>
    </row>
    <row r="29" spans="1:8" s="70" customFormat="1">
      <c r="A29" s="60" t="s">
        <v>47</v>
      </c>
      <c r="B29" s="73">
        <v>246</v>
      </c>
      <c r="C29" s="73">
        <v>246</v>
      </c>
      <c r="D29" s="73">
        <v>246</v>
      </c>
      <c r="E29" s="69"/>
      <c r="H29" s="1"/>
    </row>
    <row r="30" spans="1:8" s="70" customFormat="1">
      <c r="A30" s="60" t="s">
        <v>49</v>
      </c>
      <c r="B30" s="73">
        <v>464</v>
      </c>
      <c r="C30" s="73">
        <v>425</v>
      </c>
      <c r="D30" s="73">
        <v>454</v>
      </c>
      <c r="E30" s="69"/>
      <c r="H30" s="1"/>
    </row>
    <row r="31" spans="1:8" s="70" customFormat="1">
      <c r="A31" s="60" t="s">
        <v>51</v>
      </c>
      <c r="B31" s="73">
        <v>-586</v>
      </c>
      <c r="C31" s="73">
        <v>-352</v>
      </c>
      <c r="D31" s="73">
        <v>-352</v>
      </c>
      <c r="E31" s="69"/>
      <c r="H31" s="1"/>
    </row>
    <row r="32" spans="1:8" s="70" customFormat="1">
      <c r="A32" s="60" t="s">
        <v>33</v>
      </c>
      <c r="B32" s="73">
        <v>1316</v>
      </c>
      <c r="C32" s="73">
        <v>-673</v>
      </c>
      <c r="D32" s="73">
        <v>-396</v>
      </c>
      <c r="E32" s="69"/>
      <c r="H32" s="1"/>
    </row>
    <row r="33" spans="1:27" s="70" customFormat="1">
      <c r="A33" s="60" t="s">
        <v>77</v>
      </c>
      <c r="B33" s="73">
        <v>4131</v>
      </c>
      <c r="C33" s="73">
        <v>4121</v>
      </c>
      <c r="D33" s="73">
        <v>4219</v>
      </c>
      <c r="E33" s="69"/>
      <c r="H33" s="1"/>
    </row>
    <row r="34" spans="1:27" s="70" customFormat="1">
      <c r="A34" s="60" t="s">
        <v>79</v>
      </c>
      <c r="B34" s="73">
        <v>15783</v>
      </c>
      <c r="C34" s="73">
        <v>15724</v>
      </c>
      <c r="D34" s="73">
        <v>15726</v>
      </c>
      <c r="E34" s="69"/>
      <c r="H34" s="1"/>
      <c r="I34" s="75"/>
      <c r="J34" s="75"/>
      <c r="K34" s="75"/>
    </row>
    <row r="35" spans="1:27" s="70" customFormat="1" ht="10.5" thickBot="1">
      <c r="A35" s="63" t="s">
        <v>80</v>
      </c>
      <c r="B35" s="77">
        <v>-1669</v>
      </c>
      <c r="C35" s="77">
        <v>-3200</v>
      </c>
      <c r="D35" s="77">
        <v>-2537</v>
      </c>
      <c r="E35" s="69"/>
      <c r="H35" s="1"/>
      <c r="I35" s="82"/>
    </row>
    <row r="36" spans="1:27" s="70" customFormat="1" ht="19.5">
      <c r="A36" s="59" t="s">
        <v>81</v>
      </c>
      <c r="B36" s="73">
        <v>19686</v>
      </c>
      <c r="C36" s="73">
        <v>16292</v>
      </c>
      <c r="D36" s="73">
        <v>17360</v>
      </c>
      <c r="E36" s="69"/>
      <c r="H36" s="1"/>
    </row>
    <row r="37" spans="1:27" s="70" customFormat="1" ht="10.5" thickBot="1">
      <c r="A37" s="63" t="s">
        <v>16</v>
      </c>
      <c r="B37" s="77">
        <v>112</v>
      </c>
      <c r="C37" s="77">
        <v>100</v>
      </c>
      <c r="D37" s="77">
        <v>102</v>
      </c>
      <c r="E37" s="69"/>
      <c r="H37" s="1"/>
    </row>
    <row r="38" spans="1:27" s="70" customFormat="1" ht="10.5" thickBot="1">
      <c r="A38" s="61" t="s">
        <v>60</v>
      </c>
      <c r="B38" s="77">
        <v>19797</v>
      </c>
      <c r="C38" s="77">
        <v>16392</v>
      </c>
      <c r="D38" s="77">
        <v>17462</v>
      </c>
      <c r="E38" s="83"/>
    </row>
    <row r="39" spans="1:27" s="70" customFormat="1">
      <c r="A39" s="60" t="s">
        <v>82</v>
      </c>
      <c r="B39" s="73">
        <v>4364</v>
      </c>
      <c r="C39" s="73">
        <v>4524</v>
      </c>
      <c r="D39" s="73">
        <v>4537</v>
      </c>
      <c r="E39" s="84"/>
    </row>
    <row r="40" spans="1:27" s="70" customFormat="1">
      <c r="A40" s="60" t="s">
        <v>83</v>
      </c>
      <c r="B40" s="73">
        <v>882</v>
      </c>
      <c r="C40" s="73">
        <v>832</v>
      </c>
      <c r="D40" s="73">
        <v>824</v>
      </c>
      <c r="F40" s="83"/>
      <c r="G40" s="83"/>
    </row>
    <row r="41" spans="1:27" s="70" customFormat="1">
      <c r="A41" s="60" t="s">
        <v>84</v>
      </c>
      <c r="B41" s="73">
        <v>329</v>
      </c>
      <c r="C41" s="73">
        <v>274</v>
      </c>
      <c r="D41" s="73">
        <v>282</v>
      </c>
    </row>
    <row r="42" spans="1:27" s="70" customFormat="1">
      <c r="A42" s="60" t="s">
        <v>85</v>
      </c>
      <c r="B42" s="73">
        <v>2744</v>
      </c>
      <c r="C42" s="73">
        <v>3508</v>
      </c>
      <c r="D42" s="73">
        <v>3408</v>
      </c>
      <c r="E42" s="57"/>
      <c r="F42" s="84"/>
      <c r="G42" s="84"/>
    </row>
    <row r="43" spans="1:27" s="70" customFormat="1">
      <c r="A43" s="85" t="s">
        <v>86</v>
      </c>
      <c r="B43" s="73">
        <v>187</v>
      </c>
      <c r="C43" s="73">
        <v>410</v>
      </c>
      <c r="D43" s="73">
        <v>354</v>
      </c>
      <c r="E43" s="57"/>
      <c r="F43" s="86"/>
      <c r="G43" s="87"/>
    </row>
    <row r="44" spans="1:27" s="70" customFormat="1">
      <c r="A44" s="60" t="s">
        <v>87</v>
      </c>
      <c r="B44" s="73">
        <v>195</v>
      </c>
      <c r="C44" s="73">
        <v>482</v>
      </c>
      <c r="D44" s="73">
        <v>436</v>
      </c>
      <c r="E44" s="44"/>
      <c r="I44" s="44"/>
      <c r="J44" s="44"/>
      <c r="K44" s="44"/>
      <c r="L44" s="44"/>
      <c r="M44" s="44"/>
      <c r="N44" s="44"/>
      <c r="O44" s="44"/>
      <c r="P44" s="44"/>
      <c r="Q44" s="44"/>
      <c r="R44" s="44"/>
      <c r="S44" s="44"/>
      <c r="T44" s="44"/>
      <c r="U44" s="44"/>
      <c r="V44" s="44"/>
      <c r="W44" s="44"/>
      <c r="X44" s="44"/>
      <c r="Y44" s="44"/>
      <c r="Z44" s="44"/>
      <c r="AA44" s="44"/>
    </row>
    <row r="45" spans="1:27" s="70" customFormat="1" ht="10.5" thickBot="1">
      <c r="A45" s="63" t="s">
        <v>88</v>
      </c>
      <c r="B45" s="77">
        <v>663</v>
      </c>
      <c r="C45" s="77">
        <v>675</v>
      </c>
      <c r="D45" s="77">
        <v>645</v>
      </c>
      <c r="E45" s="44"/>
      <c r="F45" s="44"/>
      <c r="G45" s="44"/>
      <c r="I45" s="44"/>
      <c r="J45" s="44"/>
      <c r="K45" s="44"/>
      <c r="L45" s="44"/>
      <c r="M45" s="44"/>
      <c r="N45" s="44"/>
      <c r="O45" s="44"/>
      <c r="P45" s="44"/>
      <c r="Q45" s="44"/>
      <c r="R45" s="44"/>
      <c r="S45" s="44"/>
      <c r="T45" s="44"/>
      <c r="U45" s="44"/>
      <c r="V45" s="44"/>
      <c r="W45" s="44"/>
      <c r="X45" s="44"/>
      <c r="Y45" s="44"/>
      <c r="Z45" s="44"/>
      <c r="AA45" s="44"/>
    </row>
    <row r="46" spans="1:27" ht="10.5" thickBot="1">
      <c r="A46" s="61" t="s">
        <v>67</v>
      </c>
      <c r="B46" s="77">
        <v>9363</v>
      </c>
      <c r="C46" s="77">
        <v>10706</v>
      </c>
      <c r="D46" s="77">
        <v>10486</v>
      </c>
      <c r="F46" s="88"/>
      <c r="H46" s="70"/>
    </row>
    <row r="47" spans="1:27">
      <c r="A47" s="60" t="s">
        <v>89</v>
      </c>
      <c r="B47" s="73">
        <v>232</v>
      </c>
      <c r="C47" s="73">
        <v>557</v>
      </c>
      <c r="D47" s="73">
        <v>116</v>
      </c>
      <c r="H47" s="70"/>
    </row>
    <row r="48" spans="1:27">
      <c r="A48" s="60" t="s">
        <v>90</v>
      </c>
      <c r="B48" s="73">
        <v>215</v>
      </c>
      <c r="C48" s="73">
        <v>198</v>
      </c>
      <c r="D48" s="73">
        <v>185</v>
      </c>
      <c r="H48" s="70"/>
    </row>
    <row r="49" spans="1:8">
      <c r="A49" s="60" t="s">
        <v>91</v>
      </c>
      <c r="B49" s="73">
        <v>1430</v>
      </c>
      <c r="C49" s="73">
        <v>791</v>
      </c>
      <c r="D49" s="73">
        <v>762</v>
      </c>
      <c r="H49" s="70"/>
    </row>
    <row r="50" spans="1:8">
      <c r="A50" s="60" t="s">
        <v>70</v>
      </c>
      <c r="B50" s="73">
        <v>185</v>
      </c>
      <c r="C50" s="73">
        <v>146</v>
      </c>
      <c r="D50" s="73">
        <v>202</v>
      </c>
      <c r="H50" s="70"/>
    </row>
    <row r="51" spans="1:8">
      <c r="A51" s="60" t="s">
        <v>92</v>
      </c>
      <c r="B51" s="73">
        <v>4696</v>
      </c>
      <c r="C51" s="73">
        <v>3231</v>
      </c>
      <c r="D51" s="73">
        <v>3679</v>
      </c>
      <c r="H51" s="70"/>
    </row>
    <row r="52" spans="1:8">
      <c r="A52" s="85" t="s">
        <v>86</v>
      </c>
      <c r="B52" s="73">
        <v>2174</v>
      </c>
      <c r="C52" s="73">
        <v>2524</v>
      </c>
      <c r="D52" s="73">
        <v>2293</v>
      </c>
      <c r="H52" s="70"/>
    </row>
    <row r="53" spans="1:8">
      <c r="A53" s="60" t="s">
        <v>93</v>
      </c>
      <c r="B53" s="73">
        <v>3967</v>
      </c>
      <c r="C53" s="73">
        <v>3686</v>
      </c>
      <c r="D53" s="73">
        <v>3940</v>
      </c>
      <c r="H53" s="70"/>
    </row>
    <row r="54" spans="1:8" ht="10.5" thickBot="1">
      <c r="A54" s="63" t="s">
        <v>88</v>
      </c>
      <c r="B54" s="77">
        <v>804</v>
      </c>
      <c r="C54" s="77">
        <v>780</v>
      </c>
      <c r="D54" s="77">
        <v>924</v>
      </c>
      <c r="H54" s="70"/>
    </row>
    <row r="55" spans="1:8" ht="10.5" thickBot="1">
      <c r="A55" s="61" t="s">
        <v>74</v>
      </c>
      <c r="B55" s="77">
        <v>13704</v>
      </c>
      <c r="C55" s="77">
        <v>11913</v>
      </c>
      <c r="D55" s="77">
        <v>12101</v>
      </c>
      <c r="F55" s="88"/>
    </row>
    <row r="56" spans="1:8" ht="10.5" thickBot="1">
      <c r="A56" s="62" t="s">
        <v>75</v>
      </c>
      <c r="B56" s="79">
        <v>42864</v>
      </c>
      <c r="C56" s="79">
        <v>39010</v>
      </c>
      <c r="D56" s="79">
        <v>40049</v>
      </c>
      <c r="G56" s="88"/>
    </row>
    <row r="57" spans="1:8" ht="10.5" thickTop="1">
      <c r="A57" s="59"/>
      <c r="B57" s="73"/>
      <c r="C57" s="73"/>
      <c r="D57" s="73"/>
    </row>
    <row r="58" spans="1:8">
      <c r="A58" s="60" t="s">
        <v>76</v>
      </c>
      <c r="B58" s="89">
        <v>3.52</v>
      </c>
      <c r="C58" s="89">
        <v>2.89</v>
      </c>
      <c r="D58" s="89">
        <v>3.08</v>
      </c>
    </row>
    <row r="59" spans="1:8" ht="10.5" thickBot="1">
      <c r="A59" s="63" t="s">
        <v>78</v>
      </c>
      <c r="B59" s="77">
        <v>5600412</v>
      </c>
      <c r="C59" s="77">
        <v>5634554</v>
      </c>
      <c r="D59" s="77">
        <v>5634994</v>
      </c>
    </row>
    <row r="60" spans="1:8" ht="16.5" customHeight="1">
      <c r="A60" s="446" t="s">
        <v>94</v>
      </c>
      <c r="B60" s="446"/>
      <c r="C60" s="446"/>
      <c r="D60" s="446"/>
      <c r="E60" s="90"/>
      <c r="F60" s="90"/>
      <c r="G60" s="91"/>
    </row>
    <row r="61" spans="1:8" ht="7.35" customHeight="1"/>
    <row r="62" spans="1:8" ht="7.35" customHeight="1"/>
    <row r="63" spans="1:8" ht="7.35" customHeight="1"/>
    <row r="67" ht="21.75" customHeight="1"/>
  </sheetData>
  <mergeCells count="2">
    <mergeCell ref="A2:D2"/>
    <mergeCell ref="A60:D6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3F59-0099-46CC-A1FD-3F4DF485A2C1}">
  <sheetPr>
    <tabColor rgb="FF124191"/>
  </sheetPr>
  <dimension ref="A1:R58"/>
  <sheetViews>
    <sheetView showGridLines="0" zoomScale="130" zoomScaleNormal="130" workbookViewId="0">
      <selection activeCell="A47" sqref="A47:E47"/>
    </sheetView>
  </sheetViews>
  <sheetFormatPr defaultColWidth="11.5703125" defaultRowHeight="9.75"/>
  <cols>
    <col min="1" max="1" width="53.5703125" style="44" customWidth="1"/>
    <col min="2" max="3" width="12.5703125" style="44" customWidth="1"/>
    <col min="4" max="5" width="10" style="44" customWidth="1"/>
    <col min="6" max="6" width="3" style="44" customWidth="1"/>
    <col min="7" max="7" width="11.5703125" style="44" customWidth="1"/>
    <col min="8" max="18" width="11.5703125" style="44"/>
    <col min="19" max="19" width="11.5703125" style="44" customWidth="1"/>
    <col min="20" max="16384" width="11.5703125" style="44"/>
  </cols>
  <sheetData>
    <row r="1" spans="1:18" ht="9" customHeight="1">
      <c r="A1" s="64"/>
      <c r="B1" s="1"/>
      <c r="C1" s="1"/>
      <c r="D1" s="1"/>
      <c r="E1" s="1"/>
    </row>
    <row r="2" spans="1:18" ht="12.75" customHeight="1" thickBot="1">
      <c r="A2" s="441" t="s">
        <v>95</v>
      </c>
      <c r="B2" s="441"/>
      <c r="C2" s="441"/>
      <c r="D2" s="441"/>
      <c r="E2" s="441"/>
    </row>
    <row r="3" spans="1:18" s="66" customFormat="1" ht="11.25" customHeight="1" thickBot="1">
      <c r="A3" s="98" t="s">
        <v>1</v>
      </c>
      <c r="B3" s="99" t="s">
        <v>420</v>
      </c>
      <c r="C3" s="99" t="s">
        <v>421</v>
      </c>
      <c r="D3" s="99" t="s">
        <v>422</v>
      </c>
      <c r="E3" s="99" t="s">
        <v>423</v>
      </c>
      <c r="F3" s="44"/>
      <c r="G3" s="100"/>
      <c r="H3" s="44"/>
      <c r="I3" s="44"/>
      <c r="J3" s="44"/>
      <c r="K3" s="44"/>
      <c r="L3" s="44"/>
      <c r="M3" s="44"/>
      <c r="N3" s="44"/>
      <c r="O3" s="44"/>
      <c r="P3" s="44"/>
      <c r="Q3" s="44"/>
      <c r="R3" s="44"/>
    </row>
    <row r="4" spans="1:18" s="66" customFormat="1">
      <c r="A4" s="102" t="s">
        <v>96</v>
      </c>
      <c r="B4" s="103"/>
      <c r="C4" s="103"/>
      <c r="D4" s="103"/>
      <c r="E4" s="103"/>
      <c r="F4" s="44"/>
      <c r="G4" s="101"/>
      <c r="H4" s="44"/>
      <c r="I4" s="44"/>
      <c r="J4" s="44"/>
      <c r="K4" s="44"/>
      <c r="L4" s="44"/>
      <c r="M4" s="44"/>
      <c r="N4" s="44"/>
      <c r="O4" s="44"/>
      <c r="P4" s="44"/>
      <c r="Q4" s="44"/>
      <c r="R4" s="44"/>
    </row>
    <row r="5" spans="1:18" s="66" customFormat="1">
      <c r="A5" s="104" t="s">
        <v>18</v>
      </c>
      <c r="B5" s="105">
        <v>428</v>
      </c>
      <c r="C5" s="105">
        <v>351</v>
      </c>
      <c r="D5" s="105">
        <v>1107</v>
      </c>
      <c r="E5" s="105">
        <v>965</v>
      </c>
      <c r="F5" s="106"/>
      <c r="G5" s="107"/>
      <c r="H5" s="108"/>
      <c r="I5" s="88"/>
      <c r="J5" s="44"/>
      <c r="K5" s="44"/>
      <c r="L5" s="44"/>
      <c r="M5" s="44"/>
      <c r="N5" s="44"/>
      <c r="O5" s="44"/>
      <c r="P5" s="44"/>
      <c r="Q5" s="44"/>
      <c r="R5" s="44"/>
    </row>
    <row r="6" spans="1:18" s="66" customFormat="1">
      <c r="A6" s="104" t="s">
        <v>97</v>
      </c>
      <c r="B6" s="105">
        <v>435</v>
      </c>
      <c r="C6" s="105">
        <v>464</v>
      </c>
      <c r="D6" s="105">
        <v>1263</v>
      </c>
      <c r="E6" s="105">
        <v>1391</v>
      </c>
      <c r="F6" s="106"/>
      <c r="G6" s="107"/>
      <c r="H6" s="108"/>
      <c r="I6" s="44"/>
      <c r="J6" s="44"/>
      <c r="K6" s="44"/>
      <c r="L6" s="44"/>
      <c r="M6" s="44"/>
      <c r="N6" s="44"/>
      <c r="O6" s="44"/>
      <c r="P6" s="44"/>
      <c r="Q6" s="44"/>
      <c r="R6" s="44"/>
    </row>
    <row r="7" spans="1:18" s="66" customFormat="1">
      <c r="A7" s="109" t="s">
        <v>98</v>
      </c>
      <c r="B7" s="105">
        <v>287</v>
      </c>
      <c r="C7" s="105">
        <v>274</v>
      </c>
      <c r="D7" s="105">
        <v>844</v>
      </c>
      <c r="E7" s="105">
        <v>818</v>
      </c>
      <c r="F7" s="106"/>
      <c r="G7" s="107"/>
      <c r="H7" s="44"/>
      <c r="I7" s="44"/>
      <c r="J7" s="44"/>
      <c r="K7" s="44"/>
      <c r="L7" s="44"/>
      <c r="M7" s="44"/>
      <c r="N7" s="44"/>
      <c r="O7" s="44"/>
      <c r="P7" s="44"/>
      <c r="Q7" s="44"/>
      <c r="R7" s="44"/>
    </row>
    <row r="8" spans="1:18" s="66" customFormat="1">
      <c r="A8" s="109" t="s">
        <v>99</v>
      </c>
      <c r="B8" s="105">
        <v>13</v>
      </c>
      <c r="C8" s="105">
        <v>21</v>
      </c>
      <c r="D8" s="105">
        <v>72</v>
      </c>
      <c r="E8" s="105">
        <v>169</v>
      </c>
      <c r="F8" s="106"/>
      <c r="G8" s="107"/>
      <c r="H8" s="44"/>
      <c r="I8" s="44"/>
      <c r="J8" s="44"/>
      <c r="K8" s="44"/>
      <c r="L8" s="44"/>
      <c r="M8" s="44"/>
      <c r="N8" s="44"/>
      <c r="O8" s="44"/>
      <c r="P8" s="44"/>
      <c r="Q8" s="44"/>
      <c r="R8" s="44"/>
    </row>
    <row r="9" spans="1:18" s="66" customFormat="1">
      <c r="A9" s="109" t="s">
        <v>100</v>
      </c>
      <c r="B9" s="105">
        <v>-15</v>
      </c>
      <c r="C9" s="105">
        <v>48</v>
      </c>
      <c r="D9" s="105">
        <v>62</v>
      </c>
      <c r="E9" s="105">
        <v>171</v>
      </c>
      <c r="F9" s="106"/>
      <c r="G9" s="107"/>
      <c r="H9" s="44"/>
      <c r="I9" s="44"/>
      <c r="J9" s="44"/>
      <c r="K9" s="44"/>
      <c r="L9" s="44"/>
      <c r="M9" s="44"/>
      <c r="N9" s="44"/>
      <c r="O9" s="44"/>
      <c r="P9" s="44"/>
      <c r="Q9" s="44"/>
      <c r="R9" s="44"/>
    </row>
    <row r="10" spans="1:18" s="66" customFormat="1">
      <c r="A10" s="109" t="s">
        <v>101</v>
      </c>
      <c r="B10" s="105">
        <v>83</v>
      </c>
      <c r="C10" s="105">
        <v>95</v>
      </c>
      <c r="D10" s="105">
        <v>241</v>
      </c>
      <c r="E10" s="105">
        <v>261</v>
      </c>
      <c r="F10" s="106"/>
      <c r="G10" s="107"/>
      <c r="H10" s="44"/>
      <c r="I10" s="44"/>
      <c r="J10" s="44"/>
      <c r="K10" s="44"/>
      <c r="L10" s="44"/>
      <c r="M10" s="44"/>
      <c r="N10" s="44"/>
      <c r="O10" s="44"/>
      <c r="P10" s="44"/>
      <c r="Q10" s="44"/>
      <c r="R10" s="44"/>
    </row>
    <row r="11" spans="1:18" s="66" customFormat="1">
      <c r="A11" s="109" t="s">
        <v>102</v>
      </c>
      <c r="B11" s="105">
        <v>-19</v>
      </c>
      <c r="C11" s="105">
        <v>-43</v>
      </c>
      <c r="D11" s="105">
        <v>-115</v>
      </c>
      <c r="E11" s="105">
        <v>-135</v>
      </c>
      <c r="F11" s="106"/>
      <c r="G11" s="107"/>
      <c r="H11" s="44"/>
      <c r="I11" s="44"/>
      <c r="J11" s="44"/>
      <c r="K11" s="44"/>
      <c r="L11" s="44"/>
      <c r="M11" s="44"/>
      <c r="N11" s="44"/>
      <c r="O11" s="44"/>
      <c r="P11" s="44"/>
      <c r="Q11" s="44"/>
      <c r="R11" s="44"/>
    </row>
    <row r="12" spans="1:18" s="66" customFormat="1" ht="10.5" thickBot="1">
      <c r="A12" s="109" t="s">
        <v>103</v>
      </c>
      <c r="B12" s="105">
        <v>86</v>
      </c>
      <c r="C12" s="105">
        <v>69</v>
      </c>
      <c r="D12" s="105">
        <v>159</v>
      </c>
      <c r="E12" s="105">
        <v>107</v>
      </c>
      <c r="F12" s="106"/>
      <c r="G12" s="107"/>
      <c r="H12" s="44"/>
      <c r="I12" s="44"/>
      <c r="J12" s="44"/>
      <c r="K12" s="44"/>
      <c r="L12" s="44"/>
      <c r="M12" s="44"/>
      <c r="N12" s="44"/>
      <c r="O12" s="44"/>
      <c r="P12" s="44"/>
      <c r="Q12" s="44"/>
      <c r="R12" s="44"/>
    </row>
    <row r="13" spans="1:18" s="66" customFormat="1">
      <c r="A13" s="111" t="s">
        <v>104</v>
      </c>
      <c r="B13" s="112">
        <f>SUM(B5:B6)</f>
        <v>863</v>
      </c>
      <c r="C13" s="112">
        <f>SUM(C5:C6)</f>
        <v>815</v>
      </c>
      <c r="D13" s="112">
        <f>SUM(D5:D6)</f>
        <v>2370</v>
      </c>
      <c r="E13" s="112">
        <f>SUM(E5:E6)</f>
        <v>2356</v>
      </c>
      <c r="F13" s="106"/>
      <c r="G13" s="107"/>
      <c r="H13" s="44"/>
      <c r="I13" s="44"/>
      <c r="J13" s="44"/>
      <c r="K13" s="44"/>
      <c r="L13" s="44"/>
      <c r="M13" s="44"/>
      <c r="N13" s="44"/>
      <c r="O13" s="44"/>
      <c r="P13" s="44"/>
      <c r="Q13" s="44"/>
      <c r="R13" s="44"/>
    </row>
    <row r="14" spans="1:18" s="66" customFormat="1">
      <c r="A14" s="104" t="s">
        <v>105</v>
      </c>
      <c r="B14" s="105">
        <v>-359</v>
      </c>
      <c r="C14" s="105">
        <v>-31</v>
      </c>
      <c r="D14" s="105">
        <v>-1076</v>
      </c>
      <c r="E14" s="105">
        <v>105</v>
      </c>
      <c r="F14" s="106"/>
      <c r="G14" s="74"/>
      <c r="H14" s="44"/>
      <c r="I14" s="44"/>
      <c r="J14" s="44"/>
      <c r="K14" s="44"/>
      <c r="L14" s="44"/>
      <c r="M14" s="44"/>
      <c r="N14" s="44"/>
      <c r="O14" s="44"/>
      <c r="P14" s="44"/>
      <c r="Q14" s="44"/>
      <c r="R14" s="44"/>
    </row>
    <row r="15" spans="1:18" s="66" customFormat="1">
      <c r="A15" s="109" t="s">
        <v>106</v>
      </c>
      <c r="B15" s="105">
        <v>-606</v>
      </c>
      <c r="C15" s="105">
        <v>-57</v>
      </c>
      <c r="D15" s="105">
        <v>126</v>
      </c>
      <c r="E15" s="105">
        <v>957</v>
      </c>
      <c r="F15" s="106"/>
      <c r="G15" s="74"/>
      <c r="H15" s="44"/>
      <c r="I15" s="44"/>
      <c r="J15" s="44"/>
      <c r="K15" s="44"/>
      <c r="L15" s="44"/>
      <c r="M15" s="44"/>
      <c r="N15" s="44"/>
      <c r="O15" s="44"/>
      <c r="P15" s="44"/>
      <c r="Q15" s="44"/>
      <c r="R15" s="44"/>
    </row>
    <row r="16" spans="1:18" s="66" customFormat="1">
      <c r="A16" s="109" t="s">
        <v>107</v>
      </c>
      <c r="B16" s="105">
        <v>-482</v>
      </c>
      <c r="C16" s="105">
        <v>-66</v>
      </c>
      <c r="D16" s="105">
        <v>-934</v>
      </c>
      <c r="E16" s="105">
        <v>-180</v>
      </c>
      <c r="F16" s="106"/>
      <c r="G16" s="74"/>
      <c r="H16" s="44"/>
      <c r="I16" s="44"/>
      <c r="J16" s="44"/>
      <c r="K16" s="44"/>
      <c r="L16" s="44"/>
      <c r="M16" s="44"/>
      <c r="N16" s="44"/>
      <c r="O16" s="44"/>
      <c r="P16" s="44"/>
      <c r="Q16" s="44"/>
      <c r="R16" s="44"/>
    </row>
    <row r="17" spans="1:18" s="66" customFormat="1" ht="10.5" thickBot="1">
      <c r="A17" s="113" t="s">
        <v>108</v>
      </c>
      <c r="B17" s="114">
        <v>729</v>
      </c>
      <c r="C17" s="114">
        <v>92</v>
      </c>
      <c r="D17" s="114">
        <v>-268</v>
      </c>
      <c r="E17" s="114">
        <v>-672</v>
      </c>
      <c r="F17" s="106"/>
      <c r="G17" s="107"/>
      <c r="H17" s="44"/>
      <c r="I17" s="44"/>
      <c r="J17" s="44"/>
      <c r="K17" s="44"/>
      <c r="L17" s="44"/>
      <c r="M17" s="44"/>
      <c r="N17" s="44"/>
      <c r="O17" s="44"/>
      <c r="P17" s="44"/>
      <c r="Q17" s="44"/>
      <c r="R17" s="44"/>
    </row>
    <row r="18" spans="1:18" s="66" customFormat="1">
      <c r="A18" s="104" t="s">
        <v>109</v>
      </c>
      <c r="B18" s="105">
        <v>504</v>
      </c>
      <c r="C18" s="110">
        <v>784</v>
      </c>
      <c r="D18" s="105">
        <v>1294</v>
      </c>
      <c r="E18" s="110">
        <v>2461</v>
      </c>
      <c r="G18" s="106"/>
      <c r="H18" s="44"/>
      <c r="I18" s="44"/>
      <c r="J18" s="44"/>
      <c r="K18" s="44"/>
      <c r="L18" s="44"/>
      <c r="M18" s="44"/>
      <c r="N18" s="44"/>
      <c r="O18" s="44"/>
      <c r="P18" s="44"/>
      <c r="Q18" s="44"/>
      <c r="R18" s="44"/>
    </row>
    <row r="19" spans="1:18" s="66" customFormat="1">
      <c r="A19" s="104" t="s">
        <v>110</v>
      </c>
      <c r="B19" s="105">
        <v>19</v>
      </c>
      <c r="C19" s="105">
        <v>10</v>
      </c>
      <c r="D19" s="105">
        <v>46</v>
      </c>
      <c r="E19" s="105">
        <v>35</v>
      </c>
      <c r="F19" s="106"/>
      <c r="G19" s="107"/>
      <c r="H19" s="44"/>
      <c r="I19" s="44"/>
      <c r="J19" s="44"/>
      <c r="K19" s="44"/>
      <c r="L19" s="44"/>
      <c r="M19" s="44"/>
      <c r="N19" s="44"/>
      <c r="O19" s="44"/>
      <c r="P19" s="44"/>
      <c r="Q19" s="44"/>
      <c r="R19" s="44"/>
    </row>
    <row r="20" spans="1:18" s="66" customFormat="1">
      <c r="A20" s="104" t="s">
        <v>111</v>
      </c>
      <c r="B20" s="105">
        <v>-34</v>
      </c>
      <c r="C20" s="105">
        <v>-28</v>
      </c>
      <c r="D20" s="105">
        <v>-144</v>
      </c>
      <c r="E20" s="105">
        <v>-150</v>
      </c>
      <c r="F20" s="106"/>
      <c r="G20" s="107"/>
      <c r="H20" s="44"/>
      <c r="I20" s="44"/>
      <c r="J20" s="44"/>
      <c r="K20" s="44"/>
      <c r="L20" s="44"/>
      <c r="M20" s="44"/>
      <c r="N20" s="44"/>
      <c r="O20" s="44"/>
      <c r="P20" s="44"/>
      <c r="Q20" s="44"/>
      <c r="R20" s="44"/>
    </row>
    <row r="21" spans="1:18" s="66" customFormat="1" ht="10.5" thickBot="1">
      <c r="A21" s="116" t="s">
        <v>112</v>
      </c>
      <c r="B21" s="117">
        <v>-98</v>
      </c>
      <c r="C21" s="117">
        <v>-37</v>
      </c>
      <c r="D21" s="117">
        <v>-289</v>
      </c>
      <c r="E21" s="117">
        <v>-207</v>
      </c>
      <c r="F21" s="106"/>
      <c r="G21" s="107"/>
      <c r="H21" s="44"/>
      <c r="I21" s="44"/>
      <c r="J21" s="44"/>
      <c r="K21" s="44"/>
      <c r="L21" s="44"/>
      <c r="M21" s="44"/>
      <c r="N21" s="44"/>
      <c r="O21" s="44"/>
      <c r="P21" s="44"/>
      <c r="Q21" s="44"/>
      <c r="R21" s="44"/>
    </row>
    <row r="22" spans="1:18" s="66" customFormat="1" ht="10.5" thickBot="1">
      <c r="A22" s="118" t="s">
        <v>113</v>
      </c>
      <c r="B22" s="117">
        <v>391</v>
      </c>
      <c r="C22" s="119">
        <v>729</v>
      </c>
      <c r="D22" s="120">
        <v>907</v>
      </c>
      <c r="E22" s="119">
        <v>2139</v>
      </c>
      <c r="F22" s="106"/>
      <c r="G22" s="107"/>
      <c r="H22" s="44"/>
      <c r="I22" s="44"/>
      <c r="J22" s="44"/>
      <c r="K22" s="44"/>
      <c r="L22" s="44"/>
      <c r="M22" s="44"/>
      <c r="N22" s="44"/>
      <c r="O22" s="44"/>
      <c r="P22" s="44"/>
      <c r="Q22" s="44"/>
      <c r="R22" s="44"/>
    </row>
    <row r="23" spans="1:18" s="66" customFormat="1">
      <c r="A23" s="102" t="s">
        <v>114</v>
      </c>
      <c r="B23" s="105"/>
      <c r="C23" s="105"/>
      <c r="D23" s="105"/>
      <c r="E23" s="105"/>
      <c r="F23" s="106"/>
      <c r="G23" s="107"/>
      <c r="H23" s="44"/>
      <c r="I23" s="44"/>
      <c r="J23" s="44"/>
      <c r="K23" s="44"/>
      <c r="L23" s="44"/>
      <c r="M23" s="44"/>
      <c r="N23" s="44"/>
      <c r="O23" s="44"/>
      <c r="P23" s="44"/>
      <c r="Q23" s="44"/>
      <c r="R23" s="44"/>
    </row>
    <row r="24" spans="1:18" s="66" customFormat="1">
      <c r="A24" s="121" t="s">
        <v>115</v>
      </c>
      <c r="B24" s="105">
        <v>-116</v>
      </c>
      <c r="C24" s="105">
        <v>-129</v>
      </c>
      <c r="D24" s="105">
        <v>-406</v>
      </c>
      <c r="E24" s="105">
        <v>-401</v>
      </c>
      <c r="F24" s="106"/>
      <c r="G24" s="107"/>
      <c r="H24" s="44"/>
      <c r="I24" s="44"/>
      <c r="J24" s="44"/>
      <c r="K24" s="44"/>
      <c r="L24" s="44"/>
      <c r="M24" s="44"/>
      <c r="N24" s="44"/>
      <c r="O24" s="44"/>
      <c r="P24" s="44"/>
      <c r="Q24" s="44"/>
      <c r="R24" s="44"/>
    </row>
    <row r="25" spans="1:18" s="66" customFormat="1">
      <c r="A25" s="121" t="s">
        <v>116</v>
      </c>
      <c r="B25" s="105">
        <v>0</v>
      </c>
      <c r="C25" s="105">
        <v>8</v>
      </c>
      <c r="D25" s="105">
        <v>33</v>
      </c>
      <c r="E25" s="105">
        <v>56</v>
      </c>
      <c r="F25" s="106"/>
      <c r="G25" s="107"/>
      <c r="H25" s="44"/>
      <c r="I25" s="44"/>
      <c r="J25" s="44"/>
      <c r="K25" s="44"/>
      <c r="L25" s="44"/>
      <c r="M25" s="44"/>
      <c r="N25" s="44"/>
      <c r="O25" s="44"/>
      <c r="P25" s="44"/>
      <c r="Q25" s="44"/>
      <c r="R25" s="44"/>
    </row>
    <row r="26" spans="1:18" s="66" customFormat="1">
      <c r="A26" s="121" t="s">
        <v>117</v>
      </c>
      <c r="B26" s="105">
        <v>-20</v>
      </c>
      <c r="C26" s="105">
        <v>0</v>
      </c>
      <c r="D26" s="105">
        <v>-20</v>
      </c>
      <c r="E26" s="105">
        <v>-33</v>
      </c>
      <c r="F26" s="106"/>
      <c r="G26" s="107"/>
      <c r="I26" s="44"/>
      <c r="J26" s="44"/>
      <c r="K26" s="44"/>
      <c r="L26" s="44"/>
      <c r="M26" s="44"/>
      <c r="N26" s="44"/>
      <c r="O26" s="44"/>
      <c r="P26" s="44"/>
      <c r="Q26" s="44"/>
      <c r="R26" s="44"/>
    </row>
    <row r="27" spans="1:18" s="66" customFormat="1">
      <c r="A27" s="121" t="s">
        <v>118</v>
      </c>
      <c r="B27" s="105">
        <v>-1079</v>
      </c>
      <c r="C27" s="105">
        <v>-1009</v>
      </c>
      <c r="D27" s="105">
        <v>-2591</v>
      </c>
      <c r="E27" s="105">
        <v>-1594</v>
      </c>
      <c r="F27" s="106"/>
      <c r="G27" s="107"/>
      <c r="I27" s="44"/>
      <c r="J27" s="44"/>
      <c r="K27" s="44"/>
      <c r="L27" s="44"/>
      <c r="M27" s="44"/>
      <c r="N27" s="44"/>
      <c r="O27" s="44"/>
      <c r="P27" s="44"/>
      <c r="Q27" s="44"/>
      <c r="R27" s="44"/>
    </row>
    <row r="28" spans="1:18" s="66" customFormat="1">
      <c r="A28" s="121" t="s">
        <v>119</v>
      </c>
      <c r="B28" s="105">
        <v>770</v>
      </c>
      <c r="C28" s="105">
        <v>32</v>
      </c>
      <c r="D28" s="105">
        <v>1137</v>
      </c>
      <c r="E28" s="105">
        <v>250</v>
      </c>
      <c r="F28" s="106"/>
      <c r="G28" s="107"/>
      <c r="I28" s="44"/>
      <c r="J28" s="44"/>
      <c r="K28" s="44"/>
      <c r="L28" s="44"/>
      <c r="M28" s="44"/>
      <c r="N28" s="44"/>
      <c r="O28" s="44"/>
      <c r="P28" s="44"/>
      <c r="Q28" s="44"/>
      <c r="R28" s="44"/>
    </row>
    <row r="29" spans="1:18" s="66" customFormat="1">
      <c r="A29" s="121" t="s">
        <v>120</v>
      </c>
      <c r="B29" s="105">
        <v>-26</v>
      </c>
      <c r="C29" s="105">
        <v>-13</v>
      </c>
      <c r="D29" s="105">
        <v>-102</v>
      </c>
      <c r="E29" s="105">
        <v>-55</v>
      </c>
      <c r="F29" s="106"/>
      <c r="G29" s="107"/>
      <c r="H29" s="44"/>
      <c r="I29" s="44"/>
      <c r="J29" s="44"/>
      <c r="K29" s="44"/>
      <c r="L29" s="44"/>
      <c r="M29" s="44"/>
      <c r="N29" s="44"/>
      <c r="O29" s="44"/>
      <c r="P29" s="44"/>
      <c r="Q29" s="44"/>
      <c r="R29" s="44"/>
    </row>
    <row r="30" spans="1:18" s="66" customFormat="1">
      <c r="A30" s="121" t="s">
        <v>121</v>
      </c>
      <c r="B30" s="105">
        <v>17</v>
      </c>
      <c r="C30" s="105">
        <v>111</v>
      </c>
      <c r="D30" s="105">
        <v>44</v>
      </c>
      <c r="E30" s="105">
        <v>244</v>
      </c>
      <c r="F30" s="106"/>
      <c r="G30" s="115"/>
      <c r="H30" s="44"/>
      <c r="I30" s="44"/>
      <c r="J30" s="44"/>
      <c r="K30" s="44"/>
      <c r="L30" s="44"/>
      <c r="M30" s="44"/>
      <c r="N30" s="44"/>
      <c r="O30" s="44"/>
      <c r="P30" s="44"/>
      <c r="Q30" s="44"/>
      <c r="R30" s="44"/>
    </row>
    <row r="31" spans="1:18" s="66" customFormat="1">
      <c r="A31" s="121" t="s">
        <v>122</v>
      </c>
      <c r="B31" s="105">
        <v>-5</v>
      </c>
      <c r="C31" s="105">
        <v>-33</v>
      </c>
      <c r="D31" s="105">
        <v>-51</v>
      </c>
      <c r="E31" s="105">
        <v>-38</v>
      </c>
      <c r="F31" s="106"/>
      <c r="G31" s="74"/>
      <c r="H31" s="44"/>
      <c r="I31" s="44"/>
      <c r="J31" s="44"/>
      <c r="K31" s="44"/>
      <c r="L31" s="44"/>
      <c r="M31" s="44"/>
      <c r="N31" s="44"/>
      <c r="O31" s="44"/>
      <c r="P31" s="44"/>
      <c r="Q31" s="44"/>
      <c r="R31" s="44"/>
    </row>
    <row r="32" spans="1:18" s="66" customFormat="1" ht="10.5" thickBot="1">
      <c r="A32" s="121" t="s">
        <v>103</v>
      </c>
      <c r="B32" s="117">
        <v>1</v>
      </c>
      <c r="C32" s="117">
        <v>1</v>
      </c>
      <c r="D32" s="117">
        <v>8</v>
      </c>
      <c r="E32" s="117">
        <v>9</v>
      </c>
      <c r="F32" s="106"/>
      <c r="G32" s="74"/>
      <c r="H32" s="44"/>
      <c r="I32" s="44"/>
      <c r="J32" s="44"/>
      <c r="K32" s="44"/>
      <c r="L32" s="44"/>
      <c r="M32" s="44"/>
      <c r="N32" s="44"/>
      <c r="O32" s="44"/>
      <c r="P32" s="44"/>
      <c r="Q32" s="44"/>
      <c r="R32" s="44"/>
    </row>
    <row r="33" spans="1:18" s="66" customFormat="1" ht="10.5" thickBot="1">
      <c r="A33" s="122" t="s">
        <v>123</v>
      </c>
      <c r="B33" s="120">
        <v>-458</v>
      </c>
      <c r="C33" s="123">
        <v>-1032</v>
      </c>
      <c r="D33" s="120">
        <v>-1948</v>
      </c>
      <c r="E33" s="120">
        <v>-1562</v>
      </c>
      <c r="F33" s="106"/>
      <c r="G33" s="74"/>
      <c r="H33" s="44"/>
      <c r="I33" s="44"/>
      <c r="J33" s="44"/>
      <c r="K33" s="44"/>
      <c r="L33" s="44"/>
      <c r="M33" s="44"/>
      <c r="N33" s="44"/>
      <c r="O33" s="44"/>
      <c r="P33" s="44"/>
      <c r="Q33" s="44"/>
      <c r="R33" s="44"/>
    </row>
    <row r="34" spans="1:18" s="66" customFormat="1">
      <c r="A34" s="124" t="s">
        <v>124</v>
      </c>
      <c r="B34" s="125"/>
      <c r="C34" s="125"/>
      <c r="D34" s="126"/>
      <c r="E34" s="126"/>
      <c r="F34" s="106"/>
      <c r="G34" s="107"/>
      <c r="H34" s="44"/>
      <c r="I34" s="44"/>
      <c r="J34" s="44"/>
      <c r="K34" s="44"/>
      <c r="L34" s="44"/>
      <c r="M34" s="44"/>
      <c r="N34" s="44"/>
      <c r="O34" s="44"/>
      <c r="P34" s="44"/>
      <c r="Q34" s="44"/>
      <c r="R34" s="44"/>
    </row>
    <row r="35" spans="1:18" s="66" customFormat="1">
      <c r="A35" s="127" t="s">
        <v>125</v>
      </c>
      <c r="B35" s="105">
        <v>-94</v>
      </c>
      <c r="C35" s="105">
        <v>0</v>
      </c>
      <c r="D35" s="105">
        <v>-234</v>
      </c>
      <c r="E35" s="105">
        <v>0</v>
      </c>
      <c r="F35" s="106"/>
      <c r="G35" s="107"/>
      <c r="H35" s="44"/>
      <c r="I35" s="44"/>
      <c r="J35" s="44"/>
      <c r="K35" s="44"/>
      <c r="L35" s="44"/>
      <c r="M35" s="44"/>
      <c r="N35" s="44"/>
      <c r="O35" s="44"/>
      <c r="P35" s="44"/>
      <c r="Q35" s="44"/>
      <c r="R35" s="44"/>
    </row>
    <row r="36" spans="1:18" s="66" customFormat="1">
      <c r="A36" s="127" t="s">
        <v>126</v>
      </c>
      <c r="B36" s="105">
        <v>0</v>
      </c>
      <c r="C36" s="105">
        <v>2</v>
      </c>
      <c r="D36" s="105">
        <v>8</v>
      </c>
      <c r="E36" s="105">
        <v>17</v>
      </c>
      <c r="F36" s="106"/>
      <c r="G36" s="107"/>
      <c r="H36" s="44"/>
      <c r="I36" s="44"/>
      <c r="J36" s="44"/>
      <c r="K36" s="44"/>
      <c r="L36" s="44"/>
      <c r="M36" s="44"/>
      <c r="N36" s="44"/>
      <c r="O36" s="44"/>
      <c r="P36" s="44"/>
      <c r="Q36" s="44"/>
      <c r="R36" s="44"/>
    </row>
    <row r="37" spans="1:18" s="66" customFormat="1">
      <c r="A37" s="127" t="s">
        <v>127</v>
      </c>
      <c r="B37" s="105">
        <v>0</v>
      </c>
      <c r="C37" s="105">
        <v>0</v>
      </c>
      <c r="D37" s="105">
        <v>-1</v>
      </c>
      <c r="E37" s="105">
        <v>-482</v>
      </c>
      <c r="F37" s="106"/>
      <c r="G37" s="107"/>
      <c r="H37" s="44"/>
      <c r="I37" s="44"/>
      <c r="J37" s="44"/>
      <c r="K37" s="44"/>
      <c r="L37" s="44"/>
      <c r="M37" s="44"/>
      <c r="N37" s="44"/>
      <c r="O37" s="44"/>
      <c r="P37" s="44"/>
      <c r="Q37" s="44"/>
      <c r="R37" s="44"/>
    </row>
    <row r="38" spans="1:18" s="66" customFormat="1">
      <c r="A38" s="127" t="s">
        <v>128</v>
      </c>
      <c r="B38" s="105">
        <v>19</v>
      </c>
      <c r="C38" s="105">
        <v>-13</v>
      </c>
      <c r="D38" s="105">
        <v>32</v>
      </c>
      <c r="E38" s="105">
        <v>-63</v>
      </c>
      <c r="F38" s="106"/>
      <c r="G38" s="107"/>
      <c r="H38" s="44"/>
      <c r="I38" s="44"/>
      <c r="J38" s="44"/>
      <c r="K38" s="44"/>
      <c r="L38" s="44"/>
      <c r="M38" s="44"/>
      <c r="N38" s="44"/>
      <c r="O38" s="44"/>
      <c r="P38" s="44"/>
      <c r="Q38" s="44"/>
      <c r="R38" s="44"/>
    </row>
    <row r="39" spans="1:18" s="66" customFormat="1">
      <c r="A39" s="127" t="s">
        <v>129</v>
      </c>
      <c r="B39" s="105">
        <v>-47</v>
      </c>
      <c r="C39" s="105">
        <v>-67</v>
      </c>
      <c r="D39" s="105">
        <v>-170</v>
      </c>
      <c r="E39" s="105">
        <v>-170</v>
      </c>
      <c r="F39" s="106"/>
      <c r="G39" s="107"/>
      <c r="H39" s="44"/>
      <c r="I39" s="44"/>
      <c r="J39" s="44"/>
      <c r="K39" s="44"/>
      <c r="L39" s="44"/>
      <c r="M39" s="44"/>
      <c r="N39" s="44"/>
      <c r="O39" s="44"/>
      <c r="P39" s="44"/>
      <c r="Q39" s="44"/>
      <c r="R39" s="44"/>
    </row>
    <row r="40" spans="1:18" s="66" customFormat="1" ht="10.5" thickBot="1">
      <c r="A40" s="118" t="s">
        <v>130</v>
      </c>
      <c r="B40" s="117">
        <v>-114</v>
      </c>
      <c r="C40" s="119">
        <v>-1</v>
      </c>
      <c r="D40" s="117">
        <v>-229</v>
      </c>
      <c r="E40" s="117">
        <v>-4</v>
      </c>
      <c r="F40" s="106"/>
      <c r="G40" s="74"/>
      <c r="H40" s="44"/>
      <c r="I40" s="44"/>
      <c r="J40" s="44"/>
      <c r="K40" s="44"/>
      <c r="L40" s="44"/>
      <c r="M40" s="44"/>
      <c r="N40" s="44"/>
      <c r="O40" s="44"/>
      <c r="P40" s="44"/>
      <c r="Q40" s="44"/>
      <c r="R40" s="44"/>
    </row>
    <row r="41" spans="1:18" s="66" customFormat="1" ht="10.5" thickBot="1">
      <c r="A41" s="128" t="s">
        <v>131</v>
      </c>
      <c r="B41" s="129">
        <v>-236</v>
      </c>
      <c r="C41" s="123">
        <v>-79</v>
      </c>
      <c r="D41" s="120">
        <v>-594</v>
      </c>
      <c r="E41" s="120">
        <v>-702</v>
      </c>
      <c r="F41" s="106"/>
      <c r="G41" s="74"/>
      <c r="H41" s="44"/>
      <c r="I41" s="44"/>
      <c r="J41" s="44"/>
      <c r="K41" s="44"/>
      <c r="L41" s="44"/>
      <c r="M41" s="44"/>
      <c r="N41" s="44"/>
      <c r="O41" s="44"/>
      <c r="P41" s="44"/>
      <c r="Q41" s="44"/>
      <c r="R41" s="44"/>
    </row>
    <row r="42" spans="1:18" s="66" customFormat="1" ht="10.5" thickBot="1">
      <c r="A42" s="118" t="s">
        <v>33</v>
      </c>
      <c r="B42" s="117">
        <v>42</v>
      </c>
      <c r="C42" s="119">
        <v>33</v>
      </c>
      <c r="D42" s="117">
        <v>140</v>
      </c>
      <c r="E42" s="117">
        <v>88</v>
      </c>
      <c r="F42" s="106"/>
      <c r="H42" s="44"/>
      <c r="I42" s="44"/>
      <c r="J42" s="44"/>
      <c r="K42" s="44"/>
      <c r="L42" s="44"/>
      <c r="M42" s="44"/>
      <c r="N42" s="44"/>
      <c r="O42" s="44"/>
      <c r="P42" s="44"/>
      <c r="Q42" s="44"/>
      <c r="R42" s="44"/>
    </row>
    <row r="43" spans="1:18" s="66" customFormat="1" ht="10.5" thickBot="1">
      <c r="A43" s="130" t="s">
        <v>132</v>
      </c>
      <c r="B43" s="131">
        <v>-261</v>
      </c>
      <c r="C43" s="132">
        <v>-349</v>
      </c>
      <c r="D43" s="131">
        <v>-1495</v>
      </c>
      <c r="E43" s="132">
        <v>-37</v>
      </c>
      <c r="F43" s="106"/>
      <c r="G43" s="44"/>
      <c r="H43" s="44"/>
      <c r="I43" s="44"/>
      <c r="J43" s="44"/>
      <c r="K43" s="44"/>
      <c r="L43" s="44"/>
      <c r="M43" s="44"/>
      <c r="N43" s="44"/>
      <c r="O43" s="44"/>
      <c r="P43" s="44"/>
      <c r="Q43" s="44"/>
      <c r="R43" s="44"/>
    </row>
    <row r="44" spans="1:18" s="66" customFormat="1" ht="10.5" thickTop="1">
      <c r="A44" s="127" t="s">
        <v>133</v>
      </c>
      <c r="B44" s="105">
        <v>5457</v>
      </c>
      <c r="C44" s="105">
        <v>7252</v>
      </c>
      <c r="D44" s="105">
        <v>6691</v>
      </c>
      <c r="E44" s="105">
        <v>6940</v>
      </c>
      <c r="F44" s="106"/>
      <c r="G44" s="107"/>
      <c r="H44" s="44"/>
      <c r="I44" s="44"/>
      <c r="J44" s="44"/>
      <c r="K44" s="44"/>
      <c r="L44" s="44"/>
      <c r="M44" s="44"/>
      <c r="N44" s="44"/>
      <c r="O44" s="44"/>
      <c r="P44" s="44"/>
      <c r="Q44" s="44"/>
      <c r="R44" s="44"/>
    </row>
    <row r="45" spans="1:18" s="66" customFormat="1" ht="10.5" thickBot="1">
      <c r="A45" s="118" t="s">
        <v>134</v>
      </c>
      <c r="B45" s="117">
        <v>5196</v>
      </c>
      <c r="C45" s="117">
        <v>6903</v>
      </c>
      <c r="D45" s="117">
        <v>5196</v>
      </c>
      <c r="E45" s="117">
        <v>6903</v>
      </c>
      <c r="F45" s="106"/>
      <c r="G45" s="107"/>
      <c r="H45" s="44"/>
      <c r="I45" s="44"/>
      <c r="J45" s="44"/>
      <c r="K45" s="44"/>
      <c r="L45" s="44"/>
      <c r="M45" s="44"/>
      <c r="N45" s="44"/>
      <c r="O45" s="44"/>
      <c r="P45" s="44"/>
      <c r="Q45" s="44"/>
      <c r="R45" s="44"/>
    </row>
    <row r="46" spans="1:18" s="66" customFormat="1" ht="12" customHeight="1">
      <c r="A46" s="127"/>
      <c r="B46" s="105"/>
      <c r="C46" s="105"/>
      <c r="D46" s="105"/>
      <c r="E46" s="105"/>
      <c r="F46" s="106"/>
      <c r="G46" s="107"/>
      <c r="H46" s="44"/>
      <c r="I46" s="44"/>
      <c r="J46" s="44"/>
      <c r="K46" s="44"/>
      <c r="L46" s="44"/>
      <c r="M46" s="44"/>
      <c r="N46" s="44"/>
      <c r="O46" s="44"/>
      <c r="P46" s="44"/>
      <c r="Q46" s="44"/>
      <c r="R46" s="44"/>
    </row>
    <row r="47" spans="1:18" s="66" customFormat="1" ht="62.25" customHeight="1">
      <c r="A47" s="448" t="s">
        <v>135</v>
      </c>
      <c r="B47" s="448"/>
      <c r="C47" s="448"/>
      <c r="D47" s="448"/>
      <c r="E47" s="448"/>
      <c r="F47" s="88"/>
      <c r="G47" s="44"/>
      <c r="H47" s="44"/>
      <c r="I47" s="44"/>
      <c r="J47" s="44"/>
      <c r="K47" s="44"/>
      <c r="L47" s="44"/>
      <c r="M47" s="44"/>
      <c r="N47" s="44"/>
      <c r="O47" s="44"/>
      <c r="P47" s="44"/>
      <c r="Q47" s="44"/>
      <c r="R47" s="44"/>
    </row>
    <row r="48" spans="1:18" s="66" customFormat="1" ht="12.75" customHeight="1">
      <c r="A48" s="449" t="s">
        <v>136</v>
      </c>
      <c r="B48" s="449"/>
      <c r="C48" s="449"/>
      <c r="D48" s="449"/>
      <c r="E48" s="449"/>
      <c r="F48" s="88"/>
      <c r="G48" s="44"/>
      <c r="H48" s="44"/>
      <c r="I48" s="44"/>
      <c r="J48" s="44"/>
      <c r="K48" s="44"/>
      <c r="L48" s="44"/>
      <c r="M48" s="44"/>
      <c r="N48" s="44"/>
      <c r="O48" s="44"/>
      <c r="P48" s="44"/>
      <c r="Q48" s="44"/>
      <c r="R48" s="44"/>
    </row>
    <row r="49" spans="1:18" s="66" customFormat="1" ht="12" customHeight="1">
      <c r="A49" s="450"/>
      <c r="B49" s="450"/>
      <c r="C49" s="450"/>
      <c r="D49" s="450"/>
      <c r="E49" s="450"/>
      <c r="F49" s="133"/>
      <c r="G49" s="44"/>
      <c r="H49" s="44"/>
      <c r="I49" s="44"/>
      <c r="J49" s="44"/>
      <c r="K49" s="44"/>
      <c r="L49" s="44"/>
      <c r="M49" s="44"/>
      <c r="N49" s="44"/>
      <c r="O49" s="44"/>
      <c r="P49" s="44"/>
      <c r="Q49" s="44"/>
      <c r="R49" s="44"/>
    </row>
    <row r="50" spans="1:18" s="66" customFormat="1" ht="12" customHeight="1">
      <c r="F50" s="134"/>
      <c r="G50" s="44"/>
      <c r="H50" s="44"/>
      <c r="I50" s="44"/>
      <c r="J50" s="44"/>
      <c r="K50" s="44"/>
      <c r="L50" s="44"/>
      <c r="M50" s="44"/>
      <c r="N50" s="44"/>
      <c r="O50" s="44"/>
      <c r="P50" s="44"/>
      <c r="Q50" s="44"/>
      <c r="R50" s="44"/>
    </row>
    <row r="51" spans="1:18" s="66" customFormat="1" ht="11.25" customHeight="1">
      <c r="A51" s="135"/>
      <c r="B51" s="135"/>
      <c r="C51" s="135"/>
      <c r="D51" s="135"/>
      <c r="E51" s="135"/>
      <c r="F51" s="134"/>
      <c r="G51" s="44"/>
      <c r="H51" s="44"/>
      <c r="I51" s="44"/>
      <c r="J51" s="44"/>
      <c r="K51" s="44"/>
      <c r="L51" s="44"/>
      <c r="M51" s="44"/>
      <c r="N51" s="44"/>
      <c r="O51" s="44"/>
      <c r="P51" s="44"/>
      <c r="Q51" s="44"/>
      <c r="R51" s="44"/>
    </row>
    <row r="52" spans="1:18" s="66" customFormat="1" ht="12" customHeight="1">
      <c r="A52" s="451"/>
      <c r="B52" s="451"/>
      <c r="C52" s="451"/>
      <c r="D52" s="451"/>
      <c r="E52" s="451"/>
      <c r="F52" s="44"/>
      <c r="G52" s="44"/>
      <c r="H52" s="44"/>
      <c r="I52" s="44"/>
      <c r="J52" s="44"/>
      <c r="K52" s="44"/>
      <c r="L52" s="44"/>
      <c r="M52" s="44"/>
      <c r="N52" s="44"/>
      <c r="O52" s="44"/>
      <c r="P52" s="44"/>
      <c r="Q52" s="44"/>
      <c r="R52" s="44"/>
    </row>
    <row r="53" spans="1:18" s="66" customFormat="1" ht="16.5" customHeight="1">
      <c r="A53" s="44"/>
      <c r="B53" s="44"/>
      <c r="C53" s="44"/>
      <c r="D53" s="44"/>
      <c r="E53" s="44"/>
      <c r="F53" s="44"/>
      <c r="G53" s="44"/>
      <c r="H53" s="44"/>
      <c r="I53" s="44"/>
      <c r="J53" s="44"/>
      <c r="K53" s="44"/>
      <c r="L53" s="44"/>
      <c r="M53" s="44"/>
      <c r="N53" s="44"/>
      <c r="O53" s="44"/>
      <c r="P53" s="44"/>
      <c r="Q53" s="44"/>
      <c r="R53" s="44"/>
    </row>
    <row r="54" spans="1:18" s="66" customFormat="1" ht="11.25" customHeight="1">
      <c r="A54" s="44"/>
      <c r="B54" s="88"/>
      <c r="C54" s="44"/>
      <c r="D54" s="88"/>
      <c r="E54" s="44"/>
      <c r="F54" s="44"/>
      <c r="G54" s="44"/>
      <c r="H54" s="44"/>
      <c r="I54" s="44"/>
      <c r="J54" s="44"/>
      <c r="K54" s="44"/>
      <c r="L54" s="44"/>
      <c r="M54" s="44"/>
      <c r="N54" s="44"/>
      <c r="O54" s="44"/>
      <c r="P54" s="44"/>
      <c r="Q54" s="44"/>
      <c r="R54" s="44"/>
    </row>
    <row r="55" spans="1:18" s="66" customFormat="1" ht="17.25" customHeight="1">
      <c r="A55" s="44"/>
      <c r="B55" s="44"/>
      <c r="C55" s="44"/>
      <c r="D55" s="44"/>
      <c r="E55" s="44"/>
      <c r="F55" s="44"/>
      <c r="G55" s="44"/>
      <c r="H55" s="44"/>
      <c r="I55" s="44"/>
      <c r="J55" s="44"/>
      <c r="K55" s="44"/>
      <c r="L55" s="44"/>
      <c r="M55" s="44"/>
      <c r="N55" s="44"/>
      <c r="O55" s="44"/>
      <c r="P55" s="44"/>
      <c r="Q55" s="44"/>
      <c r="R55" s="44"/>
    </row>
    <row r="56" spans="1:18" s="66" customFormat="1" ht="7.5" customHeight="1">
      <c r="A56" s="44"/>
      <c r="B56" s="44"/>
      <c r="C56" s="44"/>
      <c r="D56" s="44"/>
      <c r="E56" s="44"/>
      <c r="F56" s="44"/>
      <c r="G56" s="44"/>
      <c r="H56" s="44"/>
      <c r="I56" s="44"/>
      <c r="J56" s="44"/>
      <c r="K56" s="44"/>
      <c r="L56" s="44"/>
      <c r="M56" s="44"/>
      <c r="N56" s="44"/>
      <c r="O56" s="44"/>
      <c r="P56" s="44"/>
      <c r="Q56" s="44"/>
      <c r="R56" s="44"/>
    </row>
    <row r="57" spans="1:18" s="66" customFormat="1" ht="11.25" customHeight="1">
      <c r="A57" s="44"/>
      <c r="B57" s="44"/>
      <c r="C57" s="44"/>
      <c r="D57" s="44"/>
      <c r="E57" s="44"/>
      <c r="F57" s="44"/>
      <c r="G57" s="44"/>
      <c r="H57" s="44"/>
      <c r="I57" s="44"/>
      <c r="J57" s="44"/>
      <c r="K57" s="44"/>
      <c r="L57" s="44"/>
      <c r="M57" s="44"/>
      <c r="N57" s="44"/>
      <c r="O57" s="44"/>
      <c r="P57" s="44"/>
      <c r="Q57" s="44"/>
      <c r="R57" s="44"/>
    </row>
    <row r="58" spans="1:18" s="66" customFormat="1" ht="12" customHeight="1">
      <c r="A58" s="44"/>
      <c r="B58" s="44"/>
      <c r="C58" s="44"/>
      <c r="D58" s="44"/>
      <c r="E58" s="44"/>
      <c r="F58" s="44"/>
      <c r="G58" s="44"/>
      <c r="H58" s="44"/>
      <c r="I58" s="44"/>
      <c r="J58" s="44"/>
      <c r="K58" s="44"/>
      <c r="L58" s="44"/>
      <c r="M58" s="44"/>
      <c r="N58" s="44"/>
      <c r="O58" s="44"/>
      <c r="P58" s="44"/>
      <c r="Q58" s="44"/>
      <c r="R58" s="44"/>
    </row>
  </sheetData>
  <mergeCells count="5">
    <mergeCell ref="A2:E2"/>
    <mergeCell ref="A47:E47"/>
    <mergeCell ref="A48:E48"/>
    <mergeCell ref="A49:E49"/>
    <mergeCell ref="A52:E5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D94-43A7-475B-BE0F-4509C84E5634}">
  <sheetPr>
    <tabColor rgb="FF124191"/>
  </sheetPr>
  <dimension ref="A1:L54"/>
  <sheetViews>
    <sheetView showGridLines="0" zoomScale="130" zoomScaleNormal="130" workbookViewId="0"/>
  </sheetViews>
  <sheetFormatPr defaultColWidth="11.5703125" defaultRowHeight="12.75"/>
  <cols>
    <col min="1" max="1" width="24.42578125" style="137" customWidth="1"/>
    <col min="2" max="11" width="7.42578125" style="137" customWidth="1"/>
    <col min="12" max="16384" width="11.5703125" style="137"/>
  </cols>
  <sheetData>
    <row r="1" spans="1:12" ht="12" customHeight="1">
      <c r="A1" s="64"/>
      <c r="B1" s="136"/>
      <c r="C1" s="136"/>
      <c r="D1" s="136"/>
      <c r="E1" s="136"/>
      <c r="F1" s="136"/>
      <c r="G1" s="136"/>
      <c r="H1" s="136"/>
      <c r="I1" s="136"/>
      <c r="J1" s="136"/>
      <c r="K1" s="136"/>
    </row>
    <row r="2" spans="1:12" ht="17.25" thickBot="1">
      <c r="A2" s="452" t="s">
        <v>137</v>
      </c>
      <c r="B2" s="452"/>
      <c r="C2" s="452"/>
      <c r="D2" s="452"/>
      <c r="E2" s="452"/>
      <c r="F2" s="452"/>
      <c r="G2" s="452"/>
      <c r="H2" s="452"/>
      <c r="I2" s="452"/>
      <c r="J2" s="452"/>
      <c r="K2" s="452"/>
    </row>
    <row r="3" spans="1:12" ht="44.25" customHeight="1" thickBot="1">
      <c r="A3" s="138" t="s">
        <v>1</v>
      </c>
      <c r="B3" s="139" t="s">
        <v>47</v>
      </c>
      <c r="C3" s="139" t="s">
        <v>49</v>
      </c>
      <c r="D3" s="139" t="s">
        <v>51</v>
      </c>
      <c r="E3" s="139" t="s">
        <v>33</v>
      </c>
      <c r="F3" s="139" t="s">
        <v>77</v>
      </c>
      <c r="G3" s="139" t="s">
        <v>79</v>
      </c>
      <c r="H3" s="139" t="s">
        <v>80</v>
      </c>
      <c r="I3" s="139" t="s">
        <v>138</v>
      </c>
      <c r="J3" s="139" t="s">
        <v>16</v>
      </c>
      <c r="K3" s="139" t="s">
        <v>60</v>
      </c>
    </row>
    <row r="4" spans="1:12" s="42" customFormat="1" ht="15.75" thickBot="1">
      <c r="A4" s="140" t="s">
        <v>426</v>
      </c>
      <c r="B4" s="141">
        <v>246</v>
      </c>
      <c r="C4" s="141">
        <v>443</v>
      </c>
      <c r="D4" s="141">
        <v>-352</v>
      </c>
      <c r="E4" s="141">
        <v>-1295</v>
      </c>
      <c r="F4" s="141">
        <v>1910</v>
      </c>
      <c r="G4" s="141">
        <v>15656</v>
      </c>
      <c r="H4" s="141">
        <v>-4143</v>
      </c>
      <c r="I4" s="141">
        <v>12465</v>
      </c>
      <c r="J4" s="141">
        <v>80</v>
      </c>
      <c r="K4" s="141">
        <v>12545</v>
      </c>
    </row>
    <row r="5" spans="1:12" s="44" customFormat="1" ht="10.5" thickTop="1">
      <c r="A5" s="142" t="s">
        <v>18</v>
      </c>
      <c r="B5" s="143">
        <v>0</v>
      </c>
      <c r="C5" s="143">
        <v>0</v>
      </c>
      <c r="D5" s="143">
        <v>0</v>
      </c>
      <c r="E5" s="143">
        <v>0</v>
      </c>
      <c r="F5" s="143">
        <v>0</v>
      </c>
      <c r="G5" s="143">
        <v>0</v>
      </c>
      <c r="H5" s="143">
        <v>947</v>
      </c>
      <c r="I5" s="143">
        <v>947</v>
      </c>
      <c r="J5" s="143">
        <v>18</v>
      </c>
      <c r="K5" s="143">
        <v>965</v>
      </c>
    </row>
    <row r="6" spans="1:12" s="44" customFormat="1" ht="10.5" thickBot="1">
      <c r="A6" s="144" t="s">
        <v>28</v>
      </c>
      <c r="B6" s="145">
        <v>0</v>
      </c>
      <c r="C6" s="145">
        <v>0</v>
      </c>
      <c r="D6" s="145">
        <v>0</v>
      </c>
      <c r="E6" s="145">
        <v>622</v>
      </c>
      <c r="F6" s="145">
        <v>2211</v>
      </c>
      <c r="G6" s="145">
        <v>0</v>
      </c>
      <c r="H6" s="145">
        <v>-2</v>
      </c>
      <c r="I6" s="145">
        <v>2830</v>
      </c>
      <c r="J6" s="145">
        <v>5</v>
      </c>
      <c r="K6" s="145">
        <v>2835</v>
      </c>
    </row>
    <row r="7" spans="1:12" s="44" customFormat="1" ht="9.75">
      <c r="A7" s="146" t="s">
        <v>139</v>
      </c>
      <c r="B7" s="143" t="s">
        <v>449</v>
      </c>
      <c r="C7" s="143" t="s">
        <v>449</v>
      </c>
      <c r="D7" s="143" t="s">
        <v>449</v>
      </c>
      <c r="E7" s="143">
        <v>622</v>
      </c>
      <c r="F7" s="143">
        <v>2211</v>
      </c>
      <c r="G7" s="143" t="s">
        <v>449</v>
      </c>
      <c r="H7" s="143">
        <v>945</v>
      </c>
      <c r="I7" s="143">
        <v>3777</v>
      </c>
      <c r="J7" s="143">
        <v>23</v>
      </c>
      <c r="K7" s="143">
        <v>3800</v>
      </c>
    </row>
    <row r="8" spans="1:12" s="44" customFormat="1" ht="9.75">
      <c r="A8" s="147" t="s">
        <v>140</v>
      </c>
      <c r="B8" s="143">
        <v>0</v>
      </c>
      <c r="C8" s="143">
        <v>75</v>
      </c>
      <c r="D8" s="143">
        <v>0</v>
      </c>
      <c r="E8" s="143">
        <v>0</v>
      </c>
      <c r="F8" s="143">
        <v>0</v>
      </c>
      <c r="G8" s="143">
        <v>0</v>
      </c>
      <c r="H8" s="143">
        <v>0</v>
      </c>
      <c r="I8" s="143">
        <v>75</v>
      </c>
      <c r="J8" s="143">
        <v>0</v>
      </c>
      <c r="K8" s="143">
        <v>75</v>
      </c>
    </row>
    <row r="9" spans="1:12" s="44" customFormat="1" ht="9.75">
      <c r="A9" s="147" t="s">
        <v>141</v>
      </c>
      <c r="B9" s="143">
        <v>0</v>
      </c>
      <c r="C9" s="143">
        <v>-93</v>
      </c>
      <c r="D9" s="143">
        <v>0</v>
      </c>
      <c r="E9" s="143">
        <v>0</v>
      </c>
      <c r="F9" s="143">
        <v>0</v>
      </c>
      <c r="G9" s="143">
        <v>68</v>
      </c>
      <c r="H9" s="143">
        <v>0</v>
      </c>
      <c r="I9" s="143">
        <v>-24</v>
      </c>
      <c r="J9" s="143">
        <v>0</v>
      </c>
      <c r="K9" s="143">
        <v>-24</v>
      </c>
    </row>
    <row r="10" spans="1:12" s="44" customFormat="1" ht="9.75">
      <c r="A10" s="142" t="s">
        <v>142</v>
      </c>
      <c r="B10" s="143">
        <v>0</v>
      </c>
      <c r="C10" s="143">
        <v>0</v>
      </c>
      <c r="D10" s="143">
        <v>0</v>
      </c>
      <c r="E10" s="143">
        <v>0</v>
      </c>
      <c r="F10" s="143">
        <v>0</v>
      </c>
      <c r="G10" s="143">
        <v>0</v>
      </c>
      <c r="H10" s="143">
        <v>0</v>
      </c>
      <c r="I10" s="143">
        <v>0</v>
      </c>
      <c r="J10" s="143">
        <v>-3</v>
      </c>
      <c r="K10" s="143">
        <v>-3</v>
      </c>
    </row>
    <row r="11" spans="1:12" s="44" customFormat="1" ht="10.5" thickBot="1">
      <c r="A11" s="142" t="s">
        <v>143</v>
      </c>
      <c r="B11" s="143">
        <v>0</v>
      </c>
      <c r="C11" s="143">
        <v>0</v>
      </c>
      <c r="D11" s="143">
        <v>0</v>
      </c>
      <c r="E11" s="143">
        <v>0</v>
      </c>
      <c r="F11" s="143">
        <v>0</v>
      </c>
      <c r="G11" s="143">
        <v>0</v>
      </c>
      <c r="H11" s="143">
        <v>-1</v>
      </c>
      <c r="I11" s="143">
        <v>-1</v>
      </c>
      <c r="J11" s="143">
        <v>0</v>
      </c>
      <c r="K11" s="143">
        <v>-1</v>
      </c>
    </row>
    <row r="12" spans="1:12" s="44" customFormat="1" ht="10.5" thickBot="1">
      <c r="A12" s="148" t="s">
        <v>144</v>
      </c>
      <c r="B12" s="149" t="s">
        <v>449</v>
      </c>
      <c r="C12" s="149">
        <v>-18</v>
      </c>
      <c r="D12" s="149" t="s">
        <v>449</v>
      </c>
      <c r="E12" s="149" t="s">
        <v>449</v>
      </c>
      <c r="F12" s="149">
        <v>0</v>
      </c>
      <c r="G12" s="149">
        <v>68</v>
      </c>
      <c r="H12" s="149">
        <v>-1</v>
      </c>
      <c r="I12" s="149">
        <v>49</v>
      </c>
      <c r="J12" s="149">
        <v>-3</v>
      </c>
      <c r="K12" s="150">
        <v>46</v>
      </c>
    </row>
    <row r="13" spans="1:12" s="44" customFormat="1" ht="10.5" thickBot="1">
      <c r="A13" s="140" t="s">
        <v>425</v>
      </c>
      <c r="B13" s="151">
        <v>246</v>
      </c>
      <c r="C13" s="151">
        <v>425</v>
      </c>
      <c r="D13" s="151">
        <v>-352</v>
      </c>
      <c r="E13" s="151">
        <v>-673</v>
      </c>
      <c r="F13" s="151">
        <v>4121</v>
      </c>
      <c r="G13" s="151">
        <v>15724</v>
      </c>
      <c r="H13" s="151">
        <v>-3200</v>
      </c>
      <c r="I13" s="151">
        <v>16292</v>
      </c>
      <c r="J13" s="151">
        <v>100</v>
      </c>
      <c r="K13" s="152">
        <v>16392</v>
      </c>
    </row>
    <row r="14" spans="1:12" s="44" customFormat="1" ht="10.5" thickTop="1">
      <c r="A14" s="143"/>
      <c r="B14" s="143"/>
      <c r="C14" s="143"/>
      <c r="D14" s="143"/>
      <c r="E14" s="143"/>
      <c r="F14" s="143"/>
      <c r="G14" s="143"/>
      <c r="H14" s="143"/>
      <c r="I14" s="143"/>
      <c r="J14" s="143"/>
      <c r="K14" s="143"/>
    </row>
    <row r="15" spans="1:12" s="44" customFormat="1" ht="10.5" thickBot="1">
      <c r="A15" s="153"/>
      <c r="B15" s="143"/>
      <c r="C15" s="143"/>
      <c r="D15" s="143"/>
      <c r="E15" s="143"/>
      <c r="F15" s="143"/>
      <c r="G15" s="143"/>
      <c r="H15" s="143"/>
      <c r="I15" s="143"/>
      <c r="J15" s="143"/>
      <c r="K15" s="143"/>
    </row>
    <row r="16" spans="1:12" s="44" customFormat="1" ht="15.75" thickBot="1">
      <c r="A16" s="140" t="s">
        <v>427</v>
      </c>
      <c r="B16" s="141">
        <v>246</v>
      </c>
      <c r="C16" s="141">
        <v>454</v>
      </c>
      <c r="D16" s="141">
        <v>-352</v>
      </c>
      <c r="E16" s="141">
        <v>-396</v>
      </c>
      <c r="F16" s="141">
        <v>4219</v>
      </c>
      <c r="G16" s="141">
        <v>15726</v>
      </c>
      <c r="H16" s="141">
        <v>-2537</v>
      </c>
      <c r="I16" s="141">
        <v>17360</v>
      </c>
      <c r="J16" s="141">
        <v>102</v>
      </c>
      <c r="K16" s="141">
        <v>17462</v>
      </c>
      <c r="L16" s="42"/>
    </row>
    <row r="17" spans="1:12" s="44" customFormat="1" ht="10.5" thickTop="1">
      <c r="A17" s="142" t="s">
        <v>18</v>
      </c>
      <c r="B17" s="143">
        <v>0</v>
      </c>
      <c r="C17" s="143">
        <v>0</v>
      </c>
      <c r="D17" s="143">
        <v>0</v>
      </c>
      <c r="E17" s="143">
        <v>0</v>
      </c>
      <c r="F17" s="143">
        <v>0</v>
      </c>
      <c r="G17" s="143">
        <v>0</v>
      </c>
      <c r="H17" s="143">
        <v>1096</v>
      </c>
      <c r="I17" s="143">
        <v>1096</v>
      </c>
      <c r="J17" s="143">
        <v>11</v>
      </c>
      <c r="K17" s="143">
        <v>1107</v>
      </c>
    </row>
    <row r="18" spans="1:12" s="44" customFormat="1" ht="10.5" thickBot="1">
      <c r="A18" s="144" t="s">
        <v>28</v>
      </c>
      <c r="B18" s="145">
        <v>0</v>
      </c>
      <c r="C18" s="145">
        <v>0</v>
      </c>
      <c r="D18" s="145">
        <v>0</v>
      </c>
      <c r="E18" s="145">
        <v>1712</v>
      </c>
      <c r="F18" s="145">
        <v>-88</v>
      </c>
      <c r="G18" s="145">
        <v>0</v>
      </c>
      <c r="H18" s="145">
        <v>-2</v>
      </c>
      <c r="I18" s="145">
        <v>1622</v>
      </c>
      <c r="J18" s="145">
        <v>3</v>
      </c>
      <c r="K18" s="145">
        <v>1625</v>
      </c>
    </row>
    <row r="19" spans="1:12" s="44" customFormat="1" ht="9.75">
      <c r="A19" s="154" t="s">
        <v>139</v>
      </c>
      <c r="B19" s="143" t="s">
        <v>449</v>
      </c>
      <c r="C19" s="143" t="s">
        <v>449</v>
      </c>
      <c r="D19" s="143" t="s">
        <v>449</v>
      </c>
      <c r="E19" s="143">
        <v>1712</v>
      </c>
      <c r="F19" s="143">
        <v>-88</v>
      </c>
      <c r="G19" s="143" t="s">
        <v>449</v>
      </c>
      <c r="H19" s="143">
        <v>1094</v>
      </c>
      <c r="I19" s="143">
        <v>2718</v>
      </c>
      <c r="J19" s="143">
        <v>14</v>
      </c>
      <c r="K19" s="143">
        <v>2732</v>
      </c>
    </row>
    <row r="20" spans="1:12" s="44" customFormat="1" ht="9.75">
      <c r="A20" s="147" t="s">
        <v>140</v>
      </c>
      <c r="B20" s="143">
        <v>0</v>
      </c>
      <c r="C20" s="143">
        <v>108</v>
      </c>
      <c r="D20" s="143">
        <v>0</v>
      </c>
      <c r="E20" s="143">
        <v>0</v>
      </c>
      <c r="F20" s="143">
        <v>0</v>
      </c>
      <c r="G20" s="143">
        <v>0</v>
      </c>
      <c r="H20" s="143">
        <v>0</v>
      </c>
      <c r="I20" s="143">
        <v>108</v>
      </c>
      <c r="J20" s="143">
        <v>0</v>
      </c>
      <c r="K20" s="143">
        <v>108</v>
      </c>
    </row>
    <row r="21" spans="1:12" s="44" customFormat="1" ht="9.75">
      <c r="A21" s="147" t="s">
        <v>141</v>
      </c>
      <c r="B21" s="143">
        <v>0</v>
      </c>
      <c r="C21" s="143">
        <v>-98</v>
      </c>
      <c r="D21" s="143">
        <v>0</v>
      </c>
      <c r="E21" s="143">
        <v>0</v>
      </c>
      <c r="F21" s="143">
        <v>0</v>
      </c>
      <c r="G21" s="143">
        <v>72</v>
      </c>
      <c r="H21" s="143">
        <v>0</v>
      </c>
      <c r="I21" s="143">
        <v>-26</v>
      </c>
      <c r="J21" s="143">
        <v>0</v>
      </c>
      <c r="K21" s="143">
        <v>-26</v>
      </c>
    </row>
    <row r="22" spans="1:12" s="44" customFormat="1" ht="9.75">
      <c r="A22" s="142" t="s">
        <v>145</v>
      </c>
      <c r="B22" s="143">
        <v>0</v>
      </c>
      <c r="C22" s="143">
        <v>0</v>
      </c>
      <c r="D22" s="143">
        <v>-234</v>
      </c>
      <c r="E22" s="143">
        <v>0</v>
      </c>
      <c r="F22" s="143">
        <v>0</v>
      </c>
      <c r="G22" s="143">
        <v>-15</v>
      </c>
      <c r="H22" s="143">
        <v>0</v>
      </c>
      <c r="I22" s="143">
        <v>-249</v>
      </c>
      <c r="J22" s="143">
        <v>0</v>
      </c>
      <c r="K22" s="143">
        <v>-249</v>
      </c>
    </row>
    <row r="23" spans="1:12" s="44" customFormat="1" ht="10.5" thickBot="1">
      <c r="A23" s="142" t="s">
        <v>142</v>
      </c>
      <c r="B23" s="143">
        <v>0</v>
      </c>
      <c r="C23" s="143">
        <v>0</v>
      </c>
      <c r="D23" s="143">
        <v>0</v>
      </c>
      <c r="E23" s="143">
        <v>0</v>
      </c>
      <c r="F23" s="143">
        <v>0</v>
      </c>
      <c r="G23" s="143">
        <v>0</v>
      </c>
      <c r="H23" s="143">
        <v>-225</v>
      </c>
      <c r="I23" s="143">
        <v>-225</v>
      </c>
      <c r="J23" s="143">
        <v>-4</v>
      </c>
      <c r="K23" s="143">
        <v>-230</v>
      </c>
    </row>
    <row r="24" spans="1:12" s="44" customFormat="1" ht="10.5" thickBot="1">
      <c r="A24" s="148" t="s">
        <v>144</v>
      </c>
      <c r="B24" s="149" t="s">
        <v>449</v>
      </c>
      <c r="C24" s="149">
        <v>10</v>
      </c>
      <c r="D24" s="149">
        <v>-234</v>
      </c>
      <c r="E24" s="149">
        <v>0</v>
      </c>
      <c r="F24" s="149">
        <v>0</v>
      </c>
      <c r="G24" s="149">
        <v>57</v>
      </c>
      <c r="H24" s="149">
        <v>-225</v>
      </c>
      <c r="I24" s="149">
        <v>-392</v>
      </c>
      <c r="J24" s="149">
        <v>-4</v>
      </c>
      <c r="K24" s="149">
        <v>-397</v>
      </c>
    </row>
    <row r="25" spans="1:12" s="44" customFormat="1" ht="10.5" thickBot="1">
      <c r="A25" s="140" t="s">
        <v>424</v>
      </c>
      <c r="B25" s="151">
        <v>246</v>
      </c>
      <c r="C25" s="151">
        <v>464</v>
      </c>
      <c r="D25" s="151">
        <v>-586</v>
      </c>
      <c r="E25" s="151">
        <v>1316</v>
      </c>
      <c r="F25" s="151">
        <v>4131</v>
      </c>
      <c r="G25" s="151">
        <v>15783</v>
      </c>
      <c r="H25" s="151">
        <v>-1669</v>
      </c>
      <c r="I25" s="151">
        <v>19686</v>
      </c>
      <c r="J25" s="151">
        <v>112</v>
      </c>
      <c r="K25" s="151">
        <v>19797</v>
      </c>
    </row>
    <row r="26" spans="1:12" s="44" customFormat="1" ht="13.5" thickTop="1">
      <c r="A26" s="453" t="s">
        <v>146</v>
      </c>
      <c r="B26" s="453"/>
      <c r="C26" s="453"/>
      <c r="D26" s="453"/>
      <c r="E26" s="453"/>
      <c r="F26" s="453"/>
      <c r="G26" s="453"/>
      <c r="H26" s="453"/>
      <c r="I26" s="453"/>
      <c r="J26" s="453"/>
      <c r="K26" s="453"/>
      <c r="L26" s="137"/>
    </row>
    <row r="27" spans="1:12" s="44" customFormat="1">
      <c r="A27" s="453" t="s">
        <v>147</v>
      </c>
      <c r="B27" s="453"/>
      <c r="C27" s="453"/>
      <c r="D27" s="453"/>
      <c r="E27" s="453"/>
      <c r="F27" s="453"/>
      <c r="G27" s="453"/>
      <c r="H27" s="453"/>
      <c r="I27" s="453"/>
      <c r="J27" s="453"/>
      <c r="K27" s="453"/>
      <c r="L27" s="137"/>
    </row>
    <row r="28" spans="1:12" s="44" customFormat="1" ht="6.75" customHeight="1">
      <c r="A28" s="454"/>
      <c r="B28" s="454"/>
      <c r="C28" s="454"/>
      <c r="D28" s="454"/>
      <c r="E28" s="454"/>
      <c r="F28" s="454"/>
      <c r="G28" s="454"/>
      <c r="H28" s="454"/>
      <c r="I28" s="454"/>
      <c r="J28" s="454"/>
      <c r="K28" s="454"/>
      <c r="L28" s="137"/>
    </row>
    <row r="29" spans="1:12" s="44" customFormat="1" ht="8.25" customHeight="1">
      <c r="A29" s="155"/>
      <c r="B29" s="137"/>
      <c r="C29" s="137"/>
      <c r="D29" s="137"/>
      <c r="E29" s="137"/>
      <c r="F29" s="137"/>
      <c r="G29" s="137"/>
      <c r="H29" s="137"/>
      <c r="I29" s="137"/>
      <c r="J29" s="137"/>
      <c r="K29" s="137"/>
      <c r="L29" s="137"/>
    </row>
    <row r="30" spans="1:12" s="42" customFormat="1" ht="8.25" customHeight="1">
      <c r="A30" s="137"/>
      <c r="B30" s="137"/>
      <c r="C30" s="137"/>
      <c r="D30" s="137"/>
      <c r="E30" s="137"/>
      <c r="F30" s="137"/>
      <c r="G30" s="137"/>
      <c r="H30" s="137"/>
      <c r="I30" s="137"/>
      <c r="J30" s="137"/>
      <c r="K30" s="137"/>
      <c r="L30" s="137"/>
    </row>
    <row r="31" spans="1:12" s="44" customFormat="1" ht="6.75" customHeight="1">
      <c r="A31" s="137"/>
      <c r="B31" s="137"/>
      <c r="C31" s="137"/>
      <c r="D31" s="42"/>
      <c r="E31" s="42"/>
      <c r="F31" s="137"/>
      <c r="I31" s="137"/>
      <c r="J31" s="137"/>
      <c r="K31" s="137"/>
      <c r="L31" s="137"/>
    </row>
    <row r="32" spans="1:12" s="44" customFormat="1" ht="6.75" customHeight="1">
      <c r="A32" s="137"/>
      <c r="B32" s="137"/>
      <c r="C32" s="137"/>
      <c r="D32" s="137"/>
      <c r="E32" s="137"/>
      <c r="F32" s="137"/>
      <c r="G32" s="137"/>
      <c r="H32" s="137"/>
      <c r="I32" s="137"/>
      <c r="J32" s="137"/>
      <c r="K32" s="137"/>
      <c r="L32" s="137"/>
    </row>
    <row r="33" spans="1:12" s="44" customFormat="1" ht="8.1" customHeight="1">
      <c r="A33" s="137"/>
      <c r="B33" s="137"/>
      <c r="C33" s="137"/>
      <c r="D33" s="137"/>
      <c r="E33" s="137"/>
      <c r="F33" s="137"/>
      <c r="G33" s="137"/>
      <c r="H33" s="137"/>
      <c r="I33" s="137"/>
      <c r="J33" s="137"/>
      <c r="K33" s="137"/>
      <c r="L33" s="137"/>
    </row>
    <row r="34" spans="1:12" s="44" customFormat="1">
      <c r="A34" s="137"/>
      <c r="B34" s="137"/>
      <c r="C34" s="137"/>
      <c r="D34" s="137"/>
      <c r="E34" s="137"/>
      <c r="F34" s="137"/>
      <c r="G34" s="137"/>
      <c r="H34" s="137"/>
      <c r="I34" s="137"/>
      <c r="J34" s="137"/>
      <c r="K34" s="137"/>
      <c r="L34" s="137"/>
    </row>
    <row r="35" spans="1:12" s="44" customFormat="1" ht="6.75" customHeight="1">
      <c r="A35" s="137"/>
      <c r="B35" s="137"/>
      <c r="C35" s="137"/>
      <c r="D35" s="137"/>
      <c r="E35" s="137"/>
      <c r="F35" s="137"/>
      <c r="G35" s="137"/>
      <c r="H35" s="137"/>
      <c r="I35" s="137"/>
      <c r="J35" s="137"/>
      <c r="K35" s="137"/>
      <c r="L35" s="137"/>
    </row>
    <row r="36" spans="1:12" s="44" customFormat="1" ht="6.75" customHeight="1">
      <c r="A36" s="137"/>
      <c r="B36" s="137"/>
      <c r="C36" s="137"/>
      <c r="D36" s="137"/>
      <c r="E36" s="137"/>
      <c r="F36" s="137"/>
      <c r="G36" s="137"/>
      <c r="H36" s="137"/>
      <c r="I36" s="137"/>
      <c r="J36" s="137"/>
      <c r="K36" s="137"/>
      <c r="L36" s="137"/>
    </row>
    <row r="37" spans="1:12" s="44" customFormat="1" ht="6.75" customHeight="1">
      <c r="A37" s="137"/>
      <c r="B37" s="137"/>
      <c r="C37" s="137"/>
      <c r="D37" s="137"/>
      <c r="E37" s="137"/>
      <c r="F37" s="137"/>
      <c r="G37" s="137"/>
      <c r="H37" s="137"/>
      <c r="I37" s="137"/>
      <c r="J37" s="137"/>
      <c r="K37" s="137"/>
      <c r="L37" s="137"/>
    </row>
    <row r="38" spans="1:12" s="44" customFormat="1" ht="9" customHeight="1">
      <c r="A38" s="137"/>
      <c r="B38" s="137"/>
      <c r="C38" s="137"/>
      <c r="D38" s="137"/>
      <c r="E38" s="137"/>
      <c r="F38" s="137"/>
      <c r="G38" s="137"/>
      <c r="H38" s="137"/>
      <c r="I38" s="137"/>
      <c r="J38" s="137"/>
      <c r="K38" s="137"/>
      <c r="L38" s="137"/>
    </row>
    <row r="39" spans="1:12" s="44" customFormat="1" ht="9.75" customHeight="1">
      <c r="A39" s="137"/>
      <c r="B39" s="137"/>
      <c r="C39" s="137"/>
      <c r="D39" s="137"/>
      <c r="E39" s="137"/>
      <c r="F39" s="137"/>
      <c r="G39" s="137"/>
      <c r="H39" s="137"/>
      <c r="I39" s="137"/>
      <c r="J39" s="137"/>
      <c r="K39" s="137"/>
      <c r="L39" s="137"/>
    </row>
    <row r="40" spans="1:12" s="44" customFormat="1" ht="6.75" customHeight="1">
      <c r="A40" s="137"/>
      <c r="B40" s="137"/>
      <c r="C40" s="137"/>
      <c r="D40" s="137"/>
      <c r="E40" s="137"/>
      <c r="F40" s="137"/>
      <c r="G40" s="137"/>
      <c r="H40" s="137"/>
      <c r="I40" s="137"/>
      <c r="J40" s="137"/>
      <c r="K40" s="137"/>
      <c r="L40" s="137"/>
    </row>
    <row r="41" spans="1:12" s="44" customFormat="1" ht="6.75" customHeight="1">
      <c r="A41" s="137"/>
      <c r="B41" s="137"/>
      <c r="C41" s="137"/>
      <c r="D41" s="137"/>
      <c r="E41" s="137"/>
      <c r="F41" s="137"/>
      <c r="G41" s="137"/>
      <c r="H41" s="137"/>
      <c r="I41" s="137"/>
      <c r="J41" s="137"/>
      <c r="K41" s="137"/>
      <c r="L41" s="137"/>
    </row>
    <row r="42" spans="1:12" s="44" customFormat="1" ht="6.75" customHeight="1">
      <c r="A42" s="137"/>
      <c r="B42" s="137"/>
      <c r="C42" s="137"/>
      <c r="D42" s="137"/>
      <c r="E42" s="137"/>
      <c r="F42" s="137"/>
      <c r="G42" s="137"/>
      <c r="H42" s="137"/>
      <c r="I42" s="137"/>
      <c r="J42" s="137"/>
      <c r="K42" s="137"/>
      <c r="L42" s="137"/>
    </row>
    <row r="43" spans="1:12" s="44" customFormat="1" ht="6.75" customHeight="1">
      <c r="A43" s="137"/>
      <c r="B43" s="137"/>
      <c r="C43" s="137"/>
      <c r="D43" s="137"/>
      <c r="E43" s="137"/>
      <c r="F43" s="137"/>
      <c r="G43" s="137"/>
      <c r="H43" s="137"/>
      <c r="I43" s="137"/>
      <c r="J43" s="137"/>
      <c r="K43" s="137"/>
      <c r="L43" s="137"/>
    </row>
    <row r="44" spans="1:12" s="44" customFormat="1" ht="14.25" customHeight="1">
      <c r="A44" s="137"/>
      <c r="B44" s="137"/>
      <c r="C44" s="137"/>
      <c r="D44" s="137"/>
      <c r="E44" s="137"/>
      <c r="F44" s="137"/>
      <c r="G44" s="137"/>
      <c r="H44" s="137"/>
      <c r="I44" s="137"/>
      <c r="J44" s="137"/>
      <c r="K44" s="137"/>
      <c r="L44" s="137"/>
    </row>
    <row r="45" spans="1:12" s="44" customFormat="1" ht="9" customHeight="1">
      <c r="A45" s="137"/>
      <c r="B45" s="137"/>
      <c r="C45" s="137"/>
      <c r="D45" s="137"/>
      <c r="E45" s="137"/>
      <c r="F45" s="137"/>
      <c r="G45" s="137"/>
      <c r="H45" s="137"/>
      <c r="I45" s="137"/>
      <c r="J45" s="137"/>
      <c r="K45" s="137"/>
      <c r="L45" s="137"/>
    </row>
    <row r="46" spans="1:12" s="44" customFormat="1" ht="6" customHeight="1">
      <c r="A46" s="137"/>
      <c r="B46" s="137"/>
      <c r="C46" s="137"/>
      <c r="D46" s="137"/>
      <c r="E46" s="137"/>
      <c r="F46" s="137"/>
      <c r="G46" s="137"/>
      <c r="H46" s="137"/>
      <c r="I46" s="137"/>
      <c r="J46" s="137"/>
      <c r="K46" s="137"/>
      <c r="L46" s="137"/>
    </row>
    <row r="47" spans="1:12" s="44" customFormat="1" ht="6" customHeight="1">
      <c r="A47" s="137"/>
      <c r="B47" s="137"/>
      <c r="C47" s="137"/>
      <c r="D47" s="137"/>
      <c r="E47" s="137"/>
      <c r="F47" s="137"/>
      <c r="G47" s="137"/>
      <c r="H47" s="137"/>
      <c r="I47" s="137"/>
      <c r="J47" s="137"/>
      <c r="K47" s="137"/>
      <c r="L47" s="137"/>
    </row>
    <row r="48" spans="1:12" s="44" customFormat="1" ht="9" customHeight="1">
      <c r="A48" s="137"/>
      <c r="B48" s="137"/>
      <c r="C48" s="137"/>
      <c r="D48" s="137"/>
      <c r="E48" s="137"/>
      <c r="F48" s="137"/>
      <c r="G48" s="137"/>
      <c r="H48" s="137"/>
      <c r="I48" s="137"/>
      <c r="J48" s="137"/>
      <c r="K48" s="137"/>
      <c r="L48" s="137"/>
    </row>
    <row r="49" spans="1:12" s="44" customFormat="1" ht="9" customHeight="1">
      <c r="A49" s="137"/>
      <c r="B49" s="137"/>
      <c r="C49" s="137"/>
      <c r="D49" s="137"/>
      <c r="E49" s="137"/>
      <c r="F49" s="137"/>
      <c r="G49" s="137"/>
      <c r="H49" s="137"/>
      <c r="I49" s="137"/>
      <c r="J49" s="137"/>
      <c r="K49" s="137"/>
      <c r="L49" s="137"/>
    </row>
    <row r="50" spans="1:12" s="44" customFormat="1" ht="9" customHeight="1">
      <c r="A50" s="137"/>
      <c r="B50" s="137"/>
      <c r="C50" s="137"/>
      <c r="D50" s="137"/>
      <c r="E50" s="137"/>
      <c r="F50" s="137"/>
      <c r="G50" s="137"/>
      <c r="H50" s="137"/>
      <c r="I50" s="137"/>
      <c r="J50" s="137"/>
      <c r="K50" s="137"/>
      <c r="L50" s="137"/>
    </row>
    <row r="51" spans="1:12" s="44" customFormat="1" ht="8.25" customHeight="1">
      <c r="A51" s="137"/>
      <c r="B51" s="137"/>
      <c r="C51" s="137"/>
      <c r="D51" s="137"/>
      <c r="E51" s="137"/>
      <c r="F51" s="137"/>
      <c r="G51" s="137"/>
      <c r="H51" s="137"/>
      <c r="I51" s="137"/>
      <c r="J51" s="137"/>
      <c r="K51" s="137"/>
      <c r="L51" s="137"/>
    </row>
    <row r="52" spans="1:12" s="44" customFormat="1" ht="8.25" customHeight="1">
      <c r="A52" s="137"/>
      <c r="B52" s="137"/>
      <c r="C52" s="137"/>
      <c r="D52" s="137"/>
      <c r="E52" s="137"/>
      <c r="F52" s="137"/>
      <c r="G52" s="137"/>
      <c r="H52" s="137"/>
      <c r="I52" s="137"/>
      <c r="J52" s="137"/>
      <c r="K52" s="137"/>
      <c r="L52" s="137"/>
    </row>
    <row r="53" spans="1:12" ht="9" customHeight="1"/>
    <row r="54" spans="1:12" ht="11.25" customHeight="1"/>
  </sheetData>
  <mergeCells count="4">
    <mergeCell ref="A2:K2"/>
    <mergeCell ref="A26:K26"/>
    <mergeCell ref="A27:K27"/>
    <mergeCell ref="A28:K2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F5DA9-1FBE-4BFF-BFFE-0DEA2C5E7F59}">
  <sheetPr>
    <tabColor rgb="FF124191"/>
  </sheetPr>
  <dimension ref="A1:Z23"/>
  <sheetViews>
    <sheetView showGridLines="0" zoomScale="130" zoomScaleNormal="130" workbookViewId="0">
      <selection activeCell="A7" sqref="A7:H7"/>
    </sheetView>
  </sheetViews>
  <sheetFormatPr defaultColWidth="11.42578125" defaultRowHeight="15"/>
  <cols>
    <col min="1" max="1" width="11.5703125" style="42" customWidth="1"/>
    <col min="2" max="8" width="12.42578125" style="42" customWidth="1"/>
    <col min="9" max="10" width="11.5703125" style="42" customWidth="1"/>
    <col min="11" max="11" width="38" style="42" customWidth="1"/>
    <col min="12" max="16" width="11.5703125" style="42" customWidth="1"/>
    <col min="17" max="16384" width="11.42578125" style="42"/>
  </cols>
  <sheetData>
    <row r="1" spans="1:26" ht="30.75">
      <c r="A1" s="462" t="s">
        <v>148</v>
      </c>
      <c r="B1" s="462"/>
      <c r="C1" s="462"/>
      <c r="D1" s="462"/>
      <c r="E1" s="462"/>
      <c r="F1" s="462"/>
      <c r="G1" s="462"/>
      <c r="H1" s="462"/>
    </row>
    <row r="2" spans="1:26" ht="16.5">
      <c r="A2" s="463" t="s">
        <v>149</v>
      </c>
      <c r="B2" s="463"/>
      <c r="C2" s="463"/>
      <c r="D2" s="463"/>
      <c r="E2" s="463"/>
      <c r="F2" s="463"/>
      <c r="G2" s="463"/>
      <c r="H2" s="463"/>
    </row>
    <row r="3" spans="1:26" ht="240.75" customHeight="1">
      <c r="A3" s="457" t="s">
        <v>150</v>
      </c>
      <c r="B3" s="457"/>
      <c r="C3" s="457"/>
      <c r="D3" s="457"/>
      <c r="E3" s="457"/>
      <c r="F3" s="457"/>
      <c r="G3" s="457"/>
      <c r="H3" s="457"/>
    </row>
    <row r="4" spans="1:26" ht="17.25" customHeight="1">
      <c r="A4" s="456" t="s">
        <v>151</v>
      </c>
      <c r="B4" s="456"/>
      <c r="C4" s="456"/>
      <c r="D4" s="456"/>
      <c r="E4" s="456"/>
      <c r="F4" s="456"/>
      <c r="G4" s="456"/>
      <c r="H4" s="456"/>
    </row>
    <row r="5" spans="1:26" ht="140.25" customHeight="1">
      <c r="A5" s="457" t="s">
        <v>152</v>
      </c>
      <c r="B5" s="457"/>
      <c r="C5" s="457"/>
      <c r="D5" s="457"/>
      <c r="E5" s="457"/>
      <c r="F5" s="457"/>
      <c r="G5" s="457"/>
      <c r="H5" s="457"/>
      <c r="K5" s="157"/>
    </row>
    <row r="6" spans="1:26" ht="29.25" customHeight="1">
      <c r="A6" s="464" t="s">
        <v>153</v>
      </c>
      <c r="B6" s="464"/>
      <c r="C6" s="464"/>
      <c r="D6" s="464"/>
      <c r="E6" s="464"/>
      <c r="F6" s="464"/>
      <c r="G6" s="464"/>
      <c r="H6" s="464"/>
    </row>
    <row r="7" spans="1:26" s="1" customFormat="1" ht="61.5" customHeight="1" thickBot="1">
      <c r="A7" s="457" t="s">
        <v>154</v>
      </c>
      <c r="B7" s="457"/>
      <c r="C7" s="457"/>
      <c r="D7" s="457"/>
      <c r="E7" s="457"/>
      <c r="F7" s="457"/>
      <c r="G7" s="457"/>
      <c r="H7" s="457"/>
    </row>
    <row r="8" spans="1:26" s="1" customFormat="1" ht="9.75">
      <c r="A8" s="459"/>
      <c r="B8" s="459"/>
      <c r="C8" s="461" t="s">
        <v>420</v>
      </c>
      <c r="D8" s="461"/>
      <c r="E8" s="461" t="s">
        <v>421</v>
      </c>
      <c r="F8" s="461"/>
      <c r="G8" s="461" t="s">
        <v>428</v>
      </c>
      <c r="H8" s="461"/>
    </row>
    <row r="9" spans="1:26" s="1" customFormat="1" ht="10.5" thickBot="1">
      <c r="A9" s="460"/>
      <c r="B9" s="460"/>
      <c r="C9" s="158" t="s">
        <v>155</v>
      </c>
      <c r="D9" s="158" t="s">
        <v>156</v>
      </c>
      <c r="E9" s="158" t="s">
        <v>155</v>
      </c>
      <c r="F9" s="158" t="s">
        <v>156</v>
      </c>
      <c r="G9" s="158" t="s">
        <v>155</v>
      </c>
      <c r="H9" s="158" t="s">
        <v>156</v>
      </c>
      <c r="Z9" s="159"/>
    </row>
    <row r="10" spans="1:26" s="1" customFormat="1" ht="9.75">
      <c r="A10" s="160" t="s">
        <v>157</v>
      </c>
      <c r="B10" s="160"/>
      <c r="C10" s="161" t="s">
        <v>158</v>
      </c>
      <c r="D10" s="161" t="s">
        <v>159</v>
      </c>
      <c r="E10" s="161" t="s">
        <v>159</v>
      </c>
      <c r="F10" s="161" t="s">
        <v>159</v>
      </c>
      <c r="G10" s="161" t="s">
        <v>158</v>
      </c>
      <c r="H10" s="161" t="s">
        <v>159</v>
      </c>
      <c r="J10" s="162"/>
      <c r="K10" s="162"/>
      <c r="L10" s="162"/>
      <c r="M10" s="162"/>
      <c r="N10" s="162"/>
      <c r="O10" s="162"/>
    </row>
    <row r="11" spans="1:26" s="1" customFormat="1" ht="9.75">
      <c r="A11" s="94" t="s">
        <v>160</v>
      </c>
      <c r="B11" s="94"/>
      <c r="C11" s="163" t="s">
        <v>161</v>
      </c>
      <c r="D11" s="163" t="s">
        <v>162</v>
      </c>
      <c r="E11" s="163" t="s">
        <v>162</v>
      </c>
      <c r="F11" s="163" t="s">
        <v>162</v>
      </c>
      <c r="G11" s="163" t="s">
        <v>161</v>
      </c>
      <c r="H11" s="163" t="s">
        <v>162</v>
      </c>
      <c r="J11" s="162"/>
      <c r="K11" s="162"/>
      <c r="L11" s="162"/>
      <c r="M11" s="162"/>
      <c r="N11" s="162"/>
      <c r="O11" s="162"/>
    </row>
    <row r="12" spans="1:26" s="1" customFormat="1" ht="9.75">
      <c r="A12" s="94" t="s">
        <v>163</v>
      </c>
      <c r="B12" s="94"/>
      <c r="C12" s="163" t="s">
        <v>164</v>
      </c>
      <c r="D12" s="163" t="s">
        <v>164</v>
      </c>
      <c r="E12" s="163" t="s">
        <v>164</v>
      </c>
      <c r="F12" s="163" t="s">
        <v>164</v>
      </c>
      <c r="G12" s="163" t="s">
        <v>164</v>
      </c>
      <c r="H12" s="163" t="s">
        <v>164</v>
      </c>
      <c r="J12" s="162"/>
      <c r="K12" s="162"/>
      <c r="L12" s="162"/>
      <c r="M12" s="162"/>
      <c r="N12" s="162"/>
      <c r="O12" s="162"/>
    </row>
    <row r="13" spans="1:26" s="1" customFormat="1" ht="9.75">
      <c r="A13" s="94" t="s">
        <v>103</v>
      </c>
      <c r="B13" s="94"/>
      <c r="C13" s="163" t="s">
        <v>158</v>
      </c>
      <c r="D13" s="163" t="s">
        <v>158</v>
      </c>
      <c r="E13" s="163" t="s">
        <v>158</v>
      </c>
      <c r="F13" s="163" t="s">
        <v>158</v>
      </c>
      <c r="G13" s="163" t="s">
        <v>158</v>
      </c>
      <c r="H13" s="163" t="s">
        <v>158</v>
      </c>
      <c r="J13" s="162"/>
      <c r="K13" s="162"/>
      <c r="L13" s="162"/>
      <c r="M13" s="162"/>
      <c r="N13" s="162"/>
      <c r="O13" s="162"/>
    </row>
    <row r="14" spans="1:26" s="1" customFormat="1" ht="10.5" thickBot="1">
      <c r="A14" s="96" t="s">
        <v>165</v>
      </c>
      <c r="B14" s="96"/>
      <c r="C14" s="164" t="s">
        <v>166</v>
      </c>
      <c r="D14" s="164" t="s">
        <v>166</v>
      </c>
      <c r="E14" s="164" t="s">
        <v>166</v>
      </c>
      <c r="F14" s="164" t="s">
        <v>166</v>
      </c>
      <c r="G14" s="164" t="s">
        <v>166</v>
      </c>
      <c r="H14" s="164" t="s">
        <v>166</v>
      </c>
      <c r="J14" s="162"/>
      <c r="K14" s="162"/>
      <c r="L14" s="165"/>
      <c r="M14" s="165"/>
      <c r="N14" s="162"/>
      <c r="O14" s="162"/>
    </row>
    <row r="15" spans="1:26" s="1" customFormat="1" ht="23.85" customHeight="1">
      <c r="A15" s="455" t="s">
        <v>429</v>
      </c>
      <c r="B15" s="455"/>
      <c r="C15" s="455"/>
      <c r="D15" s="455"/>
      <c r="E15" s="455"/>
      <c r="F15" s="455"/>
      <c r="G15" s="455"/>
      <c r="H15" s="455"/>
    </row>
    <row r="16" spans="1:26" ht="16.5">
      <c r="A16" s="456" t="s">
        <v>167</v>
      </c>
      <c r="B16" s="456"/>
      <c r="C16" s="456"/>
      <c r="D16" s="456"/>
      <c r="E16" s="456"/>
      <c r="F16" s="456"/>
      <c r="G16" s="456"/>
      <c r="H16" s="456"/>
    </row>
    <row r="17" spans="1:8" s="1" customFormat="1" ht="33" customHeight="1">
      <c r="A17" s="457" t="s">
        <v>168</v>
      </c>
      <c r="B17" s="457"/>
      <c r="C17" s="457"/>
      <c r="D17" s="457"/>
      <c r="E17" s="457"/>
      <c r="F17" s="457"/>
      <c r="G17" s="457"/>
      <c r="H17" s="457"/>
    </row>
    <row r="18" spans="1:8">
      <c r="A18" s="458"/>
      <c r="B18" s="458"/>
      <c r="C18" s="458"/>
      <c r="D18" s="458"/>
      <c r="E18" s="458"/>
      <c r="F18" s="458"/>
      <c r="G18" s="458"/>
      <c r="H18" s="458"/>
    </row>
    <row r="23" spans="1:8">
      <c r="G23" s="166"/>
    </row>
  </sheetData>
  <mergeCells count="16">
    <mergeCell ref="A6:H6"/>
    <mergeCell ref="A1:H1"/>
    <mergeCell ref="A2:H2"/>
    <mergeCell ref="A3:H3"/>
    <mergeCell ref="A4:H4"/>
    <mergeCell ref="A5:H5"/>
    <mergeCell ref="A15:H15"/>
    <mergeCell ref="A16:H16"/>
    <mergeCell ref="A17:H17"/>
    <mergeCell ref="A18:H18"/>
    <mergeCell ref="A7:H7"/>
    <mergeCell ref="A8:A9"/>
    <mergeCell ref="B8:B9"/>
    <mergeCell ref="C8:D8"/>
    <mergeCell ref="E8:F8"/>
    <mergeCell ref="G8:H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3FA46-101F-4FFE-9697-9499F9BF7B61}">
  <sheetPr>
    <tabColor rgb="FF004E9B"/>
    <pageSetUpPr fitToPage="1"/>
  </sheetPr>
  <dimension ref="A1:N164"/>
  <sheetViews>
    <sheetView showGridLines="0" zoomScale="130" zoomScaleNormal="130" workbookViewId="0"/>
  </sheetViews>
  <sheetFormatPr defaultColWidth="8.5703125" defaultRowHeight="15" customHeight="1"/>
  <cols>
    <col min="1" max="1" width="22.140625" customWidth="1"/>
    <col min="2" max="9" width="10.42578125" customWidth="1"/>
    <col min="13" max="13" width="10.5703125" customWidth="1"/>
  </cols>
  <sheetData>
    <row r="1" spans="1:14" ht="16.5">
      <c r="A1" s="65" t="s">
        <v>170</v>
      </c>
      <c r="B1" s="65"/>
      <c r="C1" s="65"/>
      <c r="D1" s="65"/>
      <c r="E1" s="65"/>
      <c r="F1" s="65"/>
      <c r="G1" s="65"/>
      <c r="H1" s="65"/>
      <c r="I1" s="65"/>
    </row>
    <row r="2" spans="1:14" ht="105.75" customHeight="1">
      <c r="A2" s="471" t="s">
        <v>171</v>
      </c>
      <c r="B2" s="471"/>
      <c r="C2" s="471"/>
      <c r="D2" s="471"/>
      <c r="E2" s="471"/>
      <c r="F2" s="471"/>
      <c r="G2" s="471"/>
      <c r="H2" s="471"/>
      <c r="I2" s="168"/>
    </row>
    <row r="3" spans="1:14" ht="15" customHeight="1" thickBot="1">
      <c r="B3" s="169"/>
      <c r="C3" s="169"/>
      <c r="D3" s="169"/>
      <c r="E3" s="169"/>
      <c r="F3" s="169"/>
      <c r="G3" s="169"/>
      <c r="H3" s="169"/>
    </row>
    <row r="4" spans="1:14" ht="39.75" customHeight="1">
      <c r="A4" s="170" t="s">
        <v>420</v>
      </c>
      <c r="B4" s="171" t="s">
        <v>172</v>
      </c>
      <c r="C4" s="171" t="s">
        <v>173</v>
      </c>
      <c r="D4" s="171" t="s">
        <v>174</v>
      </c>
      <c r="E4" s="171" t="s">
        <v>175</v>
      </c>
      <c r="F4" s="171" t="s">
        <v>176</v>
      </c>
      <c r="G4" s="171" t="s">
        <v>177</v>
      </c>
      <c r="H4" s="171" t="s">
        <v>178</v>
      </c>
    </row>
    <row r="5" spans="1:14" ht="15" customHeight="1" thickBot="1">
      <c r="A5" s="172" t="s">
        <v>1</v>
      </c>
      <c r="B5" s="173"/>
      <c r="C5" s="173"/>
      <c r="D5" s="173"/>
      <c r="E5" s="173"/>
      <c r="F5" s="173"/>
      <c r="G5" s="173"/>
      <c r="H5" s="173"/>
    </row>
    <row r="6" spans="1:14">
      <c r="A6" s="174" t="s">
        <v>155</v>
      </c>
      <c r="B6" s="175">
        <v>2851</v>
      </c>
      <c r="C6" s="175">
        <v>2211</v>
      </c>
      <c r="D6" s="175">
        <v>801</v>
      </c>
      <c r="E6" s="175">
        <v>305</v>
      </c>
      <c r="F6" s="175">
        <v>84</v>
      </c>
      <c r="G6" s="175">
        <f>H6-SUM(B6:F6)</f>
        <v>-11</v>
      </c>
      <c r="H6" s="175">
        <v>6241</v>
      </c>
    </row>
    <row r="7" spans="1:14" ht="15" customHeight="1" thickBot="1">
      <c r="A7" s="176" t="s">
        <v>179</v>
      </c>
      <c r="B7" s="177">
        <v>3</v>
      </c>
      <c r="C7" s="177">
        <v>1</v>
      </c>
      <c r="D7" s="177">
        <v>0</v>
      </c>
      <c r="E7" s="177">
        <v>3</v>
      </c>
      <c r="F7" s="177">
        <v>5</v>
      </c>
      <c r="G7" s="177">
        <f>G6</f>
        <v>-11</v>
      </c>
      <c r="H7" s="177">
        <v>0</v>
      </c>
    </row>
    <row r="8" spans="1:14" ht="15" customHeight="1">
      <c r="A8" s="174" t="s">
        <v>180</v>
      </c>
      <c r="B8" s="178">
        <v>1122</v>
      </c>
      <c r="C8" s="178">
        <v>788</v>
      </c>
      <c r="D8" s="178">
        <v>312</v>
      </c>
      <c r="E8" s="178">
        <v>304</v>
      </c>
      <c r="F8" s="178">
        <v>-4</v>
      </c>
      <c r="G8" s="178">
        <f>'Performance measures table 1'!C11</f>
        <v>-17</v>
      </c>
      <c r="H8" s="178">
        <v>2505</v>
      </c>
      <c r="J8" s="179"/>
    </row>
    <row r="9" spans="1:14" ht="15" customHeight="1">
      <c r="A9" s="180" t="s">
        <v>181</v>
      </c>
      <c r="B9" s="181">
        <f>B8/B6</f>
        <v>0.39354612416695894</v>
      </c>
      <c r="C9" s="181">
        <f t="shared" ref="C9:F9" si="0">C8/C6</f>
        <v>0.35639981908638624</v>
      </c>
      <c r="D9" s="181">
        <f t="shared" si="0"/>
        <v>0.38951310861423222</v>
      </c>
      <c r="E9" s="181">
        <f t="shared" si="0"/>
        <v>0.99672131147540988</v>
      </c>
      <c r="F9" s="181">
        <f t="shared" si="0"/>
        <v>-4.7619047619047616E-2</v>
      </c>
      <c r="G9" s="181"/>
      <c r="H9" s="181">
        <f>H8/H6</f>
        <v>0.40137798429738825</v>
      </c>
    </row>
    <row r="10" spans="1:14" ht="18.75" customHeight="1">
      <c r="A10" s="182" t="s">
        <v>182</v>
      </c>
      <c r="B10" s="178">
        <v>-572</v>
      </c>
      <c r="C10" s="178">
        <v>-336</v>
      </c>
      <c r="D10" s="178">
        <v>-147</v>
      </c>
      <c r="E10" s="178">
        <v>-52</v>
      </c>
      <c r="F10" s="178">
        <v>-31</v>
      </c>
      <c r="G10" s="178">
        <f>'Performance measures table 1'!D11</f>
        <v>-26</v>
      </c>
      <c r="H10" s="178">
        <v>-1165</v>
      </c>
      <c r="J10" s="179"/>
      <c r="L10" s="179"/>
      <c r="N10" s="179"/>
    </row>
    <row r="11" spans="1:14" ht="18.75" customHeight="1">
      <c r="A11" s="182" t="s">
        <v>183</v>
      </c>
      <c r="B11" s="178">
        <v>-224</v>
      </c>
      <c r="C11" s="178">
        <v>-217</v>
      </c>
      <c r="D11" s="178">
        <v>-141</v>
      </c>
      <c r="E11" s="178">
        <v>-38</v>
      </c>
      <c r="F11" s="178">
        <v>-54</v>
      </c>
      <c r="G11" s="178">
        <f>'Performance measures table 1'!E11</f>
        <v>-97</v>
      </c>
      <c r="H11" s="178">
        <v>-771</v>
      </c>
    </row>
    <row r="12" spans="1:14" ht="18.75" customHeight="1" thickBot="1">
      <c r="A12" s="183" t="s">
        <v>184</v>
      </c>
      <c r="B12" s="184">
        <v>-48</v>
      </c>
      <c r="C12" s="184">
        <v>-6</v>
      </c>
      <c r="D12" s="184">
        <v>-9</v>
      </c>
      <c r="E12" s="184">
        <v>-8</v>
      </c>
      <c r="F12" s="184">
        <v>19</v>
      </c>
      <c r="G12" s="177">
        <f>'Performance measures table 1'!F11</f>
        <v>0</v>
      </c>
      <c r="H12" s="184">
        <v>-52</v>
      </c>
    </row>
    <row r="13" spans="1:14" ht="15" customHeight="1">
      <c r="A13" s="174" t="s">
        <v>185</v>
      </c>
      <c r="B13" s="178">
        <v>278</v>
      </c>
      <c r="C13" s="178">
        <v>228</v>
      </c>
      <c r="D13" s="178">
        <v>16</v>
      </c>
      <c r="E13" s="178">
        <v>207</v>
      </c>
      <c r="F13" s="178">
        <v>-70</v>
      </c>
      <c r="G13" s="178">
        <f>'Performance measures table 1'!G11</f>
        <v>-141</v>
      </c>
      <c r="H13" s="178">
        <v>518</v>
      </c>
    </row>
    <row r="14" spans="1:14" ht="15" customHeight="1">
      <c r="A14" s="180" t="s">
        <v>186</v>
      </c>
      <c r="B14" s="185">
        <f>B13/B6</f>
        <v>9.7509645738337425E-2</v>
      </c>
      <c r="C14" s="185">
        <f t="shared" ref="C14:F14" si="1">C13/C6</f>
        <v>0.10312075983717775</v>
      </c>
      <c r="D14" s="185">
        <f t="shared" si="1"/>
        <v>1.9975031210986267E-2</v>
      </c>
      <c r="E14" s="185">
        <f t="shared" si="1"/>
        <v>0.67868852459016393</v>
      </c>
      <c r="F14" s="185">
        <f t="shared" si="1"/>
        <v>-0.83333333333333337</v>
      </c>
      <c r="G14" s="185"/>
      <c r="H14" s="185">
        <v>8.3000000000000004E-2</v>
      </c>
    </row>
    <row r="15" spans="1:14" ht="19.5" customHeight="1">
      <c r="A15" s="182" t="s">
        <v>11</v>
      </c>
      <c r="B15" s="178">
        <v>-20</v>
      </c>
      <c r="C15" s="178">
        <v>0</v>
      </c>
      <c r="D15" s="178">
        <v>2</v>
      </c>
      <c r="E15" s="178">
        <v>-2</v>
      </c>
      <c r="F15" s="178">
        <v>0</v>
      </c>
      <c r="G15" s="178"/>
      <c r="H15" s="178">
        <v>-20</v>
      </c>
      <c r="J15" s="186"/>
      <c r="K15" s="186"/>
      <c r="L15" s="186"/>
      <c r="M15" s="186"/>
      <c r="N15" s="186"/>
    </row>
    <row r="16" spans="1:14" ht="15" customHeight="1" thickBot="1">
      <c r="A16" s="182" t="s">
        <v>100</v>
      </c>
      <c r="B16" s="184"/>
      <c r="C16" s="184"/>
      <c r="D16" s="184"/>
      <c r="E16" s="184"/>
      <c r="F16" s="184"/>
      <c r="G16" s="184"/>
      <c r="H16" s="184">
        <v>12</v>
      </c>
      <c r="J16" s="186"/>
      <c r="K16" s="186"/>
      <c r="L16" s="186"/>
      <c r="M16" s="186"/>
      <c r="N16" s="186"/>
    </row>
    <row r="17" spans="1:14">
      <c r="A17" s="174" t="s">
        <v>187</v>
      </c>
      <c r="B17" s="178"/>
      <c r="C17" s="178"/>
      <c r="D17" s="178"/>
      <c r="E17" s="178"/>
      <c r="F17" s="178"/>
      <c r="G17" s="178"/>
      <c r="H17" s="178">
        <v>509</v>
      </c>
      <c r="J17" s="186"/>
      <c r="K17" s="186"/>
      <c r="L17" s="186"/>
      <c r="M17" s="186"/>
      <c r="N17" s="186"/>
    </row>
    <row r="18" spans="1:14" ht="15" customHeight="1" thickBot="1">
      <c r="A18" s="187" t="s">
        <v>98</v>
      </c>
      <c r="B18" s="188">
        <v>-87</v>
      </c>
      <c r="C18" s="189">
        <v>-57</v>
      </c>
      <c r="D18" s="189">
        <v>-22</v>
      </c>
      <c r="E18" s="189">
        <v>-8</v>
      </c>
      <c r="F18" s="189">
        <v>-9</v>
      </c>
      <c r="G18" s="189">
        <f t="shared" ref="G18" si="2">H18-SUM(B18:F18)</f>
        <v>-104</v>
      </c>
      <c r="H18" s="189">
        <v>-287</v>
      </c>
      <c r="I18" s="190"/>
    </row>
    <row r="19" spans="1:14" ht="24.75" customHeight="1">
      <c r="A19" s="472" t="s">
        <v>445</v>
      </c>
      <c r="B19" s="472"/>
      <c r="C19" s="472"/>
      <c r="D19" s="472"/>
      <c r="E19" s="472"/>
      <c r="F19" s="472"/>
      <c r="G19" s="472"/>
      <c r="H19" s="472"/>
      <c r="I19" s="190"/>
    </row>
    <row r="20" spans="1:14" ht="24" customHeight="1" thickBot="1">
      <c r="A20" s="191"/>
      <c r="B20" s="192"/>
      <c r="C20" s="192"/>
      <c r="D20" s="192"/>
      <c r="E20" s="192"/>
      <c r="F20" s="192"/>
      <c r="G20" s="192"/>
      <c r="H20" s="192"/>
      <c r="I20" s="190"/>
    </row>
    <row r="21" spans="1:14" ht="40.5" customHeight="1">
      <c r="A21" s="170" t="s">
        <v>421</v>
      </c>
      <c r="B21" s="171" t="s">
        <v>172</v>
      </c>
      <c r="C21" s="171" t="s">
        <v>173</v>
      </c>
      <c r="D21" s="171" t="s">
        <v>174</v>
      </c>
      <c r="E21" s="171" t="s">
        <v>175</v>
      </c>
      <c r="F21" s="171" t="s">
        <v>176</v>
      </c>
      <c r="G21" s="171" t="s">
        <v>177</v>
      </c>
      <c r="H21" s="171" t="s">
        <v>178</v>
      </c>
      <c r="I21" s="190"/>
      <c r="J21" s="179"/>
      <c r="L21" s="179"/>
      <c r="N21" s="179"/>
    </row>
    <row r="22" spans="1:14" ht="16.5" customHeight="1" thickBot="1">
      <c r="A22" s="172" t="s">
        <v>1</v>
      </c>
      <c r="B22" s="173"/>
      <c r="C22" s="173"/>
      <c r="D22" s="173"/>
      <c r="E22" s="173"/>
      <c r="F22" s="173"/>
      <c r="G22" s="173"/>
      <c r="H22" s="173"/>
      <c r="I22" s="190"/>
      <c r="J22" s="179"/>
    </row>
    <row r="23" spans="1:14">
      <c r="A23" s="174" t="s">
        <v>155</v>
      </c>
      <c r="B23" s="175">
        <v>2315</v>
      </c>
      <c r="C23" s="175">
        <v>1915</v>
      </c>
      <c r="D23" s="175">
        <v>748</v>
      </c>
      <c r="E23" s="175">
        <v>367</v>
      </c>
      <c r="F23" s="175">
        <v>64</v>
      </c>
      <c r="G23" s="175">
        <f>H23-SUM(B23:F23)</f>
        <v>-10</v>
      </c>
      <c r="H23" s="175">
        <v>5399</v>
      </c>
      <c r="I23" s="190"/>
    </row>
    <row r="24" spans="1:14" ht="15.75" thickBot="1">
      <c r="A24" s="176" t="s">
        <v>179</v>
      </c>
      <c r="B24" s="177">
        <v>2</v>
      </c>
      <c r="C24" s="177">
        <v>0</v>
      </c>
      <c r="D24" s="177">
        <v>0</v>
      </c>
      <c r="E24" s="177">
        <v>3</v>
      </c>
      <c r="F24" s="177">
        <v>4</v>
      </c>
      <c r="G24" s="177">
        <f>G23</f>
        <v>-10</v>
      </c>
      <c r="H24" s="177">
        <v>0</v>
      </c>
      <c r="I24" s="190"/>
      <c r="J24" s="179"/>
      <c r="L24" s="179"/>
      <c r="N24" s="179"/>
    </row>
    <row r="25" spans="1:14">
      <c r="A25" s="174" t="s">
        <v>180</v>
      </c>
      <c r="B25" s="178">
        <v>876</v>
      </c>
      <c r="C25" s="178">
        <v>687</v>
      </c>
      <c r="D25" s="178">
        <v>281</v>
      </c>
      <c r="E25" s="178">
        <v>366</v>
      </c>
      <c r="F25" s="178">
        <v>-5</v>
      </c>
      <c r="G25" s="178">
        <f>'Performance measures table 1'!C21</f>
        <v>-9</v>
      </c>
      <c r="H25" s="178">
        <v>2196</v>
      </c>
      <c r="I25" s="190"/>
    </row>
    <row r="26" spans="1:14">
      <c r="A26" s="180" t="s">
        <v>181</v>
      </c>
      <c r="B26" s="181">
        <f>B25/B23</f>
        <v>0.37840172786177106</v>
      </c>
      <c r="C26" s="181">
        <f t="shared" ref="C26:H26" si="3">C25/C23</f>
        <v>0.3587467362924282</v>
      </c>
      <c r="D26" s="181">
        <f t="shared" si="3"/>
        <v>0.37566844919786097</v>
      </c>
      <c r="E26" s="181">
        <f t="shared" si="3"/>
        <v>0.99727520435967298</v>
      </c>
      <c r="F26" s="181">
        <f t="shared" si="3"/>
        <v>-7.8125E-2</v>
      </c>
      <c r="G26" s="193"/>
      <c r="H26" s="181">
        <f t="shared" si="3"/>
        <v>0.40674198925726984</v>
      </c>
      <c r="I26" s="190"/>
    </row>
    <row r="27" spans="1:14" ht="18">
      <c r="A27" s="182" t="s">
        <v>182</v>
      </c>
      <c r="B27" s="178">
        <v>-501</v>
      </c>
      <c r="C27" s="178">
        <v>-307</v>
      </c>
      <c r="D27" s="178">
        <v>-126</v>
      </c>
      <c r="E27" s="178">
        <v>-49</v>
      </c>
      <c r="F27" s="178">
        <v>-24</v>
      </c>
      <c r="G27" s="178">
        <f>'Performance measures table 1'!D21</f>
        <v>-28</v>
      </c>
      <c r="H27" s="178">
        <v>-1036</v>
      </c>
      <c r="I27" s="190"/>
    </row>
    <row r="28" spans="1:14" ht="18">
      <c r="A28" s="182" t="s">
        <v>183</v>
      </c>
      <c r="B28" s="178">
        <v>-207</v>
      </c>
      <c r="C28" s="178">
        <v>-188</v>
      </c>
      <c r="D28" s="178">
        <v>-119</v>
      </c>
      <c r="E28" s="178">
        <v>-22</v>
      </c>
      <c r="F28" s="178">
        <v>-47</v>
      </c>
      <c r="G28" s="178">
        <f>'Performance measures table 1'!E21</f>
        <v>-91</v>
      </c>
      <c r="H28" s="178">
        <v>-674</v>
      </c>
      <c r="I28" s="190"/>
    </row>
    <row r="29" spans="1:14" ht="18.75" thickBot="1">
      <c r="A29" s="183" t="s">
        <v>184</v>
      </c>
      <c r="B29" s="184">
        <v>1</v>
      </c>
      <c r="C29" s="184">
        <v>-5</v>
      </c>
      <c r="D29" s="184">
        <v>-5</v>
      </c>
      <c r="E29" s="184">
        <v>-10</v>
      </c>
      <c r="F29" s="184">
        <v>38</v>
      </c>
      <c r="G29" s="184">
        <f>'Performance measures table 1'!F21</f>
        <v>-3</v>
      </c>
      <c r="H29" s="184">
        <v>16</v>
      </c>
      <c r="I29" s="194"/>
      <c r="J29" s="186"/>
      <c r="K29" s="186"/>
      <c r="L29" s="186"/>
      <c r="M29" s="186"/>
      <c r="N29" s="186"/>
    </row>
    <row r="30" spans="1:14">
      <c r="A30" s="174" t="s">
        <v>185</v>
      </c>
      <c r="B30" s="178">
        <v>169</v>
      </c>
      <c r="C30" s="178">
        <v>187</v>
      </c>
      <c r="D30" s="178">
        <v>31</v>
      </c>
      <c r="E30" s="178">
        <v>285</v>
      </c>
      <c r="F30" s="178">
        <v>-38</v>
      </c>
      <c r="G30" s="178">
        <f>'Performance measures table 1'!G21</f>
        <v>-131</v>
      </c>
      <c r="H30" s="178">
        <v>502</v>
      </c>
    </row>
    <row r="31" spans="1:14" ht="16.5">
      <c r="A31" s="180" t="s">
        <v>186</v>
      </c>
      <c r="B31" s="185">
        <f>B30/B23</f>
        <v>7.3002159827213822E-2</v>
      </c>
      <c r="C31" s="185">
        <f t="shared" ref="C31:H31" si="4">C30/C23</f>
        <v>9.7650130548302877E-2</v>
      </c>
      <c r="D31" s="185">
        <f t="shared" si="4"/>
        <v>4.1443850267379678E-2</v>
      </c>
      <c r="E31" s="185">
        <f t="shared" si="4"/>
        <v>0.77656675749318804</v>
      </c>
      <c r="F31" s="185">
        <f t="shared" si="4"/>
        <v>-0.59375</v>
      </c>
      <c r="G31" s="185"/>
      <c r="H31" s="185">
        <f t="shared" si="4"/>
        <v>9.2980181515095392E-2</v>
      </c>
      <c r="I31" s="168"/>
    </row>
    <row r="32" spans="1:14" ht="18">
      <c r="A32" s="182" t="s">
        <v>11</v>
      </c>
      <c r="B32" s="178">
        <v>-8</v>
      </c>
      <c r="C32" s="178">
        <v>0</v>
      </c>
      <c r="D32" s="178">
        <v>1</v>
      </c>
      <c r="E32" s="178">
        <v>0</v>
      </c>
      <c r="F32" s="178">
        <v>0</v>
      </c>
      <c r="G32" s="178"/>
      <c r="H32" s="178">
        <v>-7</v>
      </c>
    </row>
    <row r="33" spans="1:14" ht="15.75" thickBot="1">
      <c r="A33" s="182" t="s">
        <v>100</v>
      </c>
      <c r="B33" s="184"/>
      <c r="C33" s="184"/>
      <c r="D33" s="184"/>
      <c r="E33" s="184"/>
      <c r="F33" s="184"/>
      <c r="G33" s="184"/>
      <c r="H33" s="184">
        <v>-50</v>
      </c>
    </row>
    <row r="34" spans="1:14">
      <c r="A34" s="174" t="s">
        <v>187</v>
      </c>
      <c r="B34" s="178"/>
      <c r="C34" s="178"/>
      <c r="D34" s="178"/>
      <c r="E34" s="178"/>
      <c r="F34" s="178"/>
      <c r="G34" s="178"/>
      <c r="H34" s="178">
        <v>446</v>
      </c>
    </row>
    <row r="35" spans="1:14" ht="15.75" thickBot="1">
      <c r="A35" s="187" t="s">
        <v>98</v>
      </c>
      <c r="B35" s="189">
        <v>-84</v>
      </c>
      <c r="C35" s="189">
        <v>-54</v>
      </c>
      <c r="D35" s="189">
        <v>-24</v>
      </c>
      <c r="E35" s="189">
        <v>-8</v>
      </c>
      <c r="F35" s="189">
        <v>-5</v>
      </c>
      <c r="G35" s="189">
        <v>-99</v>
      </c>
      <c r="H35" s="189">
        <v>-275</v>
      </c>
    </row>
    <row r="36" spans="1:14" ht="26.25" customHeight="1">
      <c r="A36" s="472" t="s">
        <v>446</v>
      </c>
      <c r="B36" s="472"/>
      <c r="C36" s="472"/>
      <c r="D36" s="472"/>
      <c r="E36" s="472"/>
      <c r="F36" s="472"/>
      <c r="G36" s="472"/>
      <c r="H36" s="472"/>
      <c r="J36" s="179"/>
      <c r="L36" s="179"/>
      <c r="N36" s="179"/>
    </row>
    <row r="37" spans="1:14" ht="15" customHeight="1">
      <c r="A37" s="35"/>
      <c r="B37" s="40"/>
      <c r="C37" s="40"/>
      <c r="D37" s="40"/>
      <c r="E37" s="40"/>
      <c r="F37" s="40"/>
      <c r="G37" s="40"/>
      <c r="H37" s="40"/>
      <c r="J37" s="179"/>
    </row>
    <row r="38" spans="1:14" ht="24" customHeight="1">
      <c r="A38" s="37"/>
      <c r="B38" s="195"/>
      <c r="C38" s="195"/>
      <c r="D38" s="195"/>
      <c r="E38" s="195"/>
      <c r="F38" s="195"/>
      <c r="G38" s="195"/>
      <c r="H38" s="195"/>
      <c r="I38" s="196"/>
    </row>
    <row r="39" spans="1:14" ht="15" customHeight="1" thickBot="1">
      <c r="A39" s="37"/>
      <c r="B39" s="195"/>
      <c r="C39" s="195"/>
      <c r="D39" s="195"/>
      <c r="E39" s="195"/>
      <c r="F39" s="195"/>
      <c r="G39" s="195"/>
      <c r="H39" s="195"/>
      <c r="I39" s="196"/>
    </row>
    <row r="40" spans="1:14" ht="36" customHeight="1">
      <c r="A40" s="197" t="s">
        <v>422</v>
      </c>
      <c r="B40" s="171" t="s">
        <v>172</v>
      </c>
      <c r="C40" s="171" t="s">
        <v>173</v>
      </c>
      <c r="D40" s="171" t="s">
        <v>174</v>
      </c>
      <c r="E40" s="171" t="s">
        <v>175</v>
      </c>
      <c r="F40" s="171" t="s">
        <v>176</v>
      </c>
      <c r="G40" s="171" t="s">
        <v>177</v>
      </c>
      <c r="H40" s="171" t="s">
        <v>178</v>
      </c>
      <c r="I40" s="196"/>
      <c r="J40" s="186"/>
      <c r="K40" s="186"/>
      <c r="L40" s="186"/>
      <c r="M40" s="186"/>
      <c r="N40" s="186"/>
    </row>
    <row r="41" spans="1:14" ht="12" customHeight="1" thickBot="1">
      <c r="A41" s="172" t="s">
        <v>1</v>
      </c>
      <c r="B41" s="173"/>
      <c r="C41" s="173"/>
      <c r="D41" s="173"/>
      <c r="E41" s="173"/>
      <c r="F41" s="173"/>
      <c r="G41" s="173"/>
      <c r="H41" s="173"/>
      <c r="I41" s="196"/>
    </row>
    <row r="42" spans="1:14">
      <c r="A42" s="174" t="s">
        <v>155</v>
      </c>
      <c r="B42" s="175">
        <v>7711</v>
      </c>
      <c r="C42" s="175">
        <v>6338</v>
      </c>
      <c r="D42" s="175">
        <v>2291</v>
      </c>
      <c r="E42" s="175">
        <v>916</v>
      </c>
      <c r="F42" s="175">
        <v>236</v>
      </c>
      <c r="G42" s="198">
        <f>H42-SUM(B42:F42)</f>
        <v>-30</v>
      </c>
      <c r="H42" s="175">
        <v>17462</v>
      </c>
      <c r="I42" s="199"/>
    </row>
    <row r="43" spans="1:14" ht="17.25" thickBot="1">
      <c r="A43" s="176" t="s">
        <v>179</v>
      </c>
      <c r="B43" s="177">
        <v>6</v>
      </c>
      <c r="C43" s="177">
        <v>2</v>
      </c>
      <c r="D43" s="177">
        <v>1</v>
      </c>
      <c r="E43" s="177">
        <v>9</v>
      </c>
      <c r="F43" s="177">
        <v>14</v>
      </c>
      <c r="G43" s="177">
        <f>G42</f>
        <v>-30</v>
      </c>
      <c r="H43" s="177">
        <v>0</v>
      </c>
      <c r="I43" s="168"/>
    </row>
    <row r="44" spans="1:14">
      <c r="A44" s="174" t="s">
        <v>180</v>
      </c>
      <c r="B44" s="178">
        <v>3068</v>
      </c>
      <c r="C44" s="178">
        <v>2234</v>
      </c>
      <c r="D44" s="178">
        <v>876</v>
      </c>
      <c r="E44" s="178">
        <v>913</v>
      </c>
      <c r="F44" s="178">
        <v>-6</v>
      </c>
      <c r="G44" s="200">
        <f>'Performance measures table 1'!C34</f>
        <v>-49</v>
      </c>
      <c r="H44" s="178">
        <v>7035</v>
      </c>
    </row>
    <row r="45" spans="1:14">
      <c r="A45" s="180" t="s">
        <v>181</v>
      </c>
      <c r="B45" s="181">
        <f>B44/B42</f>
        <v>0.39787316820127089</v>
      </c>
      <c r="C45" s="181">
        <f t="shared" ref="C45:H45" si="5">C44/C42</f>
        <v>0.35247712212054277</v>
      </c>
      <c r="D45" s="181">
        <f t="shared" si="5"/>
        <v>0.3823657791357486</v>
      </c>
      <c r="E45" s="181">
        <f t="shared" si="5"/>
        <v>0.99672489082969429</v>
      </c>
      <c r="F45" s="181">
        <f t="shared" si="5"/>
        <v>-2.5423728813559324E-2</v>
      </c>
      <c r="G45" s="201"/>
      <c r="H45" s="181">
        <f t="shared" si="5"/>
        <v>0.40287481388157143</v>
      </c>
    </row>
    <row r="46" spans="1:14" ht="18">
      <c r="A46" s="182" t="s">
        <v>182</v>
      </c>
      <c r="B46" s="178">
        <v>-1649</v>
      </c>
      <c r="C46" s="178">
        <v>-943</v>
      </c>
      <c r="D46" s="178">
        <v>-429</v>
      </c>
      <c r="E46" s="178">
        <v>-158</v>
      </c>
      <c r="F46" s="178">
        <v>-82</v>
      </c>
      <c r="G46" s="200">
        <f>'Performance measures table 1'!D34</f>
        <v>-67</v>
      </c>
      <c r="H46" s="178">
        <v>-3328</v>
      </c>
    </row>
    <row r="47" spans="1:14" ht="18">
      <c r="A47" s="182" t="s">
        <v>183</v>
      </c>
      <c r="B47" s="178">
        <v>-627</v>
      </c>
      <c r="C47" s="178">
        <v>-598</v>
      </c>
      <c r="D47" s="178">
        <v>-395</v>
      </c>
      <c r="E47" s="178">
        <v>-101</v>
      </c>
      <c r="F47" s="178">
        <v>-157</v>
      </c>
      <c r="G47" s="200">
        <f>'Performance measures table 1'!E34</f>
        <v>-297</v>
      </c>
      <c r="H47" s="178">
        <v>-2174</v>
      </c>
    </row>
    <row r="48" spans="1:14" ht="18.75" thickBot="1">
      <c r="A48" s="183" t="s">
        <v>184</v>
      </c>
      <c r="B48" s="184">
        <v>-52</v>
      </c>
      <c r="C48" s="184">
        <v>-23</v>
      </c>
      <c r="D48" s="178">
        <v>-22</v>
      </c>
      <c r="E48" s="178">
        <v>-11</v>
      </c>
      <c r="F48" s="178">
        <v>116</v>
      </c>
      <c r="G48" s="177">
        <f>'Performance measures table 1'!F34</f>
        <v>-106</v>
      </c>
      <c r="H48" s="178">
        <v>-97</v>
      </c>
    </row>
    <row r="49" spans="1:14">
      <c r="A49" s="174" t="s">
        <v>185</v>
      </c>
      <c r="B49" s="178">
        <v>739</v>
      </c>
      <c r="C49" s="178">
        <v>670</v>
      </c>
      <c r="D49" s="175">
        <v>30</v>
      </c>
      <c r="E49" s="175">
        <v>644</v>
      </c>
      <c r="F49" s="175">
        <v>-129</v>
      </c>
      <c r="G49" s="200">
        <f>'Performance measures table 1'!G34</f>
        <v>-519</v>
      </c>
      <c r="H49" s="175">
        <v>1436</v>
      </c>
      <c r="J49" s="179"/>
      <c r="L49" s="179"/>
      <c r="N49" s="179"/>
    </row>
    <row r="50" spans="1:14">
      <c r="A50" s="180" t="s">
        <v>186</v>
      </c>
      <c r="B50" s="185">
        <f>B49/B42</f>
        <v>9.5837115808585144E-2</v>
      </c>
      <c r="C50" s="185">
        <f>C49/C42</f>
        <v>0.10571158094035973</v>
      </c>
      <c r="D50" s="185">
        <f>D49/D42</f>
        <v>1.3094718463553033E-2</v>
      </c>
      <c r="E50" s="185">
        <f>E49/E42</f>
        <v>0.70305676855895194</v>
      </c>
      <c r="F50" s="185">
        <f>F49/F42</f>
        <v>-0.54661016949152541</v>
      </c>
      <c r="G50" s="202"/>
      <c r="H50" s="185">
        <f t="shared" ref="H50" si="6">H49/H42</f>
        <v>8.2235711831405336E-2</v>
      </c>
      <c r="J50" s="179"/>
    </row>
    <row r="51" spans="1:14" ht="18">
      <c r="A51" s="182" t="s">
        <v>11</v>
      </c>
      <c r="B51" s="178">
        <v>-53</v>
      </c>
      <c r="C51" s="178">
        <v>0</v>
      </c>
      <c r="D51" s="178">
        <v>4</v>
      </c>
      <c r="E51" s="178">
        <v>-3</v>
      </c>
      <c r="F51" s="178">
        <v>0</v>
      </c>
      <c r="G51" s="200"/>
      <c r="H51" s="178">
        <v>-52</v>
      </c>
    </row>
    <row r="52" spans="1:14" ht="15.75" thickBot="1">
      <c r="A52" s="182" t="s">
        <v>100</v>
      </c>
      <c r="B52" s="184"/>
      <c r="C52" s="184"/>
      <c r="D52" s="184"/>
      <c r="E52" s="184"/>
      <c r="F52" s="184"/>
      <c r="G52" s="177"/>
      <c r="H52" s="184">
        <v>-78</v>
      </c>
      <c r="J52" s="179"/>
      <c r="L52" s="179"/>
      <c r="N52" s="179"/>
    </row>
    <row r="53" spans="1:14">
      <c r="A53" s="174" t="s">
        <v>187</v>
      </c>
      <c r="B53" s="178"/>
      <c r="C53" s="178"/>
      <c r="D53" s="178"/>
      <c r="E53" s="178"/>
      <c r="F53" s="178"/>
      <c r="G53" s="200"/>
      <c r="H53" s="178">
        <v>1306</v>
      </c>
    </row>
    <row r="54" spans="1:14" ht="15.75" thickBot="1">
      <c r="A54" s="187" t="s">
        <v>98</v>
      </c>
      <c r="B54" s="189">
        <v>-258</v>
      </c>
      <c r="C54" s="189">
        <v>-167</v>
      </c>
      <c r="D54" s="189">
        <v>-67</v>
      </c>
      <c r="E54" s="189">
        <v>-25</v>
      </c>
      <c r="F54" s="189">
        <v>-21</v>
      </c>
      <c r="G54" s="203">
        <f>H54-SUM(B54:F54)</f>
        <v>-306</v>
      </c>
      <c r="H54" s="189">
        <v>-844</v>
      </c>
    </row>
    <row r="55" spans="1:14" ht="22.5" customHeight="1">
      <c r="A55" s="472" t="s">
        <v>447</v>
      </c>
      <c r="B55" s="472"/>
      <c r="C55" s="472"/>
      <c r="D55" s="472"/>
      <c r="E55" s="472"/>
      <c r="F55" s="472"/>
      <c r="G55" s="472"/>
      <c r="H55" s="472"/>
    </row>
    <row r="56" spans="1:14" ht="15" customHeight="1">
      <c r="A56" s="204"/>
      <c r="B56" s="204"/>
      <c r="C56" s="204"/>
      <c r="D56" s="204"/>
      <c r="E56" s="204"/>
      <c r="F56" s="204"/>
      <c r="G56" s="204"/>
      <c r="H56" s="204"/>
    </row>
    <row r="57" spans="1:14" ht="15" customHeight="1">
      <c r="A57" s="204"/>
      <c r="B57" s="204"/>
      <c r="C57" s="204"/>
      <c r="D57" s="204"/>
      <c r="E57" s="204"/>
      <c r="F57" s="204"/>
      <c r="G57" s="204"/>
      <c r="H57" s="204"/>
    </row>
    <row r="58" spans="1:14" ht="24" customHeight="1" thickBot="1">
      <c r="A58" s="191"/>
      <c r="B58" s="192"/>
      <c r="C58" s="192"/>
      <c r="D58" s="192"/>
      <c r="E58" s="192"/>
      <c r="F58" s="192"/>
      <c r="G58" s="192"/>
      <c r="H58" s="192"/>
      <c r="J58" s="186"/>
      <c r="K58" s="186"/>
      <c r="L58" s="186"/>
      <c r="M58" s="186"/>
      <c r="N58" s="186"/>
    </row>
    <row r="59" spans="1:14" ht="35.25" customHeight="1">
      <c r="A59" s="197" t="s">
        <v>423</v>
      </c>
      <c r="B59" s="171" t="s">
        <v>172</v>
      </c>
      <c r="C59" s="171" t="s">
        <v>173</v>
      </c>
      <c r="D59" s="171" t="s">
        <v>174</v>
      </c>
      <c r="E59" s="171" t="s">
        <v>175</v>
      </c>
      <c r="F59" s="171" t="s">
        <v>176</v>
      </c>
      <c r="G59" s="171" t="s">
        <v>177</v>
      </c>
      <c r="H59" s="171" t="s">
        <v>178</v>
      </c>
    </row>
    <row r="60" spans="1:14" ht="15" customHeight="1" thickBot="1">
      <c r="A60" s="172" t="s">
        <v>1</v>
      </c>
      <c r="B60" s="173"/>
      <c r="C60" s="173"/>
      <c r="D60" s="173"/>
      <c r="E60" s="173"/>
      <c r="F60" s="173"/>
      <c r="G60" s="173"/>
      <c r="H60" s="173"/>
    </row>
    <row r="61" spans="1:14">
      <c r="A61" s="174" t="s">
        <v>155</v>
      </c>
      <c r="B61" s="175">
        <v>6957</v>
      </c>
      <c r="C61" s="175">
        <v>5420</v>
      </c>
      <c r="D61" s="175">
        <v>2125</v>
      </c>
      <c r="E61" s="175">
        <v>1133</v>
      </c>
      <c r="F61" s="175">
        <v>183</v>
      </c>
      <c r="G61" s="198">
        <f>H61-SUM(B61:F61)</f>
        <v>-30</v>
      </c>
      <c r="H61" s="175">
        <v>15788</v>
      </c>
    </row>
    <row r="62" spans="1:14" ht="15.75" thickBot="1">
      <c r="A62" s="176" t="s">
        <v>179</v>
      </c>
      <c r="B62" s="177">
        <v>5</v>
      </c>
      <c r="C62" s="177">
        <v>1</v>
      </c>
      <c r="D62" s="177">
        <v>1</v>
      </c>
      <c r="E62" s="177">
        <v>9</v>
      </c>
      <c r="F62" s="177">
        <v>14</v>
      </c>
      <c r="G62" s="177">
        <f>G61</f>
        <v>-30</v>
      </c>
      <c r="H62" s="177">
        <v>0</v>
      </c>
    </row>
    <row r="63" spans="1:14">
      <c r="A63" s="174" t="s">
        <v>180</v>
      </c>
      <c r="B63" s="178">
        <v>2601</v>
      </c>
      <c r="C63" s="178">
        <v>1917</v>
      </c>
      <c r="D63" s="178">
        <v>757</v>
      </c>
      <c r="E63" s="178">
        <v>1129</v>
      </c>
      <c r="F63" s="178">
        <v>-10</v>
      </c>
      <c r="G63" s="200">
        <f>'Performance measures table 1'!C49</f>
        <v>-94</v>
      </c>
      <c r="H63" s="178">
        <v>6300</v>
      </c>
    </row>
    <row r="64" spans="1:14">
      <c r="A64" s="180" t="s">
        <v>181</v>
      </c>
      <c r="B64" s="181">
        <f>B63/B61</f>
        <v>0.37386804657179817</v>
      </c>
      <c r="C64" s="181">
        <f t="shared" ref="C64:H64" si="7">C63/C61</f>
        <v>0.35369003690036899</v>
      </c>
      <c r="D64" s="181">
        <f t="shared" si="7"/>
        <v>0.35623529411764704</v>
      </c>
      <c r="E64" s="181">
        <f t="shared" si="7"/>
        <v>0.99646954986760816</v>
      </c>
      <c r="F64" s="181">
        <f t="shared" si="7"/>
        <v>-5.4644808743169397E-2</v>
      </c>
      <c r="G64" s="201"/>
      <c r="H64" s="181">
        <f t="shared" si="7"/>
        <v>0.39903724347605779</v>
      </c>
    </row>
    <row r="65" spans="1:14" ht="18">
      <c r="A65" s="182" t="s">
        <v>182</v>
      </c>
      <c r="B65" s="178">
        <v>-1517</v>
      </c>
      <c r="C65" s="178">
        <v>-848</v>
      </c>
      <c r="D65" s="178">
        <v>-403</v>
      </c>
      <c r="E65" s="178">
        <v>-147</v>
      </c>
      <c r="F65" s="178">
        <v>-77</v>
      </c>
      <c r="G65" s="200">
        <f>'Performance measures table 1'!D49</f>
        <v>-103</v>
      </c>
      <c r="H65" s="178">
        <v>-3096</v>
      </c>
      <c r="J65" s="179"/>
      <c r="L65" s="179"/>
      <c r="N65" s="179"/>
    </row>
    <row r="66" spans="1:14" ht="18">
      <c r="A66" s="182" t="s">
        <v>183</v>
      </c>
      <c r="B66" s="178">
        <v>-609</v>
      </c>
      <c r="C66" s="178">
        <v>-548</v>
      </c>
      <c r="D66" s="178">
        <v>-351</v>
      </c>
      <c r="E66" s="178">
        <v>-65</v>
      </c>
      <c r="F66" s="178">
        <v>-147</v>
      </c>
      <c r="G66" s="200">
        <f>'Performance measures table 1'!E49</f>
        <v>-315</v>
      </c>
      <c r="H66" s="178">
        <v>-2034</v>
      </c>
      <c r="J66" s="179"/>
    </row>
    <row r="67" spans="1:14" ht="18.75" thickBot="1">
      <c r="A67" s="183" t="s">
        <v>184</v>
      </c>
      <c r="B67" s="184">
        <v>20</v>
      </c>
      <c r="C67" s="184">
        <v>14</v>
      </c>
      <c r="D67" s="184">
        <v>18</v>
      </c>
      <c r="E67" s="184">
        <v>-14</v>
      </c>
      <c r="F67" s="184">
        <v>148</v>
      </c>
      <c r="G67" s="177">
        <f>'Performance measures table 1'!F49</f>
        <v>63</v>
      </c>
      <c r="H67" s="184">
        <v>248</v>
      </c>
    </row>
    <row r="68" spans="1:14">
      <c r="A68" s="174" t="s">
        <v>185</v>
      </c>
      <c r="B68" s="178">
        <v>495</v>
      </c>
      <c r="C68" s="178">
        <v>536</v>
      </c>
      <c r="D68" s="178">
        <v>20</v>
      </c>
      <c r="E68" s="178">
        <v>903</v>
      </c>
      <c r="F68" s="178">
        <v>-87</v>
      </c>
      <c r="G68" s="200">
        <f>'Performance measures table 1'!G49</f>
        <v>-449</v>
      </c>
      <c r="H68" s="178">
        <v>1418</v>
      </c>
      <c r="J68" s="179"/>
      <c r="L68" s="179"/>
      <c r="N68" s="179"/>
    </row>
    <row r="69" spans="1:14">
      <c r="A69" s="180" t="s">
        <v>186</v>
      </c>
      <c r="B69" s="185">
        <f>B68/B61</f>
        <v>7.1151358344113846E-2</v>
      </c>
      <c r="C69" s="185">
        <f t="shared" ref="C69:H69" si="8">C68/C61</f>
        <v>9.8892988929889306E-2</v>
      </c>
      <c r="D69" s="185">
        <f t="shared" si="8"/>
        <v>9.4117647058823521E-3</v>
      </c>
      <c r="E69" s="185">
        <f t="shared" si="8"/>
        <v>0.79699911738746687</v>
      </c>
      <c r="F69" s="185">
        <f t="shared" si="8"/>
        <v>-0.47540983606557374</v>
      </c>
      <c r="G69" s="202"/>
      <c r="H69" s="185">
        <f t="shared" si="8"/>
        <v>8.9815049404611103E-2</v>
      </c>
    </row>
    <row r="70" spans="1:14" ht="18">
      <c r="A70" s="182" t="s">
        <v>11</v>
      </c>
      <c r="B70" s="178">
        <v>-12</v>
      </c>
      <c r="C70" s="178">
        <v>-1</v>
      </c>
      <c r="D70" s="178">
        <v>3</v>
      </c>
      <c r="E70" s="178">
        <v>-2</v>
      </c>
      <c r="F70" s="178">
        <v>0</v>
      </c>
      <c r="G70" s="200"/>
      <c r="H70" s="178">
        <v>-11</v>
      </c>
    </row>
    <row r="71" spans="1:14" ht="15.75" thickBot="1">
      <c r="A71" s="182" t="s">
        <v>100</v>
      </c>
      <c r="B71" s="184"/>
      <c r="C71" s="184"/>
      <c r="D71" s="184"/>
      <c r="E71" s="184"/>
      <c r="F71" s="184"/>
      <c r="G71" s="177"/>
      <c r="H71" s="184">
        <v>-173</v>
      </c>
    </row>
    <row r="72" spans="1:14">
      <c r="A72" s="174" t="s">
        <v>187</v>
      </c>
      <c r="B72" s="178"/>
      <c r="C72" s="178"/>
      <c r="D72" s="178"/>
      <c r="E72" s="178"/>
      <c r="F72" s="178"/>
      <c r="G72" s="200"/>
      <c r="H72" s="178">
        <v>1234</v>
      </c>
    </row>
    <row r="73" spans="1:14" ht="15.75" thickBot="1">
      <c r="A73" s="187" t="s">
        <v>98</v>
      </c>
      <c r="B73" s="189">
        <v>-250</v>
      </c>
      <c r="C73" s="189">
        <v>-155</v>
      </c>
      <c r="D73" s="189">
        <v>-72</v>
      </c>
      <c r="E73" s="189">
        <v>-25</v>
      </c>
      <c r="F73" s="189">
        <v>-24</v>
      </c>
      <c r="G73" s="203">
        <v>-293</v>
      </c>
      <c r="H73" s="189">
        <v>-818</v>
      </c>
      <c r="J73" s="186"/>
      <c r="K73" s="186"/>
      <c r="L73" s="186"/>
      <c r="M73" s="186"/>
      <c r="N73" s="186"/>
    </row>
    <row r="74" spans="1:14" ht="21.75" customHeight="1">
      <c r="A74" s="472" t="s">
        <v>448</v>
      </c>
      <c r="B74" s="472"/>
      <c r="C74" s="472"/>
      <c r="D74" s="472"/>
      <c r="E74" s="472"/>
      <c r="F74" s="472"/>
      <c r="G74" s="472"/>
      <c r="H74" s="472"/>
    </row>
    <row r="75" spans="1:14" ht="15" customHeight="1">
      <c r="A75" s="168"/>
      <c r="B75" s="168"/>
      <c r="C75" s="168"/>
      <c r="D75" s="168"/>
      <c r="E75" s="168"/>
      <c r="F75" s="168"/>
      <c r="G75" s="168"/>
      <c r="H75" s="168"/>
      <c r="I75" s="168"/>
    </row>
    <row r="76" spans="1:14" ht="15" customHeight="1">
      <c r="A76" s="468" t="s">
        <v>188</v>
      </c>
      <c r="B76" s="468"/>
      <c r="C76" s="468"/>
      <c r="D76" s="468"/>
      <c r="E76" s="468"/>
      <c r="F76" s="468"/>
      <c r="G76" s="468"/>
      <c r="H76" s="468"/>
    </row>
    <row r="77" spans="1:14" ht="15" customHeight="1">
      <c r="A77" s="205" t="s">
        <v>1</v>
      </c>
      <c r="B77" s="206"/>
      <c r="C77" s="206"/>
      <c r="D77" s="206"/>
      <c r="E77" s="207" t="s">
        <v>420</v>
      </c>
      <c r="F77" s="207" t="s">
        <v>421</v>
      </c>
      <c r="G77" s="207" t="s">
        <v>422</v>
      </c>
      <c r="H77" s="207" t="s">
        <v>423</v>
      </c>
    </row>
    <row r="78" spans="1:14" ht="18" customHeight="1">
      <c r="A78" s="467" t="s">
        <v>189</v>
      </c>
      <c r="B78" s="467"/>
      <c r="C78" s="467"/>
      <c r="D78" s="206"/>
      <c r="E78" s="427">
        <f>'Performance measures table 1'!G12</f>
        <v>518</v>
      </c>
      <c r="F78" s="427">
        <f>'Performance measures table 1'!G22</f>
        <v>502</v>
      </c>
      <c r="G78" s="427">
        <f>'Performance measures table 1'!G35</f>
        <v>1436</v>
      </c>
      <c r="H78" s="427">
        <f>'Performance measures table 1'!G50</f>
        <v>1418</v>
      </c>
    </row>
    <row r="79" spans="1:14" ht="15" customHeight="1">
      <c r="A79" s="469" t="s">
        <v>190</v>
      </c>
      <c r="B79" s="469"/>
      <c r="C79" s="469"/>
      <c r="D79" s="428"/>
      <c r="E79" s="429">
        <f>_xlfn.IFNA((VLOOKUP(A79,'Performance measures table 1'!$A$5:$J$12,7,FALSE))*-1,0)</f>
        <v>105</v>
      </c>
      <c r="F79" s="429">
        <f>_xlfn.IFNA((VLOOKUP(A79,'Performance measures table 1'!$A$16:$J$22,7,FALSE))*-1,0)</f>
        <v>99</v>
      </c>
      <c r="G79" s="429">
        <f>_xlfn.IFNA((VLOOKUP(A79,'Performance measures table 1'!$A$26:$J$35,7,FALSE))*-1,0)</f>
        <v>305</v>
      </c>
      <c r="H79" s="429">
        <f>_xlfn.IFNA((VLOOKUP(A79,'Performance measures table 1'!$A$39:$J$50,7,FALSE))*-1,0)</f>
        <v>293</v>
      </c>
      <c r="J79" s="179"/>
    </row>
    <row r="80" spans="1:14" ht="15" customHeight="1">
      <c r="A80" s="466" t="s">
        <v>191</v>
      </c>
      <c r="B80" s="466"/>
      <c r="C80" s="466"/>
      <c r="D80" s="430"/>
      <c r="E80" s="431">
        <f>_xlfn.IFNA((VLOOKUP(A80,'Performance measures table 1'!$A$5:$J$12,7,FALSE))*-1,0)</f>
        <v>18</v>
      </c>
      <c r="F80" s="431">
        <f>_xlfn.IFNA((VLOOKUP(A80,'Performance measures table 1'!$A$16:$J$22,7,FALSE))*-1,0)</f>
        <v>-1</v>
      </c>
      <c r="G80" s="431">
        <f>_xlfn.IFNA((VLOOKUP(A80,'Performance measures table 1'!$A$26:$J$35,7,FALSE))*-1,0)</f>
        <v>13</v>
      </c>
      <c r="H80" s="431">
        <f>_xlfn.IFNA((VLOOKUP(A80,'Performance measures table 1'!$A$39:$J$50,7,FALSE))*-1,0)</f>
        <v>32</v>
      </c>
      <c r="J80" s="179"/>
      <c r="L80" s="179"/>
      <c r="N80" s="179"/>
    </row>
    <row r="81" spans="1:14" ht="15" customHeight="1">
      <c r="A81" s="466" t="s">
        <v>192</v>
      </c>
      <c r="B81" s="466"/>
      <c r="C81" s="466"/>
      <c r="D81" s="430"/>
      <c r="E81" s="431">
        <f>_xlfn.IFNA((VLOOKUP(A81,'Performance measures table 1'!$A$5:$J$12,7,FALSE))*-1,0)</f>
        <v>17</v>
      </c>
      <c r="F81" s="431">
        <f>_xlfn.IFNA((VLOOKUP(A81,'Performance measures table 1'!$A$16:$J$22,7,FALSE))*-1,0)</f>
        <v>34</v>
      </c>
      <c r="G81" s="431">
        <f>_xlfn.IFNA((VLOOKUP(A81,'Performance measures table 1'!$A$26:$J$35,7,FALSE))*-1,0)</f>
        <v>97</v>
      </c>
      <c r="H81" s="431">
        <f>_xlfn.IFNA((VLOOKUP(A81,'Performance measures table 1'!$A$39:$J$50,7,FALSE))*-1,0)</f>
        <v>211</v>
      </c>
    </row>
    <row r="82" spans="1:14" ht="17.100000000000001" customHeight="1">
      <c r="A82" s="470" t="s">
        <v>193</v>
      </c>
      <c r="B82" s="470"/>
      <c r="C82" s="470"/>
      <c r="D82" s="430"/>
      <c r="E82" s="431">
        <f>_xlfn.IFNA((VLOOKUP(A82,'Performance measures table 1'!$A$5:$J$12,7,FALSE))*-1,0)</f>
        <v>0</v>
      </c>
      <c r="F82" s="431">
        <f>_xlfn.IFNA((VLOOKUP(A82,'Performance measures table 1'!$A$16:$J$22,7,FALSE))*-1,0)</f>
        <v>0</v>
      </c>
      <c r="G82" s="431">
        <f>_xlfn.IFNA((VLOOKUP(A82,'Performance measures table 1'!$A$26:$J$35,7,FALSE))*-1,0)</f>
        <v>104</v>
      </c>
      <c r="H82" s="431">
        <f>_xlfn.IFNA((VLOOKUP(A82,'Performance measures table 1'!$A$39:$J$50,7,FALSE))*-1,0)</f>
        <v>0</v>
      </c>
      <c r="J82" s="179"/>
      <c r="L82" s="179"/>
      <c r="N82" s="179"/>
    </row>
    <row r="83" spans="1:14">
      <c r="A83" s="432" t="s">
        <v>194</v>
      </c>
      <c r="B83" s="432"/>
      <c r="C83" s="432"/>
      <c r="D83" s="430"/>
      <c r="E83" s="431">
        <f>_xlfn.IFNA((VLOOKUP(A83,'Performance measures table 1'!$A$5:$J$12,7,FALSE))*-1,0)</f>
        <v>0</v>
      </c>
      <c r="F83" s="431">
        <f>_xlfn.IFNA((VLOOKUP(A83,'Performance measures table 1'!$A$16:$J$22,7,FALSE))*-1,0)</f>
        <v>0</v>
      </c>
      <c r="G83" s="431">
        <f>_xlfn.IFNA((VLOOKUP(A83,'Performance measures table 1'!$A$26:$J$35,7,FALSE))*-1,0)</f>
        <v>0</v>
      </c>
      <c r="H83" s="431">
        <f>_xlfn.IFNA((VLOOKUP(A83,'Performance measures table 1'!$A$39:$J$50,7,FALSE))*-1,0)</f>
        <v>-80</v>
      </c>
      <c r="J83" s="179"/>
      <c r="L83" s="179"/>
      <c r="N83" s="179"/>
    </row>
    <row r="84" spans="1:14">
      <c r="A84" s="466" t="s">
        <v>195</v>
      </c>
      <c r="B84" s="466"/>
      <c r="C84" s="466"/>
      <c r="D84" s="430"/>
      <c r="E84" s="431">
        <f>_xlfn.IFNA((VLOOKUP(A84,'Performance measures table 1'!$A$5:$J$12,7,FALSE))*-1,0)</f>
        <v>0</v>
      </c>
      <c r="F84" s="431">
        <f>_xlfn.IFNA((VLOOKUP(A84,'Performance measures table 1'!$A$16:$J$22,7,FALSE))*-1,0)</f>
        <v>0</v>
      </c>
      <c r="G84" s="431">
        <f>_xlfn.IFNA((VLOOKUP(A84,'Performance measures table 1'!$A$26:$J$35,7,FALSE))*-1,0)</f>
        <v>0</v>
      </c>
      <c r="H84" s="431">
        <f>_xlfn.IFNA((VLOOKUP(A84,'Performance measures table 1'!$A$39:$J$50,7,FALSE))*-1,0)</f>
        <v>-23</v>
      </c>
    </row>
    <row r="85" spans="1:14">
      <c r="A85" s="466" t="s">
        <v>196</v>
      </c>
      <c r="B85" s="466"/>
      <c r="C85" s="466"/>
      <c r="D85" s="430"/>
      <c r="E85" s="209">
        <v>0</v>
      </c>
      <c r="F85" s="209">
        <f>F86-SUM(F78:F84)</f>
        <v>-1</v>
      </c>
      <c r="G85" s="209">
        <f>G86-SUM(G78:G84)</f>
        <v>0</v>
      </c>
      <c r="H85" s="209">
        <f>H86-SUM(H78:H84)</f>
        <v>16</v>
      </c>
    </row>
    <row r="86" spans="1:14">
      <c r="A86" s="467" t="s">
        <v>197</v>
      </c>
      <c r="B86" s="467"/>
      <c r="C86" s="467"/>
      <c r="D86" s="206"/>
      <c r="E86" s="208">
        <f>'Performance measures table 1'!G5</f>
        <v>658</v>
      </c>
      <c r="F86" s="208">
        <f>'Performance measures table 1'!G16</f>
        <v>633</v>
      </c>
      <c r="G86" s="208">
        <f>'Performance measures table 1'!G26</f>
        <v>1955</v>
      </c>
      <c r="H86" s="208">
        <f>'Performance measures table 1'!G39</f>
        <v>1867</v>
      </c>
    </row>
    <row r="87" spans="1:14">
      <c r="A87" s="37"/>
      <c r="B87" s="195"/>
      <c r="C87" s="195"/>
      <c r="D87" s="195"/>
      <c r="E87" s="195"/>
      <c r="F87" s="195"/>
      <c r="G87" s="195"/>
      <c r="H87" s="195"/>
    </row>
    <row r="88" spans="1:14" ht="15" customHeight="1">
      <c r="A88" s="210"/>
      <c r="B88" s="195"/>
      <c r="C88" s="195"/>
      <c r="D88" s="195"/>
      <c r="E88" s="211"/>
      <c r="F88" s="211"/>
      <c r="G88" s="211"/>
      <c r="H88" s="195"/>
      <c r="J88" s="186"/>
      <c r="K88" s="186"/>
      <c r="L88" s="186"/>
      <c r="M88" s="186"/>
      <c r="N88" s="186"/>
    </row>
    <row r="89" spans="1:14" ht="15" customHeight="1">
      <c r="A89" s="212"/>
      <c r="B89" s="212"/>
      <c r="C89" s="212"/>
      <c r="D89" s="212"/>
      <c r="E89" s="211"/>
      <c r="F89" s="211"/>
      <c r="G89" s="211"/>
      <c r="H89" s="212"/>
    </row>
    <row r="90" spans="1:14" ht="17.100000000000001" customHeight="1">
      <c r="A90" s="213"/>
      <c r="B90" s="214"/>
      <c r="C90" s="214"/>
      <c r="D90" s="214"/>
      <c r="E90" s="211"/>
      <c r="F90" s="211"/>
      <c r="G90" s="211"/>
      <c r="H90" s="214"/>
    </row>
    <row r="91" spans="1:14" ht="15" customHeight="1">
      <c r="A91" s="215"/>
      <c r="B91" s="169"/>
      <c r="C91" s="169"/>
      <c r="D91" s="169"/>
      <c r="E91" s="211"/>
      <c r="F91" s="211"/>
      <c r="G91" s="211"/>
      <c r="H91" s="169"/>
    </row>
    <row r="92" spans="1:14" ht="15" customHeight="1">
      <c r="A92" s="191"/>
      <c r="B92" s="192"/>
      <c r="C92" s="192"/>
      <c r="D92" s="192"/>
      <c r="E92" s="211"/>
      <c r="F92" s="211"/>
      <c r="G92" s="211"/>
      <c r="H92" s="192"/>
    </row>
    <row r="93" spans="1:14" ht="15" customHeight="1">
      <c r="A93" s="35"/>
      <c r="B93" s="192"/>
      <c r="C93" s="192"/>
      <c r="D93" s="192"/>
      <c r="E93" s="216"/>
      <c r="F93" s="216"/>
      <c r="G93" s="216"/>
      <c r="H93" s="192"/>
    </row>
    <row r="94" spans="1:14" ht="15" customHeight="1">
      <c r="A94" s="191"/>
      <c r="B94" s="192"/>
      <c r="C94" s="192"/>
      <c r="D94" s="192"/>
      <c r="E94" s="211"/>
      <c r="F94" s="211"/>
      <c r="G94" s="211"/>
      <c r="H94" s="192"/>
    </row>
    <row r="95" spans="1:14" ht="15" customHeight="1">
      <c r="A95" s="217"/>
      <c r="B95" s="218"/>
      <c r="C95" s="219"/>
      <c r="D95" s="218"/>
      <c r="E95" s="218"/>
      <c r="F95" s="218"/>
      <c r="G95" s="218"/>
      <c r="H95" s="219"/>
      <c r="J95" s="179"/>
      <c r="L95" s="179"/>
      <c r="N95" s="179"/>
    </row>
    <row r="96" spans="1:14" ht="15" customHeight="1">
      <c r="A96" s="35"/>
      <c r="B96" s="40"/>
      <c r="C96" s="40"/>
      <c r="D96" s="40"/>
      <c r="E96" s="40"/>
      <c r="F96" s="40"/>
      <c r="G96" s="40"/>
      <c r="H96" s="40"/>
      <c r="J96" s="179"/>
    </row>
    <row r="97" spans="1:14" ht="15" customHeight="1">
      <c r="A97" s="39"/>
      <c r="B97" s="192"/>
      <c r="C97" s="192"/>
      <c r="D97" s="192"/>
      <c r="E97" s="192"/>
      <c r="F97" s="192"/>
      <c r="G97" s="192"/>
      <c r="H97" s="192"/>
    </row>
    <row r="98" spans="1:14" ht="15" customHeight="1">
      <c r="A98" s="217"/>
      <c r="B98" s="218"/>
      <c r="C98" s="219"/>
      <c r="D98" s="218"/>
      <c r="E98" s="218"/>
      <c r="F98" s="218"/>
      <c r="G98" s="218"/>
      <c r="H98" s="219"/>
      <c r="J98" s="179"/>
      <c r="L98" s="179"/>
      <c r="N98" s="179"/>
    </row>
    <row r="99" spans="1:14" ht="15" customHeight="1">
      <c r="A99" s="220"/>
      <c r="B99" s="221"/>
      <c r="C99" s="221"/>
      <c r="D99" s="221"/>
      <c r="E99" s="221"/>
      <c r="F99" s="221"/>
      <c r="G99" s="221"/>
      <c r="H99" s="221"/>
    </row>
    <row r="100" spans="1:14" ht="15" customHeight="1">
      <c r="A100" s="222"/>
      <c r="B100" s="221"/>
      <c r="C100" s="221"/>
      <c r="D100" s="221"/>
      <c r="E100" s="221"/>
      <c r="F100" s="221"/>
      <c r="G100" s="221"/>
      <c r="H100" s="221"/>
    </row>
    <row r="101" spans="1:14" ht="15" customHeight="1">
      <c r="A101" s="37"/>
      <c r="B101" s="195"/>
      <c r="C101" s="195"/>
      <c r="D101" s="195"/>
      <c r="E101" s="195"/>
      <c r="F101" s="195"/>
      <c r="G101" s="195"/>
      <c r="H101" s="195"/>
    </row>
    <row r="102" spans="1:14" ht="15" customHeight="1">
      <c r="A102" s="37"/>
      <c r="B102" s="195"/>
      <c r="C102" s="195"/>
      <c r="D102" s="195"/>
      <c r="E102" s="195"/>
      <c r="F102" s="195"/>
      <c r="G102" s="195"/>
      <c r="H102" s="195"/>
    </row>
    <row r="103" spans="1:14" ht="15" customHeight="1">
      <c r="A103" s="210"/>
      <c r="B103" s="195"/>
      <c r="C103" s="195"/>
      <c r="D103" s="195"/>
      <c r="E103" s="195"/>
      <c r="F103" s="195"/>
      <c r="G103" s="195"/>
      <c r="H103" s="195"/>
      <c r="J103" s="186"/>
      <c r="K103" s="186"/>
      <c r="L103" s="186"/>
      <c r="M103" s="186"/>
      <c r="N103" s="186"/>
    </row>
    <row r="105" spans="1:14" ht="15" customHeight="1">
      <c r="A105" s="168"/>
      <c r="B105" s="168"/>
      <c r="C105" s="168"/>
      <c r="D105" s="168"/>
      <c r="E105" s="168"/>
      <c r="F105" s="168"/>
      <c r="G105" s="168"/>
      <c r="H105" s="168"/>
      <c r="I105" s="168"/>
    </row>
    <row r="106" spans="1:14" ht="15" customHeight="1">
      <c r="A106" s="213"/>
      <c r="B106" s="214"/>
      <c r="C106" s="214"/>
      <c r="D106" s="214"/>
      <c r="E106" s="214"/>
      <c r="F106" s="214"/>
      <c r="G106" s="214"/>
      <c r="H106" s="214"/>
    </row>
    <row r="107" spans="1:14" ht="15" customHeight="1">
      <c r="A107" s="215"/>
      <c r="B107" s="169"/>
      <c r="C107" s="169"/>
      <c r="D107" s="169"/>
      <c r="E107" s="169"/>
      <c r="F107" s="169"/>
      <c r="G107" s="169"/>
      <c r="H107" s="169"/>
    </row>
    <row r="108" spans="1:14" ht="15" customHeight="1">
      <c r="A108" s="191"/>
      <c r="B108" s="192"/>
      <c r="C108" s="192"/>
      <c r="D108" s="192"/>
      <c r="E108" s="192"/>
      <c r="F108" s="192"/>
      <c r="G108" s="192"/>
      <c r="H108" s="192"/>
    </row>
    <row r="109" spans="1:14" ht="15" customHeight="1">
      <c r="A109" s="35"/>
      <c r="B109" s="192"/>
      <c r="C109" s="192"/>
      <c r="D109" s="192"/>
      <c r="E109" s="192"/>
      <c r="F109" s="192"/>
      <c r="G109" s="192"/>
      <c r="H109" s="192"/>
    </row>
    <row r="110" spans="1:14" ht="15" customHeight="1">
      <c r="A110" s="191"/>
      <c r="B110" s="192"/>
      <c r="C110" s="192"/>
      <c r="D110" s="192"/>
      <c r="E110" s="192"/>
      <c r="F110" s="192"/>
      <c r="G110" s="192"/>
      <c r="H110" s="192"/>
    </row>
    <row r="111" spans="1:14" ht="15" customHeight="1">
      <c r="A111" s="217"/>
      <c r="B111" s="218"/>
      <c r="C111" s="219"/>
      <c r="D111" s="218"/>
      <c r="E111" s="218"/>
      <c r="F111" s="218"/>
      <c r="G111" s="218"/>
      <c r="H111" s="219"/>
      <c r="J111" s="179"/>
      <c r="L111" s="179"/>
      <c r="N111" s="179"/>
    </row>
    <row r="112" spans="1:14" ht="15" customHeight="1">
      <c r="A112" s="39"/>
      <c r="B112" s="192"/>
      <c r="C112" s="192"/>
      <c r="D112" s="192"/>
      <c r="E112" s="192"/>
      <c r="F112" s="192"/>
      <c r="G112" s="192"/>
      <c r="H112" s="192"/>
    </row>
    <row r="113" spans="1:14" ht="15" customHeight="1">
      <c r="A113" s="217"/>
      <c r="B113" s="218"/>
      <c r="C113" s="219"/>
      <c r="D113" s="218"/>
      <c r="E113" s="218"/>
      <c r="F113" s="218"/>
      <c r="G113" s="218"/>
      <c r="H113" s="219"/>
      <c r="J113" s="179"/>
      <c r="L113" s="179"/>
      <c r="N113" s="179"/>
    </row>
    <row r="114" spans="1:14" ht="15" customHeight="1">
      <c r="A114" s="222"/>
      <c r="B114" s="221"/>
      <c r="C114" s="221"/>
      <c r="D114" s="221"/>
      <c r="E114" s="221"/>
      <c r="F114" s="221"/>
      <c r="G114" s="221"/>
      <c r="H114" s="221"/>
    </row>
    <row r="115" spans="1:14" ht="15" customHeight="1">
      <c r="A115" s="37"/>
      <c r="B115" s="195"/>
      <c r="C115" s="195"/>
      <c r="D115" s="195"/>
      <c r="E115" s="195"/>
      <c r="F115" s="195"/>
      <c r="G115" s="195"/>
      <c r="H115" s="195"/>
    </row>
    <row r="116" spans="1:14" ht="15" customHeight="1">
      <c r="A116" s="37"/>
      <c r="B116" s="195"/>
      <c r="C116" s="195"/>
      <c r="D116" s="195"/>
      <c r="E116" s="195"/>
      <c r="F116" s="195"/>
      <c r="G116" s="195"/>
      <c r="H116" s="195"/>
    </row>
    <row r="117" spans="1:14" ht="15" customHeight="1">
      <c r="A117" s="210"/>
      <c r="B117" s="195"/>
      <c r="C117" s="195"/>
      <c r="D117" s="195"/>
      <c r="E117" s="195"/>
      <c r="F117" s="195"/>
      <c r="G117" s="195"/>
      <c r="H117" s="195"/>
      <c r="J117" s="186"/>
      <c r="K117" s="186"/>
      <c r="L117" s="186"/>
      <c r="M117" s="186"/>
      <c r="N117" s="186"/>
    </row>
    <row r="118" spans="1:14" ht="15" customHeight="1">
      <c r="A118" s="212"/>
      <c r="B118" s="212"/>
      <c r="C118" s="212"/>
      <c r="D118" s="212"/>
      <c r="E118" s="212"/>
      <c r="F118" s="212"/>
      <c r="G118" s="212"/>
      <c r="H118" s="212"/>
    </row>
    <row r="119" spans="1:14" ht="15" customHeight="1">
      <c r="A119" s="213"/>
      <c r="B119" s="214"/>
      <c r="C119" s="214"/>
      <c r="D119" s="214"/>
      <c r="E119" s="214"/>
      <c r="F119" s="223"/>
      <c r="G119" s="214"/>
      <c r="H119" s="214"/>
    </row>
    <row r="120" spans="1:14" ht="15" customHeight="1">
      <c r="A120" s="215"/>
      <c r="B120" s="169"/>
      <c r="C120" s="169"/>
      <c r="D120" s="169"/>
      <c r="E120" s="169"/>
      <c r="F120" s="169"/>
      <c r="G120" s="169"/>
      <c r="H120" s="169"/>
    </row>
    <row r="121" spans="1:14" ht="15" customHeight="1">
      <c r="A121" s="191"/>
      <c r="B121" s="192"/>
      <c r="C121" s="192"/>
      <c r="D121" s="192"/>
      <c r="E121" s="192"/>
      <c r="F121" s="192"/>
      <c r="G121" s="192"/>
      <c r="H121" s="192"/>
    </row>
    <row r="122" spans="1:14" ht="15" customHeight="1">
      <c r="A122" s="191"/>
      <c r="B122" s="192"/>
      <c r="C122" s="192"/>
      <c r="D122" s="192"/>
      <c r="E122" s="192"/>
      <c r="F122" s="192"/>
      <c r="G122" s="192"/>
      <c r="H122" s="192"/>
    </row>
    <row r="123" spans="1:14" ht="15" customHeight="1">
      <c r="A123" s="217"/>
      <c r="B123" s="218"/>
      <c r="C123" s="219"/>
      <c r="D123" s="218"/>
      <c r="E123" s="218"/>
      <c r="F123" s="218"/>
      <c r="G123" s="218"/>
      <c r="H123" s="219"/>
      <c r="J123" s="179"/>
      <c r="L123" s="179"/>
      <c r="N123" s="179"/>
    </row>
    <row r="124" spans="1:14" ht="15" customHeight="1">
      <c r="A124" s="39"/>
      <c r="B124" s="192"/>
      <c r="C124" s="192"/>
      <c r="D124" s="192"/>
      <c r="E124" s="192"/>
      <c r="F124" s="192"/>
      <c r="G124" s="192"/>
      <c r="H124" s="192"/>
    </row>
    <row r="125" spans="1:14" ht="15" customHeight="1">
      <c r="A125" s="217"/>
      <c r="B125" s="218"/>
      <c r="C125" s="219"/>
      <c r="D125" s="218"/>
      <c r="E125" s="218"/>
      <c r="F125" s="218"/>
      <c r="G125" s="218"/>
      <c r="H125" s="219"/>
      <c r="J125" s="179"/>
      <c r="L125" s="179"/>
      <c r="N125" s="179"/>
    </row>
    <row r="126" spans="1:14" ht="15" customHeight="1">
      <c r="A126" s="222"/>
      <c r="B126" s="221"/>
      <c r="C126" s="221"/>
      <c r="D126" s="221"/>
      <c r="E126" s="221"/>
      <c r="F126" s="221"/>
      <c r="G126" s="221"/>
      <c r="H126" s="221"/>
    </row>
    <row r="127" spans="1:14" ht="15" customHeight="1">
      <c r="A127" s="37"/>
      <c r="B127" s="195"/>
      <c r="C127" s="195"/>
      <c r="D127" s="195"/>
      <c r="E127" s="195"/>
      <c r="F127" s="195"/>
      <c r="G127" s="195"/>
      <c r="H127" s="195"/>
    </row>
    <row r="128" spans="1:14" ht="15" customHeight="1">
      <c r="A128" s="37"/>
      <c r="B128" s="195"/>
      <c r="C128" s="195"/>
      <c r="D128" s="195"/>
      <c r="E128" s="195"/>
      <c r="F128" s="195"/>
      <c r="G128" s="195"/>
      <c r="H128" s="195"/>
    </row>
    <row r="129" spans="1:14" ht="15" customHeight="1">
      <c r="A129" s="210"/>
      <c r="B129" s="195"/>
      <c r="C129" s="195"/>
      <c r="D129" s="195"/>
      <c r="E129" s="195"/>
      <c r="F129" s="195"/>
      <c r="G129" s="195"/>
      <c r="H129" s="195"/>
      <c r="J129" s="186"/>
      <c r="K129" s="186"/>
      <c r="L129" s="186"/>
      <c r="M129" s="186"/>
      <c r="N129" s="186"/>
    </row>
    <row r="130" spans="1:14" ht="15" customHeight="1">
      <c r="A130" s="224"/>
      <c r="B130" s="190"/>
      <c r="C130" s="190"/>
      <c r="D130" s="190"/>
      <c r="E130" s="190"/>
      <c r="F130" s="190"/>
      <c r="G130" s="190"/>
      <c r="H130" s="190"/>
    </row>
    <row r="131" spans="1:14" ht="15" customHeight="1">
      <c r="A131" s="168"/>
      <c r="B131" s="168"/>
      <c r="C131" s="168"/>
      <c r="D131" s="168"/>
      <c r="E131" s="168"/>
      <c r="F131" s="168"/>
      <c r="G131" s="168"/>
      <c r="H131" s="168"/>
      <c r="I131" s="168"/>
    </row>
    <row r="132" spans="1:14" ht="15" customHeight="1">
      <c r="A132" s="213"/>
      <c r="B132" s="214"/>
      <c r="C132" s="214"/>
      <c r="D132" s="214"/>
      <c r="E132" s="214"/>
      <c r="F132" s="214"/>
      <c r="G132" s="214"/>
      <c r="H132" s="214"/>
    </row>
    <row r="133" spans="1:14" ht="15" customHeight="1">
      <c r="A133" s="215"/>
      <c r="B133" s="169"/>
      <c r="C133" s="169"/>
      <c r="D133" s="169"/>
      <c r="E133" s="169"/>
      <c r="F133" s="169"/>
      <c r="G133" s="169"/>
      <c r="H133" s="169"/>
    </row>
    <row r="134" spans="1:14" ht="15" customHeight="1">
      <c r="A134" s="191"/>
      <c r="B134" s="192"/>
      <c r="C134" s="192"/>
      <c r="D134" s="192"/>
      <c r="E134" s="192"/>
      <c r="F134" s="192"/>
      <c r="G134" s="192"/>
      <c r="H134" s="192"/>
    </row>
    <row r="135" spans="1:14" ht="15" customHeight="1">
      <c r="A135" s="35"/>
      <c r="B135" s="192"/>
      <c r="C135" s="192"/>
      <c r="D135" s="192"/>
      <c r="E135" s="192"/>
      <c r="F135" s="192"/>
      <c r="G135" s="192"/>
      <c r="H135" s="192"/>
    </row>
    <row r="136" spans="1:14" ht="15" customHeight="1">
      <c r="A136" s="191"/>
      <c r="B136" s="192"/>
      <c r="C136" s="192"/>
      <c r="D136" s="192"/>
      <c r="E136" s="192"/>
      <c r="F136" s="192"/>
      <c r="G136" s="192"/>
      <c r="H136" s="192"/>
    </row>
    <row r="137" spans="1:14" ht="15" customHeight="1">
      <c r="A137" s="217"/>
      <c r="B137" s="218"/>
      <c r="C137" s="219"/>
      <c r="D137" s="218"/>
      <c r="E137" s="218"/>
      <c r="F137" s="218"/>
      <c r="G137" s="218"/>
      <c r="H137" s="219"/>
      <c r="J137" s="179"/>
      <c r="L137" s="179"/>
      <c r="N137" s="179"/>
    </row>
    <row r="138" spans="1:14" ht="15" customHeight="1">
      <c r="A138" s="35"/>
      <c r="B138" s="40"/>
      <c r="C138" s="40"/>
      <c r="D138" s="40"/>
      <c r="E138" s="40"/>
      <c r="F138" s="40"/>
      <c r="G138" s="40"/>
      <c r="H138" s="40"/>
      <c r="J138" s="179"/>
    </row>
    <row r="139" spans="1:14" ht="15" customHeight="1">
      <c r="A139" s="39"/>
      <c r="B139" s="192"/>
      <c r="C139" s="192"/>
      <c r="D139" s="192"/>
      <c r="E139" s="192"/>
      <c r="F139" s="192"/>
      <c r="G139" s="192"/>
      <c r="H139" s="192"/>
    </row>
    <row r="140" spans="1:14" ht="15" customHeight="1">
      <c r="A140" s="217"/>
      <c r="B140" s="218"/>
      <c r="C140" s="219"/>
      <c r="D140" s="218"/>
      <c r="E140" s="218"/>
      <c r="F140" s="218"/>
      <c r="G140" s="218"/>
      <c r="H140" s="219"/>
      <c r="J140" s="179"/>
      <c r="L140" s="179"/>
      <c r="N140" s="179"/>
    </row>
    <row r="141" spans="1:14" ht="15" customHeight="1">
      <c r="A141" s="220"/>
      <c r="B141" s="221"/>
      <c r="C141" s="221"/>
      <c r="D141" s="221"/>
      <c r="E141" s="221"/>
      <c r="F141" s="221"/>
      <c r="G141" s="221"/>
      <c r="H141" s="221"/>
    </row>
    <row r="142" spans="1:14" ht="15" customHeight="1">
      <c r="A142" s="222"/>
      <c r="B142" s="221"/>
      <c r="C142" s="221"/>
      <c r="D142" s="221"/>
      <c r="E142" s="221"/>
      <c r="F142" s="221"/>
      <c r="G142" s="221"/>
      <c r="H142" s="221"/>
    </row>
    <row r="143" spans="1:14" ht="15" customHeight="1">
      <c r="A143" s="37"/>
      <c r="B143" s="195"/>
      <c r="C143" s="195"/>
      <c r="D143" s="195"/>
      <c r="E143" s="195"/>
      <c r="F143" s="195"/>
      <c r="G143" s="195"/>
      <c r="H143" s="195"/>
    </row>
    <row r="144" spans="1:14" ht="15" customHeight="1">
      <c r="A144" s="37"/>
      <c r="B144" s="195"/>
      <c r="C144" s="195"/>
      <c r="D144" s="195"/>
      <c r="E144" s="195"/>
      <c r="F144" s="195"/>
      <c r="G144" s="195"/>
      <c r="H144" s="195"/>
    </row>
    <row r="145" spans="1:14" ht="15" customHeight="1">
      <c r="A145" s="210"/>
      <c r="B145" s="195"/>
      <c r="C145" s="195"/>
      <c r="D145" s="195"/>
      <c r="E145" s="195"/>
      <c r="F145" s="195"/>
      <c r="G145" s="195"/>
      <c r="H145" s="195"/>
      <c r="J145" s="186"/>
      <c r="K145" s="186"/>
      <c r="L145" s="186"/>
      <c r="M145" s="186"/>
      <c r="N145" s="186"/>
    </row>
    <row r="146" spans="1:14" ht="15" customHeight="1">
      <c r="A146" s="212"/>
      <c r="B146" s="212"/>
      <c r="C146" s="212"/>
      <c r="D146" s="212"/>
      <c r="E146" s="212"/>
      <c r="F146" s="212"/>
      <c r="G146" s="212"/>
      <c r="H146" s="212"/>
    </row>
    <row r="147" spans="1:14" ht="15" customHeight="1">
      <c r="A147" s="213"/>
      <c r="B147" s="214"/>
      <c r="C147" s="214"/>
      <c r="D147" s="214"/>
      <c r="E147" s="214"/>
      <c r="F147" s="214"/>
      <c r="G147" s="214"/>
      <c r="H147" s="214"/>
    </row>
    <row r="148" spans="1:14" ht="15" customHeight="1">
      <c r="A148" s="215"/>
      <c r="B148" s="169"/>
      <c r="C148" s="169"/>
      <c r="D148" s="169"/>
      <c r="E148" s="169"/>
      <c r="F148" s="169"/>
      <c r="G148" s="169"/>
      <c r="H148" s="169"/>
    </row>
    <row r="149" spans="1:14" ht="15" customHeight="1">
      <c r="A149" s="191"/>
      <c r="B149" s="192"/>
      <c r="C149" s="192"/>
      <c r="D149" s="192"/>
      <c r="E149" s="192"/>
      <c r="F149" s="192"/>
      <c r="G149" s="192"/>
      <c r="H149" s="192"/>
    </row>
    <row r="150" spans="1:14" ht="15" customHeight="1">
      <c r="A150" s="35"/>
      <c r="B150" s="192"/>
      <c r="C150" s="192"/>
      <c r="D150" s="192"/>
      <c r="E150" s="192"/>
      <c r="F150" s="192"/>
      <c r="G150" s="192"/>
      <c r="H150" s="192"/>
    </row>
    <row r="151" spans="1:14" ht="15" customHeight="1">
      <c r="A151" s="191"/>
      <c r="B151" s="192"/>
      <c r="C151" s="192"/>
      <c r="D151" s="192"/>
      <c r="E151" s="192"/>
      <c r="F151" s="192"/>
      <c r="G151" s="192"/>
      <c r="H151" s="192"/>
    </row>
    <row r="152" spans="1:14" ht="15" customHeight="1">
      <c r="A152" s="217"/>
      <c r="B152" s="218"/>
      <c r="C152" s="219"/>
      <c r="D152" s="218"/>
      <c r="E152" s="218"/>
      <c r="F152" s="218"/>
      <c r="G152" s="218"/>
      <c r="H152" s="219"/>
      <c r="J152" s="179"/>
      <c r="L152" s="179"/>
      <c r="N152" s="179"/>
    </row>
    <row r="153" spans="1:14" ht="15" customHeight="1">
      <c r="A153" s="35"/>
      <c r="B153" s="40"/>
      <c r="C153" s="40"/>
      <c r="D153" s="40"/>
      <c r="E153" s="40"/>
      <c r="F153" s="40"/>
      <c r="G153" s="40"/>
      <c r="H153" s="40"/>
      <c r="J153" s="179"/>
    </row>
    <row r="154" spans="1:14" ht="15" customHeight="1">
      <c r="A154" s="39"/>
      <c r="B154" s="192"/>
      <c r="C154" s="192"/>
      <c r="D154" s="192"/>
      <c r="E154" s="192"/>
      <c r="F154" s="192"/>
      <c r="G154" s="192"/>
      <c r="H154" s="192"/>
    </row>
    <row r="155" spans="1:14" ht="15" customHeight="1">
      <c r="A155" s="217"/>
      <c r="B155" s="218"/>
      <c r="C155" s="219"/>
      <c r="D155" s="218"/>
      <c r="E155" s="218"/>
      <c r="F155" s="218"/>
      <c r="G155" s="218"/>
      <c r="H155" s="219"/>
      <c r="J155" s="179"/>
      <c r="L155" s="179"/>
      <c r="N155" s="179"/>
    </row>
    <row r="156" spans="1:14" ht="15" customHeight="1">
      <c r="A156" s="220"/>
      <c r="B156" s="221"/>
      <c r="C156" s="221"/>
      <c r="D156" s="221"/>
      <c r="E156" s="221"/>
      <c r="F156" s="221"/>
      <c r="G156" s="221"/>
      <c r="H156" s="221"/>
    </row>
    <row r="157" spans="1:14" ht="15" customHeight="1">
      <c r="A157" s="222"/>
      <c r="B157" s="221"/>
      <c r="C157" s="221"/>
      <c r="D157" s="221"/>
      <c r="E157" s="221"/>
      <c r="F157" s="221"/>
      <c r="G157" s="221"/>
      <c r="H157" s="221"/>
    </row>
    <row r="158" spans="1:14" ht="15" customHeight="1">
      <c r="A158" s="37"/>
      <c r="B158" s="195"/>
      <c r="C158" s="195"/>
      <c r="D158" s="195"/>
      <c r="E158" s="195"/>
      <c r="F158" s="195"/>
      <c r="G158" s="195"/>
      <c r="H158" s="195"/>
    </row>
    <row r="159" spans="1:14" ht="15" customHeight="1">
      <c r="A159" s="37"/>
      <c r="B159" s="195"/>
      <c r="C159" s="195"/>
      <c r="D159" s="195"/>
      <c r="E159" s="195"/>
      <c r="F159" s="195"/>
      <c r="G159" s="195"/>
      <c r="H159" s="195"/>
    </row>
    <row r="160" spans="1:14" ht="15" customHeight="1">
      <c r="A160" s="210"/>
      <c r="B160" s="195"/>
      <c r="C160" s="195"/>
      <c r="D160" s="195"/>
      <c r="E160" s="195"/>
      <c r="F160" s="195"/>
      <c r="G160" s="195"/>
      <c r="H160" s="195"/>
      <c r="J160" s="186"/>
      <c r="K160" s="186"/>
      <c r="L160" s="186"/>
      <c r="M160" s="186"/>
      <c r="N160" s="186"/>
    </row>
    <row r="164" spans="2:5" ht="15" customHeight="1">
      <c r="B164" s="186"/>
      <c r="C164" s="186"/>
      <c r="D164" s="186"/>
      <c r="E164" s="186"/>
    </row>
  </sheetData>
  <mergeCells count="14">
    <mergeCell ref="A2:H2"/>
    <mergeCell ref="A19:H19"/>
    <mergeCell ref="A36:H36"/>
    <mergeCell ref="A55:H55"/>
    <mergeCell ref="A74:H74"/>
    <mergeCell ref="A84:C84"/>
    <mergeCell ref="A85:C85"/>
    <mergeCell ref="A86:C86"/>
    <mergeCell ref="A76:H76"/>
    <mergeCell ref="A78:C78"/>
    <mergeCell ref="A79:C79"/>
    <mergeCell ref="A80:C80"/>
    <mergeCell ref="A81:C81"/>
    <mergeCell ref="A82:C82"/>
  </mergeCells>
  <pageMargins left="0.25" right="0.25" top="0.75" bottom="0.75" header="0.3" footer="0.3"/>
  <pageSetup paperSize="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D515C-1FC1-4050-9B8D-97C7D2DAD7D3}">
  <sheetPr>
    <tabColor rgb="FF124191"/>
  </sheetPr>
  <dimension ref="A1:U31"/>
  <sheetViews>
    <sheetView showGridLines="0" zoomScale="130" zoomScaleNormal="130" workbookViewId="0"/>
  </sheetViews>
  <sheetFormatPr defaultColWidth="11.42578125" defaultRowHeight="15"/>
  <cols>
    <col min="1" max="1" width="45.42578125" style="42" customWidth="1"/>
    <col min="2" max="4" width="8.5703125" style="42" customWidth="1"/>
    <col min="5" max="5" width="1.5703125" style="42" customWidth="1"/>
    <col min="6" max="8" width="8.5703125" style="42" customWidth="1"/>
    <col min="9" max="9" width="11.42578125" style="42" customWidth="1"/>
    <col min="10" max="10" width="11.42578125" style="42"/>
    <col min="11" max="11" width="10" style="42" customWidth="1"/>
    <col min="12" max="12" width="9" style="42" customWidth="1"/>
    <col min="13" max="13" width="10" style="42" customWidth="1"/>
    <col min="14" max="14" width="7.7109375" style="42" customWidth="1"/>
    <col min="15" max="15" width="5.85546875" style="42" customWidth="1"/>
    <col min="16" max="16" width="5.5703125" style="42" customWidth="1"/>
    <col min="17" max="17" width="3.5703125" style="42" customWidth="1"/>
    <col min="18" max="18" width="5.42578125" style="42" customWidth="1"/>
    <col min="19" max="19" width="3.42578125" style="42" customWidth="1"/>
    <col min="20" max="20" width="8.5703125" style="42" customWidth="1"/>
    <col min="21" max="21" width="11.42578125" style="225"/>
    <col min="22" max="16384" width="11.42578125" style="42"/>
  </cols>
  <sheetData>
    <row r="1" spans="1:21" ht="16.5">
      <c r="A1" s="168" t="s">
        <v>198</v>
      </c>
      <c r="B1" s="168"/>
      <c r="C1" s="168"/>
      <c r="D1" s="168"/>
      <c r="K1" s="225"/>
      <c r="U1" s="42"/>
    </row>
    <row r="2" spans="1:21" ht="19.5" thickBot="1">
      <c r="A2" s="168" t="s">
        <v>199</v>
      </c>
      <c r="B2" s="226"/>
      <c r="C2" s="226"/>
      <c r="D2" s="226"/>
      <c r="F2" s="227"/>
      <c r="G2" s="227"/>
      <c r="H2" s="227"/>
      <c r="K2" s="225"/>
      <c r="U2" s="42"/>
    </row>
    <row r="3" spans="1:21" s="1" customFormat="1" ht="10.5" thickBot="1">
      <c r="A3" s="92" t="s">
        <v>1</v>
      </c>
      <c r="B3" s="228" t="s">
        <v>420</v>
      </c>
      <c r="C3" s="228" t="s">
        <v>421</v>
      </c>
      <c r="D3" s="228" t="s">
        <v>200</v>
      </c>
      <c r="E3" s="229"/>
      <c r="F3" s="228" t="s">
        <v>422</v>
      </c>
      <c r="G3" s="228" t="s">
        <v>423</v>
      </c>
      <c r="H3" s="228" t="s">
        <v>200</v>
      </c>
      <c r="L3" s="230"/>
    </row>
    <row r="4" spans="1:21" s="1" customFormat="1" ht="9.75">
      <c r="A4" s="231" t="s">
        <v>201</v>
      </c>
      <c r="B4" s="95">
        <v>638</v>
      </c>
      <c r="C4" s="95">
        <v>639</v>
      </c>
      <c r="D4" s="232">
        <f>ROUND(B4/C4-1,0)</f>
        <v>0</v>
      </c>
      <c r="E4" s="81"/>
      <c r="F4" s="95">
        <v>1847</v>
      </c>
      <c r="G4" s="95">
        <v>1788</v>
      </c>
      <c r="H4" s="232">
        <f>F4/G4-1</f>
        <v>3.299776286353473E-2</v>
      </c>
      <c r="J4" s="233"/>
      <c r="K4" s="234"/>
      <c r="L4" s="234"/>
    </row>
    <row r="5" spans="1:21" s="1" customFormat="1" ht="9.75">
      <c r="A5" s="60" t="s">
        <v>202</v>
      </c>
      <c r="B5" s="95">
        <v>1533</v>
      </c>
      <c r="C5" s="95">
        <v>1476</v>
      </c>
      <c r="D5" s="232">
        <f t="shared" ref="D5:D12" si="0">B5/C5-1</f>
        <v>3.8617886178861749E-2</v>
      </c>
      <c r="E5" s="81"/>
      <c r="F5" s="95">
        <v>4311</v>
      </c>
      <c r="G5" s="95">
        <v>4476</v>
      </c>
      <c r="H5" s="232">
        <f t="shared" ref="H5:H12" si="1">F5/G5-1</f>
        <v>-3.6863270777479862E-2</v>
      </c>
      <c r="J5" s="233"/>
      <c r="K5" s="234"/>
      <c r="L5" s="234"/>
    </row>
    <row r="6" spans="1:21" s="1" customFormat="1" ht="9.75">
      <c r="A6" s="60" t="s">
        <v>203</v>
      </c>
      <c r="B6" s="95">
        <v>415</v>
      </c>
      <c r="C6" s="95">
        <v>352</v>
      </c>
      <c r="D6" s="232">
        <f t="shared" si="0"/>
        <v>0.17897727272727271</v>
      </c>
      <c r="E6" s="81"/>
      <c r="F6" s="95">
        <v>1225</v>
      </c>
      <c r="G6" s="95">
        <v>1119</v>
      </c>
      <c r="H6" s="232">
        <f t="shared" si="1"/>
        <v>9.4727435210008926E-2</v>
      </c>
      <c r="J6" s="233"/>
      <c r="K6" s="234"/>
      <c r="L6" s="234"/>
    </row>
    <row r="7" spans="1:21" s="1" customFormat="1" ht="9.75">
      <c r="A7" s="60" t="s">
        <v>204</v>
      </c>
      <c r="B7" s="95">
        <v>281</v>
      </c>
      <c r="C7" s="95">
        <v>250</v>
      </c>
      <c r="D7" s="232">
        <f t="shared" si="0"/>
        <v>0.12400000000000011</v>
      </c>
      <c r="E7" s="81"/>
      <c r="F7" s="95">
        <v>722</v>
      </c>
      <c r="G7" s="95">
        <v>787</v>
      </c>
      <c r="H7" s="232">
        <f t="shared" si="1"/>
        <v>-8.2592121982210887E-2</v>
      </c>
      <c r="J7" s="233"/>
      <c r="K7" s="234"/>
      <c r="L7" s="234"/>
    </row>
    <row r="8" spans="1:21" s="1" customFormat="1" ht="9.75">
      <c r="A8" s="60" t="s">
        <v>205</v>
      </c>
      <c r="B8" s="95">
        <v>334</v>
      </c>
      <c r="C8" s="95">
        <v>238</v>
      </c>
      <c r="D8" s="232">
        <f t="shared" si="0"/>
        <v>0.40336134453781503</v>
      </c>
      <c r="E8" s="81"/>
      <c r="F8" s="95">
        <v>835</v>
      </c>
      <c r="G8" s="95">
        <v>658</v>
      </c>
      <c r="H8" s="232">
        <f t="shared" si="1"/>
        <v>0.26899696048632227</v>
      </c>
      <c r="J8" s="233"/>
      <c r="K8" s="234"/>
      <c r="L8" s="234"/>
    </row>
    <row r="9" spans="1:21" s="1" customFormat="1" ht="9.75">
      <c r="A9" s="60" t="s">
        <v>206</v>
      </c>
      <c r="B9" s="95">
        <v>482</v>
      </c>
      <c r="C9" s="95">
        <v>420</v>
      </c>
      <c r="D9" s="232">
        <f t="shared" si="0"/>
        <v>0.14761904761904754</v>
      </c>
      <c r="E9" s="81"/>
      <c r="F9" s="95">
        <v>1374</v>
      </c>
      <c r="G9" s="95">
        <v>1218</v>
      </c>
      <c r="H9" s="232">
        <f t="shared" si="1"/>
        <v>0.12807881773399021</v>
      </c>
      <c r="J9" s="233"/>
      <c r="K9" s="234"/>
      <c r="L9" s="234"/>
    </row>
    <row r="10" spans="1:21" s="1" customFormat="1" ht="9.75">
      <c r="A10" s="60" t="s">
        <v>207</v>
      </c>
      <c r="B10" s="73">
        <v>2275</v>
      </c>
      <c r="C10" s="73">
        <v>1776</v>
      </c>
      <c r="D10" s="232">
        <f t="shared" si="0"/>
        <v>0.28096846846846857</v>
      </c>
      <c r="E10" s="81"/>
      <c r="F10" s="73">
        <v>6317</v>
      </c>
      <c r="G10" s="73">
        <v>5058</v>
      </c>
      <c r="H10" s="232">
        <f t="shared" si="1"/>
        <v>0.24891261368129691</v>
      </c>
      <c r="J10" s="235"/>
      <c r="K10" s="234"/>
      <c r="L10" s="234"/>
    </row>
    <row r="11" spans="1:21" s="1" customFormat="1" ht="10.5" thickBot="1">
      <c r="A11" s="60" t="s">
        <v>208</v>
      </c>
      <c r="B11" s="73">
        <v>283</v>
      </c>
      <c r="C11" s="73">
        <v>247</v>
      </c>
      <c r="D11" s="232">
        <f t="shared" si="0"/>
        <v>0.14574898785425106</v>
      </c>
      <c r="E11" s="81"/>
      <c r="F11" s="73">
        <v>831</v>
      </c>
      <c r="G11" s="73">
        <v>683</v>
      </c>
      <c r="H11" s="232">
        <f t="shared" si="1"/>
        <v>0.21669106881405553</v>
      </c>
      <c r="J11" s="236"/>
      <c r="K11" s="234"/>
      <c r="L11" s="234"/>
    </row>
    <row r="12" spans="1:21" s="1" customFormat="1" ht="10.5" thickBot="1">
      <c r="A12" s="93" t="s">
        <v>165</v>
      </c>
      <c r="B12" s="237">
        <v>6241</v>
      </c>
      <c r="C12" s="237">
        <v>5399</v>
      </c>
      <c r="D12" s="238">
        <f t="shared" si="0"/>
        <v>0.15595480644563797</v>
      </c>
      <c r="E12" s="81"/>
      <c r="F12" s="237">
        <v>17462</v>
      </c>
      <c r="G12" s="237">
        <v>15788</v>
      </c>
      <c r="H12" s="238">
        <f t="shared" si="1"/>
        <v>0.10602989612363811</v>
      </c>
      <c r="J12" s="236"/>
      <c r="K12" s="234"/>
      <c r="L12" s="234"/>
    </row>
    <row r="13" spans="1:21" ht="43.5" customHeight="1">
      <c r="A13" s="473" t="s">
        <v>209</v>
      </c>
      <c r="B13" s="473"/>
      <c r="C13" s="473"/>
      <c r="D13" s="473"/>
      <c r="E13" s="473"/>
      <c r="F13" s="473"/>
      <c r="G13" s="473"/>
      <c r="H13" s="473"/>
      <c r="J13" s="239"/>
      <c r="K13" s="225"/>
      <c r="U13" s="42"/>
    </row>
    <row r="14" spans="1:21" ht="15.75">
      <c r="A14" s="64"/>
      <c r="J14" s="239"/>
      <c r="K14" s="225"/>
      <c r="U14" s="42"/>
    </row>
    <row r="15" spans="1:21" ht="17.25" thickBot="1">
      <c r="A15" s="168" t="s">
        <v>210</v>
      </c>
      <c r="J15" s="1"/>
      <c r="K15" s="225"/>
      <c r="U15" s="42"/>
    </row>
    <row r="16" spans="1:21" s="1" customFormat="1" ht="10.5" thickBot="1">
      <c r="A16" s="92" t="s">
        <v>1</v>
      </c>
      <c r="B16" s="80" t="s">
        <v>420</v>
      </c>
      <c r="C16" s="80" t="s">
        <v>421</v>
      </c>
      <c r="D16" s="58" t="s">
        <v>200</v>
      </c>
      <c r="E16" s="167"/>
      <c r="F16" s="58" t="s">
        <v>422</v>
      </c>
      <c r="G16" s="58" t="s">
        <v>423</v>
      </c>
      <c r="H16" s="58" t="s">
        <v>200</v>
      </c>
      <c r="K16" s="230"/>
    </row>
    <row r="17" spans="1:21" s="1" customFormat="1" ht="9.75">
      <c r="A17" s="60" t="s">
        <v>211</v>
      </c>
      <c r="B17" s="73">
        <v>5096</v>
      </c>
      <c r="C17" s="73">
        <v>4364</v>
      </c>
      <c r="D17" s="232">
        <f>B17/C17-1</f>
        <v>0.16773602199816673</v>
      </c>
      <c r="E17" s="167"/>
      <c r="F17" s="73">
        <v>14272</v>
      </c>
      <c r="G17" s="73">
        <v>12739</v>
      </c>
      <c r="H17" s="232">
        <f>F17/G17-1</f>
        <v>0.12033911610016479</v>
      </c>
      <c r="K17" s="240"/>
      <c r="L17" s="240"/>
    </row>
    <row r="18" spans="1:21" s="1" customFormat="1" ht="9.75">
      <c r="A18" s="60" t="s">
        <v>212</v>
      </c>
      <c r="B18" s="73">
        <v>485</v>
      </c>
      <c r="C18" s="73">
        <v>368</v>
      </c>
      <c r="D18" s="232">
        <f t="shared" ref="D18:D21" si="2">B18/C18-1</f>
        <v>0.31793478260869557</v>
      </c>
      <c r="E18" s="167"/>
      <c r="F18" s="73">
        <v>1238</v>
      </c>
      <c r="G18" s="73">
        <v>1079</v>
      </c>
      <c r="H18" s="232">
        <f t="shared" ref="H18:H21" si="3">F18/G18-1</f>
        <v>0.14735866543095466</v>
      </c>
      <c r="K18" s="240"/>
      <c r="L18" s="240"/>
    </row>
    <row r="19" spans="1:21" s="1" customFormat="1" ht="9.75">
      <c r="A19" s="60" t="s">
        <v>213</v>
      </c>
      <c r="B19" s="73">
        <v>305</v>
      </c>
      <c r="C19" s="73">
        <v>367</v>
      </c>
      <c r="D19" s="232">
        <f t="shared" si="2"/>
        <v>-0.16893732970027253</v>
      </c>
      <c r="E19" s="167"/>
      <c r="F19" s="73">
        <v>916</v>
      </c>
      <c r="G19" s="73">
        <v>1133</v>
      </c>
      <c r="H19" s="232">
        <f t="shared" si="3"/>
        <v>-0.19152691968225943</v>
      </c>
      <c r="K19" s="240"/>
      <c r="L19" s="240"/>
    </row>
    <row r="20" spans="1:21" s="1" customFormat="1" ht="12" thickBot="1">
      <c r="A20" s="60" t="s">
        <v>214</v>
      </c>
      <c r="B20" s="73">
        <v>355</v>
      </c>
      <c r="C20" s="73">
        <v>300</v>
      </c>
      <c r="D20" s="232">
        <f t="shared" si="2"/>
        <v>0.18333333333333335</v>
      </c>
      <c r="E20" s="167"/>
      <c r="F20" s="73">
        <v>1036</v>
      </c>
      <c r="G20" s="73">
        <v>836</v>
      </c>
      <c r="H20" s="232">
        <f t="shared" si="3"/>
        <v>0.23923444976076547</v>
      </c>
      <c r="K20" s="240"/>
      <c r="L20" s="240"/>
    </row>
    <row r="21" spans="1:21" s="1" customFormat="1" ht="10.5" thickBot="1">
      <c r="A21" s="93" t="s">
        <v>165</v>
      </c>
      <c r="B21" s="237">
        <v>6241</v>
      </c>
      <c r="C21" s="241">
        <v>5399</v>
      </c>
      <c r="D21" s="238">
        <f t="shared" si="2"/>
        <v>0.15595480644563797</v>
      </c>
      <c r="E21" s="167"/>
      <c r="F21" s="237">
        <v>17462</v>
      </c>
      <c r="G21" s="237">
        <v>15788</v>
      </c>
      <c r="H21" s="238">
        <f t="shared" si="3"/>
        <v>0.10602989612363811</v>
      </c>
      <c r="J21" s="242"/>
      <c r="K21" s="240"/>
      <c r="L21" s="240"/>
    </row>
    <row r="22" spans="1:21" ht="39" customHeight="1">
      <c r="A22" s="447" t="s">
        <v>215</v>
      </c>
      <c r="B22" s="447"/>
      <c r="C22" s="447"/>
      <c r="D22" s="447"/>
      <c r="E22" s="447"/>
      <c r="F22" s="447"/>
      <c r="G22" s="447"/>
      <c r="H22" s="447"/>
      <c r="K22" s="225"/>
      <c r="U22" s="42"/>
    </row>
    <row r="23" spans="1:21">
      <c r="K23" s="225"/>
      <c r="U23" s="42"/>
    </row>
    <row r="24" spans="1:21">
      <c r="K24" s="225"/>
      <c r="U24" s="42"/>
    </row>
    <row r="25" spans="1:21">
      <c r="K25" s="225"/>
      <c r="U25" s="42"/>
    </row>
    <row r="26" spans="1:21">
      <c r="K26" s="225"/>
      <c r="U26" s="42"/>
    </row>
    <row r="27" spans="1:21" ht="12" customHeight="1">
      <c r="K27" s="225"/>
      <c r="U27" s="42"/>
    </row>
    <row r="28" spans="1:21" ht="12" customHeight="1">
      <c r="K28" s="225"/>
      <c r="U28" s="42"/>
    </row>
    <row r="29" spans="1:21" ht="12" customHeight="1">
      <c r="K29" s="225"/>
      <c r="U29" s="42"/>
    </row>
    <row r="30" spans="1:21" ht="12" customHeight="1">
      <c r="K30" s="225"/>
      <c r="U30" s="42"/>
    </row>
    <row r="31" spans="1:21" ht="34.5" customHeight="1">
      <c r="K31" s="225"/>
      <c r="U31" s="42"/>
    </row>
  </sheetData>
  <mergeCells count="2">
    <mergeCell ref="A13:H13"/>
    <mergeCell ref="A22:H2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7AD0-4556-453C-9AEC-51B01B7B7AFC}">
  <sheetPr>
    <tabColor rgb="FF124191"/>
  </sheetPr>
  <dimension ref="A1:N38"/>
  <sheetViews>
    <sheetView showGridLines="0" zoomScale="130" zoomScaleNormal="130" workbookViewId="0">
      <selection sqref="A1:L1"/>
    </sheetView>
  </sheetViews>
  <sheetFormatPr defaultColWidth="11.42578125" defaultRowHeight="15"/>
  <cols>
    <col min="1" max="1" width="18.5703125" style="42" customWidth="1"/>
    <col min="2" max="2" width="11.5703125" style="42" customWidth="1"/>
    <col min="3" max="3" width="12.42578125" style="42" customWidth="1"/>
    <col min="4" max="4" width="10.42578125" style="42" customWidth="1"/>
    <col min="5" max="5" width="1.5703125" style="42" customWidth="1"/>
    <col min="6" max="6" width="10.42578125" style="42" customWidth="1"/>
    <col min="7" max="7" width="12.42578125" style="42" customWidth="1"/>
    <col min="8" max="8" width="6.42578125" style="42" customWidth="1"/>
    <col min="9" max="9" width="0.85546875" style="42" customWidth="1"/>
    <col min="10" max="14" width="11.5703125" style="42" customWidth="1"/>
    <col min="15" max="16384" width="11.42578125" style="42"/>
  </cols>
  <sheetData>
    <row r="1" spans="1:14" ht="16.5">
      <c r="A1" s="465" t="s">
        <v>216</v>
      </c>
      <c r="B1" s="465"/>
      <c r="C1" s="465"/>
      <c r="D1" s="465"/>
      <c r="E1" s="465"/>
      <c r="F1" s="465"/>
      <c r="G1" s="465"/>
      <c r="H1" s="465"/>
      <c r="I1" s="465"/>
      <c r="J1" s="465"/>
      <c r="K1" s="465"/>
      <c r="L1" s="465"/>
    </row>
    <row r="2" spans="1:14" s="245" customFormat="1" ht="104.25" customHeight="1">
      <c r="A2" s="476" t="s">
        <v>217</v>
      </c>
      <c r="B2" s="476"/>
      <c r="C2" s="476"/>
      <c r="D2" s="476"/>
      <c r="E2" s="476"/>
      <c r="F2" s="476"/>
      <c r="G2" s="476"/>
      <c r="H2" s="476"/>
      <c r="I2" s="476"/>
      <c r="J2" s="476"/>
      <c r="K2" s="476"/>
      <c r="L2" s="476"/>
    </row>
    <row r="3" spans="1:14" s="245" customFormat="1" ht="14.25" customHeight="1">
      <c r="A3" s="90"/>
      <c r="B3" s="90"/>
      <c r="C3" s="90"/>
      <c r="D3" s="90"/>
      <c r="E3" s="90"/>
      <c r="F3" s="90"/>
      <c r="G3" s="90"/>
      <c r="H3" s="90"/>
      <c r="I3" s="90"/>
      <c r="J3" s="90"/>
      <c r="K3" s="90"/>
      <c r="L3" s="90"/>
    </row>
    <row r="4" spans="1:14" s="245" customFormat="1" ht="20.25" customHeight="1" thickBot="1">
      <c r="A4" s="477" t="s">
        <v>218</v>
      </c>
      <c r="B4" s="477"/>
      <c r="C4" s="477"/>
      <c r="D4" s="477"/>
      <c r="E4" s="477"/>
      <c r="F4" s="477"/>
      <c r="G4" s="477"/>
      <c r="H4" s="477"/>
      <c r="I4" s="477"/>
      <c r="J4" s="477"/>
      <c r="K4" s="477"/>
      <c r="L4" s="477"/>
      <c r="M4" s="42"/>
      <c r="N4" s="42"/>
    </row>
    <row r="5" spans="1:14">
      <c r="A5" s="246"/>
      <c r="B5" s="478" t="s">
        <v>424</v>
      </c>
      <c r="C5" s="478"/>
      <c r="D5" s="478"/>
      <c r="E5" s="247"/>
      <c r="F5" s="478" t="s">
        <v>425</v>
      </c>
      <c r="G5" s="478"/>
      <c r="H5" s="478"/>
      <c r="I5" s="247"/>
      <c r="J5" s="478" t="s">
        <v>272</v>
      </c>
      <c r="K5" s="478"/>
      <c r="L5" s="478"/>
      <c r="M5" s="245"/>
      <c r="N5" s="245"/>
    </row>
    <row r="6" spans="1:14" s="245" customFormat="1" ht="9.75" customHeight="1" thickBot="1">
      <c r="A6" s="248" t="s">
        <v>1</v>
      </c>
      <c r="B6" s="249" t="s">
        <v>219</v>
      </c>
      <c r="C6" s="249" t="s">
        <v>220</v>
      </c>
      <c r="D6" s="249" t="s">
        <v>165</v>
      </c>
      <c r="E6" s="249"/>
      <c r="F6" s="249" t="s">
        <v>219</v>
      </c>
      <c r="G6" s="249" t="s">
        <v>220</v>
      </c>
      <c r="H6" s="249" t="s">
        <v>165</v>
      </c>
      <c r="I6" s="249"/>
      <c r="J6" s="249" t="s">
        <v>219</v>
      </c>
      <c r="K6" s="249" t="s">
        <v>220</v>
      </c>
      <c r="L6" s="249" t="s">
        <v>165</v>
      </c>
    </row>
    <row r="7" spans="1:14" s="245" customFormat="1" ht="21.75" customHeight="1">
      <c r="A7" s="250" t="s">
        <v>221</v>
      </c>
      <c r="B7" s="251">
        <v>5588</v>
      </c>
      <c r="C7" s="251">
        <v>-1256</v>
      </c>
      <c r="D7" s="251">
        <f>SUM(B7:C7)</f>
        <v>4332</v>
      </c>
      <c r="E7" s="251"/>
      <c r="F7" s="251">
        <v>2572</v>
      </c>
      <c r="G7" s="251">
        <v>-1580</v>
      </c>
      <c r="H7" s="251">
        <f>SUM(F7:G7)</f>
        <v>992</v>
      </c>
      <c r="I7" s="251"/>
      <c r="J7" s="251">
        <v>2572</v>
      </c>
      <c r="K7" s="251">
        <v>-1580</v>
      </c>
      <c r="L7" s="251">
        <f>SUM(J7:K7)</f>
        <v>992</v>
      </c>
    </row>
    <row r="8" spans="1:14" s="245" customFormat="1" ht="21.75" customHeight="1">
      <c r="A8" s="182" t="s">
        <v>222</v>
      </c>
      <c r="B8" s="252">
        <v>-62</v>
      </c>
      <c r="C8" s="252">
        <v>-23</v>
      </c>
      <c r="D8" s="252">
        <f t="shared" ref="D8:D12" si="0">SUM(B8:C8)</f>
        <v>-85</v>
      </c>
      <c r="E8" s="252"/>
      <c r="F8" s="252">
        <v>-115</v>
      </c>
      <c r="G8" s="252">
        <v>-22</v>
      </c>
      <c r="H8" s="252">
        <f t="shared" ref="H8:H12" si="1">SUM(F8:G8)</f>
        <v>-137</v>
      </c>
      <c r="I8" s="252"/>
      <c r="J8" s="178">
        <v>-128</v>
      </c>
      <c r="K8" s="178">
        <v>-29</v>
      </c>
      <c r="L8" s="252">
        <f t="shared" ref="L8:L12" si="2">SUM(J8:K8)</f>
        <v>-157</v>
      </c>
    </row>
    <row r="9" spans="1:14" s="245" customFormat="1" ht="21.75" customHeight="1">
      <c r="A9" s="182" t="s">
        <v>223</v>
      </c>
      <c r="B9" s="252">
        <v>-324</v>
      </c>
      <c r="C9" s="252">
        <v>277</v>
      </c>
      <c r="D9" s="252">
        <f t="shared" si="0"/>
        <v>-47</v>
      </c>
      <c r="E9" s="252"/>
      <c r="F9" s="252">
        <v>2810</v>
      </c>
      <c r="G9" s="252">
        <v>132</v>
      </c>
      <c r="H9" s="252">
        <f t="shared" si="1"/>
        <v>2942</v>
      </c>
      <c r="I9" s="252"/>
      <c r="J9" s="178">
        <v>2906</v>
      </c>
      <c r="K9" s="178">
        <v>134</v>
      </c>
      <c r="L9" s="252">
        <f t="shared" si="2"/>
        <v>3040</v>
      </c>
    </row>
    <row r="10" spans="1:14" s="245" customFormat="1" ht="21.75" customHeight="1">
      <c r="A10" s="182" t="s">
        <v>224</v>
      </c>
      <c r="B10" s="252">
        <v>129</v>
      </c>
      <c r="C10" s="252">
        <v>-2</v>
      </c>
      <c r="D10" s="252">
        <f t="shared" si="0"/>
        <v>127</v>
      </c>
      <c r="E10" s="252"/>
      <c r="F10" s="252">
        <v>124</v>
      </c>
      <c r="G10" s="252">
        <v>-7</v>
      </c>
      <c r="H10" s="252">
        <f t="shared" si="1"/>
        <v>117</v>
      </c>
      <c r="I10" s="252"/>
      <c r="J10" s="178">
        <v>177</v>
      </c>
      <c r="K10" s="178">
        <v>-6</v>
      </c>
      <c r="L10" s="252">
        <f t="shared" si="2"/>
        <v>171</v>
      </c>
    </row>
    <row r="11" spans="1:14" s="245" customFormat="1" ht="21.75" customHeight="1">
      <c r="A11" s="182" t="s">
        <v>225</v>
      </c>
      <c r="B11" s="252">
        <v>886</v>
      </c>
      <c r="C11" s="252">
        <v>-175</v>
      </c>
      <c r="D11" s="252">
        <f t="shared" si="0"/>
        <v>711</v>
      </c>
      <c r="E11" s="252"/>
      <c r="F11" s="252">
        <v>3</v>
      </c>
      <c r="G11" s="252">
        <v>177</v>
      </c>
      <c r="H11" s="252">
        <f t="shared" si="1"/>
        <v>180</v>
      </c>
      <c r="I11" s="252"/>
      <c r="J11" s="178">
        <v>61</v>
      </c>
      <c r="K11" s="178">
        <v>225</v>
      </c>
      <c r="L11" s="252">
        <f t="shared" si="2"/>
        <v>286</v>
      </c>
    </row>
    <row r="12" spans="1:14" s="245" customFormat="1" ht="21.75" customHeight="1" thickBot="1">
      <c r="A12" s="253" t="s">
        <v>226</v>
      </c>
      <c r="B12" s="254">
        <v>6217</v>
      </c>
      <c r="C12" s="254">
        <v>-1179</v>
      </c>
      <c r="D12" s="254">
        <f t="shared" si="0"/>
        <v>5038</v>
      </c>
      <c r="E12" s="254"/>
      <c r="F12" s="254">
        <v>5394</v>
      </c>
      <c r="G12" s="254">
        <v>-1300</v>
      </c>
      <c r="H12" s="254">
        <f t="shared" si="1"/>
        <v>4094</v>
      </c>
      <c r="I12" s="254"/>
      <c r="J12" s="254">
        <v>5588</v>
      </c>
      <c r="K12" s="254">
        <v>-1256</v>
      </c>
      <c r="L12" s="254">
        <f t="shared" si="2"/>
        <v>4332</v>
      </c>
    </row>
    <row r="13" spans="1:14" s="245" customFormat="1" ht="11.1" customHeight="1" thickTop="1">
      <c r="A13" s="475" t="s">
        <v>227</v>
      </c>
      <c r="B13" s="475"/>
      <c r="C13" s="475"/>
      <c r="D13" s="475"/>
      <c r="E13" s="78"/>
      <c r="F13" s="78"/>
      <c r="G13" s="31"/>
      <c r="H13" s="31"/>
      <c r="I13" s="31"/>
      <c r="J13" s="31"/>
      <c r="K13" s="31"/>
      <c r="L13" s="31"/>
    </row>
    <row r="14" spans="1:14" s="245" customFormat="1" ht="11.1" customHeight="1">
      <c r="A14" s="445" t="s">
        <v>228</v>
      </c>
      <c r="B14" s="445"/>
      <c r="C14" s="445"/>
      <c r="D14" s="445"/>
      <c r="E14" s="445"/>
      <c r="F14" s="445"/>
      <c r="G14" s="445"/>
      <c r="H14" s="445"/>
      <c r="I14" s="445"/>
      <c r="J14" s="445"/>
      <c r="K14" s="445"/>
      <c r="L14" s="445"/>
    </row>
    <row r="15" spans="1:14" s="245" customFormat="1" ht="9" customHeight="1">
      <c r="A15" s="255"/>
      <c r="B15" s="255"/>
      <c r="C15" s="255"/>
      <c r="D15" s="255"/>
      <c r="E15" s="255"/>
      <c r="F15" s="255"/>
      <c r="G15" s="255"/>
      <c r="H15" s="255"/>
      <c r="I15" s="255"/>
      <c r="J15" s="255"/>
      <c r="K15" s="255"/>
      <c r="L15" s="255"/>
    </row>
    <row r="16" spans="1:14" s="245" customFormat="1" ht="23.25" customHeight="1" thickBot="1">
      <c r="A16" s="465" t="s">
        <v>229</v>
      </c>
      <c r="B16" s="465"/>
      <c r="C16" s="465"/>
      <c r="D16" s="465"/>
      <c r="E16" s="465"/>
      <c r="F16" s="465"/>
      <c r="G16" s="465"/>
      <c r="H16" s="465"/>
      <c r="I16" s="465"/>
      <c r="J16" s="465"/>
      <c r="K16" s="465"/>
      <c r="L16" s="465"/>
      <c r="M16" s="42"/>
      <c r="N16" s="42"/>
    </row>
    <row r="17" spans="1:14" s="245" customFormat="1" ht="18.75" thickBot="1">
      <c r="A17" s="256" t="s">
        <v>1</v>
      </c>
      <c r="B17" s="257" t="s">
        <v>424</v>
      </c>
      <c r="C17" s="257" t="s">
        <v>430</v>
      </c>
      <c r="D17" s="257" t="s">
        <v>431</v>
      </c>
      <c r="E17" s="257"/>
      <c r="F17" s="257" t="s">
        <v>272</v>
      </c>
      <c r="G17" s="257" t="s">
        <v>425</v>
      </c>
      <c r="H17" s="42"/>
      <c r="I17" s="42"/>
      <c r="J17" s="42"/>
      <c r="K17" s="42"/>
      <c r="L17" s="42"/>
      <c r="M17" s="42"/>
      <c r="N17" s="42"/>
    </row>
    <row r="18" spans="1:14" s="245" customFormat="1">
      <c r="A18" s="6" t="s">
        <v>230</v>
      </c>
      <c r="B18" s="258">
        <v>-19522</v>
      </c>
      <c r="C18" s="258">
        <v>-20029</v>
      </c>
      <c r="D18" s="258">
        <v>-21120</v>
      </c>
      <c r="E18" s="258"/>
      <c r="F18" s="258">
        <v>-22704</v>
      </c>
      <c r="G18" s="258">
        <v>-22632</v>
      </c>
      <c r="H18" s="42"/>
      <c r="I18" s="42"/>
      <c r="J18" s="42"/>
      <c r="K18" s="42"/>
      <c r="L18" s="42"/>
      <c r="M18" s="42"/>
      <c r="N18" s="42"/>
    </row>
    <row r="19" spans="1:14" s="245" customFormat="1" ht="15.75" thickBot="1">
      <c r="A19" s="259" t="s">
        <v>231</v>
      </c>
      <c r="B19" s="260">
        <v>24681</v>
      </c>
      <c r="C19" s="260">
        <v>25127</v>
      </c>
      <c r="D19" s="260">
        <v>25921</v>
      </c>
      <c r="E19" s="260"/>
      <c r="F19" s="260">
        <v>27128</v>
      </c>
      <c r="G19" s="260">
        <v>26816</v>
      </c>
      <c r="H19" s="42"/>
      <c r="I19" s="42"/>
      <c r="J19" s="42"/>
      <c r="K19" s="42"/>
      <c r="L19" s="42"/>
      <c r="M19" s="42"/>
      <c r="N19" s="42"/>
    </row>
    <row r="20" spans="1:14" s="245" customFormat="1">
      <c r="A20" s="23" t="s">
        <v>229</v>
      </c>
      <c r="B20" s="261">
        <v>5159</v>
      </c>
      <c r="C20" s="261">
        <v>5098</v>
      </c>
      <c r="D20" s="261">
        <v>4801</v>
      </c>
      <c r="E20" s="261"/>
      <c r="F20" s="261">
        <v>4424</v>
      </c>
      <c r="G20" s="261">
        <v>4184</v>
      </c>
      <c r="H20" s="42"/>
      <c r="I20" s="42"/>
      <c r="J20" s="42"/>
      <c r="K20" s="42"/>
      <c r="L20" s="42"/>
      <c r="M20" s="42"/>
      <c r="N20" s="42"/>
    </row>
    <row r="21" spans="1:14" s="245" customFormat="1" ht="15.75" thickBot="1">
      <c r="A21" s="259" t="s">
        <v>232</v>
      </c>
      <c r="B21" s="260">
        <v>-121</v>
      </c>
      <c r="C21" s="260">
        <v>-104</v>
      </c>
      <c r="D21" s="260">
        <v>-89</v>
      </c>
      <c r="E21" s="260"/>
      <c r="F21" s="260">
        <v>-92</v>
      </c>
      <c r="G21" s="260">
        <v>-90</v>
      </c>
      <c r="H21" s="42"/>
      <c r="I21" s="42"/>
      <c r="J21" s="42"/>
      <c r="K21" s="42"/>
      <c r="L21" s="42"/>
      <c r="M21" s="42"/>
      <c r="N21" s="42"/>
    </row>
    <row r="22" spans="1:14" s="245" customFormat="1" ht="15.75" thickBot="1">
      <c r="A22" s="262" t="s">
        <v>233</v>
      </c>
      <c r="B22" s="263">
        <v>5038</v>
      </c>
      <c r="C22" s="263">
        <v>4994</v>
      </c>
      <c r="D22" s="263">
        <v>4712</v>
      </c>
      <c r="E22" s="263"/>
      <c r="F22" s="263">
        <v>4332</v>
      </c>
      <c r="G22" s="263">
        <v>4094</v>
      </c>
      <c r="H22" s="42"/>
      <c r="I22" s="42"/>
      <c r="J22" s="42"/>
      <c r="K22" s="42"/>
      <c r="L22" s="42"/>
      <c r="M22" s="42"/>
      <c r="N22" s="42"/>
    </row>
    <row r="23" spans="1:14" s="245" customFormat="1" ht="26.25" customHeight="1" thickTop="1">
      <c r="A23" s="445" t="s">
        <v>234</v>
      </c>
      <c r="B23" s="445"/>
      <c r="C23" s="445"/>
      <c r="D23" s="445"/>
      <c r="E23" s="445"/>
      <c r="F23" s="445"/>
      <c r="G23" s="445"/>
      <c r="H23" s="42"/>
      <c r="I23" s="42"/>
      <c r="J23" s="42"/>
      <c r="K23" s="42"/>
      <c r="L23" s="42"/>
      <c r="M23" s="42"/>
      <c r="N23" s="42"/>
    </row>
    <row r="24" spans="1:14" s="245" customFormat="1" ht="11.1" customHeight="1">
      <c r="A24" s="42"/>
      <c r="B24" s="42"/>
      <c r="C24" s="42"/>
      <c r="D24" s="42"/>
      <c r="E24" s="42"/>
      <c r="F24" s="42"/>
      <c r="G24" s="42"/>
      <c r="H24" s="42"/>
      <c r="I24" s="42"/>
      <c r="J24" s="42"/>
      <c r="K24" s="42"/>
      <c r="L24" s="42"/>
      <c r="M24" s="42"/>
      <c r="N24" s="42"/>
    </row>
    <row r="25" spans="1:14" s="245" customFormat="1" ht="11.1" customHeight="1">
      <c r="A25" s="42"/>
      <c r="B25" s="42"/>
      <c r="C25" s="42"/>
      <c r="D25" s="42"/>
      <c r="E25" s="42"/>
      <c r="F25" s="42"/>
      <c r="G25" s="42"/>
      <c r="H25" s="42"/>
      <c r="I25" s="42"/>
      <c r="J25" s="42"/>
      <c r="K25" s="42"/>
      <c r="L25" s="42"/>
      <c r="M25" s="42"/>
      <c r="N25" s="42"/>
    </row>
    <row r="26" spans="1:14" s="245" customFormat="1" ht="11.1" customHeight="1">
      <c r="A26" s="42"/>
      <c r="B26" s="42"/>
      <c r="C26" s="42"/>
      <c r="D26" s="42"/>
      <c r="E26" s="42"/>
      <c r="F26" s="42"/>
      <c r="G26" s="42"/>
      <c r="H26" s="42"/>
      <c r="I26" s="42"/>
      <c r="J26" s="42"/>
      <c r="K26" s="42"/>
      <c r="L26" s="42"/>
      <c r="M26" s="42"/>
      <c r="N26" s="42"/>
    </row>
    <row r="27" spans="1:14" s="245" customFormat="1" ht="11.1" customHeight="1">
      <c r="A27" s="42"/>
      <c r="B27" s="42"/>
      <c r="C27" s="42"/>
      <c r="D27" s="42"/>
      <c r="E27" s="42"/>
      <c r="F27" s="42"/>
      <c r="G27" s="42"/>
      <c r="H27" s="42"/>
      <c r="I27" s="42"/>
      <c r="J27" s="42"/>
      <c r="K27" s="42"/>
      <c r="L27" s="42"/>
      <c r="M27" s="42"/>
      <c r="N27" s="265"/>
    </row>
    <row r="28" spans="1:14" s="245" customFormat="1" ht="11.1" customHeight="1">
      <c r="A28" s="42"/>
      <c r="B28" s="42"/>
      <c r="C28" s="42"/>
      <c r="D28" s="42"/>
      <c r="E28" s="42"/>
      <c r="F28" s="42"/>
      <c r="G28" s="42"/>
      <c r="H28" s="42"/>
      <c r="I28" s="42"/>
      <c r="J28" s="42"/>
      <c r="K28" s="42"/>
      <c r="L28" s="42"/>
      <c r="M28" s="42"/>
      <c r="N28" s="42"/>
    </row>
    <row r="29" spans="1:14" s="245" customFormat="1" ht="5.25" customHeight="1">
      <c r="A29" s="42"/>
      <c r="B29" s="42"/>
      <c r="C29" s="42"/>
      <c r="D29" s="42"/>
      <c r="E29" s="42"/>
      <c r="F29" s="42"/>
      <c r="G29" s="42"/>
      <c r="H29" s="42"/>
      <c r="I29" s="42"/>
      <c r="J29" s="42"/>
      <c r="K29" s="42"/>
      <c r="L29" s="42"/>
      <c r="M29" s="42"/>
      <c r="N29" s="42"/>
    </row>
    <row r="31" spans="1:14" ht="15" customHeight="1"/>
    <row r="32" spans="1:14" ht="7.5" customHeight="1"/>
    <row r="33" ht="8.25" customHeight="1"/>
    <row r="34" ht="8.25" customHeight="1"/>
    <row r="35" ht="8.25" customHeight="1"/>
    <row r="36" ht="8.25" customHeight="1"/>
    <row r="37" ht="19.5" customHeight="1"/>
    <row r="38" ht="28.35" customHeight="1"/>
  </sheetData>
  <mergeCells count="10">
    <mergeCell ref="A13:D13"/>
    <mergeCell ref="A14:L14"/>
    <mergeCell ref="A16:L16"/>
    <mergeCell ref="A23:G23"/>
    <mergeCell ref="A1:L1"/>
    <mergeCell ref="A2:L2"/>
    <mergeCell ref="A4:L4"/>
    <mergeCell ref="B5:D5"/>
    <mergeCell ref="F5:H5"/>
    <mergeCell ref="J5:L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E2D8DEB1D0FD4E82BD7D91B257BC58" ma:contentTypeVersion="16" ma:contentTypeDescription="Create a new document." ma:contentTypeScope="" ma:versionID="2ba06c29606f582010a6a8e2a9fc0f2a">
  <xsd:schema xmlns:xsd="http://www.w3.org/2001/XMLSchema" xmlns:xs="http://www.w3.org/2001/XMLSchema" xmlns:p="http://schemas.microsoft.com/office/2006/metadata/properties" xmlns:ns2="71c5aaf6-e6ce-465b-b873-5148d2a4c105" xmlns:ns3="ac7f6364-4ef3-4438-985f-0905c278a31f" targetNamespace="http://schemas.microsoft.com/office/2006/metadata/properties" ma:root="true" ma:fieldsID="1d25aa81e36b64ee39db7beef7e25e79" ns2:_="" ns3:_="">
    <xsd:import namespace="71c5aaf6-e6ce-465b-b873-5148d2a4c105"/>
    <xsd:import namespace="ac7f6364-4ef3-4438-985f-0905c278a31f"/>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element name="TaxCatchAll" ma:index="24" nillable="true" ma:displayName="Taxonomy Catch All Column" ma:hidden="true" ma:list="{0515e0d9-fd65-4b95-ab70-99a728e9bdff}" ma:internalName="TaxCatchAll" ma:showField="CatchAllData" ma:web="5ff518d4-f728-469e-be56-9b5af9339e3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c7f6364-4ef3-4438-985f-0905c278a31f"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4c87397-5fc1-491e-85e7-d6110dbe9c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34c87397-5fc1-491e-85e7-d6110dbe9cbd" ContentTypeId="0x0101"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CatchAll xmlns="71c5aaf6-e6ce-465b-b873-5148d2a4c105" xsi:nil="true"/>
    <lcf76f155ced4ddcb4097134ff3c332f xmlns="ac7f6364-4ef3-4438-985f-0905c278a31f">
      <Terms xmlns="http://schemas.microsoft.com/office/infopath/2007/PartnerControls"/>
    </lcf76f155ced4ddcb4097134ff3c332f>
    <HideFromDelve xmlns="71c5aaf6-e6ce-465b-b873-5148d2a4c105">false</HideFromDelve>
    <_dlc_DocId xmlns="71c5aaf6-e6ce-465b-b873-5148d2a4c105">ULIUPNMI3SU4-369996445-215</_dlc_DocId>
    <_dlc_DocIdUrl xmlns="71c5aaf6-e6ce-465b-b873-5148d2a4c105">
      <Url>https://nokia.sharepoint.com/sites/QcommsNokia-Mirum/_layouts/15/DocIdRedir.aspx?ID=ULIUPNMI3SU4-369996445-215</Url>
      <Description>ULIUPNMI3SU4-369996445-215</Description>
    </_dlc_DocIdUrl>
  </documentManagement>
</p:properties>
</file>

<file path=customXml/itemProps1.xml><?xml version="1.0" encoding="utf-8"?>
<ds:datastoreItem xmlns:ds="http://schemas.openxmlformats.org/officeDocument/2006/customXml" ds:itemID="{134164B3-193B-482F-9CC2-214D87BC7D18}"/>
</file>

<file path=customXml/itemProps2.xml><?xml version="1.0" encoding="utf-8"?>
<ds:datastoreItem xmlns:ds="http://schemas.openxmlformats.org/officeDocument/2006/customXml" ds:itemID="{8AB53A5A-88AD-4895-81BA-149C3FB2DDA1}"/>
</file>

<file path=customXml/itemProps3.xml><?xml version="1.0" encoding="utf-8"?>
<ds:datastoreItem xmlns:ds="http://schemas.openxmlformats.org/officeDocument/2006/customXml" ds:itemID="{0E374EF4-7900-40A5-A19F-E30B32A5E11A}"/>
</file>

<file path=customXml/itemProps4.xml><?xml version="1.0" encoding="utf-8"?>
<ds:datastoreItem xmlns:ds="http://schemas.openxmlformats.org/officeDocument/2006/customXml" ds:itemID="{17540902-09C1-4583-9EB5-5F4615900780}"/>
</file>

<file path=customXml/itemProps5.xml><?xml version="1.0" encoding="utf-8"?>
<ds:datastoreItem xmlns:ds="http://schemas.openxmlformats.org/officeDocument/2006/customXml" ds:itemID="{0CCA4170-B694-4F9A-B5FB-5F26100603B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Group Full P&amp;L </vt:lpstr>
      <vt:lpstr>OCI</vt:lpstr>
      <vt:lpstr>BS</vt:lpstr>
      <vt:lpstr>CF</vt:lpstr>
      <vt:lpstr>Sh Eq</vt:lpstr>
      <vt:lpstr>Notes</vt:lpstr>
      <vt:lpstr>Segment P&amp;L</vt:lpstr>
      <vt:lpstr>NS by Geo</vt:lpstr>
      <vt:lpstr>Pensions</vt:lpstr>
      <vt:lpstr>Deferred Taxes</vt:lpstr>
      <vt:lpstr>FV of Fin. Instruments</vt:lpstr>
      <vt:lpstr>Provisions</vt:lpstr>
      <vt:lpstr>Interest-bearing Liabilities</vt:lpstr>
      <vt:lpstr>Commitments</vt:lpstr>
      <vt:lpstr>Performance Measures</vt:lpstr>
      <vt:lpstr>Performance measures table 1</vt:lpstr>
      <vt:lpstr>Performance measures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2022-10-19T12:53:25Z</dcterms:created>
  <dcterms:modified xsi:type="dcterms:W3CDTF">2022-10-19T15:47:06Z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0x010100B1E2D8DEB1D0FD4E82BD7D91B257BC58</vt:lpwstr>
  </property>
  <property fmtid="{D5CDD505-2E9C-101B-9397-08002B2CF9AE}" pid="5" name="_dlc_DocIdItemGuid">
    <vt:lpwstr>7c0237fc-2205-49cb-aa47-774d7b725a27</vt:lpwstr>
  </property>
</Properties>
</file>